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3.xml" ContentType="application/vnd.openxmlformats-officedocument.themeOverrid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amyrubinson/Desktop/Job Search 2024/Excel/"/>
    </mc:Choice>
  </mc:AlternateContent>
  <xr:revisionPtr revIDLastSave="0" documentId="13_ncr:1_{2CDCB0B6-0E0B-504C-8AEE-C657E693FF57}" xr6:coauthVersionLast="47" xr6:coauthVersionMax="47" xr10:uidLastSave="{00000000-0000-0000-0000-000000000000}"/>
  <bookViews>
    <workbookView xWindow="4260" yWindow="500" windowWidth="25800" windowHeight="19360" firstSheet="1" activeTab="9" xr2:uid="{D6268A3C-443B-B845-AC5E-FCD9FF198687}"/>
  </bookViews>
  <sheets>
    <sheet name="All Data" sheetId="1" r:id="rId1"/>
    <sheet name="Summary" sheetId="13" r:id="rId2"/>
    <sheet name="Science" sheetId="3" r:id="rId3"/>
    <sheet name="Math" sheetId="4" r:id="rId4"/>
    <sheet name="Engineering" sheetId="5" r:id="rId5"/>
    <sheet name="Tech" sheetId="6" r:id="rId6"/>
    <sheet name="Career" sheetId="7" r:id="rId7"/>
    <sheet name="Skills" sheetId="14" r:id="rId8"/>
    <sheet name="other quest." sheetId="8" r:id="rId9"/>
    <sheet name="before" sheetId="11" r:id="rId10"/>
    <sheet name="after" sheetId="12" r:id="rId11"/>
  </sheets>
  <definedNames>
    <definedName name="_xlnm._FilterDatabase" localSheetId="2" hidden="1">Science!$A$37:$E$50</definedName>
    <definedName name="_xlchart.v2.0" hidden="1">Skills!$A$1:$A$8</definedName>
    <definedName name="_xlchart.v2.1" hidden="1">Skills!$B$1:$B$8</definedName>
    <definedName name="_xlchart.v2.2" hidden="1">Skills!$A$1:$A$8</definedName>
    <definedName name="_xlchart.v2.3" hidden="1">Skills!$B$1:$B$8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7" i="6" l="1"/>
  <c r="H68" i="3"/>
  <c r="V30" i="13" l="1"/>
  <c r="U30" i="13"/>
  <c r="T30" i="13"/>
  <c r="S30" i="13"/>
  <c r="R30" i="13"/>
  <c r="H29" i="13"/>
  <c r="D29" i="13"/>
  <c r="F29" i="13"/>
  <c r="G29" i="13"/>
  <c r="R9" i="11"/>
  <c r="T9" i="11"/>
  <c r="N9" i="11"/>
  <c r="P9" i="11"/>
  <c r="O9" i="11"/>
  <c r="Q9" i="11"/>
  <c r="S9" i="11"/>
  <c r="AD46" i="8"/>
  <c r="AD48" i="8"/>
  <c r="AD45" i="8"/>
  <c r="J67" i="4"/>
  <c r="I67" i="5"/>
  <c r="J63" i="6"/>
  <c r="I63" i="6"/>
  <c r="K63" i="6"/>
  <c r="L63" i="6"/>
  <c r="H63" i="6"/>
  <c r="I63" i="7"/>
  <c r="J63" i="7"/>
  <c r="K63" i="7"/>
  <c r="L63" i="7"/>
  <c r="H63" i="7"/>
  <c r="H61" i="7"/>
  <c r="L61" i="7"/>
  <c r="K61" i="7"/>
  <c r="J61" i="7"/>
  <c r="I61" i="7"/>
  <c r="L61" i="6"/>
  <c r="K61" i="6"/>
  <c r="J61" i="6"/>
  <c r="I61" i="6"/>
  <c r="H61" i="6"/>
  <c r="J67" i="5"/>
  <c r="M65" i="5"/>
  <c r="M67" i="5" s="1"/>
  <c r="L65" i="5"/>
  <c r="L67" i="5" s="1"/>
  <c r="K65" i="5"/>
  <c r="K67" i="5" s="1"/>
  <c r="J65" i="5"/>
  <c r="I65" i="5"/>
  <c r="L25" i="7"/>
  <c r="K25" i="7"/>
  <c r="J25" i="7"/>
  <c r="I25" i="7"/>
  <c r="H25" i="7"/>
  <c r="L28" i="6"/>
  <c r="K28" i="6"/>
  <c r="J28" i="6"/>
  <c r="I28" i="6"/>
  <c r="H28" i="6"/>
  <c r="M29" i="5"/>
  <c r="L29" i="5"/>
  <c r="K29" i="5"/>
  <c r="J29" i="5"/>
  <c r="I29" i="5"/>
  <c r="S35" i="3"/>
  <c r="U27" i="4"/>
  <c r="U29" i="5"/>
  <c r="Q27" i="4"/>
  <c r="R27" i="4"/>
  <c r="S27" i="4"/>
  <c r="T27" i="4"/>
  <c r="P27" i="4"/>
  <c r="M29" i="4"/>
  <c r="L29" i="4"/>
  <c r="K29" i="4"/>
  <c r="J29" i="4"/>
  <c r="I29" i="4"/>
  <c r="M65" i="4"/>
  <c r="M67" i="4" s="1"/>
  <c r="L65" i="4"/>
  <c r="L67" i="4" s="1"/>
  <c r="K65" i="4"/>
  <c r="K67" i="4" s="1"/>
  <c r="J65" i="4"/>
  <c r="I65" i="4"/>
  <c r="I67" i="4" s="1"/>
  <c r="I68" i="3"/>
  <c r="J68" i="3"/>
  <c r="K68" i="3"/>
  <c r="L68" i="3"/>
  <c r="L66" i="3"/>
  <c r="K66" i="3"/>
  <c r="J66" i="3"/>
  <c r="I66" i="3"/>
  <c r="H66" i="3"/>
  <c r="I30" i="3"/>
  <c r="J30" i="3"/>
  <c r="K30" i="3"/>
  <c r="L30" i="3"/>
  <c r="H30" i="3"/>
  <c r="E29" i="13" l="1"/>
  <c r="W46" i="8"/>
  <c r="W45" i="8"/>
  <c r="AB45" i="8"/>
  <c r="AB48" i="8" s="1"/>
  <c r="AA45" i="8"/>
  <c r="AA48" i="8" s="1"/>
  <c r="U46" i="8"/>
  <c r="U45" i="8"/>
  <c r="Z46" i="8"/>
  <c r="Z45" i="8"/>
  <c r="Y46" i="8"/>
  <c r="Y45" i="8"/>
  <c r="V46" i="8"/>
  <c r="V45" i="8"/>
  <c r="X46" i="8"/>
  <c r="X45" i="8"/>
  <c r="V21" i="8"/>
  <c r="V20" i="8"/>
  <c r="V19" i="8"/>
  <c r="U21" i="8"/>
  <c r="U20" i="8"/>
  <c r="U19" i="8"/>
  <c r="U18" i="8"/>
  <c r="Q8" i="11"/>
  <c r="O8" i="11"/>
  <c r="P8" i="11"/>
  <c r="N8" i="11"/>
  <c r="T8" i="11"/>
  <c r="R8" i="11"/>
  <c r="S8" i="11"/>
  <c r="N7" i="11"/>
  <c r="T7" i="11"/>
  <c r="Q7" i="11"/>
  <c r="P7" i="11"/>
  <c r="R7" i="11"/>
  <c r="O7" i="11"/>
  <c r="S7" i="11"/>
  <c r="U4" i="8"/>
  <c r="U5" i="8"/>
  <c r="T5" i="8"/>
  <c r="T4" i="8"/>
  <c r="P35" i="7"/>
  <c r="Q35" i="7"/>
  <c r="R35" i="7"/>
  <c r="S35" i="7"/>
  <c r="O35" i="7"/>
  <c r="P33" i="7"/>
  <c r="Q33" i="7"/>
  <c r="R33" i="7"/>
  <c r="S33" i="7"/>
  <c r="P34" i="7"/>
  <c r="Q34" i="7"/>
  <c r="R34" i="7"/>
  <c r="S34" i="7"/>
  <c r="O34" i="7"/>
  <c r="O33" i="7"/>
  <c r="Q37" i="6"/>
  <c r="R37" i="6"/>
  <c r="S37" i="6"/>
  <c r="T37" i="6"/>
  <c r="P37" i="6"/>
  <c r="Q36" i="6"/>
  <c r="R36" i="6"/>
  <c r="S36" i="6"/>
  <c r="T36" i="6"/>
  <c r="P36" i="6"/>
  <c r="Q35" i="6"/>
  <c r="R35" i="6"/>
  <c r="S35" i="6"/>
  <c r="T35" i="6"/>
  <c r="P35" i="6"/>
  <c r="Q29" i="5"/>
  <c r="R29" i="5"/>
  <c r="S29" i="5"/>
  <c r="T29" i="5"/>
  <c r="P29" i="5"/>
  <c r="Q27" i="5"/>
  <c r="R27" i="5"/>
  <c r="S27" i="5"/>
  <c r="T27" i="5"/>
  <c r="P27" i="5"/>
  <c r="O35" i="3"/>
  <c r="P35" i="3"/>
  <c r="Q35" i="3"/>
  <c r="R35" i="3"/>
  <c r="N35" i="3"/>
  <c r="O34" i="3"/>
  <c r="P34" i="3"/>
  <c r="Q34" i="3"/>
  <c r="R34" i="3"/>
  <c r="N34" i="3"/>
  <c r="O33" i="3"/>
  <c r="P33" i="3"/>
  <c r="Q33" i="3"/>
  <c r="R33" i="3"/>
  <c r="N33" i="3"/>
  <c r="L20" i="3"/>
  <c r="K20" i="3"/>
  <c r="J20" i="3"/>
  <c r="I20" i="3"/>
  <c r="H20" i="3"/>
  <c r="I56" i="3"/>
  <c r="J56" i="3"/>
  <c r="K56" i="3"/>
  <c r="L56" i="3"/>
  <c r="H56" i="3"/>
  <c r="I21" i="3"/>
  <c r="I22" i="3"/>
  <c r="I23" i="3"/>
  <c r="I24" i="3"/>
  <c r="I25" i="3"/>
  <c r="I26" i="3"/>
  <c r="I27" i="3"/>
  <c r="I28" i="3"/>
  <c r="I9" i="3"/>
  <c r="K9" i="3"/>
  <c r="K21" i="3" s="1"/>
  <c r="J58" i="7"/>
  <c r="L45" i="7"/>
  <c r="L55" i="7" s="1"/>
  <c r="K45" i="7"/>
  <c r="K56" i="7" s="1"/>
  <c r="J45" i="7"/>
  <c r="J57" i="7" s="1"/>
  <c r="I45" i="7"/>
  <c r="I58" i="7" s="1"/>
  <c r="H45" i="7"/>
  <c r="H55" i="7" s="1"/>
  <c r="L45" i="6"/>
  <c r="L55" i="6" s="1"/>
  <c r="K45" i="6"/>
  <c r="K56" i="6" s="1"/>
  <c r="J45" i="6"/>
  <c r="J57" i="6" s="1"/>
  <c r="I45" i="6"/>
  <c r="I58" i="6" s="1"/>
  <c r="H45" i="6"/>
  <c r="H55" i="6" s="1"/>
  <c r="M45" i="5"/>
  <c r="M59" i="5" s="1"/>
  <c r="L45" i="5"/>
  <c r="L60" i="5" s="1"/>
  <c r="K45" i="5"/>
  <c r="K61" i="5" s="1"/>
  <c r="J45" i="5"/>
  <c r="J62" i="5" s="1"/>
  <c r="I45" i="5"/>
  <c r="I59" i="5" s="1"/>
  <c r="M45" i="4"/>
  <c r="M59" i="4" s="1"/>
  <c r="L45" i="4"/>
  <c r="L60" i="4" s="1"/>
  <c r="K45" i="4"/>
  <c r="K61" i="4" s="1"/>
  <c r="J45" i="4"/>
  <c r="J62" i="4" s="1"/>
  <c r="I45" i="4"/>
  <c r="I59" i="4" s="1"/>
  <c r="L45" i="3"/>
  <c r="L63" i="3" s="1"/>
  <c r="K45" i="3"/>
  <c r="K60" i="3" s="1"/>
  <c r="J45" i="3"/>
  <c r="J61" i="3" s="1"/>
  <c r="I45" i="3"/>
  <c r="I62" i="3" s="1"/>
  <c r="H45" i="3"/>
  <c r="H63" i="3" s="1"/>
  <c r="V48" i="8" l="1"/>
  <c r="Z48" i="8"/>
  <c r="X48" i="8"/>
  <c r="Y48" i="8"/>
  <c r="U48" i="8"/>
  <c r="W48" i="8"/>
  <c r="K57" i="7"/>
  <c r="K53" i="7"/>
  <c r="K58" i="7"/>
  <c r="K54" i="7"/>
  <c r="H52" i="7"/>
  <c r="L53" i="7"/>
  <c r="L52" i="7"/>
  <c r="H54" i="7"/>
  <c r="H56" i="7"/>
  <c r="L57" i="7"/>
  <c r="L58" i="7"/>
  <c r="H57" i="7"/>
  <c r="L54" i="7"/>
  <c r="H53" i="7"/>
  <c r="J54" i="7"/>
  <c r="L56" i="7"/>
  <c r="H58" i="7"/>
  <c r="J58" i="6"/>
  <c r="K57" i="6"/>
  <c r="K53" i="6"/>
  <c r="K58" i="6"/>
  <c r="K54" i="6"/>
  <c r="L53" i="6"/>
  <c r="L52" i="6"/>
  <c r="H54" i="6"/>
  <c r="H56" i="6"/>
  <c r="L57" i="6"/>
  <c r="L58" i="6"/>
  <c r="H57" i="6"/>
  <c r="H52" i="6"/>
  <c r="L54" i="6"/>
  <c r="H53" i="6"/>
  <c r="J54" i="6"/>
  <c r="L56" i="6"/>
  <c r="H58" i="6"/>
  <c r="I57" i="5"/>
  <c r="K58" i="5"/>
  <c r="L61" i="5"/>
  <c r="I56" i="5"/>
  <c r="P28" i="5" s="1"/>
  <c r="L57" i="5"/>
  <c r="M58" i="5"/>
  <c r="I62" i="5"/>
  <c r="K56" i="5"/>
  <c r="M57" i="5"/>
  <c r="I60" i="5"/>
  <c r="K62" i="5"/>
  <c r="M56" i="5"/>
  <c r="T28" i="5" s="1"/>
  <c r="I58" i="5"/>
  <c r="M60" i="5"/>
  <c r="M62" i="5"/>
  <c r="M62" i="4"/>
  <c r="M61" i="4"/>
  <c r="M56" i="4"/>
  <c r="I58" i="4"/>
  <c r="I60" i="4"/>
  <c r="I57" i="4"/>
  <c r="K58" i="4"/>
  <c r="M60" i="4"/>
  <c r="I62" i="4"/>
  <c r="L57" i="4"/>
  <c r="L58" i="4"/>
  <c r="I61" i="4"/>
  <c r="K62" i="4"/>
  <c r="I56" i="4"/>
  <c r="P26" i="4" s="1"/>
  <c r="M57" i="4"/>
  <c r="M58" i="4"/>
  <c r="L61" i="4"/>
  <c r="L62" i="4"/>
  <c r="I63" i="3"/>
  <c r="K59" i="3"/>
  <c r="K22" i="3"/>
  <c r="K26" i="3"/>
  <c r="K24" i="3"/>
  <c r="K27" i="3"/>
  <c r="K25" i="3"/>
  <c r="K23" i="3"/>
  <c r="K58" i="3"/>
  <c r="K61" i="3"/>
  <c r="J63" i="3"/>
  <c r="J58" i="3"/>
  <c r="I59" i="3"/>
  <c r="J62" i="3"/>
  <c r="K63" i="3"/>
  <c r="K57" i="3"/>
  <c r="J59" i="3"/>
  <c r="K62" i="3"/>
  <c r="I55" i="7"/>
  <c r="I52" i="7"/>
  <c r="J55" i="7"/>
  <c r="I56" i="7"/>
  <c r="J52" i="7"/>
  <c r="J59" i="7" s="1"/>
  <c r="I53" i="7"/>
  <c r="K55" i="7"/>
  <c r="J56" i="7"/>
  <c r="I57" i="7"/>
  <c r="K52" i="7"/>
  <c r="K59" i="7" s="1"/>
  <c r="J53" i="7"/>
  <c r="I54" i="7"/>
  <c r="L59" i="6"/>
  <c r="I55" i="6"/>
  <c r="I52" i="6"/>
  <c r="J55" i="6"/>
  <c r="I56" i="6"/>
  <c r="J52" i="6"/>
  <c r="I53" i="6"/>
  <c r="K55" i="6"/>
  <c r="J56" i="6"/>
  <c r="I57" i="6"/>
  <c r="K52" i="6"/>
  <c r="J53" i="6"/>
  <c r="I54" i="6"/>
  <c r="M63" i="5"/>
  <c r="J59" i="5"/>
  <c r="J56" i="5"/>
  <c r="Q28" i="5" s="1"/>
  <c r="L58" i="5"/>
  <c r="K59" i="5"/>
  <c r="J60" i="5"/>
  <c r="I61" i="5"/>
  <c r="M61" i="5"/>
  <c r="L62" i="5"/>
  <c r="J57" i="5"/>
  <c r="L59" i="5"/>
  <c r="K60" i="5"/>
  <c r="J61" i="5"/>
  <c r="L56" i="5"/>
  <c r="K57" i="5"/>
  <c r="J58" i="5"/>
  <c r="J59" i="4"/>
  <c r="J56" i="4"/>
  <c r="K59" i="4"/>
  <c r="J60" i="4"/>
  <c r="K56" i="4"/>
  <c r="J57" i="4"/>
  <c r="L59" i="4"/>
  <c r="K60" i="4"/>
  <c r="J61" i="4"/>
  <c r="L56" i="4"/>
  <c r="K57" i="4"/>
  <c r="J58" i="4"/>
  <c r="H60" i="3"/>
  <c r="L60" i="3"/>
  <c r="H57" i="3"/>
  <c r="L57" i="3"/>
  <c r="I60" i="3"/>
  <c r="H61" i="3"/>
  <c r="L61" i="3"/>
  <c r="I57" i="3"/>
  <c r="H58" i="3"/>
  <c r="L58" i="3"/>
  <c r="J60" i="3"/>
  <c r="I61" i="3"/>
  <c r="H62" i="3"/>
  <c r="L62" i="3"/>
  <c r="J57" i="3"/>
  <c r="I58" i="3"/>
  <c r="H59" i="3"/>
  <c r="L59" i="3"/>
  <c r="L59" i="7" l="1"/>
  <c r="I59" i="7"/>
  <c r="H59" i="7"/>
  <c r="H59" i="6"/>
  <c r="J59" i="6"/>
  <c r="K59" i="6"/>
  <c r="I59" i="6"/>
  <c r="R28" i="5"/>
  <c r="K63" i="5"/>
  <c r="I63" i="5"/>
  <c r="L63" i="5"/>
  <c r="S28" i="5"/>
  <c r="T26" i="4"/>
  <c r="M63" i="4"/>
  <c r="Q26" i="4"/>
  <c r="K63" i="4"/>
  <c r="R26" i="4"/>
  <c r="L63" i="4"/>
  <c r="S26" i="4"/>
  <c r="I63" i="4"/>
  <c r="K64" i="3"/>
  <c r="H64" i="3"/>
  <c r="K28" i="3"/>
  <c r="J64" i="3"/>
  <c r="J63" i="5"/>
  <c r="J63" i="4"/>
  <c r="I64" i="3"/>
  <c r="L64" i="3"/>
  <c r="L10" i="7"/>
  <c r="L20" i="7" s="1"/>
  <c r="K10" i="7"/>
  <c r="K17" i="7" s="1"/>
  <c r="J10" i="7"/>
  <c r="J22" i="7" s="1"/>
  <c r="I10" i="7"/>
  <c r="I19" i="7" s="1"/>
  <c r="H10" i="7"/>
  <c r="H19" i="7" s="1"/>
  <c r="L12" i="6"/>
  <c r="L19" i="6" s="1"/>
  <c r="K12" i="6"/>
  <c r="K24" i="6" s="1"/>
  <c r="J12" i="6"/>
  <c r="J21" i="6" s="1"/>
  <c r="I12" i="6"/>
  <c r="I21" i="6" s="1"/>
  <c r="H12" i="6"/>
  <c r="H23" i="6" s="1"/>
  <c r="M9" i="5"/>
  <c r="M20" i="5" s="1"/>
  <c r="L9" i="5"/>
  <c r="L25" i="5" s="1"/>
  <c r="K9" i="5"/>
  <c r="K22" i="5" s="1"/>
  <c r="J9" i="5"/>
  <c r="J22" i="5" s="1"/>
  <c r="I9" i="5"/>
  <c r="I24" i="5" s="1"/>
  <c r="M9" i="4"/>
  <c r="M21" i="4" s="1"/>
  <c r="L9" i="4"/>
  <c r="L26" i="4" s="1"/>
  <c r="K9" i="4"/>
  <c r="K23" i="4" s="1"/>
  <c r="J9" i="4"/>
  <c r="J20" i="4" s="1"/>
  <c r="I9" i="4"/>
  <c r="I25" i="4" s="1"/>
  <c r="L25" i="4" l="1"/>
  <c r="K19" i="7"/>
  <c r="J19" i="7"/>
  <c r="H18" i="7"/>
  <c r="L17" i="7"/>
  <c r="H21" i="7"/>
  <c r="K22" i="7"/>
  <c r="L22" i="7"/>
  <c r="H23" i="7"/>
  <c r="K18" i="7"/>
  <c r="J23" i="7"/>
  <c r="I17" i="7"/>
  <c r="L18" i="7"/>
  <c r="J20" i="7"/>
  <c r="H22" i="7"/>
  <c r="K23" i="7"/>
  <c r="I21" i="7"/>
  <c r="L19" i="7"/>
  <c r="J21" i="7"/>
  <c r="J18" i="7"/>
  <c r="H20" i="7"/>
  <c r="K21" i="7"/>
  <c r="I23" i="7"/>
  <c r="H17" i="7"/>
  <c r="I20" i="7"/>
  <c r="L21" i="7"/>
  <c r="J17" i="7"/>
  <c r="K20" i="7"/>
  <c r="I22" i="7"/>
  <c r="L23" i="7"/>
  <c r="I18" i="7"/>
  <c r="L21" i="6"/>
  <c r="H19" i="6"/>
  <c r="H22" i="6"/>
  <c r="H20" i="6"/>
  <c r="I22" i="6"/>
  <c r="I23" i="6"/>
  <c r="I24" i="6"/>
  <c r="I20" i="6"/>
  <c r="L24" i="6"/>
  <c r="H21" i="6"/>
  <c r="H25" i="6"/>
  <c r="K21" i="6"/>
  <c r="I25" i="6"/>
  <c r="K20" i="6"/>
  <c r="L23" i="6"/>
  <c r="J25" i="6"/>
  <c r="I19" i="6"/>
  <c r="L20" i="6"/>
  <c r="J22" i="6"/>
  <c r="H24" i="6"/>
  <c r="K25" i="6"/>
  <c r="J23" i="6"/>
  <c r="K23" i="6"/>
  <c r="K19" i="6"/>
  <c r="L22" i="6"/>
  <c r="J24" i="6"/>
  <c r="J20" i="6"/>
  <c r="J19" i="6"/>
  <c r="K22" i="6"/>
  <c r="L25" i="6"/>
  <c r="J21" i="5"/>
  <c r="J23" i="5"/>
  <c r="J24" i="5"/>
  <c r="J20" i="5"/>
  <c r="I20" i="5"/>
  <c r="I23" i="5"/>
  <c r="I21" i="5"/>
  <c r="I25" i="5"/>
  <c r="J25" i="5"/>
  <c r="I22" i="5"/>
  <c r="M25" i="5"/>
  <c r="L22" i="5"/>
  <c r="I26" i="5"/>
  <c r="M22" i="5"/>
  <c r="J26" i="5"/>
  <c r="K21" i="5"/>
  <c r="L24" i="5"/>
  <c r="K26" i="5"/>
  <c r="M21" i="5"/>
  <c r="K20" i="5"/>
  <c r="L23" i="5"/>
  <c r="M26" i="5"/>
  <c r="L20" i="5"/>
  <c r="M23" i="5"/>
  <c r="K25" i="5"/>
  <c r="K24" i="5"/>
  <c r="L21" i="5"/>
  <c r="M24" i="5"/>
  <c r="K23" i="5"/>
  <c r="L26" i="5"/>
  <c r="M25" i="4"/>
  <c r="K22" i="4"/>
  <c r="J22" i="4"/>
  <c r="L23" i="4"/>
  <c r="L22" i="4"/>
  <c r="M26" i="4"/>
  <c r="M22" i="4"/>
  <c r="M23" i="4"/>
  <c r="L20" i="4"/>
  <c r="J25" i="4"/>
  <c r="K20" i="4"/>
  <c r="R25" i="4" s="1"/>
  <c r="M20" i="4"/>
  <c r="T25" i="4" s="1"/>
  <c r="K25" i="4"/>
  <c r="I22" i="4"/>
  <c r="I24" i="4"/>
  <c r="K24" i="4"/>
  <c r="I26" i="4"/>
  <c r="K21" i="4"/>
  <c r="L24" i="4"/>
  <c r="J26" i="4"/>
  <c r="I20" i="4"/>
  <c r="L21" i="4"/>
  <c r="J23" i="4"/>
  <c r="M24" i="4"/>
  <c r="K26" i="4"/>
  <c r="I21" i="4"/>
  <c r="J24" i="4"/>
  <c r="J21" i="4"/>
  <c r="Q25" i="4" s="1"/>
  <c r="I23" i="4"/>
  <c r="H9" i="3"/>
  <c r="J9" i="3"/>
  <c r="L9" i="3"/>
  <c r="P25" i="4" l="1"/>
  <c r="S25" i="4"/>
  <c r="K26" i="6"/>
  <c r="L21" i="3"/>
  <c r="L25" i="3"/>
  <c r="L22" i="3"/>
  <c r="L26" i="3"/>
  <c r="L23" i="3"/>
  <c r="L27" i="3"/>
  <c r="L24" i="3"/>
  <c r="J21" i="3"/>
  <c r="J22" i="3"/>
  <c r="J23" i="3"/>
  <c r="J24" i="3"/>
  <c r="J25" i="3"/>
  <c r="J26" i="3"/>
  <c r="J27" i="3"/>
  <c r="H26" i="3"/>
  <c r="H22" i="3"/>
  <c r="H21" i="3"/>
  <c r="H24" i="3"/>
  <c r="H25" i="3"/>
  <c r="H23" i="3"/>
  <c r="H27" i="3"/>
  <c r="K24" i="7"/>
  <c r="L24" i="7"/>
  <c r="H24" i="7"/>
  <c r="I24" i="7"/>
  <c r="J24" i="7"/>
  <c r="L26" i="6"/>
  <c r="J26" i="6"/>
  <c r="I26" i="6"/>
  <c r="H26" i="6"/>
  <c r="J27" i="5"/>
  <c r="M27" i="5"/>
  <c r="I27" i="5"/>
  <c r="K27" i="5"/>
  <c r="L27" i="5"/>
  <c r="M27" i="4"/>
  <c r="L27" i="4"/>
  <c r="K27" i="4"/>
  <c r="J27" i="4"/>
  <c r="I27" i="4"/>
  <c r="H28" i="3" l="1"/>
  <c r="L28" i="3"/>
  <c r="J28" i="3"/>
</calcChain>
</file>

<file path=xl/sharedStrings.xml><?xml version="1.0" encoding="utf-8"?>
<sst xmlns="http://schemas.openxmlformats.org/spreadsheetml/2006/main" count="1091" uniqueCount="232">
  <si>
    <t>First Name:</t>
  </si>
  <si>
    <t>Last name: </t>
  </si>
  <si>
    <t>SCIENCE</t>
  </si>
  <si>
    <t>MATH</t>
  </si>
  <si>
    <t>ENGINEERING</t>
  </si>
  <si>
    <t>TECHNOLOGY</t>
  </si>
  <si>
    <t>CAREER</t>
  </si>
  <si>
    <t>appealing to unappealing</t>
  </si>
  <si>
    <t xml:space="preserve">exciting to unexciting </t>
  </si>
  <si>
    <t xml:space="preserve">Boring to interesting </t>
  </si>
  <si>
    <t xml:space="preserve">appealing to unappealing </t>
  </si>
  <si>
    <t xml:space="preserve">fascinating to mundane </t>
  </si>
  <si>
    <t xml:space="preserve">mens nothing to means a lot </t>
  </si>
  <si>
    <t>boring to interesting</t>
  </si>
  <si>
    <t>fascinating to mundane</t>
  </si>
  <si>
    <t xml:space="preserve">menas noting to means a lot </t>
  </si>
  <si>
    <t>means nothing to means a lot</t>
  </si>
  <si>
    <t xml:space="preserve">boring to intering </t>
  </si>
  <si>
    <t>exciting to unexciting</t>
  </si>
  <si>
    <t>menas nothing to menas a lot</t>
  </si>
  <si>
    <t xml:space="preserve">boring to interesting </t>
  </si>
  <si>
    <t xml:space="preserve">fasctinating to mundane </t>
  </si>
  <si>
    <t>SUM</t>
  </si>
  <si>
    <t>Interesting to boring</t>
  </si>
  <si>
    <t>Means a lot to means nothing</t>
  </si>
  <si>
    <t xml:space="preserve">Fascinating to mundane </t>
  </si>
  <si>
    <t xml:space="preserve">Appealing to unappealing </t>
  </si>
  <si>
    <t xml:space="preserve">Exciting to unexciting </t>
  </si>
  <si>
    <t>Boring to Interesting</t>
  </si>
  <si>
    <t>Before</t>
  </si>
  <si>
    <t>After</t>
  </si>
  <si>
    <t xml:space="preserve">Means a lot </t>
  </si>
  <si>
    <t>Interesting</t>
  </si>
  <si>
    <t xml:space="preserve">Fascinating </t>
  </si>
  <si>
    <t>Appealing</t>
  </si>
  <si>
    <t>Exciting</t>
  </si>
  <si>
    <t xml:space="preserve">Difference of before to after </t>
  </si>
  <si>
    <t>" STEM( science, technology, engineering, Math) skills are essential to a successful career." To what extent do you think this statement applies to you personally?“</t>
  </si>
  <si>
    <t>What do you think you will need to be able to get in the best job /colleges?</t>
  </si>
  <si>
    <t>How comfortable do you feel with technology?</t>
  </si>
  <si>
    <t>Name some careers you would like to have?</t>
  </si>
  <si>
    <t>If you could change anything in the world what would it be?</t>
  </si>
  <si>
    <t>How do you feel about the followings [I like to imagine creating new products]</t>
  </si>
  <si>
    <t>How do you feel about the followings [I am good at building and fixing things]</t>
  </si>
  <si>
    <t>How do you feel about the followings [I am interested in what makes machines works]</t>
  </si>
  <si>
    <t>How do you feel about the followings [Designing products or structures will be important for my future work]</t>
  </si>
  <si>
    <t>How do you feel about the followings [I am curious about how electronics work.-]</t>
  </si>
  <si>
    <t>How do you feel about the followings [I would like to use my creativity and innovation in my future work]</t>
  </si>
  <si>
    <t>How do you feel about the followings [Knowing how to use math and science together will allow me to invent useful things]</t>
  </si>
  <si>
    <t>How do you feel about the followings [I believe I can be successful in a career in engineering.-]</t>
  </si>
  <si>
    <t>Somewhat/Un peu</t>
  </si>
  <si>
    <t>Math/ statistical Analysis-Maths/Statistiques, Team-work- Travail en équipe, Communication- Communication, Flexibility-Flexibilité</t>
  </si>
  <si>
    <t>Calculatrice humaine , personnel de laboratoire </t>
  </si>
  <si>
    <t>Notre façon de voir les autres car on se déteste pour des raisons très futiles.</t>
  </si>
  <si>
    <t>Neutral-Neutre</t>
  </si>
  <si>
    <t>Agree-D’accord</t>
  </si>
  <si>
    <t>Strongly Agree-Totalement d’accord</t>
  </si>
  <si>
    <t>Problem solving-Résolutions de problèmes, Team-work- Travail en équipe, Communication- Communication, Decision making-Prendre des décisions</t>
  </si>
  <si>
    <t>Génie civil, architecture, gestion, sciences de l'éducation</t>
  </si>
  <si>
    <t>Discrimination raciale </t>
  </si>
  <si>
    <t>Disagree-t pas d’accord</t>
  </si>
  <si>
    <t>Very much/Beaucoup</t>
  </si>
  <si>
    <t>Math/ statistical Analysis-Maths/Statistiques, Computer programming/coding-Programmation Informatique/ codage informatique, Team-work- Travail en équipe, Communication- Communication</t>
  </si>
  <si>
    <t>scientifique, architecte, entreprenriat </t>
  </si>
  <si>
    <t>i would change the egoist of the great.</t>
  </si>
  <si>
    <t>Math/ statistical Analysis-Maths/Statistiques, Problem solving-Résolutions de problèmes, Computer programming/coding-Programmation Informatique/ codage informatique, Communication- Communication</t>
  </si>
  <si>
    <t>1)Businesswoman 2)architecture 3)engineering </t>
  </si>
  <si>
    <t>L'inegalité entre les hommes et les femmes.</t>
  </si>
  <si>
    <t>Math/ statistical Analysis-Maths/Statistiques, Problem solving-Résolutions de problèmes, Computer programming/coding-Programmation Informatique/ codage informatique, Team-work- Travail en équipe, Communication- Communication, Decision making-Prendre des décisions, Flexibility-Flexibilité</t>
  </si>
  <si>
    <t>Economiste-mathematicien-ingenieur financier- business manager- businesswoman</t>
  </si>
  <si>
    <t>les inegalites sociales </t>
  </si>
  <si>
    <t>Flexibility-Flexibilité</t>
  </si>
  <si>
    <t>business management-programmer-chef-hair specialist</t>
  </si>
  <si>
    <t>the hunger</t>
  </si>
  <si>
    <t>Problem solving-Résolutions de problèmes, Computer programming/coding-Programmation Informatique/ codage informatique, Team-work- Travail en équipe, Communication- Communication, Decision making-Prendre des décisions, Flexibility-Flexibilité</t>
  </si>
  <si>
    <t>La technologie,l'Hôtellerie et tourisme ansi que la Diplomatie.</t>
  </si>
  <si>
    <t>Ce serait la façon dont on sous-estime le plus souvent les femmes en les faisant comprendre qu'elles sont inférieures aux Hommes.</t>
  </si>
  <si>
    <t>Strongly Disagree-Totalement pas d’accord</t>
  </si>
  <si>
    <t>La technologie,les sciences informatiques,l'Hôtellerie et tourisme,la diplomatie </t>
  </si>
  <si>
    <t>Ce serait la façon dont-on sous-estime les femmes dans la société en les faisant comprendre qu'elles sont inférieures aux Hommes.</t>
  </si>
  <si>
    <t>Computer programming/coding-Programmation Informatique/ codage informatique</t>
  </si>
  <si>
    <t>Computer programming,coding</t>
  </si>
  <si>
    <t>I would change the violence that exists because today, humans think that it is the best way to be understood. I would replace violence by communication,in order to make the world a better place to leave because without communication, we will use only violence and so we are destroying each other.</t>
  </si>
  <si>
    <t>I would change the violence that exists because today,people think that it's the best way to be understood. If I could, I will replace violence by communication, tolerance so that the world can have peace and be a better place to live.</t>
  </si>
  <si>
    <t>Math/ statistical Analysis-Maths/Statistiques, Problem solving-Résolutions de problèmes, Computer programming/coding-Programmation Informatique/ codage informatique, Team-work- Travail en équipe, Communication- Communication, Decision making-Prendre des décisions</t>
  </si>
  <si>
    <t>Analiste de donnés, consultante en finance, stratégies d'organisation</t>
  </si>
  <si>
    <t>Violence</t>
  </si>
  <si>
    <t>Math/ statistical Analysis-Maths/Statistiques, Problem solving-Résolutions de problèmes, Computer programming/coding-Programmation Informatique/ codage informatique, Team-work- Travail en équipe, Decision making-Prendre des décisions, Flexibility-Flexibilité</t>
  </si>
  <si>
    <t>carrière en ingénierie</t>
  </si>
  <si>
    <t>Si je pouvais changer quelque chose dans le monde il s'agirait de la division entre Les humains</t>
  </si>
  <si>
    <t>Math/ statistical Analysis-Maths/Statistiques, Computer programming/coding-Programmation Informatique/ codage informatique, Communication- Communication, Decision making-Prendre des décisions, Flexibility-Flexibilité</t>
  </si>
  <si>
    <t>Codage informatique/Droit des Affaires/Master of Business Administration</t>
  </si>
  <si>
    <t>Si je pouvais changer quelque chose dans le chose il s'agirait de bannir tous les préjugés qui existent entre les humains.</t>
  </si>
  <si>
    <t>Computer science, medical science, engineering.</t>
  </si>
  <si>
    <t>If i could change anything in the world, it would be the inequality that exists in the education. If I had the power to change that, I would make sure that children all over the world have everything they need to learn in good condition and to have access to any opportunity regardless where they have been schooled.</t>
  </si>
  <si>
    <t>Business woman, stylist, ingeneer </t>
  </si>
  <si>
    <t>I wouldn't change anything the world is the world, but I thank the world's child should because we are responsible of the world's growing.</t>
  </si>
  <si>
    <t>So we have to change first and the world will go better.</t>
  </si>
  <si>
    <t>Math/ statistical Analysis-Maths/Statistiques, Problem solving-Résolutions de problèmes, Team-work- Travail en équipe, Communication- Communication, Decision making-Prendre des décisions, Flexibility-Flexibilité</t>
  </si>
  <si>
    <t>Doctor- public health- project management- tropical health- ministre de la santé publique de Mon pays</t>
  </si>
  <si>
    <t>Aucun enfant dans Les rues comme Des mendiants je ferais en sorte que Tous les enfants du monde aient accès à l'éducation à la santé une maison et une famille.</t>
  </si>
  <si>
    <t>Problem solving-Résolutions de problèmes, Team-work- Travail en équipe, Decision making-Prendre des décisions, Flexibility-Flexibilité</t>
  </si>
  <si>
    <t>La medecine,genie civile</t>
  </si>
  <si>
    <t>Le racisme </t>
  </si>
  <si>
    <t>Problem solving-Résolutions de problèmes, Team-work- Travail en équipe, Communication- Communication, Decision making-Prendre des décisions, Flexibility-Flexibilité</t>
  </si>
  <si>
    <t>Medical science, Biomedical engineering, Architecture, Fashion design </t>
  </si>
  <si>
    <t>I would erase gender inequality. </t>
  </si>
  <si>
    <t>L'architecture, le design brand, l'economie, Le genie electromecanique</t>
  </si>
  <si>
    <t>Je changerai au prime abord l'inégalité existant entre les classes sociales je ferai en sorte de créer quelques chose pour pouvoir effacer l'inégalité et ces principes de riches et pauvres</t>
  </si>
  <si>
    <t>Math/ statistical Analysis-Maths/Statistiques, Problem solving-Résolutions de problèmes, Computer programming/coding-Programmation Informatique/ codage informatique</t>
  </si>
  <si>
    <t>Financière. Juriste. Chef d'entreprise</t>
  </si>
  <si>
    <t>The was that they ignore the environment. </t>
  </si>
  <si>
    <t>Business manager, environmental scientist</t>
  </si>
  <si>
    <t>Gender based violence and racism.</t>
  </si>
  <si>
    <t>Genie biomedical, medecine, chimiste</t>
  </si>
  <si>
    <t>Les inégalités sociales</t>
  </si>
  <si>
    <t>Aviation (Air traffic Controller, Pilot); computer science; Environment and sustainable development.</t>
  </si>
  <si>
    <t>I would close the dream gap between boy and girls and poor and rich kids.</t>
  </si>
  <si>
    <t>Team-work- Travail en équipe, Communication- Communication, Decision making-Prendre des décisions, Flexibility-Flexibilité</t>
  </si>
  <si>
    <t>MBA, Finance, Marketing, Project.</t>
  </si>
  <si>
    <t>It will be to accept that we women, have the same rights as you. We are intelligent and we can do a lot of things. So treat them well, with respect.</t>
  </si>
  <si>
    <t>Business and technology’s careers </t>
  </si>
  <si>
    <t>J’aurais aimé changé la jalousie qu’ont les humains l’un envers l’autre lorsqu’il s’agit de la réussite d’un de leurs confrères . Ceci dit avec la jalousie loin de nous le monde sera meilleur car la jalousie détruit . Ensuite je changerais ce qu’on appelle la corruption . </t>
  </si>
  <si>
    <t>Medecine, genie informatique</t>
  </si>
  <si>
    <t>J'eliminerai la misère</t>
  </si>
  <si>
    <t>Math/ statistical Analysis-Maths/Statistiques, Team-work- Travail en équipe, Communication- Communication, Decision making-Prendre des décisions</t>
  </si>
  <si>
    <t>Management , Business , Economic Science </t>
  </si>
  <si>
    <t>If I could change one thing in this world, it would be the inequality that carries so many evils wherever we go. We are all equal despite the physical differences. The phenomenon of inequality should be preciously addressed to curb the killings and the panics it manages to generate. / Si je pourrais changer une chose dans ce monde ce serait bien l'inégalité qui est porteuse de tant de maux partout où l'on passe. Nous sommes tous égaux malgré les divergences physiques. Le phénomène d'inégalité devrait être précieusement addressé pour mettre un frein aux tueries , aux paniques qu'il parvient à engendrer. </t>
  </si>
  <si>
    <t>Carière en science infirmiere</t>
  </si>
  <si>
    <t>De l'amelioration de la vie des handicapés</t>
  </si>
  <si>
    <t>Technology engineer, programmer, scientist, neurologist</t>
  </si>
  <si>
    <t>If i would change something in the world it would have been the way that , us, humans are living. We are destroying the planet by our desire to have control over the nature , by creating unnecessary stuff that are affecting the equilibrium over everything that exist.</t>
  </si>
  <si>
    <t>La technologie,les sciences informatiques ,la Diplomatie,L'Hôtellerie et Tourisme.</t>
  </si>
  <si>
    <t>Ce serait la façon dont on considère les femmes dans la société, en les faisant comprendre qu'elles sont inférieures par rapport aux Hommes. </t>
  </si>
  <si>
    <t>Math/ statistical Analysis-Maths/Statistiques</t>
  </si>
  <si>
    <t>La medecine;la technologie,le theatre,l'ingenierie</t>
  </si>
  <si>
    <t>Je changerai l'instabilité politique</t>
  </si>
  <si>
    <t>Finance. Engenieurie, sces juridiques</t>
  </si>
  <si>
    <t>Je changerais l'usage des carburants par quelque chose d'autre n'endommageant pas l'environnement. </t>
  </si>
  <si>
    <t>Je ferais en sorte que toi les déchets soient à leur place et bien recycler.  </t>
  </si>
  <si>
    <t>Je remplacerais les emballages par des déchets recyclable. </t>
  </si>
  <si>
    <t>J'eliminerais les préjugés de toutes formes</t>
  </si>
  <si>
    <t>Gestion touristiques.. organisatrice d'événement marketing sciences juridiques</t>
  </si>
  <si>
    <t>La protection des enfants et des femmes qui n'est pas assez pris en considération dans le monde</t>
  </si>
  <si>
    <t>Génie civil, Architecture, Gestion, Diplomatie, science de l'éducation</t>
  </si>
  <si>
    <t>Si je pouvais changer quelque chose dans le monde je changerais le racisme, j'essayerais d'égaliser toutes les races à tous niveaux , ainsi que le sexisme car je voudrais que les femmes sont sur le même pied d'égalité avec les hommes. Je voudrais que toutes les entreprises ou d'autres institutions arrêtent de juger les gens par rapport à leur couleur de peau ou leur sexe, de favoriser un blanc ou un homme pour un poste parce que pour eux se sont ces types de personnes qui sont adéquates. Et je voudrais qu'elles arrêtent de sous-payer une femme par rapport à un homme dans une même poste sous prétexte qu'elle est une femme. Je voudrais que tout le monde prenne conscience qu'il doit juger les gens sur leur capacité, leur intelligence, leur façon d'être .</t>
  </si>
  <si>
    <t>Math/ statistical Analysis-Maths/Statistiques, Problem solving-Résolutions de problèmes, Team-work- Travail en équipe, Communication- Communication, Decision making-Prendre des décisions</t>
  </si>
  <si>
    <t>Gestion des affaires, economie, statistiques</t>
  </si>
  <si>
    <t>La violence</t>
  </si>
  <si>
    <t>Problem solving-Résolutions de problèmes, Computer programming/coding-Programmation Informatique/ codage informatique, Team-work- Travail en équipe, Communication- Communication, Flexibility-Flexibilité</t>
  </si>
  <si>
    <t>Astronomy, engineering, dentistry </t>
  </si>
  <si>
    <t>business, computer science</t>
  </si>
  <si>
    <t>l'ignorance de certains</t>
  </si>
  <si>
    <t>Genie architecture...genie civil et le design</t>
  </si>
  <si>
    <t>Le racisme et la differenciation des classes dans tous les sens</t>
  </si>
  <si>
    <t>Problem solving-Résolutions de problèmes, Computer programming/coding-Programmation Informatique/ codage informatique, Team-work- Travail en équipe, Communication- Communication, Decision making-Prendre des décisions</t>
  </si>
  <si>
    <t>Software engineer</t>
  </si>
  <si>
    <t>If I could change anything in the world, I would close the dream gap that exists not only between girls and boys but also between poor and rich kids. I firmly believe that everyone has the right to have choices, to dream, to create and to innovate in any ways he intends to. There should not exist a limit to what someone can become based on his gender, his family's financial condition or the country he was born in. </t>
  </si>
  <si>
    <t>Team-work- Travail en équipe, Decision making-Prendre des décisions, Flexibility-Flexibilité</t>
  </si>
  <si>
    <t>Technologie,Tourisme,informatique.</t>
  </si>
  <si>
    <t>ingenieur industriel , ingenieur Alimentaire , ingenieur-architecte . </t>
  </si>
  <si>
    <t>Le rapport de puissance entre les pays developpes et les moins avances . tous les pays seraient developpes ou en voie de developpement.</t>
  </si>
  <si>
    <t>Math/ statistical Analysis-Maths/Statistiques, Problem solving-Résolutions de problèmes, Computer programming/coding-Programmation Informatique/ codage informatique, Communication- Communication, Decision making-Prendre des décisions, Flexibility-Flexibilité</t>
  </si>
  <si>
    <t>Ingénieur électronicien, médecin </t>
  </si>
  <si>
    <t>Le racisme</t>
  </si>
  <si>
    <t>Medical science, biomedical engineering </t>
  </si>
  <si>
    <t>The perception of women by the society. </t>
  </si>
  <si>
    <t>Gestionnaire finacier, codeur , developer</t>
  </si>
  <si>
    <t>L'inégalité entre les genres.</t>
  </si>
  <si>
    <t>STEM is Essential for a Successful Career</t>
  </si>
  <si>
    <t>Somewhat</t>
  </si>
  <si>
    <t>Very much</t>
  </si>
  <si>
    <t xml:space="preserve"> Team-work- Travail en équipe</t>
  </si>
  <si>
    <t xml:space="preserve"> Communication- Communication</t>
  </si>
  <si>
    <t xml:space="preserve"> Flexibility-Flexibilité</t>
  </si>
  <si>
    <t>Problem solving-Résolutions de problèmes</t>
  </si>
  <si>
    <t xml:space="preserve"> Decision making-Prendre des décisions</t>
  </si>
  <si>
    <t xml:space="preserve"> Computer programming/coding-Programmation Informatique/ codage informatique</t>
  </si>
  <si>
    <t xml:space="preserve"> Problem solving-Résolutions de problèmes</t>
  </si>
  <si>
    <t>Team-work- Travail en équipe</t>
  </si>
  <si>
    <t>Math, statistics, analysis</t>
  </si>
  <si>
    <t>Computer programming, coding</t>
  </si>
  <si>
    <t xml:space="preserve"> Flexibility</t>
  </si>
  <si>
    <t>Problem solving</t>
  </si>
  <si>
    <t>Communication</t>
  </si>
  <si>
    <t>Teamwork</t>
  </si>
  <si>
    <t>Decision making</t>
  </si>
  <si>
    <t>Comfort Level with Technology</t>
  </si>
  <si>
    <t>Very low</t>
  </si>
  <si>
    <t>Low</t>
  </si>
  <si>
    <t>Neutral</t>
  </si>
  <si>
    <t>High</t>
  </si>
  <si>
    <t>Very high</t>
  </si>
  <si>
    <t>Before Agreement</t>
  </si>
  <si>
    <t>After Agreement</t>
  </si>
  <si>
    <t>I am curious about how electronics work</t>
  </si>
  <si>
    <t>I believe I can be successful in a career in engineering</t>
  </si>
  <si>
    <t>Means a lot</t>
  </si>
  <si>
    <t>Means nothing</t>
  </si>
  <si>
    <t>Boring</t>
  </si>
  <si>
    <t>Fascinating</t>
  </si>
  <si>
    <t>Mundane</t>
  </si>
  <si>
    <t>Unappealing</t>
  </si>
  <si>
    <t>Unexciting</t>
  </si>
  <si>
    <t>Technology</t>
  </si>
  <si>
    <t>Science</t>
  </si>
  <si>
    <t>Engineering</t>
  </si>
  <si>
    <t>Mathematics</t>
  </si>
  <si>
    <t xml:space="preserve">difference </t>
  </si>
  <si>
    <t>Basic</t>
  </si>
  <si>
    <t>Very little</t>
  </si>
  <si>
    <t>Medium</t>
  </si>
  <si>
    <t xml:space="preserve">Good at building &amp; fixing </t>
  </si>
  <si>
    <t>Like creating new products</t>
  </si>
  <si>
    <t>Interested in how machines work</t>
  </si>
  <si>
    <t>Designing will be important for my  work</t>
  </si>
  <si>
    <t>AVG</t>
  </si>
  <si>
    <t>Like to use my creativity in my work</t>
  </si>
  <si>
    <t>Math and science together allows me to invent useful things</t>
  </si>
  <si>
    <t xml:space="preserve">being creative, think stratgetically, design systems and </t>
  </si>
  <si>
    <t xml:space="preserve">develop a practive of teaching career development . </t>
  </si>
  <si>
    <t xml:space="preserve">Talk to people! </t>
  </si>
  <si>
    <t>POST</t>
  </si>
  <si>
    <t>BEFORE</t>
  </si>
  <si>
    <t>Ability to talk about my emotions or how I’m feeling</t>
  </si>
  <si>
    <t>Communication skills</t>
  </si>
  <si>
    <t>Critical-thinking skills</t>
  </si>
  <si>
    <t>Decision-making skills</t>
  </si>
  <si>
    <t>Self-empowerment in STEM</t>
  </si>
  <si>
    <t>Access to technology</t>
  </si>
  <si>
    <t>Confidence in STEM</t>
  </si>
  <si>
    <t>Awareness of career opportunities in 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</si>
</sst>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Arial"/>
      <family val="2"/>
    </font>
    <font>
      <sz val="10"/>
      <color rgb="FF000000"/>
      <name val="Arial"/>
      <family val="2"/>
    </font>
    <font>
      <b/>
      <sz val="10"/>
      <color rgb="FF000000"/>
      <name val="Arial"/>
      <family val="2"/>
    </font>
    <font>
      <sz val="12"/>
      <color theme="1"/>
      <name val="Calibri"/>
      <family val="2"/>
      <scheme val="minor"/>
    </font>
    <font>
      <b/>
      <sz val="12"/>
      <color theme="1"/>
      <name val="Calibri"/>
      <family val="2"/>
      <scheme val="minor"/>
    </font>
    <font>
      <b/>
      <sz val="12"/>
      <color rgb="FF000000"/>
      <name val="Calibri"/>
      <family val="2"/>
      <scheme val="minor"/>
    </font>
    <font>
      <sz val="8"/>
      <color rgb="FF000000"/>
      <name val="Helvetica Neue"/>
      <family val="2"/>
    </font>
  </fonts>
  <fills count="15">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A50000"/>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8"/>
        <bgColor indexed="64"/>
      </patternFill>
    </fill>
    <fill>
      <patternFill patternType="solid">
        <fgColor theme="1" tint="0.49998474074526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8">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0" fillId="6" borderId="0" xfId="0" applyFill="1"/>
    <xf numFmtId="0" fontId="1" fillId="6" borderId="0" xfId="0" applyFont="1" applyFill="1"/>
    <xf numFmtId="9" fontId="2" fillId="0" borderId="0" xfId="1" applyFont="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9" fontId="3" fillId="0" borderId="0" xfId="0" applyNumberFormat="1" applyFont="1" applyAlignment="1">
      <alignment wrapText="1"/>
    </xf>
    <xf numFmtId="9" fontId="0" fillId="0" borderId="0" xfId="0" applyNumberFormat="1"/>
    <xf numFmtId="9" fontId="5" fillId="0" borderId="0" xfId="0" applyNumberFormat="1" applyFont="1"/>
    <xf numFmtId="9" fontId="0" fillId="0" borderId="0" xfId="1" applyFont="1"/>
    <xf numFmtId="0" fontId="1" fillId="13" borderId="0" xfId="0" applyFont="1" applyFill="1"/>
    <xf numFmtId="0" fontId="0" fillId="13" borderId="0" xfId="0" applyFill="1"/>
    <xf numFmtId="0" fontId="5" fillId="0" borderId="0" xfId="0" applyFont="1"/>
    <xf numFmtId="9" fontId="0" fillId="14" borderId="0" xfId="0" applyNumberFormat="1" applyFill="1"/>
    <xf numFmtId="9" fontId="2" fillId="14" borderId="0" xfId="1" applyFont="1" applyFill="1"/>
    <xf numFmtId="9" fontId="6" fillId="0" borderId="0" xfId="0" applyNumberFormat="1" applyFont="1"/>
    <xf numFmtId="0" fontId="5" fillId="14" borderId="0" xfId="0" applyFont="1" applyFill="1"/>
    <xf numFmtId="0" fontId="0" fillId="0" borderId="0" xfId="1" applyNumberFormat="1" applyFont="1"/>
    <xf numFmtId="0" fontId="7" fillId="0" borderId="0" xfId="0" applyFont="1"/>
    <xf numFmtId="9" fontId="7" fillId="0" borderId="0" xfId="0" applyNumberFormat="1" applyFont="1"/>
    <xf numFmtId="9" fontId="1" fillId="0" borderId="0" xfId="0" applyNumberFormat="1" applyFont="1"/>
    <xf numFmtId="0" fontId="1" fillId="0" borderId="0" xfId="0" applyFont="1"/>
    <xf numFmtId="0" fontId="1" fillId="6" borderId="0" xfId="0" applyFont="1" applyFill="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1" fillId="13" borderId="0" xfId="0" applyFont="1" applyFill="1"/>
    <xf numFmtId="0" fontId="1" fillId="9" borderId="0" xfId="0" applyFont="1" applyFill="1"/>
    <xf numFmtId="0" fontId="0" fillId="0" borderId="0" xfId="0" applyFill="1"/>
  </cellXfs>
  <cellStyles count="2">
    <cellStyle name="Normal" xfId="0" builtinId="0"/>
    <cellStyle name="Percent" xfId="1" builtinId="5"/>
  </cellStyles>
  <dxfs count="0"/>
  <tableStyles count="0" defaultTableStyle="TableStyleMedium2" defaultPivotStyle="PivotStyleLight16"/>
  <colors>
    <mruColors>
      <color rgb="FFA5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a:t>STEM Attitudes, Grouped by Characteristic After Program</a:t>
            </a:r>
          </a:p>
          <a:p>
            <a:pPr>
              <a:defRPr/>
            </a:pPr>
            <a:r>
              <a:rPr lang="en-US" b="0"/>
              <a:t>Total Respondents = 14</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Technology</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Summary!$B$1:$K$1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Summary!$B$2:$K$2</c:f>
              <c:numCache>
                <c:formatCode>0%</c:formatCode>
                <c:ptCount val="10"/>
                <c:pt idx="0">
                  <c:v>0.64</c:v>
                </c:pt>
                <c:pt idx="1">
                  <c:v>0.28999999999999998</c:v>
                </c:pt>
                <c:pt idx="2">
                  <c:v>0.71</c:v>
                </c:pt>
                <c:pt idx="3">
                  <c:v>0.14000000000000001</c:v>
                </c:pt>
                <c:pt idx="4">
                  <c:v>0.64</c:v>
                </c:pt>
                <c:pt idx="5">
                  <c:v>0.21</c:v>
                </c:pt>
                <c:pt idx="6">
                  <c:v>0.71</c:v>
                </c:pt>
                <c:pt idx="7">
                  <c:v>0.21</c:v>
                </c:pt>
                <c:pt idx="8">
                  <c:v>0.64</c:v>
                </c:pt>
                <c:pt idx="9">
                  <c:v>0.14000000000000001</c:v>
                </c:pt>
              </c:numCache>
            </c:numRef>
          </c:val>
          <c:extLst>
            <c:ext xmlns:c16="http://schemas.microsoft.com/office/drawing/2014/chart" uri="{C3380CC4-5D6E-409C-BE32-E72D297353CC}">
              <c16:uniqueId val="{00000000-0DC5-A240-B2E9-5EBECC0F2F2E}"/>
            </c:ext>
          </c:extLst>
        </c:ser>
        <c:ser>
          <c:idx val="1"/>
          <c:order val="1"/>
          <c:tx>
            <c:strRef>
              <c:f>Summary!$A$3</c:f>
              <c:strCache>
                <c:ptCount val="1"/>
                <c:pt idx="0">
                  <c:v>Science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Summary!$B$1:$K$1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Summary!$B$3:$K$3</c:f>
              <c:numCache>
                <c:formatCode>0%</c:formatCode>
                <c:ptCount val="10"/>
                <c:pt idx="0">
                  <c:v>0.64</c:v>
                </c:pt>
                <c:pt idx="1">
                  <c:v>0.36</c:v>
                </c:pt>
                <c:pt idx="2">
                  <c:v>0.71</c:v>
                </c:pt>
                <c:pt idx="3">
                  <c:v>0.21</c:v>
                </c:pt>
                <c:pt idx="4">
                  <c:v>0.5</c:v>
                </c:pt>
                <c:pt idx="5">
                  <c:v>0.36</c:v>
                </c:pt>
                <c:pt idx="6">
                  <c:v>0.64</c:v>
                </c:pt>
                <c:pt idx="7">
                  <c:v>0.36</c:v>
                </c:pt>
                <c:pt idx="8">
                  <c:v>0.5</c:v>
                </c:pt>
                <c:pt idx="9">
                  <c:v>0.14000000000000001</c:v>
                </c:pt>
              </c:numCache>
            </c:numRef>
          </c:val>
          <c:extLst>
            <c:ext xmlns:c16="http://schemas.microsoft.com/office/drawing/2014/chart" uri="{C3380CC4-5D6E-409C-BE32-E72D297353CC}">
              <c16:uniqueId val="{00000001-0DC5-A240-B2E9-5EBECC0F2F2E}"/>
            </c:ext>
          </c:extLst>
        </c:ser>
        <c:ser>
          <c:idx val="2"/>
          <c:order val="2"/>
          <c:tx>
            <c:strRef>
              <c:f>Summary!$A$4</c:f>
              <c:strCache>
                <c:ptCount val="1"/>
                <c:pt idx="0">
                  <c:v>Engineering</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Summary!$B$1:$K$1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Summary!$B$4:$K$4</c:f>
              <c:numCache>
                <c:formatCode>0%</c:formatCode>
                <c:ptCount val="10"/>
                <c:pt idx="0">
                  <c:v>0.64</c:v>
                </c:pt>
                <c:pt idx="1">
                  <c:v>0.28999999999999998</c:v>
                </c:pt>
                <c:pt idx="2">
                  <c:v>0.56999999999999995</c:v>
                </c:pt>
                <c:pt idx="3">
                  <c:v>0.36</c:v>
                </c:pt>
                <c:pt idx="4">
                  <c:v>0.56999999999999995</c:v>
                </c:pt>
                <c:pt idx="5">
                  <c:v>0.28999999999999998</c:v>
                </c:pt>
                <c:pt idx="6">
                  <c:v>0.56999999999999995</c:v>
                </c:pt>
                <c:pt idx="7">
                  <c:v>0.28999999999999998</c:v>
                </c:pt>
                <c:pt idx="8">
                  <c:v>0.5</c:v>
                </c:pt>
                <c:pt idx="9">
                  <c:v>0.28999999999999998</c:v>
                </c:pt>
              </c:numCache>
            </c:numRef>
          </c:val>
          <c:extLst>
            <c:ext xmlns:c16="http://schemas.microsoft.com/office/drawing/2014/chart" uri="{C3380CC4-5D6E-409C-BE32-E72D297353CC}">
              <c16:uniqueId val="{00000007-5A26-C04E-9648-A58E71FB789A}"/>
            </c:ext>
          </c:extLst>
        </c:ser>
        <c:ser>
          <c:idx val="3"/>
          <c:order val="3"/>
          <c:tx>
            <c:strRef>
              <c:f>Summary!$A$5</c:f>
              <c:strCache>
                <c:ptCount val="1"/>
                <c:pt idx="0">
                  <c:v>Mathematics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Summary!$B$1:$K$1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Summary!$B$5:$K$5</c:f>
              <c:numCache>
                <c:formatCode>0%</c:formatCode>
                <c:ptCount val="10"/>
                <c:pt idx="0">
                  <c:v>0.43</c:v>
                </c:pt>
                <c:pt idx="1">
                  <c:v>0.36</c:v>
                </c:pt>
                <c:pt idx="2">
                  <c:v>0.56999999999999995</c:v>
                </c:pt>
                <c:pt idx="3">
                  <c:v>0.28999999999999998</c:v>
                </c:pt>
                <c:pt idx="4">
                  <c:v>0.36</c:v>
                </c:pt>
                <c:pt idx="5">
                  <c:v>0.28999999999999998</c:v>
                </c:pt>
                <c:pt idx="6">
                  <c:v>0.43</c:v>
                </c:pt>
                <c:pt idx="7">
                  <c:v>0.36</c:v>
                </c:pt>
                <c:pt idx="8">
                  <c:v>0.21</c:v>
                </c:pt>
                <c:pt idx="9">
                  <c:v>0.36</c:v>
                </c:pt>
              </c:numCache>
            </c:numRef>
          </c:val>
          <c:extLst>
            <c:ext xmlns:c16="http://schemas.microsoft.com/office/drawing/2014/chart" uri="{C3380CC4-5D6E-409C-BE32-E72D297353CC}">
              <c16:uniqueId val="{00000008-5A26-C04E-9648-A58E71FB789A}"/>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a:t>Change in agreement with the following descriptors of Technology</a:t>
            </a:r>
          </a:p>
          <a:p>
            <a:pPr>
              <a:defRPr/>
            </a:pPr>
            <a:r>
              <a:rPr lang="en-US" b="0"/>
              <a:t>Total before respondents = 32</a:t>
            </a:r>
          </a:p>
          <a:p>
            <a:pPr>
              <a:defRPr/>
            </a:pPr>
            <a:r>
              <a:rPr lang="en-US" b="0"/>
              <a:t>Total After respondents = 14</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Tech!$O$35</c:f>
              <c:strCache>
                <c:ptCount val="1"/>
                <c:pt idx="0">
                  <c:v>Before</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Tech!$P$34:$T$34</c:f>
              <c:strCache>
                <c:ptCount val="5"/>
                <c:pt idx="0">
                  <c:v>Means a lot </c:v>
                </c:pt>
                <c:pt idx="1">
                  <c:v>Interesting</c:v>
                </c:pt>
                <c:pt idx="2">
                  <c:v>Fascinating </c:v>
                </c:pt>
                <c:pt idx="3">
                  <c:v>Appealing</c:v>
                </c:pt>
                <c:pt idx="4">
                  <c:v>Exciting</c:v>
                </c:pt>
              </c:strCache>
            </c:strRef>
          </c:cat>
          <c:val>
            <c:numRef>
              <c:f>Tech!$P$35:$T$35</c:f>
              <c:numCache>
                <c:formatCode>0%</c:formatCode>
                <c:ptCount val="5"/>
                <c:pt idx="0">
                  <c:v>0.53125</c:v>
                </c:pt>
                <c:pt idx="1">
                  <c:v>0.5</c:v>
                </c:pt>
                <c:pt idx="2">
                  <c:v>0.46875</c:v>
                </c:pt>
                <c:pt idx="3">
                  <c:v>0.53125</c:v>
                </c:pt>
                <c:pt idx="4">
                  <c:v>0.53125</c:v>
                </c:pt>
              </c:numCache>
            </c:numRef>
          </c:val>
          <c:extLst>
            <c:ext xmlns:c16="http://schemas.microsoft.com/office/drawing/2014/chart" uri="{C3380CC4-5D6E-409C-BE32-E72D297353CC}">
              <c16:uniqueId val="{00000000-0DC5-A240-B2E9-5EBECC0F2F2E}"/>
            </c:ext>
          </c:extLst>
        </c:ser>
        <c:ser>
          <c:idx val="1"/>
          <c:order val="1"/>
          <c:tx>
            <c:strRef>
              <c:f>Tech!$O$36</c:f>
              <c:strCache>
                <c:ptCount val="1"/>
                <c:pt idx="0">
                  <c:v>After</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Tech!$P$34:$T$34</c:f>
              <c:strCache>
                <c:ptCount val="5"/>
                <c:pt idx="0">
                  <c:v>Means a lot </c:v>
                </c:pt>
                <c:pt idx="1">
                  <c:v>Interesting</c:v>
                </c:pt>
                <c:pt idx="2">
                  <c:v>Fascinating </c:v>
                </c:pt>
                <c:pt idx="3">
                  <c:v>Appealing</c:v>
                </c:pt>
                <c:pt idx="4">
                  <c:v>Exciting</c:v>
                </c:pt>
              </c:strCache>
            </c:strRef>
          </c:cat>
          <c:val>
            <c:numRef>
              <c:f>Tech!$P$36:$T$36</c:f>
              <c:numCache>
                <c:formatCode>0%</c:formatCode>
                <c:ptCount val="5"/>
                <c:pt idx="0">
                  <c:v>0.6428571428571429</c:v>
                </c:pt>
                <c:pt idx="1">
                  <c:v>0.7142857142857143</c:v>
                </c:pt>
                <c:pt idx="2">
                  <c:v>0.64285714285714279</c:v>
                </c:pt>
                <c:pt idx="3">
                  <c:v>0.71428571428571419</c:v>
                </c:pt>
                <c:pt idx="4">
                  <c:v>0.64285714285714279</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Career Characteristics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Career!$G$17</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Career!$H$17:$L$17</c:f>
              <c:numCache>
                <c:formatCode>0%</c:formatCode>
                <c:ptCount val="5"/>
                <c:pt idx="0">
                  <c:v>0.5</c:v>
                </c:pt>
                <c:pt idx="1">
                  <c:v>0.40625</c:v>
                </c:pt>
                <c:pt idx="2">
                  <c:v>0.3125</c:v>
                </c:pt>
                <c:pt idx="3">
                  <c:v>0.3125</c:v>
                </c:pt>
                <c:pt idx="4">
                  <c:v>0.3125</c:v>
                </c:pt>
              </c:numCache>
            </c:numRef>
          </c:val>
          <c:extLst>
            <c:ext xmlns:c16="http://schemas.microsoft.com/office/drawing/2014/chart" uri="{C3380CC4-5D6E-409C-BE32-E72D297353CC}">
              <c16:uniqueId val="{00000000-DE17-4DC2-B764-BBA87DD0DB82}"/>
            </c:ext>
          </c:extLst>
        </c:ser>
        <c:ser>
          <c:idx val="1"/>
          <c:order val="1"/>
          <c:tx>
            <c:strRef>
              <c:f>Career!$G$18</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Career!$H$18:$L$18</c:f>
              <c:numCache>
                <c:formatCode>0%</c:formatCode>
                <c:ptCount val="5"/>
                <c:pt idx="0">
                  <c:v>3.125E-2</c:v>
                </c:pt>
                <c:pt idx="1">
                  <c:v>6.25E-2</c:v>
                </c:pt>
                <c:pt idx="2">
                  <c:v>9.375E-2</c:v>
                </c:pt>
                <c:pt idx="3">
                  <c:v>9.375E-2</c:v>
                </c:pt>
                <c:pt idx="4">
                  <c:v>0.125</c:v>
                </c:pt>
              </c:numCache>
            </c:numRef>
          </c:val>
          <c:extLst>
            <c:ext xmlns:c16="http://schemas.microsoft.com/office/drawing/2014/chart" uri="{C3380CC4-5D6E-409C-BE32-E72D297353CC}">
              <c16:uniqueId val="{00000001-DE17-4DC2-B764-BBA87DD0DB82}"/>
            </c:ext>
          </c:extLst>
        </c:ser>
        <c:ser>
          <c:idx val="2"/>
          <c:order val="2"/>
          <c:tx>
            <c:strRef>
              <c:f>Career!$G$19</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Career!$H$19:$L$19</c:f>
              <c:numCache>
                <c:formatCode>0%</c:formatCode>
                <c:ptCount val="5"/>
                <c:pt idx="0">
                  <c:v>3.125E-2</c:v>
                </c:pt>
                <c:pt idx="1">
                  <c:v>0</c:v>
                </c:pt>
                <c:pt idx="2">
                  <c:v>0.125</c:v>
                </c:pt>
                <c:pt idx="3">
                  <c:v>0.15625</c:v>
                </c:pt>
                <c:pt idx="4">
                  <c:v>9.375E-2</c:v>
                </c:pt>
              </c:numCache>
            </c:numRef>
          </c:val>
          <c:extLst>
            <c:ext xmlns:c16="http://schemas.microsoft.com/office/drawing/2014/chart" uri="{C3380CC4-5D6E-409C-BE32-E72D297353CC}">
              <c16:uniqueId val="{00000002-DE17-4DC2-B764-BBA87DD0DB82}"/>
            </c:ext>
          </c:extLst>
        </c:ser>
        <c:ser>
          <c:idx val="3"/>
          <c:order val="3"/>
          <c:tx>
            <c:strRef>
              <c:f>Career!$G$20</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Career!$H$20:$L$20</c:f>
              <c:numCache>
                <c:formatCode>0%</c:formatCode>
                <c:ptCount val="5"/>
                <c:pt idx="0">
                  <c:v>0</c:v>
                </c:pt>
                <c:pt idx="1">
                  <c:v>0</c:v>
                </c:pt>
                <c:pt idx="2">
                  <c:v>0</c:v>
                </c:pt>
                <c:pt idx="3">
                  <c:v>3.125E-2</c:v>
                </c:pt>
                <c:pt idx="4">
                  <c:v>0</c:v>
                </c:pt>
              </c:numCache>
            </c:numRef>
          </c:val>
          <c:extLst>
            <c:ext xmlns:c16="http://schemas.microsoft.com/office/drawing/2014/chart" uri="{C3380CC4-5D6E-409C-BE32-E72D297353CC}">
              <c16:uniqueId val="{00000003-DE17-4DC2-B764-BBA87DD0DB82}"/>
            </c:ext>
          </c:extLst>
        </c:ser>
        <c:ser>
          <c:idx val="4"/>
          <c:order val="4"/>
          <c:tx>
            <c:strRef>
              <c:f>Career!$G$21</c:f>
              <c:strCache>
                <c:ptCount val="1"/>
                <c:pt idx="0">
                  <c:v>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Career!$H$21:$L$21</c:f>
              <c:numCache>
                <c:formatCode>0%</c:formatCode>
                <c:ptCount val="5"/>
                <c:pt idx="0">
                  <c:v>0</c:v>
                </c:pt>
                <c:pt idx="1">
                  <c:v>3.125E-2</c:v>
                </c:pt>
                <c:pt idx="2">
                  <c:v>3.125E-2</c:v>
                </c:pt>
                <c:pt idx="3">
                  <c:v>6.25E-2</c:v>
                </c:pt>
                <c:pt idx="4">
                  <c:v>6.25E-2</c:v>
                </c:pt>
              </c:numCache>
            </c:numRef>
          </c:val>
          <c:extLst>
            <c:ext xmlns:c16="http://schemas.microsoft.com/office/drawing/2014/chart" uri="{C3380CC4-5D6E-409C-BE32-E72D297353CC}">
              <c16:uniqueId val="{00000004-DE17-4DC2-B764-BBA87DD0DB82}"/>
            </c:ext>
          </c:extLst>
        </c:ser>
        <c:ser>
          <c:idx val="5"/>
          <c:order val="5"/>
          <c:tx>
            <c:strRef>
              <c:f>Career!$G$22</c:f>
              <c:strCache>
                <c:ptCount val="1"/>
                <c:pt idx="0">
                  <c:v>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Career!$H$22:$L$22</c:f>
              <c:numCache>
                <c:formatCode>0%</c:formatCode>
                <c:ptCount val="5"/>
                <c:pt idx="0">
                  <c:v>3.125E-2</c:v>
                </c:pt>
                <c:pt idx="1">
                  <c:v>6.25E-2</c:v>
                </c:pt>
                <c:pt idx="2">
                  <c:v>9.375E-2</c:v>
                </c:pt>
                <c:pt idx="3">
                  <c:v>6.25E-2</c:v>
                </c:pt>
                <c:pt idx="4">
                  <c:v>0.125</c:v>
                </c:pt>
              </c:numCache>
            </c:numRef>
          </c:val>
          <c:extLst>
            <c:ext xmlns:c16="http://schemas.microsoft.com/office/drawing/2014/chart" uri="{C3380CC4-5D6E-409C-BE32-E72D297353CC}">
              <c16:uniqueId val="{00000006-DE17-4DC2-B764-BBA87DD0DB82}"/>
            </c:ext>
          </c:extLst>
        </c:ser>
        <c:ser>
          <c:idx val="6"/>
          <c:order val="6"/>
          <c:tx>
            <c:strRef>
              <c:f>Career!$G$23</c:f>
              <c:strCache>
                <c:ptCount val="1"/>
                <c:pt idx="0">
                  <c:v>7</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Career!$H$16:$L$16</c:f>
              <c:strCache>
                <c:ptCount val="5"/>
                <c:pt idx="0">
                  <c:v>Means a lot to means nothing</c:v>
                </c:pt>
                <c:pt idx="1">
                  <c:v>Interesting to boring</c:v>
                </c:pt>
                <c:pt idx="2">
                  <c:v>Fascinating to mundane </c:v>
                </c:pt>
                <c:pt idx="3">
                  <c:v>Appealing to unappealing </c:v>
                </c:pt>
                <c:pt idx="4">
                  <c:v>Exciting to unexciting </c:v>
                </c:pt>
              </c:strCache>
            </c:strRef>
          </c:cat>
          <c:val>
            <c:numRef>
              <c:f>Career!$H$23:$L$23</c:f>
              <c:numCache>
                <c:formatCode>0%</c:formatCode>
                <c:ptCount val="5"/>
                <c:pt idx="0">
                  <c:v>0.40625</c:v>
                </c:pt>
                <c:pt idx="1">
                  <c:v>0.4375</c:v>
                </c:pt>
                <c:pt idx="2">
                  <c:v>0.34375</c:v>
                </c:pt>
                <c:pt idx="3">
                  <c:v>0.28125</c:v>
                </c:pt>
                <c:pt idx="4">
                  <c:v>0.28125</c:v>
                </c:pt>
              </c:numCache>
            </c:numRef>
          </c:val>
          <c:extLst>
            <c:ext xmlns:c16="http://schemas.microsoft.com/office/drawing/2014/chart" uri="{C3380CC4-5D6E-409C-BE32-E72D297353CC}">
              <c16:uniqueId val="{00000007-DE17-4DC2-B764-BBA87DD0DB82}"/>
            </c:ext>
          </c:extLst>
        </c:ser>
        <c:dLbls>
          <c:dLblPos val="outEnd"/>
          <c:showLegendKey val="0"/>
          <c:showVal val="1"/>
          <c:showCatName val="0"/>
          <c:showSerName val="0"/>
          <c:showPercent val="0"/>
          <c:showBubbleSize val="0"/>
        </c:dLbls>
        <c:gapWidth val="444"/>
        <c:overlap val="-90"/>
        <c:axId val="542079240"/>
        <c:axId val="542077600"/>
      </c:barChart>
      <c:catAx>
        <c:axId val="54207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542077600"/>
        <c:crosses val="autoZero"/>
        <c:auto val="1"/>
        <c:lblAlgn val="ctr"/>
        <c:lblOffset val="100"/>
        <c:noMultiLvlLbl val="0"/>
      </c:catAx>
      <c:valAx>
        <c:axId val="542077600"/>
        <c:scaling>
          <c:orientation val="minMax"/>
        </c:scaling>
        <c:delete val="1"/>
        <c:axPos val="l"/>
        <c:numFmt formatCode="0%" sourceLinked="1"/>
        <c:majorTickMark val="none"/>
        <c:minorTickMark val="none"/>
        <c:tickLblPos val="nextTo"/>
        <c:crossAx val="542079240"/>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a:t>Change in agreement with the following descriptors of STEM Careers</a:t>
            </a:r>
          </a:p>
          <a:p>
            <a:pPr>
              <a:defRPr/>
            </a:pPr>
            <a:r>
              <a:rPr lang="en-US" b="0"/>
              <a:t>Total before respondents = 32</a:t>
            </a:r>
          </a:p>
          <a:p>
            <a:pPr>
              <a:defRPr/>
            </a:pPr>
            <a:r>
              <a:rPr lang="en-US" b="0"/>
              <a:t>Total After respondents = 14</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Career!$N$33</c:f>
              <c:strCache>
                <c:ptCount val="1"/>
                <c:pt idx="0">
                  <c:v>Before</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Career!$O$32:$S$32</c:f>
              <c:strCache>
                <c:ptCount val="5"/>
                <c:pt idx="0">
                  <c:v>Means a lot </c:v>
                </c:pt>
                <c:pt idx="1">
                  <c:v>Interesting</c:v>
                </c:pt>
                <c:pt idx="2">
                  <c:v>Fascinating </c:v>
                </c:pt>
                <c:pt idx="3">
                  <c:v>Appealing</c:v>
                </c:pt>
                <c:pt idx="4">
                  <c:v>Exciting</c:v>
                </c:pt>
              </c:strCache>
            </c:strRef>
          </c:cat>
          <c:val>
            <c:numRef>
              <c:f>Career!$O$33:$S$33</c:f>
              <c:numCache>
                <c:formatCode>0%</c:formatCode>
                <c:ptCount val="5"/>
                <c:pt idx="0">
                  <c:v>0.53125</c:v>
                </c:pt>
                <c:pt idx="1">
                  <c:v>0.46875</c:v>
                </c:pt>
                <c:pt idx="2">
                  <c:v>0.40625</c:v>
                </c:pt>
                <c:pt idx="3">
                  <c:v>0.40625</c:v>
                </c:pt>
                <c:pt idx="4">
                  <c:v>0.4375</c:v>
                </c:pt>
              </c:numCache>
            </c:numRef>
          </c:val>
          <c:extLst>
            <c:ext xmlns:c16="http://schemas.microsoft.com/office/drawing/2014/chart" uri="{C3380CC4-5D6E-409C-BE32-E72D297353CC}">
              <c16:uniqueId val="{00000000-0DC5-A240-B2E9-5EBECC0F2F2E}"/>
            </c:ext>
          </c:extLst>
        </c:ser>
        <c:ser>
          <c:idx val="1"/>
          <c:order val="1"/>
          <c:tx>
            <c:strRef>
              <c:f>Career!$N$34</c:f>
              <c:strCache>
                <c:ptCount val="1"/>
                <c:pt idx="0">
                  <c:v>After</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Career!$O$32:$S$32</c:f>
              <c:strCache>
                <c:ptCount val="5"/>
                <c:pt idx="0">
                  <c:v>Means a lot </c:v>
                </c:pt>
                <c:pt idx="1">
                  <c:v>Interesting</c:v>
                </c:pt>
                <c:pt idx="2">
                  <c:v>Fascinating </c:v>
                </c:pt>
                <c:pt idx="3">
                  <c:v>Appealing</c:v>
                </c:pt>
                <c:pt idx="4">
                  <c:v>Exciting</c:v>
                </c:pt>
              </c:strCache>
            </c:strRef>
          </c:cat>
          <c:val>
            <c:numRef>
              <c:f>Career!$O$34:$S$34</c:f>
              <c:numCache>
                <c:formatCode>0%</c:formatCode>
                <c:ptCount val="5"/>
                <c:pt idx="0">
                  <c:v>0.5</c:v>
                </c:pt>
                <c:pt idx="1">
                  <c:v>0.64285714285714279</c:v>
                </c:pt>
                <c:pt idx="2">
                  <c:v>0.64285714285714279</c:v>
                </c:pt>
                <c:pt idx="3">
                  <c:v>0.5714285714285714</c:v>
                </c:pt>
                <c:pt idx="4">
                  <c:v>0.64285714285714279</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STEM is Essential for a Successful Career</a:t>
            </a:r>
          </a:p>
          <a:p>
            <a:pPr>
              <a:defRPr/>
            </a:pPr>
            <a:r>
              <a:rPr lang="en-US" sz="1800" b="0" i="0" cap="all" baseline="0">
                <a:effectLst/>
              </a:rPr>
              <a:t>Total before respondents = 32</a:t>
            </a:r>
            <a:endParaRPr lang="en-US" sz="1400">
              <a:effectLst/>
            </a:endParaRPr>
          </a:p>
          <a:p>
            <a:pPr>
              <a:defRPr/>
            </a:pPr>
            <a:r>
              <a:rPr lang="en-US" sz="1800" b="0" i="0" cap="all" baseline="0">
                <a:effectLst/>
              </a:rPr>
              <a:t>Total After respondents = 14</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'other quest.'!$S$4</c:f>
              <c:strCache>
                <c:ptCount val="1"/>
                <c:pt idx="0">
                  <c:v>Somewhat</c:v>
                </c:pt>
              </c:strCache>
            </c:strRef>
          </c:tx>
          <c:spPr>
            <a:solidFill>
              <a:schemeClr val="accent1"/>
            </a:solidFill>
            <a:ln>
              <a:noFill/>
            </a:ln>
            <a:effectLst/>
          </c:spPr>
          <c:invertIfNegative val="0"/>
          <c:cat>
            <c:strRef>
              <c:f>'other quest.'!$T$3:$U$3</c:f>
              <c:strCache>
                <c:ptCount val="2"/>
                <c:pt idx="0">
                  <c:v>Before</c:v>
                </c:pt>
                <c:pt idx="1">
                  <c:v>After</c:v>
                </c:pt>
              </c:strCache>
            </c:strRef>
          </c:cat>
          <c:val>
            <c:numRef>
              <c:f>'other quest.'!$T$4:$U$4</c:f>
              <c:numCache>
                <c:formatCode>0%</c:formatCode>
                <c:ptCount val="2"/>
                <c:pt idx="0">
                  <c:v>0.1875</c:v>
                </c:pt>
                <c:pt idx="1">
                  <c:v>0.35714285714285715</c:v>
                </c:pt>
              </c:numCache>
            </c:numRef>
          </c:val>
          <c:extLst>
            <c:ext xmlns:c16="http://schemas.microsoft.com/office/drawing/2014/chart" uri="{C3380CC4-5D6E-409C-BE32-E72D297353CC}">
              <c16:uniqueId val="{00000000-9CF2-284C-9423-F894F0DE4E0E}"/>
            </c:ext>
          </c:extLst>
        </c:ser>
        <c:ser>
          <c:idx val="1"/>
          <c:order val="1"/>
          <c:tx>
            <c:strRef>
              <c:f>'other quest.'!$S$5</c:f>
              <c:strCache>
                <c:ptCount val="1"/>
                <c:pt idx="0">
                  <c:v>Very much</c:v>
                </c:pt>
              </c:strCache>
            </c:strRef>
          </c:tx>
          <c:spPr>
            <a:solidFill>
              <a:schemeClr val="accent2"/>
            </a:solidFill>
            <a:ln>
              <a:noFill/>
            </a:ln>
            <a:effectLst/>
          </c:spPr>
          <c:invertIfNegative val="0"/>
          <c:cat>
            <c:strRef>
              <c:f>'other quest.'!$T$3:$U$3</c:f>
              <c:strCache>
                <c:ptCount val="2"/>
                <c:pt idx="0">
                  <c:v>Before</c:v>
                </c:pt>
                <c:pt idx="1">
                  <c:v>After</c:v>
                </c:pt>
              </c:strCache>
            </c:strRef>
          </c:cat>
          <c:val>
            <c:numRef>
              <c:f>'other quest.'!$T$5:$U$5</c:f>
              <c:numCache>
                <c:formatCode>0%</c:formatCode>
                <c:ptCount val="2"/>
                <c:pt idx="0">
                  <c:v>0.8125</c:v>
                </c:pt>
                <c:pt idx="1">
                  <c:v>0.6428571428571429</c:v>
                </c:pt>
              </c:numCache>
            </c:numRef>
          </c:val>
          <c:extLst>
            <c:ext xmlns:c16="http://schemas.microsoft.com/office/drawing/2014/chart" uri="{C3380CC4-5D6E-409C-BE32-E72D297353CC}">
              <c16:uniqueId val="{00000001-9CF2-284C-9423-F894F0DE4E0E}"/>
            </c:ext>
          </c:extLst>
        </c:ser>
        <c:dLbls>
          <c:showLegendKey val="0"/>
          <c:showVal val="0"/>
          <c:showCatName val="0"/>
          <c:showSerName val="0"/>
          <c:showPercent val="0"/>
          <c:showBubbleSize val="0"/>
        </c:dLbls>
        <c:gapWidth val="219"/>
        <c:overlap val="-27"/>
        <c:axId val="511657007"/>
        <c:axId val="511658655"/>
      </c:barChart>
      <c:catAx>
        <c:axId val="51165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58655"/>
        <c:crosses val="autoZero"/>
        <c:auto val="1"/>
        <c:lblAlgn val="ctr"/>
        <c:lblOffset val="100"/>
        <c:noMultiLvlLbl val="0"/>
      </c:catAx>
      <c:valAx>
        <c:axId val="511658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5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a:t>Comfort Level with Technology</a:t>
            </a:r>
          </a:p>
          <a:p>
            <a:pPr>
              <a:defRPr/>
            </a:pPr>
            <a:r>
              <a:rPr lang="en-US" b="0"/>
              <a:t>Total before respondents = 32</a:t>
            </a:r>
          </a:p>
          <a:p>
            <a:pPr>
              <a:defRPr/>
            </a:pPr>
            <a:r>
              <a:rPr lang="en-US" b="0"/>
              <a:t>Total After respondents = 14 </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'other quest.'!$U$16</c:f>
              <c:strCache>
                <c:ptCount val="1"/>
                <c:pt idx="0">
                  <c:v>Before</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'other quest.'!$T$17:$T$21</c:f>
              <c:strCache>
                <c:ptCount val="5"/>
                <c:pt idx="0">
                  <c:v>Very little</c:v>
                </c:pt>
                <c:pt idx="1">
                  <c:v>Basic</c:v>
                </c:pt>
                <c:pt idx="2">
                  <c:v>Medium</c:v>
                </c:pt>
                <c:pt idx="3">
                  <c:v>High</c:v>
                </c:pt>
                <c:pt idx="4">
                  <c:v>Very high</c:v>
                </c:pt>
              </c:strCache>
            </c:strRef>
          </c:cat>
          <c:val>
            <c:numRef>
              <c:f>'other quest.'!$U$17:$U$21</c:f>
              <c:numCache>
                <c:formatCode>0%</c:formatCode>
                <c:ptCount val="5"/>
                <c:pt idx="0">
                  <c:v>0</c:v>
                </c:pt>
                <c:pt idx="1">
                  <c:v>3.125E-2</c:v>
                </c:pt>
                <c:pt idx="2">
                  <c:v>0.5</c:v>
                </c:pt>
                <c:pt idx="3">
                  <c:v>0.3125</c:v>
                </c:pt>
                <c:pt idx="4">
                  <c:v>0.15625</c:v>
                </c:pt>
              </c:numCache>
            </c:numRef>
          </c:val>
          <c:extLst>
            <c:ext xmlns:c16="http://schemas.microsoft.com/office/drawing/2014/chart" uri="{C3380CC4-5D6E-409C-BE32-E72D297353CC}">
              <c16:uniqueId val="{00000000-0DC5-A240-B2E9-5EBECC0F2F2E}"/>
            </c:ext>
          </c:extLst>
        </c:ser>
        <c:ser>
          <c:idx val="1"/>
          <c:order val="1"/>
          <c:tx>
            <c:strRef>
              <c:f>'other quest.'!$V$16</c:f>
              <c:strCache>
                <c:ptCount val="1"/>
                <c:pt idx="0">
                  <c:v>After</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'other quest.'!$T$17:$T$21</c:f>
              <c:strCache>
                <c:ptCount val="5"/>
                <c:pt idx="0">
                  <c:v>Very little</c:v>
                </c:pt>
                <c:pt idx="1">
                  <c:v>Basic</c:v>
                </c:pt>
                <c:pt idx="2">
                  <c:v>Medium</c:v>
                </c:pt>
                <c:pt idx="3">
                  <c:v>High</c:v>
                </c:pt>
                <c:pt idx="4">
                  <c:v>Very high</c:v>
                </c:pt>
              </c:strCache>
            </c:strRef>
          </c:cat>
          <c:val>
            <c:numRef>
              <c:f>'other quest.'!$V$17:$V$21</c:f>
              <c:numCache>
                <c:formatCode>0%</c:formatCode>
                <c:ptCount val="5"/>
                <c:pt idx="2">
                  <c:v>0.14285714285714285</c:v>
                </c:pt>
                <c:pt idx="3">
                  <c:v>0.5</c:v>
                </c:pt>
                <c:pt idx="4">
                  <c:v>0.35714285714285715</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STEM Interest SUrvey</a:t>
            </a:r>
          </a:p>
          <a:p>
            <a:pPr>
              <a:defRPr/>
            </a:pPr>
            <a:r>
              <a:rPr lang="en-US" b="0"/>
              <a:t>Total before respondents = 32</a:t>
            </a:r>
          </a:p>
          <a:p>
            <a:pPr>
              <a:defRPr/>
            </a:pPr>
            <a:r>
              <a:rPr lang="en-US" b="0"/>
              <a:t>Total After respondents = 14</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'other quest.'!$T$45</c:f>
              <c:strCache>
                <c:ptCount val="1"/>
                <c:pt idx="0">
                  <c:v>Before Agreement</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'other quest.'!$U$44:$AB$44</c:f>
              <c:strCache>
                <c:ptCount val="8"/>
                <c:pt idx="0">
                  <c:v>I am curious about how electronics work</c:v>
                </c:pt>
                <c:pt idx="1">
                  <c:v>Good at building &amp; fixing </c:v>
                </c:pt>
                <c:pt idx="2">
                  <c:v>I believe I can be successful in a career in engineering</c:v>
                </c:pt>
                <c:pt idx="3">
                  <c:v>Like creating new products</c:v>
                </c:pt>
                <c:pt idx="4">
                  <c:v>Interested in how machines work</c:v>
                </c:pt>
                <c:pt idx="5">
                  <c:v>Designing will be important for my  work</c:v>
                </c:pt>
                <c:pt idx="6">
                  <c:v>Like to use my creativity in my work</c:v>
                </c:pt>
                <c:pt idx="7">
                  <c:v>Math and science together allows me to invent useful things</c:v>
                </c:pt>
              </c:strCache>
            </c:strRef>
          </c:cat>
          <c:val>
            <c:numRef>
              <c:f>'other quest.'!$U$45:$AB$45</c:f>
              <c:numCache>
                <c:formatCode>0%</c:formatCode>
                <c:ptCount val="8"/>
                <c:pt idx="0">
                  <c:v>0.5</c:v>
                </c:pt>
                <c:pt idx="1">
                  <c:v>0.5</c:v>
                </c:pt>
                <c:pt idx="2">
                  <c:v>0.65625</c:v>
                </c:pt>
                <c:pt idx="3">
                  <c:v>0.75</c:v>
                </c:pt>
                <c:pt idx="4">
                  <c:v>0.75</c:v>
                </c:pt>
                <c:pt idx="5">
                  <c:v>0.6875</c:v>
                </c:pt>
                <c:pt idx="6">
                  <c:v>0.90625</c:v>
                </c:pt>
                <c:pt idx="7">
                  <c:v>0.90625</c:v>
                </c:pt>
              </c:numCache>
            </c:numRef>
          </c:val>
          <c:extLst>
            <c:ext xmlns:c16="http://schemas.microsoft.com/office/drawing/2014/chart" uri="{C3380CC4-5D6E-409C-BE32-E72D297353CC}">
              <c16:uniqueId val="{00000000-0DC5-A240-B2E9-5EBECC0F2F2E}"/>
            </c:ext>
          </c:extLst>
        </c:ser>
        <c:ser>
          <c:idx val="1"/>
          <c:order val="1"/>
          <c:tx>
            <c:strRef>
              <c:f>'other quest.'!$T$46</c:f>
              <c:strCache>
                <c:ptCount val="1"/>
                <c:pt idx="0">
                  <c:v>After Agreement</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'other quest.'!$U$44:$AB$44</c:f>
              <c:strCache>
                <c:ptCount val="8"/>
                <c:pt idx="0">
                  <c:v>I am curious about how electronics work</c:v>
                </c:pt>
                <c:pt idx="1">
                  <c:v>Good at building &amp; fixing </c:v>
                </c:pt>
                <c:pt idx="2">
                  <c:v>I believe I can be successful in a career in engineering</c:v>
                </c:pt>
                <c:pt idx="3">
                  <c:v>Like creating new products</c:v>
                </c:pt>
                <c:pt idx="4">
                  <c:v>Interested in how machines work</c:v>
                </c:pt>
                <c:pt idx="5">
                  <c:v>Designing will be important for my  work</c:v>
                </c:pt>
                <c:pt idx="6">
                  <c:v>Like to use my creativity in my work</c:v>
                </c:pt>
                <c:pt idx="7">
                  <c:v>Math and science together allows me to invent useful things</c:v>
                </c:pt>
              </c:strCache>
            </c:strRef>
          </c:cat>
          <c:val>
            <c:numRef>
              <c:f>'other quest.'!$U$46:$AB$46</c:f>
              <c:numCache>
                <c:formatCode>0%</c:formatCode>
                <c:ptCount val="8"/>
                <c:pt idx="0">
                  <c:v>0.9285714285714286</c:v>
                </c:pt>
                <c:pt idx="1">
                  <c:v>0.7857142857142857</c:v>
                </c:pt>
                <c:pt idx="2">
                  <c:v>0.9285714285714286</c:v>
                </c:pt>
                <c:pt idx="3">
                  <c:v>0.9285714285714286</c:v>
                </c:pt>
                <c:pt idx="4">
                  <c:v>0.8571428571428571</c:v>
                </c:pt>
                <c:pt idx="5">
                  <c:v>0.7857142857142857</c:v>
                </c:pt>
                <c:pt idx="6">
                  <c:v>1</c:v>
                </c:pt>
                <c:pt idx="7">
                  <c:v>1</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sz="1600"/>
              <a:t>What do you think you will need to be able to get in the best job /colleges?</a:t>
            </a:r>
          </a:p>
          <a:p>
            <a:pPr>
              <a:defRPr sz="1600"/>
            </a:pPr>
            <a:r>
              <a:rPr lang="en-US" sz="1600" b="0"/>
              <a:t>Total before respondents = 32</a:t>
            </a:r>
          </a:p>
          <a:p>
            <a:pPr>
              <a:defRPr sz="1600"/>
            </a:pPr>
            <a:r>
              <a:rPr lang="en-US" sz="1600" b="0"/>
              <a:t>Total After respondents = 14</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before!$M$7</c:f>
              <c:strCache>
                <c:ptCount val="1"/>
                <c:pt idx="0">
                  <c:v>Before</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before!$N$6:$T$6</c:f>
              <c:strCache>
                <c:ptCount val="7"/>
                <c:pt idx="0">
                  <c:v>Problem solving</c:v>
                </c:pt>
                <c:pt idx="1">
                  <c:v>Teamwork</c:v>
                </c:pt>
                <c:pt idx="2">
                  <c:v>Communication</c:v>
                </c:pt>
                <c:pt idx="3">
                  <c:v>Decision making</c:v>
                </c:pt>
                <c:pt idx="4">
                  <c:v>Computer programming, coding</c:v>
                </c:pt>
                <c:pt idx="5">
                  <c:v>Math, statistics, analysis</c:v>
                </c:pt>
                <c:pt idx="6">
                  <c:v> Flexibility</c:v>
                </c:pt>
              </c:strCache>
            </c:strRef>
          </c:cat>
          <c:val>
            <c:numRef>
              <c:f>before!$N$7:$T$7</c:f>
              <c:numCache>
                <c:formatCode>0%</c:formatCode>
                <c:ptCount val="7"/>
                <c:pt idx="0">
                  <c:v>0.625</c:v>
                </c:pt>
                <c:pt idx="1">
                  <c:v>0.65625</c:v>
                </c:pt>
                <c:pt idx="2">
                  <c:v>0.6875</c:v>
                </c:pt>
                <c:pt idx="3">
                  <c:v>0.6875</c:v>
                </c:pt>
                <c:pt idx="4">
                  <c:v>0.59375</c:v>
                </c:pt>
                <c:pt idx="5">
                  <c:v>0.5625</c:v>
                </c:pt>
                <c:pt idx="6">
                  <c:v>0.59375</c:v>
                </c:pt>
              </c:numCache>
            </c:numRef>
          </c:val>
          <c:extLst>
            <c:ext xmlns:c16="http://schemas.microsoft.com/office/drawing/2014/chart" uri="{C3380CC4-5D6E-409C-BE32-E72D297353CC}">
              <c16:uniqueId val="{00000000-0DC5-A240-B2E9-5EBECC0F2F2E}"/>
            </c:ext>
          </c:extLst>
        </c:ser>
        <c:ser>
          <c:idx val="1"/>
          <c:order val="1"/>
          <c:tx>
            <c:strRef>
              <c:f>before!$M$8</c:f>
              <c:strCache>
                <c:ptCount val="1"/>
                <c:pt idx="0">
                  <c:v>After</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before!$N$6:$T$6</c:f>
              <c:strCache>
                <c:ptCount val="7"/>
                <c:pt idx="0">
                  <c:v>Problem solving</c:v>
                </c:pt>
                <c:pt idx="1">
                  <c:v>Teamwork</c:v>
                </c:pt>
                <c:pt idx="2">
                  <c:v>Communication</c:v>
                </c:pt>
                <c:pt idx="3">
                  <c:v>Decision making</c:v>
                </c:pt>
                <c:pt idx="4">
                  <c:v>Computer programming, coding</c:v>
                </c:pt>
                <c:pt idx="5">
                  <c:v>Math, statistics, analysis</c:v>
                </c:pt>
                <c:pt idx="6">
                  <c:v> Flexibility</c:v>
                </c:pt>
              </c:strCache>
            </c:strRef>
          </c:cat>
          <c:val>
            <c:numRef>
              <c:f>before!$N$8:$T$8</c:f>
              <c:numCache>
                <c:formatCode>0%</c:formatCode>
                <c:ptCount val="7"/>
                <c:pt idx="0">
                  <c:v>0.9285714285714286</c:v>
                </c:pt>
                <c:pt idx="1">
                  <c:v>0.9285714285714286</c:v>
                </c:pt>
                <c:pt idx="2">
                  <c:v>0.9285714285714286</c:v>
                </c:pt>
                <c:pt idx="3">
                  <c:v>0.9285714285714286</c:v>
                </c:pt>
                <c:pt idx="4">
                  <c:v>0.5714285714285714</c:v>
                </c:pt>
                <c:pt idx="5">
                  <c:v>0.42857142857142855</c:v>
                </c:pt>
                <c:pt idx="6">
                  <c:v>0.25</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sz="1800" b="1" i="0" cap="all" baseline="0">
                <a:effectLst/>
              </a:rPr>
              <a:t>STEM Attitudes, Grouped by Characteristic BEFORE Program</a:t>
            </a:r>
            <a:endParaRPr lang="en-US">
              <a:effectLst/>
            </a:endParaRPr>
          </a:p>
          <a:p>
            <a:pPr>
              <a:defRPr/>
            </a:pPr>
            <a:r>
              <a:rPr lang="en-US" sz="1800" b="0" i="0" cap="all" baseline="0">
                <a:effectLst/>
              </a:rPr>
              <a:t>Total Respondents = 32</a:t>
            </a:r>
            <a:endParaRPr lang="en-US">
              <a:effectLst/>
            </a:endParaRP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Summary!$O$2</c:f>
              <c:strCache>
                <c:ptCount val="1"/>
                <c:pt idx="0">
                  <c:v>Technology</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Summary!$P$1:$Y$1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Summary!$P$2:$Y$2</c:f>
              <c:numCache>
                <c:formatCode>0%</c:formatCode>
                <c:ptCount val="10"/>
                <c:pt idx="0">
                  <c:v>0.53</c:v>
                </c:pt>
                <c:pt idx="1">
                  <c:v>0.44</c:v>
                </c:pt>
                <c:pt idx="2">
                  <c:v>0.5</c:v>
                </c:pt>
                <c:pt idx="3">
                  <c:v>0.47</c:v>
                </c:pt>
                <c:pt idx="4">
                  <c:v>0.47</c:v>
                </c:pt>
                <c:pt idx="5">
                  <c:v>0.34</c:v>
                </c:pt>
                <c:pt idx="6">
                  <c:v>0.53</c:v>
                </c:pt>
                <c:pt idx="7">
                  <c:v>0.19</c:v>
                </c:pt>
                <c:pt idx="8">
                  <c:v>0.53</c:v>
                </c:pt>
                <c:pt idx="9">
                  <c:v>0.34</c:v>
                </c:pt>
              </c:numCache>
            </c:numRef>
          </c:val>
          <c:extLst>
            <c:ext xmlns:c16="http://schemas.microsoft.com/office/drawing/2014/chart" uri="{C3380CC4-5D6E-409C-BE32-E72D297353CC}">
              <c16:uniqueId val="{00000000-0DC5-A240-B2E9-5EBECC0F2F2E}"/>
            </c:ext>
          </c:extLst>
        </c:ser>
        <c:ser>
          <c:idx val="1"/>
          <c:order val="1"/>
          <c:tx>
            <c:strRef>
              <c:f>Summary!$O$3</c:f>
              <c:strCache>
                <c:ptCount val="1"/>
                <c:pt idx="0">
                  <c:v>Science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Summary!$P$1:$Y$1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Summary!$P$3:$Y$3</c:f>
              <c:numCache>
                <c:formatCode>0%</c:formatCode>
                <c:ptCount val="10"/>
                <c:pt idx="0">
                  <c:v>0.44</c:v>
                </c:pt>
                <c:pt idx="1">
                  <c:v>0.5</c:v>
                </c:pt>
                <c:pt idx="2">
                  <c:v>0.44</c:v>
                </c:pt>
                <c:pt idx="3">
                  <c:v>0.47</c:v>
                </c:pt>
                <c:pt idx="4">
                  <c:v>0.34</c:v>
                </c:pt>
                <c:pt idx="5">
                  <c:v>0.34</c:v>
                </c:pt>
                <c:pt idx="6">
                  <c:v>0.53</c:v>
                </c:pt>
                <c:pt idx="7">
                  <c:v>0.19</c:v>
                </c:pt>
                <c:pt idx="8">
                  <c:v>0.47</c:v>
                </c:pt>
                <c:pt idx="9">
                  <c:v>0.28000000000000003</c:v>
                </c:pt>
              </c:numCache>
            </c:numRef>
          </c:val>
          <c:extLst>
            <c:ext xmlns:c16="http://schemas.microsoft.com/office/drawing/2014/chart" uri="{C3380CC4-5D6E-409C-BE32-E72D297353CC}">
              <c16:uniqueId val="{00000001-0DC5-A240-B2E9-5EBECC0F2F2E}"/>
            </c:ext>
          </c:extLst>
        </c:ser>
        <c:ser>
          <c:idx val="2"/>
          <c:order val="2"/>
          <c:tx>
            <c:strRef>
              <c:f>Summary!$O$4</c:f>
              <c:strCache>
                <c:ptCount val="1"/>
                <c:pt idx="0">
                  <c:v>Engineering</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Summary!$P$1:$Y$1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Summary!$P$4:$Y$4</c:f>
              <c:numCache>
                <c:formatCode>0%</c:formatCode>
                <c:ptCount val="10"/>
                <c:pt idx="0">
                  <c:v>0.47</c:v>
                </c:pt>
                <c:pt idx="1">
                  <c:v>0.5</c:v>
                </c:pt>
                <c:pt idx="2">
                  <c:v>0.38</c:v>
                </c:pt>
                <c:pt idx="3">
                  <c:v>0.47</c:v>
                </c:pt>
                <c:pt idx="4">
                  <c:v>0.47</c:v>
                </c:pt>
                <c:pt idx="5">
                  <c:v>0.19</c:v>
                </c:pt>
                <c:pt idx="6">
                  <c:v>0.5</c:v>
                </c:pt>
                <c:pt idx="7">
                  <c:v>0.16</c:v>
                </c:pt>
                <c:pt idx="8">
                  <c:v>0.44</c:v>
                </c:pt>
                <c:pt idx="9">
                  <c:v>0.25</c:v>
                </c:pt>
              </c:numCache>
            </c:numRef>
          </c:val>
          <c:extLst>
            <c:ext xmlns:c16="http://schemas.microsoft.com/office/drawing/2014/chart" uri="{C3380CC4-5D6E-409C-BE32-E72D297353CC}">
              <c16:uniqueId val="{00000007-E2D7-8145-A7D3-6637598759A8}"/>
            </c:ext>
          </c:extLst>
        </c:ser>
        <c:ser>
          <c:idx val="3"/>
          <c:order val="3"/>
          <c:tx>
            <c:strRef>
              <c:f>Summary!$O$5</c:f>
              <c:strCache>
                <c:ptCount val="1"/>
                <c:pt idx="0">
                  <c:v>Mathematics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Summary!$P$1:$Y$1</c:f>
              <c:strCache>
                <c:ptCount val="10"/>
                <c:pt idx="0">
                  <c:v>Means a lot</c:v>
                </c:pt>
                <c:pt idx="1">
                  <c:v>Means nothing</c:v>
                </c:pt>
                <c:pt idx="2">
                  <c:v>Interesting</c:v>
                </c:pt>
                <c:pt idx="3">
                  <c:v>Boring</c:v>
                </c:pt>
                <c:pt idx="4">
                  <c:v>Fascinating</c:v>
                </c:pt>
                <c:pt idx="5">
                  <c:v>Mundane</c:v>
                </c:pt>
                <c:pt idx="6">
                  <c:v>Appealing</c:v>
                </c:pt>
                <c:pt idx="7">
                  <c:v>Unappealing</c:v>
                </c:pt>
                <c:pt idx="8">
                  <c:v>Exciting</c:v>
                </c:pt>
                <c:pt idx="9">
                  <c:v>Unexciting</c:v>
                </c:pt>
              </c:strCache>
            </c:strRef>
          </c:cat>
          <c:val>
            <c:numRef>
              <c:f>Summary!$P$5:$Y$5</c:f>
              <c:numCache>
                <c:formatCode>0%</c:formatCode>
                <c:ptCount val="10"/>
                <c:pt idx="0">
                  <c:v>0.47</c:v>
                </c:pt>
                <c:pt idx="1">
                  <c:v>0.47</c:v>
                </c:pt>
                <c:pt idx="2">
                  <c:v>0.34</c:v>
                </c:pt>
                <c:pt idx="3">
                  <c:v>0.47</c:v>
                </c:pt>
                <c:pt idx="4">
                  <c:v>0.44</c:v>
                </c:pt>
                <c:pt idx="5">
                  <c:v>0.28000000000000003</c:v>
                </c:pt>
                <c:pt idx="6">
                  <c:v>0.47</c:v>
                </c:pt>
                <c:pt idx="7">
                  <c:v>0.19</c:v>
                </c:pt>
                <c:pt idx="8">
                  <c:v>0.56000000000000005</c:v>
                </c:pt>
                <c:pt idx="9">
                  <c:v>0.19</c:v>
                </c:pt>
              </c:numCache>
            </c:numRef>
          </c:val>
          <c:extLst>
            <c:ext xmlns:c16="http://schemas.microsoft.com/office/drawing/2014/chart" uri="{C3380CC4-5D6E-409C-BE32-E72D297353CC}">
              <c16:uniqueId val="{00000008-E2D7-8145-A7D3-6637598759A8}"/>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Science Characteristics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Science!$G$21</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Science!$H$21:$L$21</c:f>
              <c:numCache>
                <c:formatCode>0%</c:formatCode>
                <c:ptCount val="5"/>
                <c:pt idx="0">
                  <c:v>0.40625</c:v>
                </c:pt>
                <c:pt idx="1">
                  <c:v>0.40625</c:v>
                </c:pt>
                <c:pt idx="2">
                  <c:v>0.25</c:v>
                </c:pt>
                <c:pt idx="3">
                  <c:v>0.3125</c:v>
                </c:pt>
                <c:pt idx="4">
                  <c:v>0.25</c:v>
                </c:pt>
              </c:numCache>
            </c:numRef>
          </c:val>
          <c:extLst>
            <c:ext xmlns:c16="http://schemas.microsoft.com/office/drawing/2014/chart" uri="{C3380CC4-5D6E-409C-BE32-E72D297353CC}">
              <c16:uniqueId val="{00000000-D22C-4B27-B592-9A4B354BE8B2}"/>
            </c:ext>
          </c:extLst>
        </c:ser>
        <c:ser>
          <c:idx val="1"/>
          <c:order val="1"/>
          <c:tx>
            <c:strRef>
              <c:f>Science!$G$22</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Science!$H$22:$L$22</c:f>
              <c:numCache>
                <c:formatCode>0%</c:formatCode>
                <c:ptCount val="5"/>
                <c:pt idx="0">
                  <c:v>3.125E-2</c:v>
                </c:pt>
                <c:pt idx="1">
                  <c:v>3.125E-2</c:v>
                </c:pt>
                <c:pt idx="2">
                  <c:v>9.375E-2</c:v>
                </c:pt>
                <c:pt idx="3">
                  <c:v>0.21875</c:v>
                </c:pt>
                <c:pt idx="4">
                  <c:v>0.21875</c:v>
                </c:pt>
              </c:numCache>
            </c:numRef>
          </c:val>
          <c:extLst>
            <c:ext xmlns:c16="http://schemas.microsoft.com/office/drawing/2014/chart" uri="{C3380CC4-5D6E-409C-BE32-E72D297353CC}">
              <c16:uniqueId val="{00000001-D22C-4B27-B592-9A4B354BE8B2}"/>
            </c:ext>
          </c:extLst>
        </c:ser>
        <c:ser>
          <c:idx val="2"/>
          <c:order val="2"/>
          <c:tx>
            <c:strRef>
              <c:f>Science!$G$23</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Science!$H$23:$L$23</c:f>
              <c:numCache>
                <c:formatCode>0%</c:formatCode>
                <c:ptCount val="5"/>
                <c:pt idx="0">
                  <c:v>3.125E-2</c:v>
                </c:pt>
                <c:pt idx="1">
                  <c:v>3.125E-2</c:v>
                </c:pt>
                <c:pt idx="2">
                  <c:v>0.15625</c:v>
                </c:pt>
                <c:pt idx="3">
                  <c:v>0.125</c:v>
                </c:pt>
                <c:pt idx="4">
                  <c:v>0.125</c:v>
                </c:pt>
              </c:numCache>
            </c:numRef>
          </c:val>
          <c:extLst>
            <c:ext xmlns:c16="http://schemas.microsoft.com/office/drawing/2014/chart" uri="{C3380CC4-5D6E-409C-BE32-E72D297353CC}">
              <c16:uniqueId val="{00000002-D22C-4B27-B592-9A4B354BE8B2}"/>
            </c:ext>
          </c:extLst>
        </c:ser>
        <c:ser>
          <c:idx val="3"/>
          <c:order val="3"/>
          <c:tx>
            <c:strRef>
              <c:f>Science!$G$24</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Science!$H$24:$L$24</c:f>
              <c:numCache>
                <c:formatCode>0%</c:formatCode>
                <c:ptCount val="5"/>
                <c:pt idx="0">
                  <c:v>0</c:v>
                </c:pt>
                <c:pt idx="1">
                  <c:v>3.125E-2</c:v>
                </c:pt>
                <c:pt idx="2">
                  <c:v>6.25E-2</c:v>
                </c:pt>
                <c:pt idx="3">
                  <c:v>6.25E-2</c:v>
                </c:pt>
                <c:pt idx="4">
                  <c:v>6.25E-2</c:v>
                </c:pt>
              </c:numCache>
            </c:numRef>
          </c:val>
          <c:extLst>
            <c:ext xmlns:c16="http://schemas.microsoft.com/office/drawing/2014/chart" uri="{C3380CC4-5D6E-409C-BE32-E72D297353CC}">
              <c16:uniqueId val="{00000003-D22C-4B27-B592-9A4B354BE8B2}"/>
            </c:ext>
          </c:extLst>
        </c:ser>
        <c:ser>
          <c:idx val="4"/>
          <c:order val="4"/>
          <c:tx>
            <c:strRef>
              <c:f>Science!$G$25</c:f>
              <c:strCache>
                <c:ptCount val="1"/>
                <c:pt idx="0">
                  <c:v>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Science!$H$25:$L$25</c:f>
              <c:numCache>
                <c:formatCode>0%</c:formatCode>
                <c:ptCount val="5"/>
                <c:pt idx="0">
                  <c:v>3.125E-2</c:v>
                </c:pt>
                <c:pt idx="1">
                  <c:v>3.125E-2</c:v>
                </c:pt>
                <c:pt idx="2">
                  <c:v>9.375E-2</c:v>
                </c:pt>
                <c:pt idx="3">
                  <c:v>9.375E-2</c:v>
                </c:pt>
                <c:pt idx="4">
                  <c:v>6.25E-2</c:v>
                </c:pt>
              </c:numCache>
            </c:numRef>
          </c:val>
          <c:extLst>
            <c:ext xmlns:c16="http://schemas.microsoft.com/office/drawing/2014/chart" uri="{C3380CC4-5D6E-409C-BE32-E72D297353CC}">
              <c16:uniqueId val="{00000004-D22C-4B27-B592-9A4B354BE8B2}"/>
            </c:ext>
          </c:extLst>
        </c:ser>
        <c:ser>
          <c:idx val="5"/>
          <c:order val="5"/>
          <c:tx>
            <c:strRef>
              <c:f>Science!$G$26</c:f>
              <c:strCache>
                <c:ptCount val="1"/>
                <c:pt idx="0">
                  <c:v>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Science!$H$26:$L$26</c:f>
              <c:numCache>
                <c:formatCode>0%</c:formatCode>
                <c:ptCount val="5"/>
                <c:pt idx="0">
                  <c:v>6.25E-2</c:v>
                </c:pt>
                <c:pt idx="1">
                  <c:v>9.375E-2</c:v>
                </c:pt>
                <c:pt idx="2">
                  <c:v>0.125</c:v>
                </c:pt>
                <c:pt idx="3">
                  <c:v>3.125E-2</c:v>
                </c:pt>
                <c:pt idx="4">
                  <c:v>0.125</c:v>
                </c:pt>
              </c:numCache>
            </c:numRef>
          </c:val>
          <c:extLst>
            <c:ext xmlns:c16="http://schemas.microsoft.com/office/drawing/2014/chart" uri="{C3380CC4-5D6E-409C-BE32-E72D297353CC}">
              <c16:uniqueId val="{00000006-D22C-4B27-B592-9A4B354BE8B2}"/>
            </c:ext>
          </c:extLst>
        </c:ser>
        <c:ser>
          <c:idx val="6"/>
          <c:order val="6"/>
          <c:tx>
            <c:strRef>
              <c:f>Science!$G$27</c:f>
              <c:strCache>
                <c:ptCount val="1"/>
                <c:pt idx="0">
                  <c:v>7</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Science!$H$19:$L$19</c:f>
              <c:strCache>
                <c:ptCount val="5"/>
                <c:pt idx="0">
                  <c:v>Means a lot to means nothing</c:v>
                </c:pt>
                <c:pt idx="1">
                  <c:v>Interesting to boring</c:v>
                </c:pt>
                <c:pt idx="2">
                  <c:v>Fascinating to mundane </c:v>
                </c:pt>
                <c:pt idx="3">
                  <c:v>Appealing to unappealing </c:v>
                </c:pt>
                <c:pt idx="4">
                  <c:v>Exciting to unexciting </c:v>
                </c:pt>
              </c:strCache>
            </c:strRef>
          </c:cat>
          <c:val>
            <c:numRef>
              <c:f>Science!$H$27:$L$27</c:f>
              <c:numCache>
                <c:formatCode>0%</c:formatCode>
                <c:ptCount val="5"/>
                <c:pt idx="0">
                  <c:v>0.4375</c:v>
                </c:pt>
                <c:pt idx="1">
                  <c:v>0.375</c:v>
                </c:pt>
                <c:pt idx="2">
                  <c:v>0.21875</c:v>
                </c:pt>
                <c:pt idx="3">
                  <c:v>0.15625</c:v>
                </c:pt>
                <c:pt idx="4">
                  <c:v>0.15625</c:v>
                </c:pt>
              </c:numCache>
            </c:numRef>
          </c:val>
          <c:extLst>
            <c:ext xmlns:c16="http://schemas.microsoft.com/office/drawing/2014/chart" uri="{C3380CC4-5D6E-409C-BE32-E72D297353CC}">
              <c16:uniqueId val="{00000007-D22C-4B27-B592-9A4B354BE8B2}"/>
            </c:ext>
          </c:extLst>
        </c:ser>
        <c:dLbls>
          <c:dLblPos val="outEnd"/>
          <c:showLegendKey val="0"/>
          <c:showVal val="1"/>
          <c:showCatName val="0"/>
          <c:showSerName val="0"/>
          <c:showPercent val="0"/>
          <c:showBubbleSize val="0"/>
        </c:dLbls>
        <c:gapWidth val="444"/>
        <c:overlap val="-90"/>
        <c:axId val="474184984"/>
        <c:axId val="474181704"/>
      </c:barChart>
      <c:catAx>
        <c:axId val="474184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474181704"/>
        <c:crosses val="autoZero"/>
        <c:auto val="1"/>
        <c:lblAlgn val="ctr"/>
        <c:lblOffset val="100"/>
        <c:noMultiLvlLbl val="0"/>
      </c:catAx>
      <c:valAx>
        <c:axId val="474181704"/>
        <c:scaling>
          <c:orientation val="minMax"/>
        </c:scaling>
        <c:delete val="1"/>
        <c:axPos val="l"/>
        <c:numFmt formatCode="0%" sourceLinked="1"/>
        <c:majorTickMark val="none"/>
        <c:minorTickMark val="none"/>
        <c:tickLblPos val="nextTo"/>
        <c:crossAx val="4741849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a:t>Change in agreement with the following descriptors of Science</a:t>
            </a:r>
          </a:p>
          <a:p>
            <a:pPr>
              <a:defRPr/>
            </a:pPr>
            <a:r>
              <a:rPr lang="en-US" b="0"/>
              <a:t>Total before respondents = 32</a:t>
            </a:r>
          </a:p>
          <a:p>
            <a:pPr>
              <a:defRPr/>
            </a:pPr>
            <a:r>
              <a:rPr lang="en-US" b="0"/>
              <a:t>Total After respondents = 14</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Science!$M$33</c:f>
              <c:strCache>
                <c:ptCount val="1"/>
                <c:pt idx="0">
                  <c:v>Before</c:v>
                </c:pt>
              </c:strCache>
            </c:strRef>
          </c:tx>
          <c:spPr>
            <a:solidFill>
              <a:schemeClr val="accent2">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Science!$N$32:$R$32</c:f>
              <c:strCache>
                <c:ptCount val="5"/>
                <c:pt idx="0">
                  <c:v>Means a lot </c:v>
                </c:pt>
                <c:pt idx="1">
                  <c:v>Interesting</c:v>
                </c:pt>
                <c:pt idx="2">
                  <c:v>Fascinating </c:v>
                </c:pt>
                <c:pt idx="3">
                  <c:v>Appealing</c:v>
                </c:pt>
                <c:pt idx="4">
                  <c:v>Exciting</c:v>
                </c:pt>
              </c:strCache>
            </c:strRef>
          </c:cat>
          <c:val>
            <c:numRef>
              <c:f>Science!$N$33:$R$33</c:f>
              <c:numCache>
                <c:formatCode>0%</c:formatCode>
                <c:ptCount val="5"/>
                <c:pt idx="0">
                  <c:v>0.4375</c:v>
                </c:pt>
                <c:pt idx="1">
                  <c:v>0.4375</c:v>
                </c:pt>
                <c:pt idx="2">
                  <c:v>0.34375</c:v>
                </c:pt>
                <c:pt idx="3">
                  <c:v>0.53125</c:v>
                </c:pt>
                <c:pt idx="4">
                  <c:v>0.46875</c:v>
                </c:pt>
              </c:numCache>
            </c:numRef>
          </c:val>
          <c:extLst>
            <c:ext xmlns:c16="http://schemas.microsoft.com/office/drawing/2014/chart" uri="{C3380CC4-5D6E-409C-BE32-E72D297353CC}">
              <c16:uniqueId val="{00000000-0DC5-A240-B2E9-5EBECC0F2F2E}"/>
            </c:ext>
          </c:extLst>
        </c:ser>
        <c:ser>
          <c:idx val="1"/>
          <c:order val="1"/>
          <c:tx>
            <c:strRef>
              <c:f>Science!$M$34</c:f>
              <c:strCache>
                <c:ptCount val="1"/>
                <c:pt idx="0">
                  <c:v>After</c:v>
                </c:pt>
              </c:strCache>
            </c:strRef>
          </c:tx>
          <c:spPr>
            <a:solidFill>
              <a:schemeClr val="accent2">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Science!$N$32:$R$32</c:f>
              <c:strCache>
                <c:ptCount val="5"/>
                <c:pt idx="0">
                  <c:v>Means a lot </c:v>
                </c:pt>
                <c:pt idx="1">
                  <c:v>Interesting</c:v>
                </c:pt>
                <c:pt idx="2">
                  <c:v>Fascinating </c:v>
                </c:pt>
                <c:pt idx="3">
                  <c:v>Appealing</c:v>
                </c:pt>
                <c:pt idx="4">
                  <c:v>Exciting</c:v>
                </c:pt>
              </c:strCache>
            </c:strRef>
          </c:cat>
          <c:val>
            <c:numRef>
              <c:f>Science!$N$34:$R$34</c:f>
              <c:numCache>
                <c:formatCode>0%</c:formatCode>
                <c:ptCount val="5"/>
                <c:pt idx="0">
                  <c:v>0.64285714285714279</c:v>
                </c:pt>
                <c:pt idx="1">
                  <c:v>0.7142857142857143</c:v>
                </c:pt>
                <c:pt idx="2">
                  <c:v>0.5</c:v>
                </c:pt>
                <c:pt idx="3">
                  <c:v>0.64285714285714279</c:v>
                </c:pt>
                <c:pt idx="4">
                  <c:v>0.5</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Math Characteristics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Math!$H$20</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Math!$I$20:$M$20</c:f>
              <c:numCache>
                <c:formatCode>0%</c:formatCode>
                <c:ptCount val="5"/>
                <c:pt idx="0">
                  <c:v>0.40625</c:v>
                </c:pt>
                <c:pt idx="1">
                  <c:v>0.25</c:v>
                </c:pt>
                <c:pt idx="2">
                  <c:v>0.375</c:v>
                </c:pt>
                <c:pt idx="3">
                  <c:v>0.28125</c:v>
                </c:pt>
                <c:pt idx="4">
                  <c:v>0.3125</c:v>
                </c:pt>
              </c:numCache>
            </c:numRef>
          </c:val>
          <c:extLst>
            <c:ext xmlns:c16="http://schemas.microsoft.com/office/drawing/2014/chart" uri="{C3380CC4-5D6E-409C-BE32-E72D297353CC}">
              <c16:uniqueId val="{00000000-888A-420E-9A5F-4852CE6DC286}"/>
            </c:ext>
          </c:extLst>
        </c:ser>
        <c:ser>
          <c:idx val="1"/>
          <c:order val="1"/>
          <c:tx>
            <c:strRef>
              <c:f>Math!$H$21</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Math!$I$21:$M$21</c:f>
              <c:numCache>
                <c:formatCode>0%</c:formatCode>
                <c:ptCount val="5"/>
                <c:pt idx="0">
                  <c:v>6.25E-2</c:v>
                </c:pt>
                <c:pt idx="1">
                  <c:v>9.375E-2</c:v>
                </c:pt>
                <c:pt idx="2">
                  <c:v>6.25E-2</c:v>
                </c:pt>
                <c:pt idx="3">
                  <c:v>0.1875</c:v>
                </c:pt>
                <c:pt idx="4">
                  <c:v>0.25</c:v>
                </c:pt>
              </c:numCache>
            </c:numRef>
          </c:val>
          <c:extLst>
            <c:ext xmlns:c16="http://schemas.microsoft.com/office/drawing/2014/chart" uri="{C3380CC4-5D6E-409C-BE32-E72D297353CC}">
              <c16:uniqueId val="{00000001-888A-420E-9A5F-4852CE6DC286}"/>
            </c:ext>
          </c:extLst>
        </c:ser>
        <c:ser>
          <c:idx val="2"/>
          <c:order val="2"/>
          <c:tx>
            <c:strRef>
              <c:f>Math!$H$22</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Math!$I$22:$M$22</c:f>
              <c:numCache>
                <c:formatCode>0%</c:formatCode>
                <c:ptCount val="5"/>
                <c:pt idx="0">
                  <c:v>0</c:v>
                </c:pt>
                <c:pt idx="1">
                  <c:v>6.25E-2</c:v>
                </c:pt>
                <c:pt idx="2">
                  <c:v>0.15625</c:v>
                </c:pt>
                <c:pt idx="3">
                  <c:v>0.125</c:v>
                </c:pt>
                <c:pt idx="4">
                  <c:v>6.25E-2</c:v>
                </c:pt>
              </c:numCache>
            </c:numRef>
          </c:val>
          <c:extLst>
            <c:ext xmlns:c16="http://schemas.microsoft.com/office/drawing/2014/chart" uri="{C3380CC4-5D6E-409C-BE32-E72D297353CC}">
              <c16:uniqueId val="{00000002-888A-420E-9A5F-4852CE6DC286}"/>
            </c:ext>
          </c:extLst>
        </c:ser>
        <c:ser>
          <c:idx val="3"/>
          <c:order val="3"/>
          <c:tx>
            <c:strRef>
              <c:f>Math!$H$23</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Math!$I$23:$M$23</c:f>
              <c:numCache>
                <c:formatCode>0%</c:formatCode>
                <c:ptCount val="5"/>
                <c:pt idx="0">
                  <c:v>3.125E-2</c:v>
                </c:pt>
                <c:pt idx="1">
                  <c:v>6.25E-2</c:v>
                </c:pt>
                <c:pt idx="2">
                  <c:v>6.25E-2</c:v>
                </c:pt>
                <c:pt idx="3">
                  <c:v>0.1875</c:v>
                </c:pt>
                <c:pt idx="4">
                  <c:v>3.125E-2</c:v>
                </c:pt>
              </c:numCache>
            </c:numRef>
          </c:val>
          <c:extLst>
            <c:ext xmlns:c16="http://schemas.microsoft.com/office/drawing/2014/chart" uri="{C3380CC4-5D6E-409C-BE32-E72D297353CC}">
              <c16:uniqueId val="{00000003-888A-420E-9A5F-4852CE6DC286}"/>
            </c:ext>
          </c:extLst>
        </c:ser>
        <c:ser>
          <c:idx val="4"/>
          <c:order val="4"/>
          <c:tx>
            <c:strRef>
              <c:f>Math!$H$24</c:f>
              <c:strCache>
                <c:ptCount val="1"/>
                <c:pt idx="0">
                  <c:v>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Math!$I$24:$M$24</c:f>
              <c:numCache>
                <c:formatCode>0%</c:formatCode>
                <c:ptCount val="5"/>
                <c:pt idx="0">
                  <c:v>3.125E-2</c:v>
                </c:pt>
                <c:pt idx="1">
                  <c:v>6.25E-2</c:v>
                </c:pt>
                <c:pt idx="2">
                  <c:v>6.25E-2</c:v>
                </c:pt>
                <c:pt idx="3">
                  <c:v>3.125E-2</c:v>
                </c:pt>
                <c:pt idx="4">
                  <c:v>0.15625</c:v>
                </c:pt>
              </c:numCache>
            </c:numRef>
          </c:val>
          <c:extLst>
            <c:ext xmlns:c16="http://schemas.microsoft.com/office/drawing/2014/chart" uri="{C3380CC4-5D6E-409C-BE32-E72D297353CC}">
              <c16:uniqueId val="{00000004-888A-420E-9A5F-4852CE6DC286}"/>
            </c:ext>
          </c:extLst>
        </c:ser>
        <c:ser>
          <c:idx val="5"/>
          <c:order val="5"/>
          <c:tx>
            <c:strRef>
              <c:f>Math!$H$25</c:f>
              <c:strCache>
                <c:ptCount val="1"/>
                <c:pt idx="0">
                  <c:v>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Math!$I$25:$M$25</c:f>
              <c:numCache>
                <c:formatCode>0%</c:formatCode>
                <c:ptCount val="5"/>
                <c:pt idx="0">
                  <c:v>3.125E-2</c:v>
                </c:pt>
                <c:pt idx="1">
                  <c:v>0.125</c:v>
                </c:pt>
                <c:pt idx="2">
                  <c:v>9.375E-2</c:v>
                </c:pt>
                <c:pt idx="3">
                  <c:v>3.125E-2</c:v>
                </c:pt>
                <c:pt idx="4">
                  <c:v>3.125E-2</c:v>
                </c:pt>
              </c:numCache>
            </c:numRef>
          </c:val>
          <c:extLst>
            <c:ext xmlns:c16="http://schemas.microsoft.com/office/drawing/2014/chart" uri="{C3380CC4-5D6E-409C-BE32-E72D297353CC}">
              <c16:uniqueId val="{00000006-888A-420E-9A5F-4852CE6DC286}"/>
            </c:ext>
          </c:extLst>
        </c:ser>
        <c:ser>
          <c:idx val="6"/>
          <c:order val="6"/>
          <c:tx>
            <c:strRef>
              <c:f>Math!$H$26</c:f>
              <c:strCache>
                <c:ptCount val="1"/>
                <c:pt idx="0">
                  <c:v>7</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Math!$I$26:$M$26</c:f>
              <c:numCache>
                <c:formatCode>0%</c:formatCode>
                <c:ptCount val="5"/>
                <c:pt idx="0">
                  <c:v>0.4375</c:v>
                </c:pt>
                <c:pt idx="1">
                  <c:v>0.34375</c:v>
                </c:pt>
                <c:pt idx="2">
                  <c:v>0.1875</c:v>
                </c:pt>
                <c:pt idx="3">
                  <c:v>0.15625</c:v>
                </c:pt>
                <c:pt idx="4">
                  <c:v>0.15625</c:v>
                </c:pt>
              </c:numCache>
            </c:numRef>
          </c:val>
          <c:extLst>
            <c:ext xmlns:c16="http://schemas.microsoft.com/office/drawing/2014/chart" uri="{C3380CC4-5D6E-409C-BE32-E72D297353CC}">
              <c16:uniqueId val="{00000007-888A-420E-9A5F-4852CE6DC286}"/>
            </c:ext>
          </c:extLst>
        </c:ser>
        <c:dLbls>
          <c:dLblPos val="outEnd"/>
          <c:showLegendKey val="0"/>
          <c:showVal val="1"/>
          <c:showCatName val="0"/>
          <c:showSerName val="0"/>
          <c:showPercent val="0"/>
          <c:showBubbleSize val="0"/>
        </c:dLbls>
        <c:gapWidth val="444"/>
        <c:overlap val="-90"/>
        <c:axId val="519942488"/>
        <c:axId val="519945112"/>
      </c:barChart>
      <c:catAx>
        <c:axId val="519942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519945112"/>
        <c:crosses val="autoZero"/>
        <c:auto val="1"/>
        <c:lblAlgn val="ctr"/>
        <c:lblOffset val="100"/>
        <c:noMultiLvlLbl val="0"/>
      </c:catAx>
      <c:valAx>
        <c:axId val="519945112"/>
        <c:scaling>
          <c:orientation val="minMax"/>
        </c:scaling>
        <c:delete val="1"/>
        <c:axPos val="l"/>
        <c:numFmt formatCode="0%" sourceLinked="1"/>
        <c:majorTickMark val="none"/>
        <c:minorTickMark val="none"/>
        <c:tickLblPos val="nextTo"/>
        <c:crossAx val="519942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sz="1800" b="1" i="0" cap="all" baseline="0">
                <a:effectLst/>
              </a:rPr>
              <a:t>Change in agreement with the following descriptors of Math</a:t>
            </a:r>
            <a:endParaRPr lang="en-US">
              <a:effectLst/>
            </a:endParaRPr>
          </a:p>
          <a:p>
            <a:pPr>
              <a:defRPr/>
            </a:pPr>
            <a:r>
              <a:rPr lang="en-US" sz="1800" b="0" i="0" cap="all" baseline="0">
                <a:effectLst/>
              </a:rPr>
              <a:t>Total before respondents = 32</a:t>
            </a:r>
            <a:endParaRPr lang="en-US">
              <a:effectLst/>
            </a:endParaRPr>
          </a:p>
          <a:p>
            <a:pPr>
              <a:defRPr/>
            </a:pPr>
            <a:r>
              <a:rPr lang="en-US" sz="1800" b="0" i="0" cap="all" baseline="0">
                <a:effectLst/>
              </a:rPr>
              <a:t>Total After respondents = 14</a:t>
            </a:r>
            <a:endParaRPr lang="en-US">
              <a:effectLst/>
            </a:endParaRP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Math!$O$25</c:f>
              <c:strCache>
                <c:ptCount val="1"/>
                <c:pt idx="0">
                  <c:v>Before</c:v>
                </c:pt>
              </c:strCache>
            </c:strRef>
          </c:tx>
          <c:spPr>
            <a:solidFill>
              <a:schemeClr val="accent4">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Math!$P$24:$T$24</c:f>
              <c:strCache>
                <c:ptCount val="5"/>
                <c:pt idx="0">
                  <c:v>Means a lot </c:v>
                </c:pt>
                <c:pt idx="1">
                  <c:v>Interesting</c:v>
                </c:pt>
                <c:pt idx="2">
                  <c:v>Fascinating </c:v>
                </c:pt>
                <c:pt idx="3">
                  <c:v>Appealing</c:v>
                </c:pt>
                <c:pt idx="4">
                  <c:v>Exciting</c:v>
                </c:pt>
              </c:strCache>
            </c:strRef>
          </c:cat>
          <c:val>
            <c:numRef>
              <c:f>Math!$P$25:$T$25</c:f>
              <c:numCache>
                <c:formatCode>0%</c:formatCode>
                <c:ptCount val="5"/>
                <c:pt idx="0">
                  <c:v>0.46875</c:v>
                </c:pt>
                <c:pt idx="1">
                  <c:v>0.34375</c:v>
                </c:pt>
                <c:pt idx="2">
                  <c:v>0.4375</c:v>
                </c:pt>
                <c:pt idx="3">
                  <c:v>0.46875</c:v>
                </c:pt>
                <c:pt idx="4">
                  <c:v>0.5625</c:v>
                </c:pt>
              </c:numCache>
            </c:numRef>
          </c:val>
          <c:extLst>
            <c:ext xmlns:c16="http://schemas.microsoft.com/office/drawing/2014/chart" uri="{C3380CC4-5D6E-409C-BE32-E72D297353CC}">
              <c16:uniqueId val="{00000000-0DC5-A240-B2E9-5EBECC0F2F2E}"/>
            </c:ext>
          </c:extLst>
        </c:ser>
        <c:ser>
          <c:idx val="1"/>
          <c:order val="1"/>
          <c:tx>
            <c:strRef>
              <c:f>Math!$O$26</c:f>
              <c:strCache>
                <c:ptCount val="1"/>
                <c:pt idx="0">
                  <c:v>After</c:v>
                </c:pt>
              </c:strCache>
            </c:strRef>
          </c:tx>
          <c:spPr>
            <a:solidFill>
              <a:schemeClr val="accent4">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Math!$P$24:$T$24</c:f>
              <c:strCache>
                <c:ptCount val="5"/>
                <c:pt idx="0">
                  <c:v>Means a lot </c:v>
                </c:pt>
                <c:pt idx="1">
                  <c:v>Interesting</c:v>
                </c:pt>
                <c:pt idx="2">
                  <c:v>Fascinating </c:v>
                </c:pt>
                <c:pt idx="3">
                  <c:v>Appealing</c:v>
                </c:pt>
                <c:pt idx="4">
                  <c:v>Exciting</c:v>
                </c:pt>
              </c:strCache>
            </c:strRef>
          </c:cat>
          <c:val>
            <c:numRef>
              <c:f>Math!$P$26:$T$26</c:f>
              <c:numCache>
                <c:formatCode>0%</c:formatCode>
                <c:ptCount val="5"/>
                <c:pt idx="0">
                  <c:v>0.42857142857142855</c:v>
                </c:pt>
                <c:pt idx="1">
                  <c:v>0.5714285714285714</c:v>
                </c:pt>
                <c:pt idx="2">
                  <c:v>0.3571428571428571</c:v>
                </c:pt>
                <c:pt idx="3">
                  <c:v>0.4285714285714286</c:v>
                </c:pt>
                <c:pt idx="4">
                  <c:v>0.21428571428571427</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Engineering Characteristics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Engineering!$H$20</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Engineering!$I$20:$M$20</c:f>
              <c:numCache>
                <c:formatCode>0%</c:formatCode>
                <c:ptCount val="5"/>
                <c:pt idx="0">
                  <c:v>0.34375</c:v>
                </c:pt>
                <c:pt idx="1">
                  <c:v>0.25</c:v>
                </c:pt>
                <c:pt idx="2">
                  <c:v>0.25</c:v>
                </c:pt>
                <c:pt idx="3">
                  <c:v>0.28125</c:v>
                </c:pt>
                <c:pt idx="4">
                  <c:v>0.21875</c:v>
                </c:pt>
              </c:numCache>
            </c:numRef>
          </c:val>
          <c:extLst>
            <c:ext xmlns:c16="http://schemas.microsoft.com/office/drawing/2014/chart" uri="{C3380CC4-5D6E-409C-BE32-E72D297353CC}">
              <c16:uniqueId val="{00000000-FF74-42A0-ABC5-3E9B97129B35}"/>
            </c:ext>
          </c:extLst>
        </c:ser>
        <c:ser>
          <c:idx val="1"/>
          <c:order val="1"/>
          <c:tx>
            <c:strRef>
              <c:f>Engineering!$H$21</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Engineering!$I$21:$M$21</c:f>
              <c:numCache>
                <c:formatCode>0%</c:formatCode>
                <c:ptCount val="5"/>
                <c:pt idx="0">
                  <c:v>0.125</c:v>
                </c:pt>
                <c:pt idx="1">
                  <c:v>0.125</c:v>
                </c:pt>
                <c:pt idx="2">
                  <c:v>0.21875</c:v>
                </c:pt>
                <c:pt idx="3">
                  <c:v>0.21875</c:v>
                </c:pt>
                <c:pt idx="4">
                  <c:v>0.21875</c:v>
                </c:pt>
              </c:numCache>
            </c:numRef>
          </c:val>
          <c:extLst>
            <c:ext xmlns:c16="http://schemas.microsoft.com/office/drawing/2014/chart" uri="{C3380CC4-5D6E-409C-BE32-E72D297353CC}">
              <c16:uniqueId val="{00000001-FF74-42A0-ABC5-3E9B97129B35}"/>
            </c:ext>
          </c:extLst>
        </c:ser>
        <c:ser>
          <c:idx val="2"/>
          <c:order val="2"/>
          <c:tx>
            <c:strRef>
              <c:f>Engineering!$H$22</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Engineering!$I$22:$M$22</c:f>
              <c:numCache>
                <c:formatCode>0%</c:formatCode>
                <c:ptCount val="5"/>
                <c:pt idx="0">
                  <c:v>0</c:v>
                </c:pt>
                <c:pt idx="1">
                  <c:v>6.25E-2</c:v>
                </c:pt>
                <c:pt idx="2">
                  <c:v>0.125</c:v>
                </c:pt>
                <c:pt idx="3">
                  <c:v>0.125</c:v>
                </c:pt>
                <c:pt idx="4">
                  <c:v>9.375E-2</c:v>
                </c:pt>
              </c:numCache>
            </c:numRef>
          </c:val>
          <c:extLst>
            <c:ext xmlns:c16="http://schemas.microsoft.com/office/drawing/2014/chart" uri="{C3380CC4-5D6E-409C-BE32-E72D297353CC}">
              <c16:uniqueId val="{00000002-FF74-42A0-ABC5-3E9B97129B35}"/>
            </c:ext>
          </c:extLst>
        </c:ser>
        <c:ser>
          <c:idx val="3"/>
          <c:order val="3"/>
          <c:tx>
            <c:strRef>
              <c:f>Engineering!$H$23</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Engineering!$I$23:$M$23</c:f>
              <c:numCache>
                <c:formatCode>0%</c:formatCode>
                <c:ptCount val="5"/>
                <c:pt idx="0">
                  <c:v>3.125E-2</c:v>
                </c:pt>
                <c:pt idx="1">
                  <c:v>6.25E-2</c:v>
                </c:pt>
                <c:pt idx="2">
                  <c:v>0.15625</c:v>
                </c:pt>
                <c:pt idx="3">
                  <c:v>0.1875</c:v>
                </c:pt>
                <c:pt idx="4">
                  <c:v>6.25E-2</c:v>
                </c:pt>
              </c:numCache>
            </c:numRef>
          </c:val>
          <c:extLst>
            <c:ext xmlns:c16="http://schemas.microsoft.com/office/drawing/2014/chart" uri="{C3380CC4-5D6E-409C-BE32-E72D297353CC}">
              <c16:uniqueId val="{00000003-FF74-42A0-ABC5-3E9B97129B35}"/>
            </c:ext>
          </c:extLst>
        </c:ser>
        <c:ser>
          <c:idx val="4"/>
          <c:order val="4"/>
          <c:tx>
            <c:strRef>
              <c:f>Engineering!$H$24</c:f>
              <c:strCache>
                <c:ptCount val="1"/>
                <c:pt idx="0">
                  <c:v>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Engineering!$I$24:$M$24</c:f>
              <c:numCache>
                <c:formatCode>0%</c:formatCode>
                <c:ptCount val="5"/>
                <c:pt idx="0">
                  <c:v>0</c:v>
                </c:pt>
                <c:pt idx="1">
                  <c:v>3.125E-2</c:v>
                </c:pt>
                <c:pt idx="2">
                  <c:v>6.25E-2</c:v>
                </c:pt>
                <c:pt idx="3">
                  <c:v>3.125E-2</c:v>
                </c:pt>
                <c:pt idx="4">
                  <c:v>0.15625</c:v>
                </c:pt>
              </c:numCache>
            </c:numRef>
          </c:val>
          <c:extLst>
            <c:ext xmlns:c16="http://schemas.microsoft.com/office/drawing/2014/chart" uri="{C3380CC4-5D6E-409C-BE32-E72D297353CC}">
              <c16:uniqueId val="{00000004-FF74-42A0-ABC5-3E9B97129B35}"/>
            </c:ext>
          </c:extLst>
        </c:ser>
        <c:ser>
          <c:idx val="5"/>
          <c:order val="5"/>
          <c:tx>
            <c:strRef>
              <c:f>Engineering!$H$25</c:f>
              <c:strCache>
                <c:ptCount val="1"/>
                <c:pt idx="0">
                  <c:v>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Engineering!$I$25:$M$25</c:f>
              <c:numCache>
                <c:formatCode>0%</c:formatCode>
                <c:ptCount val="5"/>
                <c:pt idx="0">
                  <c:v>0.15625</c:v>
                </c:pt>
                <c:pt idx="1">
                  <c:v>0.125</c:v>
                </c:pt>
                <c:pt idx="2">
                  <c:v>6.25E-2</c:v>
                </c:pt>
                <c:pt idx="3">
                  <c:v>0</c:v>
                </c:pt>
                <c:pt idx="4">
                  <c:v>9.375E-2</c:v>
                </c:pt>
              </c:numCache>
            </c:numRef>
          </c:val>
          <c:extLst>
            <c:ext xmlns:c16="http://schemas.microsoft.com/office/drawing/2014/chart" uri="{C3380CC4-5D6E-409C-BE32-E72D297353CC}">
              <c16:uniqueId val="{00000006-FF74-42A0-ABC5-3E9B97129B35}"/>
            </c:ext>
          </c:extLst>
        </c:ser>
        <c:ser>
          <c:idx val="6"/>
          <c:order val="6"/>
          <c:tx>
            <c:strRef>
              <c:f>Engineering!$H$26</c:f>
              <c:strCache>
                <c:ptCount val="1"/>
                <c:pt idx="0">
                  <c:v>7</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Engineering!$I$19:$M$19</c:f>
              <c:strCache>
                <c:ptCount val="5"/>
                <c:pt idx="0">
                  <c:v>Means a lot to means nothing</c:v>
                </c:pt>
                <c:pt idx="1">
                  <c:v>Interesting to boring</c:v>
                </c:pt>
                <c:pt idx="2">
                  <c:v>Fascinating to mundane </c:v>
                </c:pt>
                <c:pt idx="3">
                  <c:v>Appealing to unappealing </c:v>
                </c:pt>
                <c:pt idx="4">
                  <c:v>Exciting to unexciting </c:v>
                </c:pt>
              </c:strCache>
            </c:strRef>
          </c:cat>
          <c:val>
            <c:numRef>
              <c:f>Engineering!$I$26:$M$26</c:f>
              <c:numCache>
                <c:formatCode>0%</c:formatCode>
                <c:ptCount val="5"/>
                <c:pt idx="0">
                  <c:v>0.34375</c:v>
                </c:pt>
                <c:pt idx="1">
                  <c:v>0.34375</c:v>
                </c:pt>
                <c:pt idx="2">
                  <c:v>0.125</c:v>
                </c:pt>
                <c:pt idx="3">
                  <c:v>0.15625</c:v>
                </c:pt>
                <c:pt idx="4">
                  <c:v>0.15625</c:v>
                </c:pt>
              </c:numCache>
            </c:numRef>
          </c:val>
          <c:extLst>
            <c:ext xmlns:c16="http://schemas.microsoft.com/office/drawing/2014/chart" uri="{C3380CC4-5D6E-409C-BE32-E72D297353CC}">
              <c16:uniqueId val="{00000007-FF74-42A0-ABC5-3E9B97129B35}"/>
            </c:ext>
          </c:extLst>
        </c:ser>
        <c:dLbls>
          <c:dLblPos val="outEnd"/>
          <c:showLegendKey val="0"/>
          <c:showVal val="1"/>
          <c:showCatName val="0"/>
          <c:showSerName val="0"/>
          <c:showPercent val="0"/>
          <c:showBubbleSize val="0"/>
        </c:dLbls>
        <c:gapWidth val="444"/>
        <c:overlap val="-90"/>
        <c:axId val="508640824"/>
        <c:axId val="508638200"/>
      </c:barChart>
      <c:catAx>
        <c:axId val="508640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508638200"/>
        <c:crosses val="autoZero"/>
        <c:auto val="1"/>
        <c:lblAlgn val="ctr"/>
        <c:lblOffset val="100"/>
        <c:noMultiLvlLbl val="0"/>
      </c:catAx>
      <c:valAx>
        <c:axId val="508638200"/>
        <c:scaling>
          <c:orientation val="minMax"/>
        </c:scaling>
        <c:delete val="1"/>
        <c:axPos val="l"/>
        <c:numFmt formatCode="0%" sourceLinked="1"/>
        <c:majorTickMark val="none"/>
        <c:minorTickMark val="none"/>
        <c:tickLblPos val="nextTo"/>
        <c:crossAx val="50864082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r>
              <a:rPr lang="en-US"/>
              <a:t>Change in agreement with the following descriptors of Engineering</a:t>
            </a:r>
          </a:p>
          <a:p>
            <a:pPr>
              <a:defRPr/>
            </a:pPr>
            <a:r>
              <a:rPr lang="en-US"/>
              <a:t>Total before respondents = 32</a:t>
            </a:r>
          </a:p>
          <a:p>
            <a:pPr>
              <a:defRPr/>
            </a:pPr>
            <a:r>
              <a:rPr lang="en-US"/>
              <a:t>Total After respondents = 14</a:t>
            </a:r>
          </a:p>
        </c:rich>
      </c:tx>
      <c:overlay val="0"/>
      <c:spPr>
        <a:noFill/>
        <a:ln>
          <a:noFill/>
        </a:ln>
        <a:effectLst/>
      </c:spPr>
      <c:txPr>
        <a:bodyPr rot="0" spcFirstLastPara="1" vertOverflow="ellipsis" vert="horz" wrap="square" anchor="ctr" anchorCtr="1"/>
        <a:lstStyle/>
        <a:p>
          <a:pPr>
            <a:defRPr sz="126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Engineering!$O$27</c:f>
              <c:strCache>
                <c:ptCount val="1"/>
                <c:pt idx="0">
                  <c:v>Before</c:v>
                </c:pt>
              </c:strCache>
            </c:strRef>
          </c:tx>
          <c:spPr>
            <a:solidFill>
              <a:schemeClr val="accent3">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Engineering!$P$26:$T$26</c:f>
              <c:strCache>
                <c:ptCount val="5"/>
                <c:pt idx="0">
                  <c:v>Means a lot </c:v>
                </c:pt>
                <c:pt idx="1">
                  <c:v>Interesting</c:v>
                </c:pt>
                <c:pt idx="2">
                  <c:v>Fascinating </c:v>
                </c:pt>
                <c:pt idx="3">
                  <c:v>Appealing</c:v>
                </c:pt>
                <c:pt idx="4">
                  <c:v>Exciting</c:v>
                </c:pt>
              </c:strCache>
            </c:strRef>
          </c:cat>
          <c:val>
            <c:numRef>
              <c:f>Engineering!$P$27:$T$27</c:f>
              <c:numCache>
                <c:formatCode>0%</c:formatCode>
                <c:ptCount val="5"/>
                <c:pt idx="0">
                  <c:v>0.46875</c:v>
                </c:pt>
                <c:pt idx="1">
                  <c:v>0.375</c:v>
                </c:pt>
                <c:pt idx="2">
                  <c:v>0.46875</c:v>
                </c:pt>
                <c:pt idx="3">
                  <c:v>0.5</c:v>
                </c:pt>
                <c:pt idx="4">
                  <c:v>0.4375</c:v>
                </c:pt>
              </c:numCache>
            </c:numRef>
          </c:val>
          <c:extLst>
            <c:ext xmlns:c16="http://schemas.microsoft.com/office/drawing/2014/chart" uri="{C3380CC4-5D6E-409C-BE32-E72D297353CC}">
              <c16:uniqueId val="{00000000-0DC5-A240-B2E9-5EBECC0F2F2E}"/>
            </c:ext>
          </c:extLst>
        </c:ser>
        <c:ser>
          <c:idx val="1"/>
          <c:order val="1"/>
          <c:tx>
            <c:strRef>
              <c:f>Engineering!$O$28</c:f>
              <c:strCache>
                <c:ptCount val="1"/>
                <c:pt idx="0">
                  <c:v>After</c:v>
                </c:pt>
              </c:strCache>
            </c:strRef>
          </c:tx>
          <c:spPr>
            <a:solidFill>
              <a:schemeClr val="accent3">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Engineering!$P$26:$T$26</c:f>
              <c:strCache>
                <c:ptCount val="5"/>
                <c:pt idx="0">
                  <c:v>Means a lot </c:v>
                </c:pt>
                <c:pt idx="1">
                  <c:v>Interesting</c:v>
                </c:pt>
                <c:pt idx="2">
                  <c:v>Fascinating </c:v>
                </c:pt>
                <c:pt idx="3">
                  <c:v>Appealing</c:v>
                </c:pt>
                <c:pt idx="4">
                  <c:v>Exciting</c:v>
                </c:pt>
              </c:strCache>
            </c:strRef>
          </c:cat>
          <c:val>
            <c:numRef>
              <c:f>Engineering!$P$28:$T$28</c:f>
              <c:numCache>
                <c:formatCode>0%</c:formatCode>
                <c:ptCount val="5"/>
                <c:pt idx="0">
                  <c:v>0.64285714285714279</c:v>
                </c:pt>
                <c:pt idx="1">
                  <c:v>0.5714285714285714</c:v>
                </c:pt>
                <c:pt idx="2">
                  <c:v>0.5714285714285714</c:v>
                </c:pt>
                <c:pt idx="3">
                  <c:v>0.5714285714285714</c:v>
                </c:pt>
                <c:pt idx="4">
                  <c:v>0.5</c:v>
                </c:pt>
              </c:numCache>
            </c:numRef>
          </c:val>
          <c:extLst>
            <c:ext xmlns:c16="http://schemas.microsoft.com/office/drawing/2014/chart" uri="{C3380CC4-5D6E-409C-BE32-E72D297353CC}">
              <c16:uniqueId val="{00000001-0DC5-A240-B2E9-5EBECC0F2F2E}"/>
            </c:ext>
          </c:extLst>
        </c:ser>
        <c:dLbls>
          <c:dLblPos val="outEnd"/>
          <c:showLegendKey val="0"/>
          <c:showVal val="1"/>
          <c:showCatName val="0"/>
          <c:showSerName val="0"/>
          <c:showPercent val="0"/>
          <c:showBubbleSize val="0"/>
        </c:dLbls>
        <c:gapWidth val="444"/>
        <c:overlap val="-90"/>
        <c:axId val="481540351"/>
        <c:axId val="481532095"/>
      </c:barChart>
      <c:catAx>
        <c:axId val="481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ysClr val="windowText" lastClr="000000"/>
                </a:solidFill>
                <a:latin typeface="+mn-lt"/>
                <a:ea typeface="+mn-ea"/>
                <a:cs typeface="+mn-cs"/>
              </a:defRPr>
            </a:pPr>
            <a:endParaRPr lang="en-US"/>
          </a:p>
        </c:txPr>
        <c:crossAx val="481532095"/>
        <c:crosses val="autoZero"/>
        <c:auto val="1"/>
        <c:lblAlgn val="ctr"/>
        <c:lblOffset val="100"/>
        <c:noMultiLvlLbl val="0"/>
      </c:catAx>
      <c:valAx>
        <c:axId val="481532095"/>
        <c:scaling>
          <c:orientation val="minMax"/>
        </c:scaling>
        <c:delete val="1"/>
        <c:axPos val="l"/>
        <c:numFmt formatCode="0%" sourceLinked="1"/>
        <c:majorTickMark val="none"/>
        <c:minorTickMark val="none"/>
        <c:tickLblPos val="nextTo"/>
        <c:crossAx val="481540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a:solidFill>
                  <a:sysClr val="windowText" lastClr="000000"/>
                </a:solidFill>
              </a:rPr>
              <a:t>Technology Characteristics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Tech!$G$19</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Tech!$H$19:$L$19</c:f>
              <c:numCache>
                <c:formatCode>0%</c:formatCode>
                <c:ptCount val="5"/>
                <c:pt idx="0">
                  <c:v>0.53125</c:v>
                </c:pt>
                <c:pt idx="1">
                  <c:v>0.4375</c:v>
                </c:pt>
                <c:pt idx="2">
                  <c:v>0.375</c:v>
                </c:pt>
                <c:pt idx="3">
                  <c:v>0.34375</c:v>
                </c:pt>
                <c:pt idx="4">
                  <c:v>0.375</c:v>
                </c:pt>
              </c:numCache>
            </c:numRef>
          </c:val>
          <c:extLst>
            <c:ext xmlns:c16="http://schemas.microsoft.com/office/drawing/2014/chart" uri="{C3380CC4-5D6E-409C-BE32-E72D297353CC}">
              <c16:uniqueId val="{00000000-3D39-4904-A76B-B51CF1A94373}"/>
            </c:ext>
          </c:extLst>
        </c:ser>
        <c:ser>
          <c:idx val="1"/>
          <c:order val="1"/>
          <c:tx>
            <c:strRef>
              <c:f>Tech!$G$20</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Tech!$H$20:$L$20</c:f>
              <c:numCache>
                <c:formatCode>0%</c:formatCode>
                <c:ptCount val="5"/>
                <c:pt idx="0">
                  <c:v>0</c:v>
                </c:pt>
                <c:pt idx="1">
                  <c:v>6.25E-2</c:v>
                </c:pt>
                <c:pt idx="2">
                  <c:v>9.375E-2</c:v>
                </c:pt>
                <c:pt idx="3">
                  <c:v>0.1875</c:v>
                </c:pt>
                <c:pt idx="4">
                  <c:v>0.15625</c:v>
                </c:pt>
              </c:numCache>
            </c:numRef>
          </c:val>
          <c:extLst>
            <c:ext xmlns:c16="http://schemas.microsoft.com/office/drawing/2014/chart" uri="{C3380CC4-5D6E-409C-BE32-E72D297353CC}">
              <c16:uniqueId val="{00000001-3D39-4904-A76B-B51CF1A94373}"/>
            </c:ext>
          </c:extLst>
        </c:ser>
        <c:ser>
          <c:idx val="2"/>
          <c:order val="2"/>
          <c:tx>
            <c:strRef>
              <c:f>Tech!$G$21</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Tech!$H$21:$L$21</c:f>
              <c:numCache>
                <c:formatCode>0%</c:formatCode>
                <c:ptCount val="5"/>
                <c:pt idx="0">
                  <c:v>0</c:v>
                </c:pt>
                <c:pt idx="1">
                  <c:v>0</c:v>
                </c:pt>
                <c:pt idx="2">
                  <c:v>0.15625</c:v>
                </c:pt>
                <c:pt idx="3">
                  <c:v>0.125</c:v>
                </c:pt>
                <c:pt idx="4">
                  <c:v>0.125</c:v>
                </c:pt>
              </c:numCache>
            </c:numRef>
          </c:val>
          <c:extLst>
            <c:ext xmlns:c16="http://schemas.microsoft.com/office/drawing/2014/chart" uri="{C3380CC4-5D6E-409C-BE32-E72D297353CC}">
              <c16:uniqueId val="{00000002-3D39-4904-A76B-B51CF1A94373}"/>
            </c:ext>
          </c:extLst>
        </c:ser>
        <c:ser>
          <c:idx val="3"/>
          <c:order val="3"/>
          <c:tx>
            <c:strRef>
              <c:f>Tech!$G$22</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Tech!$H$22:$L$22</c:f>
              <c:numCache>
                <c:formatCode>0%</c:formatCode>
                <c:ptCount val="5"/>
                <c:pt idx="0">
                  <c:v>0</c:v>
                </c:pt>
                <c:pt idx="1">
                  <c:v>0</c:v>
                </c:pt>
                <c:pt idx="2">
                  <c:v>0</c:v>
                </c:pt>
                <c:pt idx="3">
                  <c:v>9.375E-2</c:v>
                </c:pt>
                <c:pt idx="4">
                  <c:v>0</c:v>
                </c:pt>
              </c:numCache>
            </c:numRef>
          </c:val>
          <c:extLst>
            <c:ext xmlns:c16="http://schemas.microsoft.com/office/drawing/2014/chart" uri="{C3380CC4-5D6E-409C-BE32-E72D297353CC}">
              <c16:uniqueId val="{00000003-3D39-4904-A76B-B51CF1A94373}"/>
            </c:ext>
          </c:extLst>
        </c:ser>
        <c:ser>
          <c:idx val="4"/>
          <c:order val="4"/>
          <c:tx>
            <c:strRef>
              <c:f>Tech!$G$23</c:f>
              <c:strCache>
                <c:ptCount val="1"/>
                <c:pt idx="0">
                  <c:v>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Tech!$H$23:$L$23</c:f>
              <c:numCache>
                <c:formatCode>0%</c:formatCode>
                <c:ptCount val="5"/>
                <c:pt idx="0">
                  <c:v>3.125E-2</c:v>
                </c:pt>
                <c:pt idx="1">
                  <c:v>3.125E-2</c:v>
                </c:pt>
                <c:pt idx="2">
                  <c:v>3.125E-2</c:v>
                </c:pt>
                <c:pt idx="3">
                  <c:v>6.25E-2</c:v>
                </c:pt>
                <c:pt idx="4">
                  <c:v>0</c:v>
                </c:pt>
              </c:numCache>
            </c:numRef>
          </c:val>
          <c:extLst>
            <c:ext xmlns:c16="http://schemas.microsoft.com/office/drawing/2014/chart" uri="{C3380CC4-5D6E-409C-BE32-E72D297353CC}">
              <c16:uniqueId val="{00000004-3D39-4904-A76B-B51CF1A94373}"/>
            </c:ext>
          </c:extLst>
        </c:ser>
        <c:ser>
          <c:idx val="5"/>
          <c:order val="5"/>
          <c:tx>
            <c:strRef>
              <c:f>Tech!$G$24</c:f>
              <c:strCache>
                <c:ptCount val="1"/>
                <c:pt idx="0">
                  <c:v>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Tech!$H$24:$L$24</c:f>
              <c:numCache>
                <c:formatCode>0%</c:formatCode>
                <c:ptCount val="5"/>
                <c:pt idx="0">
                  <c:v>3.125E-2</c:v>
                </c:pt>
                <c:pt idx="1">
                  <c:v>9.375E-2</c:v>
                </c:pt>
                <c:pt idx="2">
                  <c:v>9.375E-2</c:v>
                </c:pt>
                <c:pt idx="3">
                  <c:v>6.25E-2</c:v>
                </c:pt>
                <c:pt idx="4">
                  <c:v>0.125</c:v>
                </c:pt>
              </c:numCache>
            </c:numRef>
          </c:val>
          <c:extLst>
            <c:ext xmlns:c16="http://schemas.microsoft.com/office/drawing/2014/chart" uri="{C3380CC4-5D6E-409C-BE32-E72D297353CC}">
              <c16:uniqueId val="{00000006-3D39-4904-A76B-B51CF1A94373}"/>
            </c:ext>
          </c:extLst>
        </c:ser>
        <c:ser>
          <c:idx val="6"/>
          <c:order val="6"/>
          <c:tx>
            <c:strRef>
              <c:f>Tech!$G$25</c:f>
              <c:strCache>
                <c:ptCount val="1"/>
                <c:pt idx="0">
                  <c:v>7</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Tech!$H$18:$L$18</c:f>
              <c:strCache>
                <c:ptCount val="5"/>
                <c:pt idx="0">
                  <c:v>Means a lot to means nothing</c:v>
                </c:pt>
                <c:pt idx="1">
                  <c:v>Interesting to boring</c:v>
                </c:pt>
                <c:pt idx="2">
                  <c:v>Fascinating to mundane </c:v>
                </c:pt>
                <c:pt idx="3">
                  <c:v>Appealing to unappealing </c:v>
                </c:pt>
                <c:pt idx="4">
                  <c:v>Exciting to unexciting </c:v>
                </c:pt>
              </c:strCache>
            </c:strRef>
          </c:cat>
          <c:val>
            <c:numRef>
              <c:f>Tech!$H$25:$L$25</c:f>
              <c:numCache>
                <c:formatCode>0%</c:formatCode>
                <c:ptCount val="5"/>
                <c:pt idx="0">
                  <c:v>0.40625</c:v>
                </c:pt>
                <c:pt idx="1">
                  <c:v>0.375</c:v>
                </c:pt>
                <c:pt idx="2">
                  <c:v>0.25</c:v>
                </c:pt>
                <c:pt idx="3">
                  <c:v>0.125</c:v>
                </c:pt>
                <c:pt idx="4">
                  <c:v>0.21875</c:v>
                </c:pt>
              </c:numCache>
            </c:numRef>
          </c:val>
          <c:extLst>
            <c:ext xmlns:c16="http://schemas.microsoft.com/office/drawing/2014/chart" uri="{C3380CC4-5D6E-409C-BE32-E72D297353CC}">
              <c16:uniqueId val="{00000007-3D39-4904-A76B-B51CF1A94373}"/>
            </c:ext>
          </c:extLst>
        </c:ser>
        <c:dLbls>
          <c:dLblPos val="outEnd"/>
          <c:showLegendKey val="0"/>
          <c:showVal val="1"/>
          <c:showCatName val="0"/>
          <c:showSerName val="0"/>
          <c:showPercent val="0"/>
          <c:showBubbleSize val="0"/>
        </c:dLbls>
        <c:gapWidth val="444"/>
        <c:overlap val="-90"/>
        <c:axId val="346718912"/>
        <c:axId val="346721208"/>
      </c:barChart>
      <c:catAx>
        <c:axId val="34671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346721208"/>
        <c:crosses val="autoZero"/>
        <c:auto val="1"/>
        <c:lblAlgn val="ctr"/>
        <c:lblOffset val="100"/>
        <c:noMultiLvlLbl val="0"/>
      </c:catAx>
      <c:valAx>
        <c:axId val="346721208"/>
        <c:scaling>
          <c:orientation val="minMax"/>
        </c:scaling>
        <c:delete val="1"/>
        <c:axPos val="l"/>
        <c:numFmt formatCode="0%" sourceLinked="1"/>
        <c:majorTickMark val="none"/>
        <c:minorTickMark val="none"/>
        <c:tickLblPos val="nextTo"/>
        <c:crossAx val="34671891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Newly Developed Skills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Newly Developed Skills</a:t>
          </a:r>
        </a:p>
      </cx:txPr>
    </cx:title>
    <cx:plotArea>
      <cx:plotAreaRegion>
        <cx:series layoutId="funnel" uniqueId="{FCD4E8D1-2391-2B42-8ADA-54D053F7ACB1}">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88900</xdr:colOff>
      <xdr:row>6</xdr:row>
      <xdr:rowOff>139700</xdr:rowOff>
    </xdr:from>
    <xdr:to>
      <xdr:col>12</xdr:col>
      <xdr:colOff>152400</xdr:colOff>
      <xdr:row>25</xdr:row>
      <xdr:rowOff>57150</xdr:rowOff>
    </xdr:to>
    <xdr:graphicFrame macro="">
      <xdr:nvGraphicFramePr>
        <xdr:cNvPr id="2" name="Chart 1">
          <a:extLst>
            <a:ext uri="{FF2B5EF4-FFF2-40B4-BE49-F238E27FC236}">
              <a16:creationId xmlns:a16="http://schemas.microsoft.com/office/drawing/2014/main" id="{813F4226-D078-1046-8BEB-2FAAA5BEA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368300</xdr:colOff>
      <xdr:row>7</xdr:row>
      <xdr:rowOff>101600</xdr:rowOff>
    </xdr:from>
    <xdr:to>
      <xdr:col>27</xdr:col>
      <xdr:colOff>393700</xdr:colOff>
      <xdr:row>26</xdr:row>
      <xdr:rowOff>76200</xdr:rowOff>
    </xdr:to>
    <xdr:graphicFrame macro="">
      <xdr:nvGraphicFramePr>
        <xdr:cNvPr id="3" name="Chart 2">
          <a:extLst>
            <a:ext uri="{FF2B5EF4-FFF2-40B4-BE49-F238E27FC236}">
              <a16:creationId xmlns:a16="http://schemas.microsoft.com/office/drawing/2014/main" id="{93D488DB-14F2-994F-8BAA-18F52C898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669290</xdr:colOff>
      <xdr:row>4</xdr:row>
      <xdr:rowOff>125730</xdr:rowOff>
    </xdr:from>
    <xdr:to>
      <xdr:col>20</xdr:col>
      <xdr:colOff>193040</xdr:colOff>
      <xdr:row>24</xdr:row>
      <xdr:rowOff>15240</xdr:rowOff>
    </xdr:to>
    <xdr:graphicFrame macro="">
      <xdr:nvGraphicFramePr>
        <xdr:cNvPr id="2" name="Chart 1">
          <a:extLst>
            <a:ext uri="{FF2B5EF4-FFF2-40B4-BE49-F238E27FC236}">
              <a16:creationId xmlns:a16="http://schemas.microsoft.com/office/drawing/2014/main" id="{D82CBC2A-27E8-48BE-935E-6351CE371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508000</xdr:colOff>
      <xdr:row>38</xdr:row>
      <xdr:rowOff>177800</xdr:rowOff>
    </xdr:from>
    <xdr:to>
      <xdr:col>17</xdr:col>
      <xdr:colOff>88900</xdr:colOff>
      <xdr:row>56</xdr:row>
      <xdr:rowOff>76200</xdr:rowOff>
    </xdr:to>
    <xdr:graphicFrame macro="">
      <xdr:nvGraphicFramePr>
        <xdr:cNvPr id="3" name="Chart 2">
          <a:extLst>
            <a:ext uri="{FF2B5EF4-FFF2-40B4-BE49-F238E27FC236}">
              <a16:creationId xmlns:a16="http://schemas.microsoft.com/office/drawing/2014/main" id="{71AC91A4-E37C-3D45-8209-50175BAE2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814070</xdr:colOff>
      <xdr:row>0</xdr:row>
      <xdr:rowOff>184150</xdr:rowOff>
    </xdr:from>
    <xdr:to>
      <xdr:col>22</xdr:col>
      <xdr:colOff>165100</xdr:colOff>
      <xdr:row>18</xdr:row>
      <xdr:rowOff>149860</xdr:rowOff>
    </xdr:to>
    <xdr:graphicFrame macro="">
      <xdr:nvGraphicFramePr>
        <xdr:cNvPr id="2" name="Chart 1">
          <a:extLst>
            <a:ext uri="{FF2B5EF4-FFF2-40B4-BE49-F238E27FC236}">
              <a16:creationId xmlns:a16="http://schemas.microsoft.com/office/drawing/2014/main" id="{DC6332FF-6EAE-4CA2-9E47-2D2F95CD0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139700</xdr:colOff>
      <xdr:row>29</xdr:row>
      <xdr:rowOff>12700</xdr:rowOff>
    </xdr:from>
    <xdr:to>
      <xdr:col>21</xdr:col>
      <xdr:colOff>330200</xdr:colOff>
      <xdr:row>49</xdr:row>
      <xdr:rowOff>177800</xdr:rowOff>
    </xdr:to>
    <xdr:graphicFrame macro="">
      <xdr:nvGraphicFramePr>
        <xdr:cNvPr id="3" name="Chart 2">
          <a:extLst>
            <a:ext uri="{FF2B5EF4-FFF2-40B4-BE49-F238E27FC236}">
              <a16:creationId xmlns:a16="http://schemas.microsoft.com/office/drawing/2014/main" id="{B21E6A79-E9D0-BA4B-9EEE-9FB755F08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394970</xdr:colOff>
      <xdr:row>0</xdr:row>
      <xdr:rowOff>382270</xdr:rowOff>
    </xdr:from>
    <xdr:to>
      <xdr:col>22</xdr:col>
      <xdr:colOff>322580</xdr:colOff>
      <xdr:row>21</xdr:row>
      <xdr:rowOff>119380</xdr:rowOff>
    </xdr:to>
    <xdr:graphicFrame macro="">
      <xdr:nvGraphicFramePr>
        <xdr:cNvPr id="2" name="Chart 1">
          <a:extLst>
            <a:ext uri="{FF2B5EF4-FFF2-40B4-BE49-F238E27FC236}">
              <a16:creationId xmlns:a16="http://schemas.microsoft.com/office/drawing/2014/main" id="{19A2EF2E-E048-4B8D-8F8C-998DAB3C7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768350</xdr:colOff>
      <xdr:row>30</xdr:row>
      <xdr:rowOff>139700</xdr:rowOff>
    </xdr:from>
    <xdr:to>
      <xdr:col>20</xdr:col>
      <xdr:colOff>546100</xdr:colOff>
      <xdr:row>46</xdr:row>
      <xdr:rowOff>101600</xdr:rowOff>
    </xdr:to>
    <xdr:graphicFrame macro="">
      <xdr:nvGraphicFramePr>
        <xdr:cNvPr id="3" name="Chart 2">
          <a:extLst>
            <a:ext uri="{FF2B5EF4-FFF2-40B4-BE49-F238E27FC236}">
              <a16:creationId xmlns:a16="http://schemas.microsoft.com/office/drawing/2014/main" id="{1B6515CC-52E9-9A4D-9F22-92C35E196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745490</xdr:colOff>
      <xdr:row>7</xdr:row>
      <xdr:rowOff>135890</xdr:rowOff>
    </xdr:from>
    <xdr:to>
      <xdr:col>20</xdr:col>
      <xdr:colOff>490220</xdr:colOff>
      <xdr:row>25</xdr:row>
      <xdr:rowOff>116840</xdr:rowOff>
    </xdr:to>
    <xdr:graphicFrame macro="">
      <xdr:nvGraphicFramePr>
        <xdr:cNvPr id="2" name="Chart 1">
          <a:extLst>
            <a:ext uri="{FF2B5EF4-FFF2-40B4-BE49-F238E27FC236}">
              <a16:creationId xmlns:a16="http://schemas.microsoft.com/office/drawing/2014/main" id="{E8CD4016-7A5E-4D38-A2BA-FF5835CFE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165100</xdr:colOff>
      <xdr:row>37</xdr:row>
      <xdr:rowOff>127000</xdr:rowOff>
    </xdr:from>
    <xdr:to>
      <xdr:col>20</xdr:col>
      <xdr:colOff>482600</xdr:colOff>
      <xdr:row>50</xdr:row>
      <xdr:rowOff>228600</xdr:rowOff>
    </xdr:to>
    <xdr:graphicFrame macro="">
      <xdr:nvGraphicFramePr>
        <xdr:cNvPr id="3" name="Chart 2">
          <a:extLst>
            <a:ext uri="{FF2B5EF4-FFF2-40B4-BE49-F238E27FC236}">
              <a16:creationId xmlns:a16="http://schemas.microsoft.com/office/drawing/2014/main" id="{16AA292B-3211-4941-8A65-7FBB9678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717550</xdr:colOff>
      <xdr:row>7</xdr:row>
      <xdr:rowOff>29210</xdr:rowOff>
    </xdr:from>
    <xdr:to>
      <xdr:col>21</xdr:col>
      <xdr:colOff>403860</xdr:colOff>
      <xdr:row>22</xdr:row>
      <xdr:rowOff>76200</xdr:rowOff>
    </xdr:to>
    <xdr:graphicFrame macro="">
      <xdr:nvGraphicFramePr>
        <xdr:cNvPr id="2" name="Chart 1">
          <a:extLst>
            <a:ext uri="{FF2B5EF4-FFF2-40B4-BE49-F238E27FC236}">
              <a16:creationId xmlns:a16="http://schemas.microsoft.com/office/drawing/2014/main" id="{F5315B02-AF9B-4A82-81FD-5FB6F04A7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241300</xdr:colOff>
      <xdr:row>36</xdr:row>
      <xdr:rowOff>406400</xdr:rowOff>
    </xdr:from>
    <xdr:to>
      <xdr:col>18</xdr:col>
      <xdr:colOff>558800</xdr:colOff>
      <xdr:row>50</xdr:row>
      <xdr:rowOff>495300</xdr:rowOff>
    </xdr:to>
    <xdr:graphicFrame macro="">
      <xdr:nvGraphicFramePr>
        <xdr:cNvPr id="3" name="Chart 2">
          <a:extLst>
            <a:ext uri="{FF2B5EF4-FFF2-40B4-BE49-F238E27FC236}">
              <a16:creationId xmlns:a16="http://schemas.microsoft.com/office/drawing/2014/main" id="{339E47E1-CAE1-8C49-B0EF-879E03DC5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742950</xdr:colOff>
      <xdr:row>4</xdr:row>
      <xdr:rowOff>25400</xdr:rowOff>
    </xdr:from>
    <xdr:to>
      <xdr:col>8</xdr:col>
      <xdr:colOff>361950</xdr:colOff>
      <xdr:row>17</xdr:row>
      <xdr:rowOff>127000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E2E3EBD-0F94-2C4B-B614-F2750DC6F0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93950" y="838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22</xdr:col>
      <xdr:colOff>254000</xdr:colOff>
      <xdr:row>1</xdr:row>
      <xdr:rowOff>50800</xdr:rowOff>
    </xdr:from>
    <xdr:to>
      <xdr:col>27</xdr:col>
      <xdr:colOff>698500</xdr:colOff>
      <xdr:row>14</xdr:row>
      <xdr:rowOff>152400</xdr:rowOff>
    </xdr:to>
    <xdr:graphicFrame macro="">
      <xdr:nvGraphicFramePr>
        <xdr:cNvPr id="3" name="Chart 2">
          <a:extLst>
            <a:ext uri="{FF2B5EF4-FFF2-40B4-BE49-F238E27FC236}">
              <a16:creationId xmlns:a16="http://schemas.microsoft.com/office/drawing/2014/main" id="{5A2CD881-FDC2-E84C-AA7E-DE7F11643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361950</xdr:colOff>
      <xdr:row>17</xdr:row>
      <xdr:rowOff>50800</xdr:rowOff>
    </xdr:from>
    <xdr:to>
      <xdr:col>29</xdr:col>
      <xdr:colOff>533400</xdr:colOff>
      <xdr:row>34</xdr:row>
      <xdr:rowOff>50800</xdr:rowOff>
    </xdr:to>
    <xdr:graphicFrame macro="">
      <xdr:nvGraphicFramePr>
        <xdr:cNvPr id="4" name="Chart 3">
          <a:extLst>
            <a:ext uri="{FF2B5EF4-FFF2-40B4-BE49-F238E27FC236}">
              <a16:creationId xmlns:a16="http://schemas.microsoft.com/office/drawing/2014/main" id="{C6BB9D07-6440-F341-87FE-4DBF5ACFF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260350</xdr:colOff>
      <xdr:row>49</xdr:row>
      <xdr:rowOff>114300</xdr:rowOff>
    </xdr:from>
    <xdr:to>
      <xdr:col>28</xdr:col>
      <xdr:colOff>508000</xdr:colOff>
      <xdr:row>73</xdr:row>
      <xdr:rowOff>190500</xdr:rowOff>
    </xdr:to>
    <xdr:graphicFrame macro="">
      <xdr:nvGraphicFramePr>
        <xdr:cNvPr id="5" name="Chart 4">
          <a:extLst>
            <a:ext uri="{FF2B5EF4-FFF2-40B4-BE49-F238E27FC236}">
              <a16:creationId xmlns:a16="http://schemas.microsoft.com/office/drawing/2014/main" id="{59D68413-36F5-1147-B925-0E05D3918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12700</xdr:colOff>
      <xdr:row>11</xdr:row>
      <xdr:rowOff>12700</xdr:rowOff>
    </xdr:from>
    <xdr:to>
      <xdr:col>25</xdr:col>
      <xdr:colOff>431800</xdr:colOff>
      <xdr:row>34</xdr:row>
      <xdr:rowOff>0</xdr:rowOff>
    </xdr:to>
    <xdr:graphicFrame macro="">
      <xdr:nvGraphicFramePr>
        <xdr:cNvPr id="2" name="Chart 1">
          <a:extLst>
            <a:ext uri="{FF2B5EF4-FFF2-40B4-BE49-F238E27FC236}">
              <a16:creationId xmlns:a16="http://schemas.microsoft.com/office/drawing/2014/main" id="{58B0545B-9173-8843-B01B-40F01F46D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754E-5645-FB47-9850-0FE043497867}">
  <dimension ref="A1:AG194"/>
  <sheetViews>
    <sheetView zoomScale="90" zoomScaleNormal="90" workbookViewId="0">
      <selection activeCell="J45" sqref="A45:XFD45"/>
    </sheetView>
  </sheetViews>
  <sheetFormatPr baseColWidth="10" defaultColWidth="11.1640625" defaultRowHeight="16" x14ac:dyDescent="0.2"/>
  <cols>
    <col min="1" max="1" width="17.6640625" style="7" customWidth="1"/>
    <col min="2" max="5" width="10.83203125" style="7"/>
    <col min="6" max="10" width="10.83203125" style="9"/>
    <col min="11" max="15" width="10.83203125" style="11"/>
    <col min="16" max="20" width="10.83203125" style="13"/>
    <col min="21" max="27" width="10.83203125" style="14"/>
  </cols>
  <sheetData>
    <row r="1" spans="1:33" x14ac:dyDescent="0.2">
      <c r="A1" s="40" t="s">
        <v>2</v>
      </c>
      <c r="B1" s="40"/>
      <c r="C1" s="40"/>
      <c r="D1" s="40"/>
      <c r="E1" s="40"/>
      <c r="F1" s="41" t="s">
        <v>3</v>
      </c>
      <c r="G1" s="41"/>
      <c r="H1" s="41"/>
      <c r="I1" s="41"/>
      <c r="J1" s="41"/>
      <c r="K1" s="42" t="s">
        <v>4</v>
      </c>
      <c r="L1" s="42"/>
      <c r="M1" s="42"/>
      <c r="N1" s="42"/>
      <c r="O1" s="42"/>
      <c r="P1" s="43" t="s">
        <v>5</v>
      </c>
      <c r="Q1" s="43"/>
      <c r="R1" s="43"/>
      <c r="S1" s="43"/>
      <c r="T1" s="43"/>
      <c r="U1" s="44" t="s">
        <v>6</v>
      </c>
      <c r="V1" s="44"/>
      <c r="W1" s="44"/>
      <c r="X1" s="44"/>
      <c r="Y1" s="44"/>
    </row>
    <row r="2" spans="1:33" x14ac:dyDescent="0.2">
      <c r="A2" s="6" t="s">
        <v>9</v>
      </c>
      <c r="B2" s="6" t="s">
        <v>10</v>
      </c>
      <c r="C2" s="6" t="s">
        <v>11</v>
      </c>
      <c r="D2" s="6" t="s">
        <v>8</v>
      </c>
      <c r="E2" s="6" t="s">
        <v>12</v>
      </c>
      <c r="F2" s="8" t="s">
        <v>13</v>
      </c>
      <c r="G2" s="8" t="s">
        <v>7</v>
      </c>
      <c r="H2" s="8" t="s">
        <v>14</v>
      </c>
      <c r="I2" s="8" t="s">
        <v>8</v>
      </c>
      <c r="J2" s="8" t="s">
        <v>15</v>
      </c>
      <c r="K2" s="10" t="s">
        <v>7</v>
      </c>
      <c r="L2" s="10" t="s">
        <v>11</v>
      </c>
      <c r="M2" s="10" t="s">
        <v>16</v>
      </c>
      <c r="N2" s="10" t="s">
        <v>8</v>
      </c>
      <c r="O2" s="10" t="s">
        <v>17</v>
      </c>
      <c r="P2" s="12" t="s">
        <v>13</v>
      </c>
      <c r="Q2" s="12" t="s">
        <v>7</v>
      </c>
      <c r="R2" s="12" t="s">
        <v>11</v>
      </c>
      <c r="S2" s="12" t="s">
        <v>18</v>
      </c>
      <c r="T2" s="12" t="s">
        <v>16</v>
      </c>
      <c r="U2" s="15" t="s">
        <v>19</v>
      </c>
      <c r="V2" s="15" t="s">
        <v>20</v>
      </c>
      <c r="W2" s="15" t="s">
        <v>18</v>
      </c>
      <c r="X2" s="15" t="s">
        <v>21</v>
      </c>
      <c r="Y2" s="15" t="s">
        <v>7</v>
      </c>
      <c r="Z2" s="15" t="s">
        <v>0</v>
      </c>
      <c r="AA2" s="15" t="s">
        <v>1</v>
      </c>
      <c r="AB2" s="1"/>
      <c r="AC2" s="1"/>
      <c r="AD2" s="1"/>
      <c r="AE2" s="1"/>
      <c r="AF2" s="1"/>
      <c r="AG2" s="1"/>
    </row>
    <row r="3" spans="1:33" x14ac:dyDescent="0.2">
      <c r="A3" s="6">
        <v>7</v>
      </c>
      <c r="B3" s="6">
        <v>6</v>
      </c>
      <c r="C3" s="6">
        <v>6</v>
      </c>
      <c r="D3" s="6">
        <v>1</v>
      </c>
      <c r="E3" s="6">
        <v>7</v>
      </c>
      <c r="F3" s="8">
        <v>7</v>
      </c>
      <c r="G3" s="8">
        <v>2</v>
      </c>
      <c r="H3" s="8">
        <v>1</v>
      </c>
      <c r="I3" s="8">
        <v>1</v>
      </c>
      <c r="J3" s="8">
        <v>7</v>
      </c>
      <c r="K3" s="10">
        <v>2</v>
      </c>
      <c r="L3" s="10">
        <v>1</v>
      </c>
      <c r="M3" s="10">
        <v>7</v>
      </c>
      <c r="N3" s="10">
        <v>5</v>
      </c>
      <c r="O3" s="10">
        <v>7</v>
      </c>
      <c r="P3" s="12">
        <v>7</v>
      </c>
      <c r="Q3" s="12">
        <v>2</v>
      </c>
      <c r="R3" s="12">
        <v>1</v>
      </c>
      <c r="S3" s="12">
        <v>1</v>
      </c>
      <c r="T3" s="12">
        <v>7</v>
      </c>
      <c r="U3" s="22">
        <v>7</v>
      </c>
      <c r="V3" s="22">
        <v>7</v>
      </c>
      <c r="W3" s="22">
        <v>7</v>
      </c>
      <c r="X3" s="22">
        <v>7</v>
      </c>
      <c r="Y3" s="22">
        <v>7</v>
      </c>
      <c r="Z3" s="15"/>
      <c r="AA3" s="15"/>
      <c r="AB3" s="1"/>
      <c r="AC3" s="1"/>
      <c r="AD3" s="1"/>
      <c r="AE3" s="1"/>
      <c r="AF3" s="1"/>
      <c r="AG3" s="1"/>
    </row>
    <row r="4" spans="1:33" x14ac:dyDescent="0.2">
      <c r="A4" s="6">
        <v>7</v>
      </c>
      <c r="B4" s="6">
        <v>3</v>
      </c>
      <c r="C4" s="6">
        <v>4</v>
      </c>
      <c r="D4" s="6">
        <v>2</v>
      </c>
      <c r="E4" s="6">
        <v>7</v>
      </c>
      <c r="F4" s="8">
        <v>7</v>
      </c>
      <c r="G4" s="8">
        <v>4</v>
      </c>
      <c r="H4" s="8">
        <v>3</v>
      </c>
      <c r="I4" s="8">
        <v>2</v>
      </c>
      <c r="J4" s="8">
        <v>7</v>
      </c>
      <c r="K4" s="10">
        <v>4</v>
      </c>
      <c r="L4" s="10">
        <v>3</v>
      </c>
      <c r="M4" s="10">
        <v>7</v>
      </c>
      <c r="N4" s="10">
        <v>2</v>
      </c>
      <c r="O4" s="10">
        <v>6</v>
      </c>
      <c r="P4" s="12">
        <v>6</v>
      </c>
      <c r="Q4" s="12">
        <v>4</v>
      </c>
      <c r="R4" s="12">
        <v>3</v>
      </c>
      <c r="S4" s="12">
        <v>2</v>
      </c>
      <c r="T4" s="12">
        <v>7</v>
      </c>
      <c r="U4" s="22">
        <v>7</v>
      </c>
      <c r="V4" s="22">
        <v>6</v>
      </c>
      <c r="W4" s="22">
        <v>2</v>
      </c>
      <c r="X4" s="22">
        <v>3</v>
      </c>
      <c r="Y4" s="22">
        <v>3</v>
      </c>
      <c r="Z4" s="15"/>
      <c r="AA4" s="15"/>
      <c r="AB4" s="1"/>
      <c r="AC4" s="1"/>
      <c r="AD4" s="1"/>
      <c r="AE4" s="1"/>
      <c r="AF4" s="1"/>
      <c r="AG4" s="1"/>
    </row>
    <row r="5" spans="1:33" x14ac:dyDescent="0.2">
      <c r="A5" s="6">
        <v>1</v>
      </c>
      <c r="B5" s="6">
        <v>5</v>
      </c>
      <c r="C5" s="6">
        <v>6</v>
      </c>
      <c r="D5" s="6">
        <v>6</v>
      </c>
      <c r="E5" s="6">
        <v>1</v>
      </c>
      <c r="F5" s="8">
        <v>2</v>
      </c>
      <c r="G5" s="8">
        <v>4</v>
      </c>
      <c r="H5" s="8">
        <v>6</v>
      </c>
      <c r="I5" s="8">
        <v>5</v>
      </c>
      <c r="J5" s="8">
        <v>1</v>
      </c>
      <c r="K5" s="10">
        <v>4</v>
      </c>
      <c r="L5" s="10">
        <v>6</v>
      </c>
      <c r="M5" s="10">
        <v>1</v>
      </c>
      <c r="N5" s="10">
        <v>5</v>
      </c>
      <c r="O5" s="10">
        <v>1</v>
      </c>
      <c r="P5" s="12">
        <v>2</v>
      </c>
      <c r="Q5" s="12">
        <v>5</v>
      </c>
      <c r="R5" s="12">
        <v>6</v>
      </c>
      <c r="S5" s="12">
        <v>6</v>
      </c>
      <c r="T5" s="12">
        <v>1</v>
      </c>
      <c r="U5" s="22">
        <v>1</v>
      </c>
      <c r="V5" s="22">
        <v>1</v>
      </c>
      <c r="W5" s="22">
        <v>6</v>
      </c>
      <c r="X5" s="22">
        <v>6</v>
      </c>
      <c r="Y5" s="22">
        <v>4</v>
      </c>
      <c r="Z5" s="15"/>
      <c r="AA5" s="15"/>
      <c r="AB5" s="1"/>
      <c r="AC5" s="1"/>
      <c r="AD5" s="1"/>
      <c r="AE5" s="1"/>
      <c r="AF5" s="1"/>
      <c r="AG5" s="1"/>
    </row>
    <row r="6" spans="1:33" x14ac:dyDescent="0.2">
      <c r="A6" s="6">
        <v>6</v>
      </c>
      <c r="B6" s="6">
        <v>2</v>
      </c>
      <c r="C6" s="6">
        <v>1</v>
      </c>
      <c r="D6" s="6">
        <v>3</v>
      </c>
      <c r="E6" s="6">
        <v>6</v>
      </c>
      <c r="F6" s="8">
        <v>7</v>
      </c>
      <c r="G6" s="8">
        <v>3</v>
      </c>
      <c r="H6" s="8">
        <v>3</v>
      </c>
      <c r="I6" s="8">
        <v>2</v>
      </c>
      <c r="J6" s="8">
        <v>7</v>
      </c>
      <c r="K6" s="10">
        <v>3</v>
      </c>
      <c r="L6" s="10">
        <v>3</v>
      </c>
      <c r="M6" s="10">
        <v>6</v>
      </c>
      <c r="N6" s="10">
        <v>3</v>
      </c>
      <c r="O6" s="10">
        <v>5</v>
      </c>
      <c r="P6" s="12">
        <v>7</v>
      </c>
      <c r="Q6" s="12">
        <v>2</v>
      </c>
      <c r="R6" s="12">
        <v>3</v>
      </c>
      <c r="S6" s="12">
        <v>2</v>
      </c>
      <c r="T6" s="12">
        <v>7</v>
      </c>
      <c r="U6" s="22">
        <v>7</v>
      </c>
      <c r="V6" s="22">
        <v>7</v>
      </c>
      <c r="W6" s="22">
        <v>7</v>
      </c>
      <c r="X6" s="22">
        <v>6</v>
      </c>
      <c r="Y6" s="22">
        <v>7</v>
      </c>
      <c r="Z6" s="15"/>
      <c r="AA6" s="15"/>
      <c r="AB6" s="1"/>
      <c r="AC6" s="1"/>
      <c r="AD6" s="1"/>
      <c r="AE6" s="1"/>
      <c r="AF6" s="1"/>
      <c r="AG6" s="1"/>
    </row>
    <row r="7" spans="1:33" x14ac:dyDescent="0.2">
      <c r="A7" s="6">
        <v>7</v>
      </c>
      <c r="B7" s="6">
        <v>1</v>
      </c>
      <c r="C7" s="6">
        <v>2</v>
      </c>
      <c r="D7" s="6">
        <v>1</v>
      </c>
      <c r="E7" s="6">
        <v>7</v>
      </c>
      <c r="F7" s="8">
        <v>7</v>
      </c>
      <c r="G7" s="8">
        <v>1</v>
      </c>
      <c r="H7" s="8">
        <v>1</v>
      </c>
      <c r="I7" s="8">
        <v>1</v>
      </c>
      <c r="J7" s="8">
        <v>7</v>
      </c>
      <c r="K7" s="10">
        <v>1</v>
      </c>
      <c r="L7" s="10">
        <v>1</v>
      </c>
      <c r="M7" s="10">
        <v>7</v>
      </c>
      <c r="N7" s="10">
        <v>1</v>
      </c>
      <c r="O7" s="10">
        <v>7</v>
      </c>
      <c r="P7" s="12">
        <v>7</v>
      </c>
      <c r="Q7" s="12">
        <v>2</v>
      </c>
      <c r="R7" s="12">
        <v>2</v>
      </c>
      <c r="S7" s="12">
        <v>2</v>
      </c>
      <c r="T7" s="12">
        <v>7</v>
      </c>
      <c r="U7" s="22">
        <v>7</v>
      </c>
      <c r="V7" s="22">
        <v>7</v>
      </c>
      <c r="W7" s="22">
        <v>1</v>
      </c>
      <c r="X7" s="22">
        <v>1</v>
      </c>
      <c r="Y7" s="22">
        <v>1</v>
      </c>
      <c r="Z7" s="15"/>
      <c r="AA7" s="15"/>
      <c r="AB7" s="1"/>
      <c r="AC7" s="1"/>
      <c r="AD7" s="1"/>
      <c r="AE7" s="1"/>
      <c r="AF7" s="1"/>
      <c r="AG7" s="1"/>
    </row>
    <row r="8" spans="1:33" x14ac:dyDescent="0.2">
      <c r="A8" s="6">
        <v>1</v>
      </c>
      <c r="B8" s="6">
        <v>7</v>
      </c>
      <c r="C8" s="6">
        <v>7</v>
      </c>
      <c r="D8" s="6">
        <v>6</v>
      </c>
      <c r="E8" s="6">
        <v>1</v>
      </c>
      <c r="F8" s="8">
        <v>6</v>
      </c>
      <c r="G8" s="8">
        <v>4</v>
      </c>
      <c r="H8" s="8">
        <v>4</v>
      </c>
      <c r="I8" s="8">
        <v>3</v>
      </c>
      <c r="J8" s="8">
        <v>1</v>
      </c>
      <c r="K8" s="10">
        <v>7</v>
      </c>
      <c r="L8" s="10">
        <v>7</v>
      </c>
      <c r="M8" s="10">
        <v>1</v>
      </c>
      <c r="N8" s="10">
        <v>7</v>
      </c>
      <c r="O8" s="10">
        <v>1</v>
      </c>
      <c r="P8" s="12">
        <v>1</v>
      </c>
      <c r="Q8" s="12">
        <v>7</v>
      </c>
      <c r="R8" s="12">
        <v>7</v>
      </c>
      <c r="S8" s="12">
        <v>7</v>
      </c>
      <c r="T8" s="12">
        <v>1</v>
      </c>
      <c r="U8" s="22">
        <v>1</v>
      </c>
      <c r="V8" s="22">
        <v>1</v>
      </c>
      <c r="W8" s="22">
        <v>7</v>
      </c>
      <c r="X8" s="22">
        <v>7</v>
      </c>
      <c r="Y8" s="22">
        <v>7</v>
      </c>
      <c r="Z8" s="15"/>
      <c r="AA8" s="15"/>
      <c r="AB8" s="1"/>
      <c r="AC8" s="1"/>
      <c r="AD8" s="1"/>
      <c r="AE8" s="1"/>
      <c r="AF8" s="1"/>
      <c r="AG8" s="1"/>
    </row>
    <row r="9" spans="1:33" x14ac:dyDescent="0.2">
      <c r="A9" s="6">
        <v>1</v>
      </c>
      <c r="B9" s="6">
        <v>3</v>
      </c>
      <c r="C9" s="6">
        <v>3</v>
      </c>
      <c r="D9" s="6">
        <v>3</v>
      </c>
      <c r="E9" s="6">
        <v>1</v>
      </c>
      <c r="F9" s="8">
        <v>1</v>
      </c>
      <c r="G9" s="8">
        <v>3</v>
      </c>
      <c r="H9" s="8">
        <v>3</v>
      </c>
      <c r="I9" s="8">
        <v>3</v>
      </c>
      <c r="J9" s="8">
        <v>1</v>
      </c>
      <c r="K9" s="10">
        <v>3</v>
      </c>
      <c r="L9" s="10">
        <v>3</v>
      </c>
      <c r="M9" s="10">
        <v>1</v>
      </c>
      <c r="N9" s="10">
        <v>3</v>
      </c>
      <c r="O9" s="10">
        <v>1</v>
      </c>
      <c r="P9" s="12">
        <v>1</v>
      </c>
      <c r="Q9" s="12">
        <v>3</v>
      </c>
      <c r="R9" s="12">
        <v>3</v>
      </c>
      <c r="S9" s="12">
        <v>3</v>
      </c>
      <c r="T9" s="12">
        <v>1</v>
      </c>
      <c r="U9" s="22">
        <v>1</v>
      </c>
      <c r="V9" s="22">
        <v>1</v>
      </c>
      <c r="W9" s="22">
        <v>3</v>
      </c>
      <c r="X9" s="22">
        <v>3</v>
      </c>
      <c r="Y9" s="22">
        <v>3</v>
      </c>
      <c r="Z9" s="15"/>
      <c r="AA9" s="15"/>
      <c r="AB9" s="1"/>
      <c r="AC9" s="1"/>
      <c r="AD9" s="1"/>
      <c r="AE9" s="1"/>
      <c r="AF9" s="1"/>
      <c r="AG9" s="1"/>
    </row>
    <row r="10" spans="1:33" x14ac:dyDescent="0.2">
      <c r="A10" s="6">
        <v>1</v>
      </c>
      <c r="B10" s="6">
        <v>7</v>
      </c>
      <c r="C10" s="6">
        <v>7</v>
      </c>
      <c r="D10" s="6">
        <v>7</v>
      </c>
      <c r="E10" s="6">
        <v>1</v>
      </c>
      <c r="F10" s="8">
        <v>1</v>
      </c>
      <c r="G10" s="8">
        <v>7</v>
      </c>
      <c r="H10" s="8">
        <v>7</v>
      </c>
      <c r="I10" s="8">
        <v>7</v>
      </c>
      <c r="J10" s="8">
        <v>1</v>
      </c>
      <c r="K10" s="10">
        <v>7</v>
      </c>
      <c r="L10" s="10">
        <v>7</v>
      </c>
      <c r="M10" s="10">
        <v>1</v>
      </c>
      <c r="N10" s="10">
        <v>7</v>
      </c>
      <c r="O10" s="10">
        <v>1</v>
      </c>
      <c r="P10" s="12">
        <v>1</v>
      </c>
      <c r="Q10" s="12">
        <v>7</v>
      </c>
      <c r="R10" s="12">
        <v>7</v>
      </c>
      <c r="S10" s="12">
        <v>7</v>
      </c>
      <c r="T10" s="12">
        <v>1</v>
      </c>
      <c r="U10" s="22">
        <v>1</v>
      </c>
      <c r="V10" s="22">
        <v>1</v>
      </c>
      <c r="W10" s="22">
        <v>7</v>
      </c>
      <c r="X10" s="22">
        <v>7</v>
      </c>
      <c r="Y10" s="22">
        <v>7</v>
      </c>
      <c r="Z10" s="15"/>
      <c r="AA10" s="15"/>
      <c r="AB10" s="1"/>
      <c r="AC10" s="1"/>
      <c r="AD10" s="1"/>
      <c r="AE10" s="1"/>
      <c r="AF10" s="1"/>
      <c r="AG10" s="1"/>
    </row>
    <row r="11" spans="1:33" x14ac:dyDescent="0.2">
      <c r="A11" s="6">
        <v>1</v>
      </c>
      <c r="B11" s="6">
        <v>1</v>
      </c>
      <c r="C11" s="6">
        <v>5</v>
      </c>
      <c r="D11" s="6">
        <v>5</v>
      </c>
      <c r="E11" s="6">
        <v>1</v>
      </c>
      <c r="F11" s="8">
        <v>1</v>
      </c>
      <c r="G11" s="8">
        <v>1</v>
      </c>
      <c r="H11" s="8">
        <v>6</v>
      </c>
      <c r="I11" s="8">
        <v>6</v>
      </c>
      <c r="J11" s="8">
        <v>1</v>
      </c>
      <c r="K11" s="10">
        <v>2</v>
      </c>
      <c r="L11" s="10">
        <v>5</v>
      </c>
      <c r="M11" s="10">
        <v>2</v>
      </c>
      <c r="N11" s="10">
        <v>5</v>
      </c>
      <c r="O11" s="10">
        <v>2</v>
      </c>
      <c r="P11" s="12">
        <v>1</v>
      </c>
      <c r="Q11" s="12">
        <v>1</v>
      </c>
      <c r="R11" s="12">
        <v>7</v>
      </c>
      <c r="S11" s="12">
        <v>7</v>
      </c>
      <c r="T11" s="12">
        <v>1</v>
      </c>
      <c r="U11" s="22">
        <v>1</v>
      </c>
      <c r="V11" s="22">
        <v>1</v>
      </c>
      <c r="W11" s="22">
        <v>7</v>
      </c>
      <c r="X11" s="22">
        <v>7</v>
      </c>
      <c r="Y11" s="22">
        <v>1</v>
      </c>
      <c r="Z11" s="15"/>
      <c r="AA11" s="15"/>
      <c r="AB11" s="1"/>
      <c r="AC11" s="1"/>
      <c r="AD11" s="1"/>
      <c r="AE11" s="1"/>
      <c r="AF11" s="1"/>
      <c r="AG11" s="1"/>
    </row>
    <row r="12" spans="1:33" x14ac:dyDescent="0.2">
      <c r="A12" s="6">
        <v>1</v>
      </c>
      <c r="B12" s="6">
        <v>1</v>
      </c>
      <c r="C12" s="6">
        <v>5</v>
      </c>
      <c r="D12" s="6">
        <v>5</v>
      </c>
      <c r="E12" s="6">
        <v>1</v>
      </c>
      <c r="F12" s="8">
        <v>1</v>
      </c>
      <c r="G12" s="8">
        <v>2</v>
      </c>
      <c r="H12" s="8">
        <v>5</v>
      </c>
      <c r="I12" s="8">
        <v>5</v>
      </c>
      <c r="J12" s="8">
        <v>1</v>
      </c>
      <c r="K12" s="10">
        <v>1</v>
      </c>
      <c r="L12" s="10">
        <v>4</v>
      </c>
      <c r="M12" s="10">
        <v>1</v>
      </c>
      <c r="N12" s="10">
        <v>4</v>
      </c>
      <c r="O12" s="10">
        <v>1</v>
      </c>
      <c r="P12" s="12">
        <v>1</v>
      </c>
      <c r="Q12" s="12">
        <v>1</v>
      </c>
      <c r="R12" s="12">
        <v>6</v>
      </c>
      <c r="S12" s="12">
        <v>6</v>
      </c>
      <c r="T12" s="12">
        <v>1</v>
      </c>
      <c r="U12" s="22">
        <v>1</v>
      </c>
      <c r="V12" s="22">
        <v>1</v>
      </c>
      <c r="W12" s="22">
        <v>6</v>
      </c>
      <c r="X12" s="22">
        <v>6</v>
      </c>
      <c r="Y12" s="22">
        <v>1</v>
      </c>
      <c r="Z12" s="15"/>
      <c r="AA12" s="15"/>
      <c r="AB12" s="1"/>
      <c r="AC12" s="1"/>
      <c r="AD12" s="1"/>
      <c r="AE12" s="1"/>
      <c r="AF12" s="1"/>
      <c r="AG12" s="1"/>
    </row>
    <row r="13" spans="1:33" x14ac:dyDescent="0.2">
      <c r="A13" s="6">
        <v>1</v>
      </c>
      <c r="B13" s="6">
        <v>5</v>
      </c>
      <c r="C13" s="6">
        <v>6</v>
      </c>
      <c r="D13" s="6">
        <v>6</v>
      </c>
      <c r="E13" s="6">
        <v>7</v>
      </c>
      <c r="F13" s="8">
        <v>1</v>
      </c>
      <c r="G13" s="8">
        <v>5</v>
      </c>
      <c r="H13" s="8">
        <v>5</v>
      </c>
      <c r="I13" s="8">
        <v>5</v>
      </c>
      <c r="J13" s="8">
        <v>7</v>
      </c>
      <c r="K13" s="10">
        <v>2</v>
      </c>
      <c r="L13" s="10">
        <v>2</v>
      </c>
      <c r="M13" s="10">
        <v>7</v>
      </c>
      <c r="N13" s="10">
        <v>2</v>
      </c>
      <c r="O13" s="10">
        <v>2</v>
      </c>
      <c r="P13" s="12">
        <v>1</v>
      </c>
      <c r="Q13" s="12">
        <v>6</v>
      </c>
      <c r="R13" s="12">
        <v>6</v>
      </c>
      <c r="S13" s="12">
        <v>6</v>
      </c>
      <c r="T13" s="12">
        <v>7</v>
      </c>
      <c r="U13" s="22">
        <v>7</v>
      </c>
      <c r="V13" s="22">
        <v>1</v>
      </c>
      <c r="W13" s="22">
        <v>5</v>
      </c>
      <c r="X13" s="22">
        <v>5</v>
      </c>
      <c r="Y13" s="22">
        <v>5</v>
      </c>
      <c r="Z13" s="15"/>
      <c r="AA13" s="15"/>
      <c r="AB13" s="1"/>
      <c r="AC13" s="1"/>
      <c r="AD13" s="1"/>
      <c r="AE13" s="1"/>
      <c r="AF13" s="1"/>
      <c r="AG13" s="1"/>
    </row>
    <row r="14" spans="1:33" x14ac:dyDescent="0.2">
      <c r="A14" s="6">
        <v>7</v>
      </c>
      <c r="B14" s="6">
        <v>2</v>
      </c>
      <c r="C14" s="6">
        <v>2</v>
      </c>
      <c r="D14" s="6">
        <v>2</v>
      </c>
      <c r="E14" s="6">
        <v>7</v>
      </c>
      <c r="F14" s="8">
        <v>5</v>
      </c>
      <c r="G14" s="8">
        <v>4</v>
      </c>
      <c r="H14" s="8">
        <v>3</v>
      </c>
      <c r="I14" s="8">
        <v>2</v>
      </c>
      <c r="J14" s="8">
        <v>7</v>
      </c>
      <c r="K14" s="10">
        <v>2</v>
      </c>
      <c r="L14" s="10">
        <v>2</v>
      </c>
      <c r="M14" s="10">
        <v>7</v>
      </c>
      <c r="N14" s="10">
        <v>2</v>
      </c>
      <c r="O14" s="10">
        <v>7</v>
      </c>
      <c r="P14" s="12">
        <v>7</v>
      </c>
      <c r="Q14" s="12">
        <v>2</v>
      </c>
      <c r="R14" s="12">
        <v>2</v>
      </c>
      <c r="S14" s="12">
        <v>2</v>
      </c>
      <c r="T14" s="12">
        <v>7</v>
      </c>
      <c r="U14" s="22">
        <v>7</v>
      </c>
      <c r="V14" s="22">
        <v>7</v>
      </c>
      <c r="W14" s="22">
        <v>2</v>
      </c>
      <c r="X14" s="22">
        <v>2</v>
      </c>
      <c r="Y14" s="22">
        <v>2</v>
      </c>
      <c r="Z14" s="15"/>
      <c r="AA14" s="15"/>
      <c r="AB14" s="1"/>
      <c r="AC14" s="1"/>
      <c r="AD14" s="1"/>
      <c r="AE14" s="1"/>
      <c r="AF14" s="1"/>
      <c r="AG14" s="1"/>
    </row>
    <row r="15" spans="1:33" x14ac:dyDescent="0.2">
      <c r="A15" s="6">
        <v>7</v>
      </c>
      <c r="B15" s="6">
        <v>2</v>
      </c>
      <c r="C15" s="6">
        <v>3</v>
      </c>
      <c r="D15" s="6">
        <v>1</v>
      </c>
      <c r="E15" s="6">
        <v>7</v>
      </c>
      <c r="F15" s="8">
        <v>6</v>
      </c>
      <c r="G15" s="8">
        <v>2</v>
      </c>
      <c r="H15" s="8">
        <v>3</v>
      </c>
      <c r="I15" s="8">
        <v>2</v>
      </c>
      <c r="J15" s="8">
        <v>7</v>
      </c>
      <c r="K15" s="10">
        <v>1</v>
      </c>
      <c r="L15" s="10">
        <v>1</v>
      </c>
      <c r="M15" s="10">
        <v>6</v>
      </c>
      <c r="N15" s="10">
        <v>2</v>
      </c>
      <c r="O15" s="10">
        <v>7</v>
      </c>
      <c r="P15" s="12">
        <v>7</v>
      </c>
      <c r="Q15" s="12">
        <v>1</v>
      </c>
      <c r="R15" s="12">
        <v>1</v>
      </c>
      <c r="S15" s="12">
        <v>1</v>
      </c>
      <c r="T15" s="12">
        <v>7</v>
      </c>
      <c r="U15" s="22">
        <v>7</v>
      </c>
      <c r="V15" s="22">
        <v>7</v>
      </c>
      <c r="W15" s="22">
        <v>1</v>
      </c>
      <c r="X15" s="22">
        <v>1</v>
      </c>
      <c r="Y15" s="22">
        <v>1</v>
      </c>
      <c r="Z15" s="15"/>
      <c r="AA15" s="15"/>
      <c r="AB15" s="1"/>
      <c r="AC15" s="1"/>
      <c r="AD15" s="1"/>
      <c r="AE15" s="1"/>
      <c r="AF15" s="1"/>
      <c r="AG15" s="1"/>
    </row>
    <row r="16" spans="1:33" x14ac:dyDescent="0.2">
      <c r="A16" s="6">
        <v>7</v>
      </c>
      <c r="B16" s="6">
        <v>1</v>
      </c>
      <c r="C16" s="6">
        <v>1</v>
      </c>
      <c r="D16" s="6">
        <v>1</v>
      </c>
      <c r="E16" s="6">
        <v>7</v>
      </c>
      <c r="F16" s="8">
        <v>7</v>
      </c>
      <c r="G16" s="8">
        <v>1</v>
      </c>
      <c r="H16" s="8">
        <v>1</v>
      </c>
      <c r="I16" s="8">
        <v>1</v>
      </c>
      <c r="J16" s="8">
        <v>7</v>
      </c>
      <c r="K16" s="10">
        <v>1</v>
      </c>
      <c r="L16" s="10">
        <v>1</v>
      </c>
      <c r="M16" s="10">
        <v>7</v>
      </c>
      <c r="N16" s="10">
        <v>1</v>
      </c>
      <c r="O16" s="10">
        <v>6</v>
      </c>
      <c r="P16" s="12">
        <v>7</v>
      </c>
      <c r="Q16" s="12">
        <v>1</v>
      </c>
      <c r="R16" s="12">
        <v>1</v>
      </c>
      <c r="S16" s="12">
        <v>1</v>
      </c>
      <c r="T16" s="12">
        <v>7</v>
      </c>
      <c r="U16" s="22">
        <v>7</v>
      </c>
      <c r="V16" s="22">
        <v>7</v>
      </c>
      <c r="W16" s="22">
        <v>1</v>
      </c>
      <c r="X16" s="22">
        <v>1</v>
      </c>
      <c r="Y16" s="22">
        <v>1</v>
      </c>
      <c r="Z16" s="15"/>
      <c r="AA16" s="15"/>
      <c r="AB16" s="1"/>
      <c r="AC16" s="1"/>
      <c r="AD16" s="1"/>
      <c r="AE16" s="1"/>
      <c r="AF16" s="1"/>
      <c r="AG16" s="1"/>
    </row>
    <row r="17" spans="1:33" x14ac:dyDescent="0.2">
      <c r="A17" s="6">
        <v>2</v>
      </c>
      <c r="B17" s="6">
        <v>3</v>
      </c>
      <c r="C17" s="6">
        <v>5</v>
      </c>
      <c r="D17" s="6">
        <v>2</v>
      </c>
      <c r="E17" s="6">
        <v>1</v>
      </c>
      <c r="F17" s="8">
        <v>1</v>
      </c>
      <c r="G17" s="8">
        <v>7</v>
      </c>
      <c r="H17" s="8">
        <v>7</v>
      </c>
      <c r="I17" s="8">
        <v>7</v>
      </c>
      <c r="J17" s="8">
        <v>1</v>
      </c>
      <c r="K17" s="10">
        <v>5</v>
      </c>
      <c r="L17" s="10">
        <v>5</v>
      </c>
      <c r="M17" s="10">
        <v>1</v>
      </c>
      <c r="N17" s="10">
        <v>5</v>
      </c>
      <c r="O17" s="10">
        <v>1</v>
      </c>
      <c r="P17" s="12">
        <v>2</v>
      </c>
      <c r="Q17" s="12">
        <v>4</v>
      </c>
      <c r="R17" s="12">
        <v>5</v>
      </c>
      <c r="S17" s="12">
        <v>6</v>
      </c>
      <c r="T17" s="12">
        <v>1</v>
      </c>
      <c r="U17" s="22">
        <v>1</v>
      </c>
      <c r="V17" s="22">
        <v>1</v>
      </c>
      <c r="W17" s="22">
        <v>6</v>
      </c>
      <c r="X17" s="22">
        <v>7</v>
      </c>
      <c r="Y17" s="22">
        <v>5</v>
      </c>
      <c r="Z17" s="39"/>
      <c r="AA17" s="39"/>
      <c r="AB17" s="38"/>
      <c r="AC17" s="38"/>
      <c r="AD17" s="38"/>
      <c r="AE17" s="38"/>
      <c r="AF17" s="38"/>
      <c r="AG17" s="38"/>
    </row>
    <row r="18" spans="1:33" x14ac:dyDescent="0.2">
      <c r="A18" s="6">
        <v>7</v>
      </c>
      <c r="B18" s="6">
        <v>1</v>
      </c>
      <c r="C18" s="6">
        <v>1</v>
      </c>
      <c r="D18" s="6">
        <v>2</v>
      </c>
      <c r="E18" s="6">
        <v>7</v>
      </c>
      <c r="F18" s="8">
        <v>7</v>
      </c>
      <c r="G18" s="8">
        <v>1</v>
      </c>
      <c r="H18" s="8">
        <v>1</v>
      </c>
      <c r="I18" s="8">
        <v>1</v>
      </c>
      <c r="J18" s="8">
        <v>7</v>
      </c>
      <c r="K18" s="10">
        <v>4</v>
      </c>
      <c r="L18" s="10">
        <v>4</v>
      </c>
      <c r="M18" s="10">
        <v>4</v>
      </c>
      <c r="N18" s="10">
        <v>4</v>
      </c>
      <c r="O18" s="10">
        <v>4</v>
      </c>
      <c r="P18" s="12">
        <v>7</v>
      </c>
      <c r="Q18" s="12">
        <v>1</v>
      </c>
      <c r="R18" s="12">
        <v>1</v>
      </c>
      <c r="S18" s="12">
        <v>1</v>
      </c>
      <c r="T18" s="12">
        <v>7</v>
      </c>
      <c r="U18" s="22">
        <v>7</v>
      </c>
      <c r="V18" s="22">
        <v>7</v>
      </c>
      <c r="W18" s="22">
        <v>1</v>
      </c>
      <c r="X18" s="22">
        <v>1</v>
      </c>
      <c r="Y18" s="22">
        <v>3</v>
      </c>
      <c r="Z18" s="39"/>
      <c r="AA18" s="39"/>
      <c r="AB18" s="38"/>
      <c r="AC18" s="38"/>
      <c r="AD18" s="38"/>
      <c r="AE18" s="38"/>
      <c r="AF18" s="38"/>
      <c r="AG18" s="38"/>
    </row>
    <row r="19" spans="1:33" x14ac:dyDescent="0.2">
      <c r="A19" s="6">
        <v>1</v>
      </c>
      <c r="B19" s="6">
        <v>7</v>
      </c>
      <c r="C19" s="6">
        <v>7</v>
      </c>
      <c r="D19" s="6">
        <v>7</v>
      </c>
      <c r="E19" s="6">
        <v>1</v>
      </c>
      <c r="F19" s="8">
        <v>3</v>
      </c>
      <c r="G19" s="8">
        <v>2</v>
      </c>
      <c r="H19" s="8">
        <v>1</v>
      </c>
      <c r="I19" s="8">
        <v>2</v>
      </c>
      <c r="J19" s="8">
        <v>1</v>
      </c>
      <c r="K19" s="10">
        <v>4</v>
      </c>
      <c r="L19" s="10">
        <v>6</v>
      </c>
      <c r="M19" s="10">
        <v>2</v>
      </c>
      <c r="N19" s="10">
        <v>6</v>
      </c>
      <c r="O19" s="10">
        <v>1</v>
      </c>
      <c r="P19" s="12">
        <v>1</v>
      </c>
      <c r="Q19" s="12">
        <v>6</v>
      </c>
      <c r="R19" s="12">
        <v>7</v>
      </c>
      <c r="S19" s="12">
        <v>7</v>
      </c>
      <c r="T19" s="12">
        <v>1</v>
      </c>
      <c r="U19" s="22">
        <v>1</v>
      </c>
      <c r="V19" s="22">
        <v>1</v>
      </c>
      <c r="W19" s="22">
        <v>6</v>
      </c>
      <c r="X19" s="22">
        <v>7</v>
      </c>
      <c r="Y19" s="22">
        <v>7</v>
      </c>
      <c r="Z19" s="15"/>
      <c r="AA19" s="15"/>
      <c r="AB19" s="1"/>
      <c r="AC19" s="1"/>
      <c r="AD19" s="1"/>
      <c r="AE19" s="1"/>
      <c r="AF19" s="1"/>
      <c r="AG19" s="1"/>
    </row>
    <row r="20" spans="1:33" x14ac:dyDescent="0.2">
      <c r="A20" s="6">
        <v>7</v>
      </c>
      <c r="B20" s="6">
        <v>1</v>
      </c>
      <c r="C20" s="6">
        <v>1</v>
      </c>
      <c r="D20" s="6">
        <v>2</v>
      </c>
      <c r="E20" s="6">
        <v>7</v>
      </c>
      <c r="F20" s="8">
        <v>5</v>
      </c>
      <c r="G20" s="8">
        <v>1</v>
      </c>
      <c r="H20" s="8">
        <v>1</v>
      </c>
      <c r="I20" s="8">
        <v>2</v>
      </c>
      <c r="J20" s="8">
        <v>7</v>
      </c>
      <c r="K20" s="10">
        <v>1</v>
      </c>
      <c r="L20" s="10">
        <v>1</v>
      </c>
      <c r="M20" s="10">
        <v>7</v>
      </c>
      <c r="N20" s="10">
        <v>1</v>
      </c>
      <c r="O20" s="10">
        <v>5</v>
      </c>
      <c r="P20" s="12">
        <v>7</v>
      </c>
      <c r="Q20" s="12">
        <v>1</v>
      </c>
      <c r="R20" s="12">
        <v>1</v>
      </c>
      <c r="S20" s="12">
        <v>1</v>
      </c>
      <c r="T20" s="12">
        <v>7</v>
      </c>
      <c r="U20" s="22">
        <v>7</v>
      </c>
      <c r="V20" s="22">
        <v>7</v>
      </c>
      <c r="W20" s="22">
        <v>1</v>
      </c>
      <c r="X20" s="22">
        <v>1</v>
      </c>
      <c r="Y20" s="22">
        <v>1</v>
      </c>
      <c r="Z20" s="15"/>
      <c r="AA20" s="15"/>
      <c r="AB20" s="1"/>
      <c r="AC20" s="1"/>
      <c r="AD20" s="1"/>
      <c r="AE20" s="1"/>
      <c r="AF20" s="1"/>
      <c r="AG20" s="1"/>
    </row>
    <row r="21" spans="1:33" x14ac:dyDescent="0.2">
      <c r="A21" s="6">
        <v>7</v>
      </c>
      <c r="B21" s="6">
        <v>2</v>
      </c>
      <c r="C21" s="6">
        <v>1</v>
      </c>
      <c r="D21" s="6">
        <v>1</v>
      </c>
      <c r="E21" s="6">
        <v>7</v>
      </c>
      <c r="F21" s="8">
        <v>6</v>
      </c>
      <c r="G21" s="8">
        <v>3</v>
      </c>
      <c r="H21" s="8">
        <v>2</v>
      </c>
      <c r="I21" s="8">
        <v>2</v>
      </c>
      <c r="J21" s="8">
        <v>6</v>
      </c>
      <c r="K21" s="10">
        <v>1</v>
      </c>
      <c r="L21" s="10">
        <v>2</v>
      </c>
      <c r="M21" s="10">
        <v>7</v>
      </c>
      <c r="N21" s="10">
        <v>1</v>
      </c>
      <c r="O21" s="10">
        <v>7</v>
      </c>
      <c r="P21" s="12">
        <v>7</v>
      </c>
      <c r="Q21" s="12">
        <v>4</v>
      </c>
      <c r="R21" s="12">
        <v>1</v>
      </c>
      <c r="S21" s="12">
        <v>1</v>
      </c>
      <c r="T21" s="12">
        <v>7</v>
      </c>
      <c r="U21" s="22">
        <v>7</v>
      </c>
      <c r="V21" s="22">
        <v>7</v>
      </c>
      <c r="W21" s="22">
        <v>1</v>
      </c>
      <c r="X21" s="22">
        <v>1</v>
      </c>
      <c r="Y21" s="22">
        <v>1</v>
      </c>
      <c r="Z21" s="15"/>
      <c r="AA21" s="15"/>
      <c r="AB21" s="1"/>
      <c r="AC21" s="1"/>
      <c r="AD21" s="1"/>
      <c r="AE21" s="1"/>
      <c r="AF21" s="1"/>
      <c r="AG21" s="1"/>
    </row>
    <row r="22" spans="1:33" x14ac:dyDescent="0.2">
      <c r="A22" s="6">
        <v>1</v>
      </c>
      <c r="B22" s="6">
        <v>4</v>
      </c>
      <c r="C22" s="6">
        <v>6</v>
      </c>
      <c r="D22" s="6">
        <v>4</v>
      </c>
      <c r="E22" s="6">
        <v>1</v>
      </c>
      <c r="F22" s="8">
        <v>1</v>
      </c>
      <c r="G22" s="8">
        <v>4</v>
      </c>
      <c r="H22" s="8">
        <v>7</v>
      </c>
      <c r="I22" s="8">
        <v>5</v>
      </c>
      <c r="J22" s="8">
        <v>1</v>
      </c>
      <c r="K22" s="10">
        <v>4</v>
      </c>
      <c r="L22" s="10">
        <v>4</v>
      </c>
      <c r="M22" s="10">
        <v>1</v>
      </c>
      <c r="N22" s="10">
        <v>6</v>
      </c>
      <c r="O22" s="10">
        <v>1</v>
      </c>
      <c r="P22" s="12">
        <v>1</v>
      </c>
      <c r="Q22" s="12">
        <v>5</v>
      </c>
      <c r="R22" s="12">
        <v>7</v>
      </c>
      <c r="S22" s="12">
        <v>3</v>
      </c>
      <c r="T22" s="12">
        <v>1</v>
      </c>
      <c r="U22" s="22">
        <v>1</v>
      </c>
      <c r="V22" s="22">
        <v>1</v>
      </c>
      <c r="W22" s="22">
        <v>5</v>
      </c>
      <c r="X22" s="22">
        <v>7</v>
      </c>
      <c r="Y22" s="22">
        <v>6</v>
      </c>
      <c r="Z22" s="15"/>
      <c r="AA22" s="15"/>
      <c r="AB22" s="1"/>
      <c r="AC22" s="1"/>
      <c r="AD22" s="1"/>
      <c r="AE22" s="1"/>
      <c r="AF22" s="1"/>
      <c r="AG22" s="1"/>
    </row>
    <row r="23" spans="1:33" x14ac:dyDescent="0.2">
      <c r="A23" s="6">
        <v>7</v>
      </c>
      <c r="B23" s="6">
        <v>1</v>
      </c>
      <c r="C23" s="6">
        <v>1</v>
      </c>
      <c r="D23" s="6">
        <v>2</v>
      </c>
      <c r="E23" s="6">
        <v>7</v>
      </c>
      <c r="F23" s="8">
        <v>2</v>
      </c>
      <c r="G23" s="8">
        <v>6</v>
      </c>
      <c r="H23" s="8">
        <v>7</v>
      </c>
      <c r="I23" s="8">
        <v>5</v>
      </c>
      <c r="J23" s="8">
        <v>6</v>
      </c>
      <c r="K23" s="10">
        <v>1</v>
      </c>
      <c r="L23" s="10">
        <v>2</v>
      </c>
      <c r="M23" s="10">
        <v>6</v>
      </c>
      <c r="N23" s="10">
        <v>5</v>
      </c>
      <c r="O23" s="10">
        <v>6</v>
      </c>
      <c r="P23" s="12">
        <v>7</v>
      </c>
      <c r="Q23" s="12">
        <v>1</v>
      </c>
      <c r="R23" s="12">
        <v>1</v>
      </c>
      <c r="S23" s="12">
        <v>1</v>
      </c>
      <c r="T23" s="12">
        <v>7</v>
      </c>
      <c r="U23" s="22">
        <v>7</v>
      </c>
      <c r="V23" s="22">
        <v>2</v>
      </c>
      <c r="W23" s="22">
        <v>7</v>
      </c>
      <c r="X23" s="22">
        <v>7</v>
      </c>
      <c r="Y23" s="22">
        <v>7</v>
      </c>
      <c r="Z23" s="15"/>
      <c r="AA23" s="15"/>
      <c r="AB23" s="1"/>
      <c r="AC23" s="1"/>
      <c r="AD23" s="1"/>
      <c r="AE23" s="1"/>
      <c r="AF23" s="1"/>
      <c r="AG23" s="1"/>
    </row>
    <row r="24" spans="1:33" x14ac:dyDescent="0.2">
      <c r="A24" s="6">
        <v>1</v>
      </c>
      <c r="B24" s="6">
        <v>7</v>
      </c>
      <c r="C24" s="6">
        <v>7</v>
      </c>
      <c r="D24" s="6">
        <v>7</v>
      </c>
      <c r="E24" s="6">
        <v>1</v>
      </c>
      <c r="F24" s="8">
        <v>1</v>
      </c>
      <c r="G24" s="8">
        <v>7</v>
      </c>
      <c r="H24" s="8">
        <v>7</v>
      </c>
      <c r="I24" s="8">
        <v>7</v>
      </c>
      <c r="J24" s="8">
        <v>1</v>
      </c>
      <c r="K24" s="10">
        <v>7</v>
      </c>
      <c r="L24" s="10">
        <v>7</v>
      </c>
      <c r="M24" s="10">
        <v>1</v>
      </c>
      <c r="N24" s="10">
        <v>7</v>
      </c>
      <c r="O24" s="10">
        <v>1</v>
      </c>
      <c r="P24" s="12">
        <v>1</v>
      </c>
      <c r="Q24" s="12">
        <v>7</v>
      </c>
      <c r="R24" s="12">
        <v>7</v>
      </c>
      <c r="S24" s="12">
        <v>7</v>
      </c>
      <c r="T24" s="12">
        <v>1</v>
      </c>
      <c r="U24" s="22">
        <v>1</v>
      </c>
      <c r="V24" s="22">
        <v>1</v>
      </c>
      <c r="W24" s="22">
        <v>7</v>
      </c>
      <c r="X24" s="22">
        <v>7</v>
      </c>
      <c r="Y24" s="22">
        <v>7</v>
      </c>
      <c r="Z24" s="15"/>
      <c r="AA24" s="15"/>
      <c r="AB24" s="1"/>
      <c r="AC24" s="1"/>
      <c r="AD24" s="1"/>
      <c r="AE24" s="1"/>
      <c r="AF24" s="1"/>
      <c r="AG24" s="1"/>
    </row>
    <row r="25" spans="1:33" x14ac:dyDescent="0.2">
      <c r="A25" s="6">
        <v>1</v>
      </c>
      <c r="B25" s="6">
        <v>7</v>
      </c>
      <c r="C25" s="6">
        <v>7</v>
      </c>
      <c r="D25" s="6">
        <v>7</v>
      </c>
      <c r="E25" s="6">
        <v>1</v>
      </c>
      <c r="F25" s="8">
        <v>1</v>
      </c>
      <c r="G25" s="8">
        <v>7</v>
      </c>
      <c r="H25" s="8">
        <v>7</v>
      </c>
      <c r="I25" s="8">
        <v>7</v>
      </c>
      <c r="J25" s="8">
        <v>1</v>
      </c>
      <c r="K25" s="10">
        <v>7</v>
      </c>
      <c r="L25" s="10">
        <v>7</v>
      </c>
      <c r="M25" s="10">
        <v>1</v>
      </c>
      <c r="N25" s="10">
        <v>7</v>
      </c>
      <c r="O25" s="10">
        <v>1</v>
      </c>
      <c r="P25" s="12">
        <v>1</v>
      </c>
      <c r="Q25" s="12">
        <v>7</v>
      </c>
      <c r="R25" s="12">
        <v>7</v>
      </c>
      <c r="S25" s="12">
        <v>7</v>
      </c>
      <c r="T25" s="12">
        <v>1</v>
      </c>
      <c r="U25" s="22">
        <v>1</v>
      </c>
      <c r="V25" s="22">
        <v>1</v>
      </c>
      <c r="W25" s="22">
        <v>7</v>
      </c>
      <c r="X25" s="22">
        <v>7</v>
      </c>
      <c r="Y25" s="22">
        <v>7</v>
      </c>
      <c r="Z25" s="15"/>
      <c r="AA25" s="15"/>
      <c r="AB25" s="1"/>
      <c r="AC25" s="1"/>
      <c r="AD25" s="1"/>
      <c r="AE25" s="1"/>
      <c r="AF25" s="1"/>
      <c r="AG25" s="1"/>
    </row>
    <row r="26" spans="1:33" x14ac:dyDescent="0.2">
      <c r="A26" s="6">
        <v>5</v>
      </c>
      <c r="B26" s="6">
        <v>2</v>
      </c>
      <c r="C26" s="6">
        <v>3</v>
      </c>
      <c r="D26" s="6">
        <v>4</v>
      </c>
      <c r="E26" s="6">
        <v>6</v>
      </c>
      <c r="F26" s="8">
        <v>4</v>
      </c>
      <c r="G26" s="8">
        <v>4</v>
      </c>
      <c r="H26" s="8">
        <v>4</v>
      </c>
      <c r="I26" s="8">
        <v>4</v>
      </c>
      <c r="J26" s="8">
        <v>4</v>
      </c>
      <c r="K26" s="10">
        <v>2</v>
      </c>
      <c r="L26" s="10">
        <v>2</v>
      </c>
      <c r="M26" s="10">
        <v>6</v>
      </c>
      <c r="N26" s="10">
        <v>2</v>
      </c>
      <c r="O26" s="10">
        <v>6</v>
      </c>
      <c r="P26" s="12">
        <v>7</v>
      </c>
      <c r="Q26" s="12">
        <v>1</v>
      </c>
      <c r="R26" s="12">
        <v>1</v>
      </c>
      <c r="S26" s="12">
        <v>1</v>
      </c>
      <c r="T26" s="12">
        <v>7</v>
      </c>
      <c r="U26" s="22">
        <v>6</v>
      </c>
      <c r="V26" s="22">
        <v>6</v>
      </c>
      <c r="W26" s="22">
        <v>2</v>
      </c>
      <c r="X26" s="22">
        <v>2</v>
      </c>
      <c r="Y26" s="22">
        <v>3</v>
      </c>
      <c r="Z26" s="15"/>
      <c r="AA26" s="15"/>
      <c r="AB26" s="1"/>
      <c r="AC26" s="1"/>
      <c r="AD26" s="1"/>
      <c r="AE26" s="1"/>
      <c r="AF26" s="1"/>
      <c r="AG26" s="1"/>
    </row>
    <row r="27" spans="1:33" x14ac:dyDescent="0.2">
      <c r="A27" s="6">
        <v>2</v>
      </c>
      <c r="B27" s="6">
        <v>5</v>
      </c>
      <c r="C27" s="6">
        <v>7</v>
      </c>
      <c r="D27" s="6">
        <v>7</v>
      </c>
      <c r="E27" s="6">
        <v>1</v>
      </c>
      <c r="F27" s="8">
        <v>1</v>
      </c>
      <c r="G27" s="8">
        <v>7</v>
      </c>
      <c r="H27" s="8">
        <v>6</v>
      </c>
      <c r="I27" s="8">
        <v>7</v>
      </c>
      <c r="J27" s="8">
        <v>1</v>
      </c>
      <c r="K27" s="10">
        <v>3</v>
      </c>
      <c r="L27" s="10">
        <v>4</v>
      </c>
      <c r="M27" s="10">
        <v>1</v>
      </c>
      <c r="N27" s="10">
        <v>6</v>
      </c>
      <c r="O27" s="10">
        <v>4</v>
      </c>
      <c r="P27" s="12">
        <v>1</v>
      </c>
      <c r="Q27" s="12">
        <v>3</v>
      </c>
      <c r="R27" s="12">
        <v>7</v>
      </c>
      <c r="S27" s="12">
        <v>7</v>
      </c>
      <c r="T27" s="12">
        <v>1</v>
      </c>
      <c r="U27" s="22">
        <v>1</v>
      </c>
      <c r="V27" s="22">
        <v>1</v>
      </c>
      <c r="W27" s="22">
        <v>7</v>
      </c>
      <c r="X27" s="22">
        <v>7</v>
      </c>
      <c r="Y27" s="22">
        <v>6</v>
      </c>
      <c r="Z27" s="15"/>
      <c r="AA27" s="15"/>
      <c r="AB27" s="1"/>
      <c r="AC27" s="1"/>
      <c r="AD27" s="1"/>
      <c r="AE27" s="1"/>
      <c r="AF27" s="1"/>
      <c r="AG27" s="1"/>
    </row>
    <row r="28" spans="1:33" x14ac:dyDescent="0.2">
      <c r="A28" s="6">
        <v>1</v>
      </c>
      <c r="B28" s="6">
        <v>2</v>
      </c>
      <c r="C28" s="6">
        <v>3</v>
      </c>
      <c r="D28" s="6">
        <v>3</v>
      </c>
      <c r="E28" s="6">
        <v>1</v>
      </c>
      <c r="F28" s="8">
        <v>2</v>
      </c>
      <c r="G28" s="8">
        <v>3</v>
      </c>
      <c r="H28" s="8">
        <v>1</v>
      </c>
      <c r="I28" s="8">
        <v>1</v>
      </c>
      <c r="J28" s="8">
        <v>1</v>
      </c>
      <c r="K28" s="10">
        <v>3</v>
      </c>
      <c r="L28" s="10">
        <v>3</v>
      </c>
      <c r="M28" s="10">
        <v>1</v>
      </c>
      <c r="N28" s="10">
        <v>3</v>
      </c>
      <c r="O28" s="10">
        <v>1</v>
      </c>
      <c r="P28" s="12">
        <v>1</v>
      </c>
      <c r="Q28" s="12">
        <v>3</v>
      </c>
      <c r="R28" s="12">
        <v>3</v>
      </c>
      <c r="S28" s="12">
        <v>3</v>
      </c>
      <c r="T28" s="12">
        <v>1</v>
      </c>
      <c r="U28" s="22">
        <v>1</v>
      </c>
      <c r="V28" s="22">
        <v>1</v>
      </c>
      <c r="W28" s="22">
        <v>3</v>
      </c>
      <c r="X28" s="22">
        <v>3</v>
      </c>
      <c r="Y28" s="22">
        <v>1</v>
      </c>
      <c r="Z28" s="15"/>
      <c r="AA28" s="15"/>
      <c r="AB28" s="1"/>
      <c r="AC28" s="1"/>
      <c r="AD28" s="1"/>
      <c r="AE28" s="1"/>
      <c r="AF28" s="1"/>
      <c r="AG28" s="1"/>
    </row>
    <row r="29" spans="1:33" x14ac:dyDescent="0.2">
      <c r="A29" s="6">
        <v>7</v>
      </c>
      <c r="B29" s="6">
        <v>1</v>
      </c>
      <c r="C29" s="6">
        <v>7</v>
      </c>
      <c r="D29" s="6">
        <v>1</v>
      </c>
      <c r="E29" s="6">
        <v>7</v>
      </c>
      <c r="F29" s="8">
        <v>4</v>
      </c>
      <c r="G29" s="8">
        <v>1</v>
      </c>
      <c r="H29" s="8">
        <v>1</v>
      </c>
      <c r="I29" s="8">
        <v>1</v>
      </c>
      <c r="J29" s="8">
        <v>7</v>
      </c>
      <c r="K29" s="10">
        <v>7</v>
      </c>
      <c r="L29" s="10">
        <v>1</v>
      </c>
      <c r="M29" s="10">
        <v>7</v>
      </c>
      <c r="N29" s="10">
        <v>1</v>
      </c>
      <c r="O29" s="10">
        <v>7</v>
      </c>
      <c r="P29" s="12">
        <v>7</v>
      </c>
      <c r="Q29" s="12">
        <v>1</v>
      </c>
      <c r="R29" s="12">
        <v>1</v>
      </c>
      <c r="S29" s="12">
        <v>1</v>
      </c>
      <c r="T29" s="12">
        <v>7</v>
      </c>
      <c r="U29" s="22">
        <v>7</v>
      </c>
      <c r="V29" s="22">
        <v>7</v>
      </c>
      <c r="W29" s="22">
        <v>1</v>
      </c>
      <c r="X29" s="22">
        <v>1</v>
      </c>
      <c r="Y29" s="22">
        <v>7</v>
      </c>
      <c r="Z29" s="15"/>
      <c r="AA29" s="15"/>
      <c r="AB29" s="1"/>
      <c r="AC29" s="1"/>
      <c r="AD29" s="1"/>
      <c r="AE29" s="1"/>
      <c r="AF29" s="1"/>
      <c r="AG29" s="1"/>
    </row>
    <row r="30" spans="1:33" x14ac:dyDescent="0.2">
      <c r="A30" s="6">
        <v>4</v>
      </c>
      <c r="B30" s="6">
        <v>4</v>
      </c>
      <c r="C30" s="6">
        <v>4</v>
      </c>
      <c r="D30" s="6">
        <v>6</v>
      </c>
      <c r="E30" s="6">
        <v>5</v>
      </c>
      <c r="F30" s="8">
        <v>7</v>
      </c>
      <c r="G30" s="8">
        <v>2</v>
      </c>
      <c r="H30" s="8">
        <v>1</v>
      </c>
      <c r="I30" s="8">
        <v>1</v>
      </c>
      <c r="J30" s="8">
        <v>7</v>
      </c>
      <c r="K30" s="10">
        <v>4</v>
      </c>
      <c r="L30" s="10">
        <v>4</v>
      </c>
      <c r="M30" s="10">
        <v>2</v>
      </c>
      <c r="N30" s="10">
        <v>7</v>
      </c>
      <c r="O30" s="10">
        <v>3</v>
      </c>
      <c r="P30" s="12">
        <v>6</v>
      </c>
      <c r="Q30" s="12">
        <v>2</v>
      </c>
      <c r="R30" s="12">
        <v>1</v>
      </c>
      <c r="S30" s="12">
        <v>1</v>
      </c>
      <c r="T30" s="12">
        <v>7</v>
      </c>
      <c r="U30" s="22">
        <v>7</v>
      </c>
      <c r="V30" s="22">
        <v>7</v>
      </c>
      <c r="W30" s="22">
        <v>1</v>
      </c>
      <c r="X30" s="22">
        <v>1</v>
      </c>
      <c r="Y30" s="22">
        <v>2</v>
      </c>
      <c r="Z30" s="15"/>
      <c r="AA30" s="15"/>
      <c r="AB30" s="1"/>
      <c r="AC30" s="1"/>
      <c r="AD30" s="1"/>
      <c r="AE30" s="1"/>
      <c r="AF30" s="1"/>
      <c r="AG30" s="1"/>
    </row>
    <row r="31" spans="1:33" x14ac:dyDescent="0.2">
      <c r="A31" s="6">
        <v>3</v>
      </c>
      <c r="B31" s="6">
        <v>3</v>
      </c>
      <c r="C31" s="6">
        <v>3</v>
      </c>
      <c r="D31" s="6">
        <v>3</v>
      </c>
      <c r="E31" s="6">
        <v>3</v>
      </c>
      <c r="F31" s="8">
        <v>1</v>
      </c>
      <c r="G31" s="8">
        <v>1</v>
      </c>
      <c r="H31" s="8">
        <v>1</v>
      </c>
      <c r="I31" s="8">
        <v>1</v>
      </c>
      <c r="J31" s="8">
        <v>1</v>
      </c>
      <c r="K31" s="10">
        <v>2</v>
      </c>
      <c r="L31" s="10">
        <v>2</v>
      </c>
      <c r="M31" s="10">
        <v>2</v>
      </c>
      <c r="N31" s="10">
        <v>2</v>
      </c>
      <c r="O31" s="10">
        <v>2</v>
      </c>
      <c r="P31" s="12">
        <v>3</v>
      </c>
      <c r="Q31" s="12">
        <v>3</v>
      </c>
      <c r="R31" s="12">
        <v>3</v>
      </c>
      <c r="S31" s="12">
        <v>3</v>
      </c>
      <c r="T31" s="12">
        <v>3</v>
      </c>
      <c r="U31" s="22">
        <v>3</v>
      </c>
      <c r="V31" s="22">
        <v>3</v>
      </c>
      <c r="W31" s="22">
        <v>3</v>
      </c>
      <c r="X31" s="22">
        <v>3</v>
      </c>
      <c r="Y31" s="22">
        <v>3</v>
      </c>
      <c r="Z31" s="15"/>
      <c r="AA31" s="15"/>
      <c r="AB31" s="1"/>
      <c r="AC31" s="1"/>
      <c r="AD31" s="1"/>
      <c r="AE31" s="1"/>
      <c r="AF31" s="1"/>
      <c r="AG31" s="1"/>
    </row>
    <row r="32" spans="1:33" x14ac:dyDescent="0.2">
      <c r="A32" s="6">
        <v>7</v>
      </c>
      <c r="B32" s="6">
        <v>1</v>
      </c>
      <c r="C32" s="6">
        <v>1</v>
      </c>
      <c r="D32" s="6">
        <v>1</v>
      </c>
      <c r="E32" s="6">
        <v>7</v>
      </c>
      <c r="F32" s="8">
        <v>3</v>
      </c>
      <c r="G32" s="8">
        <v>1</v>
      </c>
      <c r="H32" s="8">
        <v>1</v>
      </c>
      <c r="I32" s="8">
        <v>1</v>
      </c>
      <c r="J32" s="8">
        <v>3</v>
      </c>
      <c r="K32" s="10">
        <v>1</v>
      </c>
      <c r="L32" s="10">
        <v>1</v>
      </c>
      <c r="M32" s="10">
        <v>7</v>
      </c>
      <c r="N32" s="10">
        <v>1</v>
      </c>
      <c r="O32" s="10">
        <v>7</v>
      </c>
      <c r="P32" s="12">
        <v>7</v>
      </c>
      <c r="Q32" s="12">
        <v>1</v>
      </c>
      <c r="R32" s="12">
        <v>1</v>
      </c>
      <c r="S32" s="12">
        <v>1</v>
      </c>
      <c r="T32" s="12">
        <v>7</v>
      </c>
      <c r="U32" s="22">
        <v>7</v>
      </c>
      <c r="V32" s="22">
        <v>7</v>
      </c>
      <c r="W32" s="22">
        <v>1</v>
      </c>
      <c r="X32" s="22">
        <v>1</v>
      </c>
      <c r="Y32" s="22">
        <v>1</v>
      </c>
      <c r="Z32" s="15"/>
      <c r="AA32" s="15"/>
      <c r="AB32" s="1"/>
      <c r="AC32" s="1"/>
      <c r="AD32" s="1"/>
      <c r="AE32" s="1"/>
      <c r="AF32" s="1"/>
      <c r="AG32" s="1"/>
    </row>
    <row r="33" spans="1:33" x14ac:dyDescent="0.2">
      <c r="A33" s="6">
        <v>7</v>
      </c>
      <c r="B33" s="6">
        <v>1</v>
      </c>
      <c r="C33" s="6">
        <v>1</v>
      </c>
      <c r="D33" s="6">
        <v>1</v>
      </c>
      <c r="E33" s="6">
        <v>7</v>
      </c>
      <c r="F33" s="8">
        <v>7</v>
      </c>
      <c r="G33" s="8">
        <v>1</v>
      </c>
      <c r="H33" s="8">
        <v>1</v>
      </c>
      <c r="I33" s="8">
        <v>1</v>
      </c>
      <c r="J33" s="8">
        <v>7</v>
      </c>
      <c r="K33" s="10">
        <v>1</v>
      </c>
      <c r="L33" s="10">
        <v>1</v>
      </c>
      <c r="M33" s="10">
        <v>7</v>
      </c>
      <c r="N33" s="10">
        <v>1</v>
      </c>
      <c r="O33" s="10">
        <v>7</v>
      </c>
      <c r="P33" s="12">
        <v>7</v>
      </c>
      <c r="Q33" s="12">
        <v>1</v>
      </c>
      <c r="R33" s="12">
        <v>1</v>
      </c>
      <c r="S33" s="12">
        <v>1</v>
      </c>
      <c r="T33" s="12">
        <v>7</v>
      </c>
      <c r="U33" s="22">
        <v>7</v>
      </c>
      <c r="V33" s="22">
        <v>7</v>
      </c>
      <c r="W33" s="22">
        <v>1</v>
      </c>
      <c r="X33" s="22">
        <v>1</v>
      </c>
      <c r="Y33" s="22">
        <v>1</v>
      </c>
      <c r="Z33" s="15"/>
      <c r="AA33" s="15"/>
      <c r="AB33" s="1"/>
      <c r="AC33" s="1"/>
      <c r="AD33" s="1"/>
      <c r="AE33" s="1"/>
      <c r="AF33" s="1"/>
      <c r="AG33" s="1"/>
    </row>
    <row r="34" spans="1:33" x14ac:dyDescent="0.2">
      <c r="A34" s="6">
        <v>2</v>
      </c>
      <c r="B34" s="6">
        <v>2</v>
      </c>
      <c r="C34" s="6">
        <v>2</v>
      </c>
      <c r="D34" s="6">
        <v>2</v>
      </c>
      <c r="E34" s="6">
        <v>2</v>
      </c>
      <c r="F34" s="8">
        <v>2</v>
      </c>
      <c r="G34" s="8">
        <v>2</v>
      </c>
      <c r="H34" s="8">
        <v>2</v>
      </c>
      <c r="I34" s="8">
        <v>2</v>
      </c>
      <c r="J34" s="8">
        <v>2</v>
      </c>
      <c r="K34" s="10">
        <v>2</v>
      </c>
      <c r="L34" s="10">
        <v>2</v>
      </c>
      <c r="M34" s="10">
        <v>2</v>
      </c>
      <c r="N34" s="10">
        <v>2</v>
      </c>
      <c r="O34" s="10">
        <v>2</v>
      </c>
      <c r="P34" s="12">
        <v>2</v>
      </c>
      <c r="Q34" s="12">
        <v>2</v>
      </c>
      <c r="R34" s="12">
        <v>2</v>
      </c>
      <c r="S34" s="12">
        <v>2</v>
      </c>
      <c r="T34" s="12">
        <v>2</v>
      </c>
      <c r="U34" s="22">
        <v>2</v>
      </c>
      <c r="V34" s="22">
        <v>2</v>
      </c>
      <c r="W34" s="22">
        <v>2</v>
      </c>
      <c r="X34" s="22">
        <v>2</v>
      </c>
      <c r="Y34" s="22">
        <v>2</v>
      </c>
      <c r="Z34" s="15"/>
      <c r="AA34" s="15"/>
      <c r="AB34" s="1"/>
      <c r="AC34" s="1"/>
      <c r="AD34" s="1"/>
      <c r="AE34" s="1"/>
      <c r="AF34" s="1"/>
      <c r="AG34" s="1"/>
    </row>
    <row r="35" spans="1:33" x14ac:dyDescent="0.2">
      <c r="A35" s="6"/>
      <c r="B35" s="6"/>
      <c r="C35" s="6"/>
      <c r="D35" s="6"/>
      <c r="E35" s="6"/>
      <c r="F35" s="8"/>
      <c r="G35" s="8"/>
      <c r="H35" s="8"/>
      <c r="I35" s="8"/>
      <c r="J35" s="8"/>
      <c r="K35" s="10"/>
      <c r="L35" s="10"/>
      <c r="M35" s="10"/>
      <c r="N35" s="10"/>
      <c r="O35" s="10"/>
      <c r="P35" s="12"/>
      <c r="Q35" s="12"/>
      <c r="R35" s="12"/>
      <c r="S35" s="12"/>
      <c r="T35" s="12"/>
      <c r="U35" s="15"/>
      <c r="V35" s="15"/>
      <c r="W35" s="15"/>
      <c r="X35" s="15"/>
      <c r="Y35" s="15"/>
      <c r="Z35" s="15"/>
      <c r="AA35" s="15"/>
      <c r="AB35" s="1"/>
      <c r="AC35" s="1"/>
      <c r="AD35" s="1"/>
      <c r="AE35" s="1"/>
      <c r="AF35" s="1"/>
      <c r="AG35" s="1"/>
    </row>
    <row r="36" spans="1:33" x14ac:dyDescent="0.2">
      <c r="A36" s="6"/>
      <c r="B36" s="6"/>
      <c r="C36" s="6"/>
      <c r="D36" s="6"/>
      <c r="E36" s="6"/>
      <c r="F36" s="8"/>
      <c r="G36" s="8"/>
      <c r="H36" s="8"/>
      <c r="I36" s="8"/>
      <c r="J36" s="8"/>
      <c r="K36" s="10"/>
      <c r="L36" s="10"/>
      <c r="M36" s="10"/>
      <c r="N36" s="10"/>
      <c r="O36" s="10"/>
      <c r="P36" s="12"/>
      <c r="Q36" s="12"/>
      <c r="R36" s="12"/>
      <c r="S36" s="12"/>
      <c r="T36" s="12"/>
      <c r="U36" s="15"/>
      <c r="V36" s="15"/>
      <c r="W36" s="15"/>
      <c r="X36" s="15"/>
      <c r="Y36" s="15"/>
      <c r="Z36" s="15"/>
      <c r="AA36" s="15"/>
      <c r="AB36" s="1"/>
      <c r="AC36" s="1"/>
      <c r="AD36" s="1"/>
      <c r="AE36" s="1"/>
      <c r="AF36" s="1"/>
      <c r="AG36" s="1"/>
    </row>
    <row r="37" spans="1:33" x14ac:dyDescent="0.2">
      <c r="A37" s="6"/>
      <c r="B37" s="6"/>
      <c r="C37" s="6"/>
      <c r="D37" s="6"/>
      <c r="E37" s="6"/>
      <c r="F37" s="8"/>
      <c r="G37" s="8"/>
      <c r="H37" s="8"/>
      <c r="I37" s="8"/>
      <c r="J37" s="8"/>
      <c r="K37" s="10"/>
      <c r="L37" s="10"/>
      <c r="M37" s="10"/>
      <c r="N37" s="10"/>
      <c r="O37" s="10"/>
      <c r="P37" s="12"/>
      <c r="Q37" s="12"/>
      <c r="R37" s="12"/>
      <c r="S37" s="12"/>
      <c r="T37" s="12"/>
      <c r="U37" s="15"/>
      <c r="V37" s="15"/>
      <c r="W37" s="15"/>
      <c r="X37" s="15"/>
      <c r="Y37" s="15"/>
      <c r="Z37" s="15"/>
      <c r="AA37" s="15"/>
      <c r="AB37" s="1"/>
      <c r="AC37" s="1"/>
      <c r="AD37" s="1"/>
      <c r="AE37" s="1"/>
      <c r="AF37" s="1"/>
      <c r="AG37" s="1"/>
    </row>
    <row r="38" spans="1:33" x14ac:dyDescent="0.2">
      <c r="A38" s="17">
        <v>4</v>
      </c>
      <c r="B38" s="17">
        <v>1</v>
      </c>
      <c r="C38" s="17">
        <v>4</v>
      </c>
      <c r="D38" s="17">
        <v>5</v>
      </c>
      <c r="E38" s="17">
        <v>7</v>
      </c>
      <c r="F38" s="18">
        <v>7</v>
      </c>
      <c r="G38" s="18">
        <v>2</v>
      </c>
      <c r="H38" s="18">
        <v>4</v>
      </c>
      <c r="I38" s="18">
        <v>4</v>
      </c>
      <c r="J38" s="18">
        <v>7</v>
      </c>
      <c r="K38" s="19">
        <v>4</v>
      </c>
      <c r="L38" s="19">
        <v>4</v>
      </c>
      <c r="M38" s="19">
        <v>7</v>
      </c>
      <c r="N38" s="19">
        <v>5</v>
      </c>
      <c r="O38" s="19">
        <v>7</v>
      </c>
      <c r="P38" s="20">
        <v>7</v>
      </c>
      <c r="Q38" s="20">
        <v>4</v>
      </c>
      <c r="R38" s="20">
        <v>4</v>
      </c>
      <c r="S38" s="20">
        <v>4</v>
      </c>
      <c r="T38" s="20">
        <v>7</v>
      </c>
      <c r="U38" s="21">
        <v>7</v>
      </c>
      <c r="V38" s="21">
        <v>7</v>
      </c>
      <c r="W38" s="21">
        <v>1</v>
      </c>
      <c r="X38" s="21">
        <v>2</v>
      </c>
      <c r="Y38" s="21">
        <v>4</v>
      </c>
      <c r="Z38" s="15"/>
      <c r="AA38" s="15"/>
      <c r="AB38" s="1"/>
      <c r="AC38" s="1"/>
      <c r="AD38" s="1"/>
      <c r="AE38" s="1"/>
      <c r="AF38" s="1"/>
      <c r="AG38" s="1"/>
    </row>
    <row r="39" spans="1:33" x14ac:dyDescent="0.2">
      <c r="A39" s="17">
        <v>1</v>
      </c>
      <c r="B39" s="17">
        <v>2</v>
      </c>
      <c r="C39" s="17">
        <v>3</v>
      </c>
      <c r="D39" s="17">
        <v>3</v>
      </c>
      <c r="E39" s="17">
        <v>1</v>
      </c>
      <c r="F39" s="18">
        <v>1</v>
      </c>
      <c r="G39" s="18">
        <v>2</v>
      </c>
      <c r="H39" s="18">
        <v>1</v>
      </c>
      <c r="I39" s="18">
        <v>2</v>
      </c>
      <c r="J39" s="18">
        <v>1</v>
      </c>
      <c r="K39" s="19">
        <v>2</v>
      </c>
      <c r="L39" s="19">
        <v>2</v>
      </c>
      <c r="M39" s="19">
        <v>1</v>
      </c>
      <c r="N39" s="19">
        <v>3</v>
      </c>
      <c r="O39" s="19">
        <v>1</v>
      </c>
      <c r="P39" s="20">
        <v>1</v>
      </c>
      <c r="Q39" s="20">
        <v>2</v>
      </c>
      <c r="R39" s="20">
        <v>3</v>
      </c>
      <c r="S39" s="20">
        <v>3</v>
      </c>
      <c r="T39" s="20">
        <v>1</v>
      </c>
      <c r="U39" s="21">
        <v>1</v>
      </c>
      <c r="V39" s="21">
        <v>1</v>
      </c>
      <c r="W39" s="21">
        <v>2</v>
      </c>
      <c r="X39" s="21">
        <v>2</v>
      </c>
      <c r="Y39" s="21">
        <v>2</v>
      </c>
      <c r="Z39" s="15"/>
      <c r="AA39" s="15"/>
      <c r="AB39" s="1"/>
      <c r="AC39" s="1"/>
      <c r="AD39" s="1"/>
      <c r="AE39" s="1"/>
      <c r="AF39" s="1"/>
      <c r="AG39" s="1"/>
    </row>
    <row r="40" spans="1:33" x14ac:dyDescent="0.2">
      <c r="A40" s="17">
        <v>6</v>
      </c>
      <c r="B40" s="17">
        <v>6</v>
      </c>
      <c r="C40" s="17">
        <v>6</v>
      </c>
      <c r="D40" s="17">
        <v>6</v>
      </c>
      <c r="E40" s="17">
        <v>1</v>
      </c>
      <c r="F40" s="18">
        <v>6</v>
      </c>
      <c r="G40" s="18">
        <v>6</v>
      </c>
      <c r="H40" s="18">
        <v>6</v>
      </c>
      <c r="I40" s="18">
        <v>6</v>
      </c>
      <c r="J40" s="18">
        <v>1</v>
      </c>
      <c r="K40" s="19">
        <v>6</v>
      </c>
      <c r="L40" s="19">
        <v>7</v>
      </c>
      <c r="M40" s="19">
        <v>6</v>
      </c>
      <c r="N40" s="19">
        <v>6</v>
      </c>
      <c r="O40" s="19">
        <v>1</v>
      </c>
      <c r="P40" s="20">
        <v>5</v>
      </c>
      <c r="Q40" s="20">
        <v>6</v>
      </c>
      <c r="R40" s="20">
        <v>6</v>
      </c>
      <c r="S40" s="20">
        <v>5</v>
      </c>
      <c r="T40" s="20">
        <v>1</v>
      </c>
      <c r="U40" s="21">
        <v>2</v>
      </c>
      <c r="V40" s="21">
        <v>6</v>
      </c>
      <c r="W40" s="21">
        <v>6</v>
      </c>
      <c r="X40" s="21">
        <v>6</v>
      </c>
      <c r="Y40" s="21">
        <v>5</v>
      </c>
      <c r="Z40" s="15"/>
      <c r="AA40" s="15"/>
      <c r="AB40" s="1"/>
      <c r="AC40" s="1"/>
      <c r="AD40" s="1"/>
      <c r="AE40" s="1"/>
      <c r="AF40" s="1"/>
      <c r="AG40" s="1"/>
    </row>
    <row r="41" spans="1:33" x14ac:dyDescent="0.2">
      <c r="A41" s="17">
        <v>7</v>
      </c>
      <c r="B41" s="17">
        <v>2</v>
      </c>
      <c r="C41" s="17">
        <v>2</v>
      </c>
      <c r="D41" s="17">
        <v>2</v>
      </c>
      <c r="E41" s="17">
        <v>7</v>
      </c>
      <c r="F41" s="18">
        <v>7</v>
      </c>
      <c r="G41" s="18">
        <v>2</v>
      </c>
      <c r="H41" s="18">
        <v>2</v>
      </c>
      <c r="I41" s="18">
        <v>2</v>
      </c>
      <c r="J41" s="18">
        <v>7</v>
      </c>
      <c r="K41" s="19">
        <v>3</v>
      </c>
      <c r="L41" s="19">
        <v>3</v>
      </c>
      <c r="M41" s="19">
        <v>7</v>
      </c>
      <c r="N41" s="19">
        <v>3</v>
      </c>
      <c r="O41" s="19">
        <v>6</v>
      </c>
      <c r="P41" s="20">
        <v>7</v>
      </c>
      <c r="Q41" s="20">
        <v>2</v>
      </c>
      <c r="R41" s="20">
        <v>2</v>
      </c>
      <c r="S41" s="20">
        <v>2</v>
      </c>
      <c r="T41" s="20">
        <v>7</v>
      </c>
      <c r="U41" s="21">
        <v>7</v>
      </c>
      <c r="V41" s="21">
        <v>7</v>
      </c>
      <c r="W41" s="21">
        <v>2</v>
      </c>
      <c r="X41" s="21">
        <v>2</v>
      </c>
      <c r="Y41" s="21">
        <v>1</v>
      </c>
      <c r="Z41" s="15"/>
      <c r="AA41" s="15"/>
      <c r="AB41" s="1"/>
      <c r="AC41" s="1"/>
      <c r="AD41" s="1"/>
      <c r="AE41" s="1"/>
      <c r="AF41" s="1"/>
      <c r="AG41" s="1"/>
    </row>
    <row r="42" spans="1:33" x14ac:dyDescent="0.2">
      <c r="A42" s="17">
        <v>7</v>
      </c>
      <c r="B42" s="17">
        <v>1</v>
      </c>
      <c r="C42" s="17">
        <v>1</v>
      </c>
      <c r="D42" s="17">
        <v>1</v>
      </c>
      <c r="E42" s="17">
        <v>7</v>
      </c>
      <c r="F42" s="18">
        <v>1</v>
      </c>
      <c r="G42" s="18">
        <v>7</v>
      </c>
      <c r="H42" s="18">
        <v>7</v>
      </c>
      <c r="I42" s="18">
        <v>7</v>
      </c>
      <c r="J42" s="18">
        <v>3</v>
      </c>
      <c r="K42" s="19">
        <v>1</v>
      </c>
      <c r="L42" s="19">
        <v>1</v>
      </c>
      <c r="M42" s="19">
        <v>7</v>
      </c>
      <c r="N42" s="19">
        <v>1</v>
      </c>
      <c r="O42" s="19">
        <v>7</v>
      </c>
      <c r="P42" s="20">
        <v>7</v>
      </c>
      <c r="Q42" s="20">
        <v>1</v>
      </c>
      <c r="R42" s="20">
        <v>1</v>
      </c>
      <c r="S42" s="20">
        <v>1</v>
      </c>
      <c r="T42" s="20">
        <v>7</v>
      </c>
      <c r="U42" s="21">
        <v>2</v>
      </c>
      <c r="V42" s="21">
        <v>7</v>
      </c>
      <c r="W42" s="21">
        <v>2</v>
      </c>
      <c r="X42" s="21">
        <v>2</v>
      </c>
      <c r="Y42" s="21">
        <v>2</v>
      </c>
      <c r="Z42" s="15"/>
      <c r="AA42" s="15"/>
      <c r="AB42" s="1"/>
      <c r="AC42" s="1"/>
      <c r="AD42" s="1"/>
      <c r="AE42" s="1"/>
      <c r="AF42" s="1"/>
      <c r="AG42" s="1"/>
    </row>
    <row r="43" spans="1:33" x14ac:dyDescent="0.2">
      <c r="A43" s="17">
        <v>6</v>
      </c>
      <c r="B43" s="17">
        <v>1</v>
      </c>
      <c r="C43" s="17">
        <v>1</v>
      </c>
      <c r="D43" s="17">
        <v>2</v>
      </c>
      <c r="E43" s="17">
        <v>6</v>
      </c>
      <c r="F43" s="18">
        <v>1</v>
      </c>
      <c r="G43" s="18">
        <v>6</v>
      </c>
      <c r="H43" s="18">
        <v>3</v>
      </c>
      <c r="I43" s="18">
        <v>7</v>
      </c>
      <c r="J43" s="18">
        <v>2</v>
      </c>
      <c r="K43" s="19">
        <v>1</v>
      </c>
      <c r="L43" s="19">
        <v>1</v>
      </c>
      <c r="M43" s="19">
        <v>7</v>
      </c>
      <c r="N43" s="19">
        <v>6</v>
      </c>
      <c r="O43" s="19">
        <v>2</v>
      </c>
      <c r="P43" s="20">
        <v>7</v>
      </c>
      <c r="Q43" s="20">
        <v>1</v>
      </c>
      <c r="R43" s="20">
        <v>1</v>
      </c>
      <c r="S43" s="20">
        <v>1</v>
      </c>
      <c r="T43" s="20">
        <v>7</v>
      </c>
      <c r="U43" s="21">
        <v>7</v>
      </c>
      <c r="V43" s="21">
        <v>7</v>
      </c>
      <c r="W43" s="21">
        <v>1</v>
      </c>
      <c r="X43" s="21">
        <v>1</v>
      </c>
      <c r="Y43" s="21">
        <v>1</v>
      </c>
      <c r="Z43" s="15"/>
      <c r="AA43" s="15"/>
      <c r="AB43" s="1"/>
      <c r="AC43" s="1"/>
      <c r="AD43" s="1"/>
      <c r="AE43" s="1"/>
      <c r="AF43" s="1"/>
      <c r="AG43" s="1"/>
    </row>
    <row r="44" spans="1:33" x14ac:dyDescent="0.2">
      <c r="A44" s="17">
        <v>7</v>
      </c>
      <c r="B44" s="17">
        <v>7</v>
      </c>
      <c r="C44" s="17">
        <v>7</v>
      </c>
      <c r="D44" s="17">
        <v>5</v>
      </c>
      <c r="E44" s="17">
        <v>7</v>
      </c>
      <c r="F44" s="18">
        <v>6</v>
      </c>
      <c r="G44" s="18">
        <v>5</v>
      </c>
      <c r="H44" s="18">
        <v>5</v>
      </c>
      <c r="I44" s="18">
        <v>5</v>
      </c>
      <c r="J44" s="18">
        <v>7</v>
      </c>
      <c r="K44" s="19">
        <v>1</v>
      </c>
      <c r="L44" s="19">
        <v>1</v>
      </c>
      <c r="M44" s="19">
        <v>7</v>
      </c>
      <c r="N44" s="19">
        <v>1</v>
      </c>
      <c r="O44" s="19">
        <v>7</v>
      </c>
      <c r="P44" s="20">
        <v>7</v>
      </c>
      <c r="Q44" s="20">
        <v>1</v>
      </c>
      <c r="R44" s="20">
        <v>1</v>
      </c>
      <c r="S44" s="20">
        <v>1</v>
      </c>
      <c r="T44" s="20">
        <v>7</v>
      </c>
      <c r="U44" s="21">
        <v>7</v>
      </c>
      <c r="V44" s="21">
        <v>1</v>
      </c>
      <c r="W44" s="21">
        <v>7</v>
      </c>
      <c r="X44" s="21">
        <v>6</v>
      </c>
      <c r="Y44" s="21">
        <v>7</v>
      </c>
      <c r="Z44" s="15"/>
      <c r="AA44" s="15"/>
      <c r="AB44" s="1"/>
      <c r="AC44" s="1"/>
      <c r="AD44" s="1"/>
      <c r="AE44" s="1"/>
      <c r="AF44" s="1"/>
      <c r="AG44" s="1"/>
    </row>
    <row r="45" spans="1:33" x14ac:dyDescent="0.2">
      <c r="A45" s="17">
        <v>7</v>
      </c>
      <c r="B45" s="17">
        <v>7</v>
      </c>
      <c r="C45" s="17">
        <v>7</v>
      </c>
      <c r="D45" s="17">
        <v>5</v>
      </c>
      <c r="E45" s="17">
        <v>7</v>
      </c>
      <c r="F45" s="18">
        <v>6</v>
      </c>
      <c r="G45" s="18">
        <v>5</v>
      </c>
      <c r="H45" s="18">
        <v>5</v>
      </c>
      <c r="I45" s="18">
        <v>5</v>
      </c>
      <c r="J45" s="18">
        <v>7</v>
      </c>
      <c r="K45" s="19">
        <v>1</v>
      </c>
      <c r="L45" s="19">
        <v>1</v>
      </c>
      <c r="M45" s="19">
        <v>7</v>
      </c>
      <c r="N45" s="19">
        <v>1</v>
      </c>
      <c r="O45" s="19">
        <v>7</v>
      </c>
      <c r="P45" s="20">
        <v>7</v>
      </c>
      <c r="Q45" s="20">
        <v>1</v>
      </c>
      <c r="R45" s="20">
        <v>1</v>
      </c>
      <c r="S45" s="20">
        <v>1</v>
      </c>
      <c r="T45" s="20">
        <v>7</v>
      </c>
      <c r="U45" s="21">
        <v>7</v>
      </c>
      <c r="V45" s="21">
        <v>1</v>
      </c>
      <c r="W45" s="21">
        <v>7</v>
      </c>
      <c r="X45" s="21">
        <v>6</v>
      </c>
      <c r="Y45" s="21">
        <v>7</v>
      </c>
      <c r="Z45" s="15"/>
      <c r="AA45" s="15"/>
      <c r="AB45" s="1"/>
      <c r="AC45" s="1"/>
      <c r="AD45" s="1"/>
      <c r="AE45" s="1"/>
      <c r="AF45" s="1"/>
      <c r="AG45" s="1"/>
    </row>
    <row r="46" spans="1:33" x14ac:dyDescent="0.2">
      <c r="A46" s="17">
        <v>6</v>
      </c>
      <c r="B46" s="17">
        <v>2</v>
      </c>
      <c r="C46" s="17">
        <v>2</v>
      </c>
      <c r="D46" s="17">
        <v>2</v>
      </c>
      <c r="E46" s="17">
        <v>6</v>
      </c>
      <c r="F46" s="18">
        <v>4</v>
      </c>
      <c r="G46" s="18">
        <v>3</v>
      </c>
      <c r="H46" s="18">
        <v>3</v>
      </c>
      <c r="I46" s="18">
        <v>3</v>
      </c>
      <c r="J46" s="18">
        <v>3</v>
      </c>
      <c r="K46" s="19">
        <v>6</v>
      </c>
      <c r="L46" s="19">
        <v>6</v>
      </c>
      <c r="M46" s="19">
        <v>2</v>
      </c>
      <c r="N46" s="19">
        <v>2</v>
      </c>
      <c r="O46" s="19">
        <v>6</v>
      </c>
      <c r="P46" s="20">
        <v>7</v>
      </c>
      <c r="Q46" s="20">
        <v>1</v>
      </c>
      <c r="R46" s="20">
        <v>1</v>
      </c>
      <c r="S46" s="20">
        <v>1</v>
      </c>
      <c r="T46" s="20">
        <v>7</v>
      </c>
      <c r="U46" s="21">
        <v>5</v>
      </c>
      <c r="V46" s="21">
        <v>6</v>
      </c>
      <c r="W46" s="21">
        <v>1</v>
      </c>
      <c r="X46" s="21">
        <v>1</v>
      </c>
      <c r="Y46" s="21">
        <v>1</v>
      </c>
      <c r="Z46" s="15"/>
      <c r="AA46" s="15"/>
      <c r="AB46" s="1"/>
      <c r="AC46" s="1"/>
      <c r="AD46" s="1"/>
      <c r="AE46" s="1"/>
      <c r="AF46" s="1"/>
      <c r="AG46" s="1"/>
    </row>
    <row r="47" spans="1:33" x14ac:dyDescent="0.2">
      <c r="A47" s="17">
        <v>1</v>
      </c>
      <c r="B47" s="17">
        <v>7</v>
      </c>
      <c r="C47" s="17">
        <v>7</v>
      </c>
      <c r="D47" s="17">
        <v>7</v>
      </c>
      <c r="E47" s="17">
        <v>1</v>
      </c>
      <c r="F47" s="18">
        <v>1</v>
      </c>
      <c r="G47" s="18">
        <v>7</v>
      </c>
      <c r="H47" s="18">
        <v>7</v>
      </c>
      <c r="I47" s="18">
        <v>7</v>
      </c>
      <c r="J47" s="18">
        <v>1</v>
      </c>
      <c r="K47" s="19">
        <v>7</v>
      </c>
      <c r="L47" s="19">
        <v>7</v>
      </c>
      <c r="M47" s="19">
        <v>1</v>
      </c>
      <c r="N47" s="19">
        <v>7</v>
      </c>
      <c r="O47" s="19">
        <v>1</v>
      </c>
      <c r="P47" s="20">
        <v>1</v>
      </c>
      <c r="Q47" s="20">
        <v>7</v>
      </c>
      <c r="R47" s="20">
        <v>7</v>
      </c>
      <c r="S47" s="20">
        <v>7</v>
      </c>
      <c r="T47" s="20">
        <v>1</v>
      </c>
      <c r="U47" s="21">
        <v>1</v>
      </c>
      <c r="V47" s="21">
        <v>1</v>
      </c>
      <c r="W47" s="21">
        <v>7</v>
      </c>
      <c r="X47" s="21">
        <v>7</v>
      </c>
      <c r="Y47" s="21">
        <v>7</v>
      </c>
      <c r="Z47" s="15"/>
      <c r="AA47" s="15"/>
      <c r="AB47" s="1"/>
      <c r="AC47" s="1"/>
      <c r="AD47" s="1"/>
      <c r="AE47" s="1"/>
      <c r="AF47" s="1"/>
      <c r="AG47" s="1"/>
    </row>
    <row r="48" spans="1:33" x14ac:dyDescent="0.2">
      <c r="A48" s="17">
        <v>7</v>
      </c>
      <c r="B48" s="17">
        <v>7</v>
      </c>
      <c r="C48" s="17">
        <v>7</v>
      </c>
      <c r="D48" s="17">
        <v>5</v>
      </c>
      <c r="E48" s="17">
        <v>1</v>
      </c>
      <c r="F48" s="18">
        <v>7</v>
      </c>
      <c r="G48" s="18">
        <v>7</v>
      </c>
      <c r="H48" s="18">
        <v>7</v>
      </c>
      <c r="I48" s="18">
        <v>7</v>
      </c>
      <c r="J48" s="18">
        <v>1</v>
      </c>
      <c r="K48" s="19">
        <v>7</v>
      </c>
      <c r="L48" s="19">
        <v>7</v>
      </c>
      <c r="M48" s="19">
        <v>1</v>
      </c>
      <c r="N48" s="19">
        <v>7</v>
      </c>
      <c r="O48" s="19">
        <v>1</v>
      </c>
      <c r="P48" s="20">
        <v>6</v>
      </c>
      <c r="Q48" s="20">
        <v>7</v>
      </c>
      <c r="R48" s="20">
        <v>7</v>
      </c>
      <c r="S48" s="20">
        <v>7</v>
      </c>
      <c r="T48" s="20">
        <v>1</v>
      </c>
      <c r="U48" s="21">
        <v>1</v>
      </c>
      <c r="V48" s="21">
        <v>7</v>
      </c>
      <c r="W48" s="21">
        <v>7</v>
      </c>
      <c r="X48" s="21">
        <v>7</v>
      </c>
      <c r="Y48" s="21">
        <v>7</v>
      </c>
      <c r="Z48" s="39"/>
      <c r="AA48" s="39"/>
      <c r="AB48" s="38"/>
      <c r="AC48" s="38"/>
      <c r="AD48" s="38"/>
      <c r="AE48" s="38"/>
      <c r="AF48" s="38"/>
      <c r="AG48" s="38"/>
    </row>
    <row r="49" spans="1:33" x14ac:dyDescent="0.2">
      <c r="A49" s="17">
        <v>2</v>
      </c>
      <c r="B49" s="17">
        <v>1</v>
      </c>
      <c r="C49" s="17">
        <v>1</v>
      </c>
      <c r="D49" s="17">
        <v>1</v>
      </c>
      <c r="E49" s="17">
        <v>2</v>
      </c>
      <c r="F49" s="18">
        <v>4</v>
      </c>
      <c r="G49" s="18">
        <v>1</v>
      </c>
      <c r="H49" s="18">
        <v>2</v>
      </c>
      <c r="I49" s="18">
        <v>3</v>
      </c>
      <c r="J49" s="18">
        <v>5</v>
      </c>
      <c r="K49" s="19">
        <v>1</v>
      </c>
      <c r="L49" s="19">
        <v>1</v>
      </c>
      <c r="M49" s="19">
        <v>4</v>
      </c>
      <c r="N49" s="19">
        <v>2</v>
      </c>
      <c r="O49" s="19">
        <v>3</v>
      </c>
      <c r="P49" s="20">
        <v>4</v>
      </c>
      <c r="Q49" s="20">
        <v>1</v>
      </c>
      <c r="R49" s="20">
        <v>1</v>
      </c>
      <c r="S49" s="20">
        <v>1</v>
      </c>
      <c r="T49" s="20">
        <v>5</v>
      </c>
      <c r="U49" s="21">
        <v>2</v>
      </c>
      <c r="V49" s="21">
        <v>2</v>
      </c>
      <c r="W49" s="21">
        <v>1</v>
      </c>
      <c r="X49" s="21">
        <v>1</v>
      </c>
      <c r="Y49" s="21">
        <v>1</v>
      </c>
      <c r="Z49" s="39"/>
      <c r="AA49" s="39"/>
      <c r="AB49" s="38"/>
      <c r="AC49" s="38"/>
      <c r="AD49" s="38"/>
      <c r="AE49" s="38"/>
      <c r="AF49" s="38"/>
      <c r="AG49" s="38"/>
    </row>
    <row r="50" spans="1:33" x14ac:dyDescent="0.2">
      <c r="A50" s="17">
        <v>7</v>
      </c>
      <c r="B50" s="17">
        <v>1</v>
      </c>
      <c r="C50" s="17">
        <v>1</v>
      </c>
      <c r="D50" s="17">
        <v>1</v>
      </c>
      <c r="E50" s="17">
        <v>7</v>
      </c>
      <c r="F50" s="18">
        <v>6</v>
      </c>
      <c r="G50" s="18">
        <v>2</v>
      </c>
      <c r="H50" s="18">
        <v>2</v>
      </c>
      <c r="I50" s="18">
        <v>3</v>
      </c>
      <c r="J50" s="18">
        <v>7</v>
      </c>
      <c r="K50" s="19">
        <v>1</v>
      </c>
      <c r="L50" s="19">
        <v>1</v>
      </c>
      <c r="M50" s="19">
        <v>7</v>
      </c>
      <c r="N50" s="19">
        <v>1</v>
      </c>
      <c r="O50" s="19">
        <v>6</v>
      </c>
      <c r="P50" s="20">
        <v>7</v>
      </c>
      <c r="Q50" s="20">
        <v>1</v>
      </c>
      <c r="R50" s="20">
        <v>1</v>
      </c>
      <c r="S50" s="20">
        <v>1</v>
      </c>
      <c r="T50" s="20">
        <v>7</v>
      </c>
      <c r="U50" s="21">
        <v>7</v>
      </c>
      <c r="V50" s="21">
        <v>7</v>
      </c>
      <c r="W50" s="21">
        <v>1</v>
      </c>
      <c r="X50" s="21">
        <v>1</v>
      </c>
      <c r="Y50" s="21">
        <v>1</v>
      </c>
      <c r="Z50" s="39"/>
      <c r="AA50" s="39"/>
      <c r="AB50" s="38"/>
      <c r="AC50" s="38"/>
      <c r="AD50" s="38"/>
      <c r="AE50" s="38"/>
      <c r="AF50" s="38"/>
      <c r="AG50" s="38"/>
    </row>
    <row r="51" spans="1:33" x14ac:dyDescent="0.2">
      <c r="A51" s="17">
        <v>7</v>
      </c>
      <c r="B51" s="17">
        <v>2</v>
      </c>
      <c r="C51" s="17">
        <v>1</v>
      </c>
      <c r="D51" s="17">
        <v>2</v>
      </c>
      <c r="E51" s="17">
        <v>7</v>
      </c>
      <c r="F51" s="18">
        <v>6</v>
      </c>
      <c r="G51" s="18">
        <v>2</v>
      </c>
      <c r="H51" s="18">
        <v>2</v>
      </c>
      <c r="I51" s="18">
        <v>2</v>
      </c>
      <c r="J51" s="18">
        <v>7</v>
      </c>
      <c r="K51" s="19">
        <v>1</v>
      </c>
      <c r="L51" s="19">
        <v>2</v>
      </c>
      <c r="M51" s="19">
        <v>7</v>
      </c>
      <c r="N51" s="19">
        <v>1</v>
      </c>
      <c r="O51" s="19">
        <v>7</v>
      </c>
      <c r="P51" s="20">
        <v>7</v>
      </c>
      <c r="Q51" s="20">
        <v>1</v>
      </c>
      <c r="R51" s="20">
        <v>1</v>
      </c>
      <c r="S51" s="20">
        <v>1</v>
      </c>
      <c r="T51" s="20">
        <v>7</v>
      </c>
      <c r="U51" s="21">
        <v>7</v>
      </c>
      <c r="V51" s="21">
        <v>7</v>
      </c>
      <c r="W51" s="21">
        <v>1</v>
      </c>
      <c r="X51" s="21">
        <v>1</v>
      </c>
      <c r="Y51" s="21">
        <v>1</v>
      </c>
      <c r="Z51" s="39"/>
      <c r="AA51" s="39"/>
      <c r="AB51" s="38"/>
      <c r="AC51" s="38"/>
      <c r="AD51" s="38"/>
      <c r="AE51" s="38"/>
      <c r="AF51" s="38"/>
      <c r="AG51" s="38"/>
    </row>
    <row r="52" spans="1:33" x14ac:dyDescent="0.2">
      <c r="A52" s="6"/>
      <c r="B52" s="6"/>
      <c r="C52" s="6"/>
      <c r="D52" s="6"/>
      <c r="E52" s="6"/>
      <c r="F52" s="8"/>
      <c r="G52" s="8"/>
      <c r="H52" s="8"/>
      <c r="I52" s="8"/>
      <c r="J52" s="8"/>
      <c r="K52" s="10"/>
      <c r="L52" s="10"/>
      <c r="M52" s="10"/>
      <c r="N52" s="10"/>
      <c r="O52" s="10"/>
      <c r="P52" s="12"/>
      <c r="Q52" s="12"/>
      <c r="R52" s="12"/>
      <c r="S52" s="12"/>
      <c r="T52" s="12"/>
      <c r="U52" s="15"/>
      <c r="V52" s="15"/>
      <c r="W52" s="15"/>
      <c r="X52" s="15"/>
      <c r="Y52" s="15"/>
      <c r="Z52" s="15"/>
      <c r="AA52" s="15"/>
      <c r="AB52" s="1"/>
      <c r="AC52" s="1"/>
      <c r="AD52" s="1"/>
      <c r="AE52" s="1"/>
      <c r="AF52" s="1"/>
      <c r="AG52" s="1"/>
    </row>
    <row r="53" spans="1:33" x14ac:dyDescent="0.2">
      <c r="A53" s="6"/>
      <c r="B53" s="6"/>
      <c r="C53" s="6"/>
      <c r="D53" s="6"/>
      <c r="E53" s="6"/>
      <c r="F53" s="8"/>
      <c r="G53" s="8"/>
      <c r="H53" s="8"/>
      <c r="I53" s="8"/>
      <c r="J53" s="8"/>
      <c r="K53" s="10"/>
      <c r="L53" s="10"/>
      <c r="M53" s="10"/>
      <c r="N53" s="10"/>
      <c r="O53" s="10"/>
      <c r="P53" s="12"/>
      <c r="Q53" s="12"/>
      <c r="R53" s="12"/>
      <c r="S53" s="12"/>
      <c r="T53" s="12"/>
      <c r="U53" s="15"/>
      <c r="V53" s="15"/>
      <c r="W53" s="15"/>
      <c r="X53" s="15"/>
      <c r="Y53" s="15"/>
      <c r="Z53" s="15"/>
      <c r="AA53" s="15"/>
      <c r="AB53" s="1"/>
      <c r="AC53" s="1"/>
      <c r="AD53" s="1"/>
      <c r="AE53" s="1"/>
      <c r="AF53" s="1"/>
      <c r="AG53" s="1"/>
    </row>
    <row r="54" spans="1:33" x14ac:dyDescent="0.2">
      <c r="A54" s="6"/>
      <c r="B54" s="6"/>
      <c r="C54" s="6"/>
      <c r="D54" s="6"/>
      <c r="E54" s="6"/>
      <c r="F54" s="8"/>
      <c r="G54" s="8"/>
      <c r="H54" s="8"/>
      <c r="I54" s="8"/>
      <c r="J54" s="8"/>
      <c r="K54" s="10"/>
      <c r="L54" s="10"/>
      <c r="M54" s="10"/>
      <c r="N54" s="10"/>
      <c r="O54" s="10"/>
      <c r="P54" s="12"/>
      <c r="Q54" s="12"/>
      <c r="R54" s="12"/>
      <c r="S54" s="12"/>
      <c r="T54" s="12"/>
      <c r="U54" s="15"/>
      <c r="V54" s="15"/>
      <c r="W54" s="15"/>
      <c r="X54" s="15"/>
      <c r="Y54" s="15"/>
      <c r="Z54" s="15"/>
      <c r="AA54" s="15"/>
      <c r="AB54" s="1"/>
      <c r="AC54" s="1"/>
      <c r="AD54" s="1"/>
      <c r="AE54" s="1"/>
      <c r="AF54" s="1"/>
      <c r="AG54" s="1"/>
    </row>
    <row r="55" spans="1:33" x14ac:dyDescent="0.2">
      <c r="A55" s="6"/>
      <c r="B55" s="6"/>
      <c r="C55" s="6"/>
      <c r="D55" s="6"/>
      <c r="E55" s="6"/>
      <c r="F55" s="8"/>
      <c r="G55" s="8"/>
      <c r="H55" s="8"/>
      <c r="I55" s="8"/>
      <c r="J55" s="8"/>
      <c r="K55" s="10"/>
      <c r="L55" s="10"/>
      <c r="M55" s="10"/>
      <c r="N55" s="10"/>
      <c r="O55" s="10"/>
      <c r="P55" s="12"/>
      <c r="Q55" s="12"/>
      <c r="R55" s="12"/>
      <c r="S55" s="12"/>
      <c r="T55" s="12"/>
      <c r="U55" s="15"/>
      <c r="V55" s="15"/>
      <c r="W55" s="15"/>
      <c r="X55" s="15"/>
      <c r="Y55" s="15"/>
      <c r="Z55" s="15"/>
      <c r="AA55" s="15"/>
      <c r="AB55" s="1"/>
      <c r="AC55" s="1"/>
      <c r="AD55" s="1"/>
      <c r="AE55" s="1"/>
      <c r="AF55" s="1"/>
      <c r="AG55" s="1"/>
    </row>
    <row r="56" spans="1:33" x14ac:dyDescent="0.2">
      <c r="A56" s="6"/>
      <c r="B56" s="6"/>
      <c r="C56" s="6"/>
      <c r="D56" s="6"/>
      <c r="E56" s="6"/>
      <c r="F56" s="8"/>
      <c r="G56" s="8"/>
      <c r="H56" s="8"/>
      <c r="I56" s="8"/>
      <c r="J56" s="8"/>
      <c r="K56" s="10"/>
      <c r="L56" s="10"/>
      <c r="M56" s="10"/>
      <c r="N56" s="10"/>
      <c r="O56" s="10"/>
      <c r="P56" s="12"/>
      <c r="Q56" s="12"/>
      <c r="R56" s="12"/>
      <c r="S56" s="12"/>
      <c r="T56" s="12"/>
      <c r="U56" s="15"/>
      <c r="V56" s="15"/>
      <c r="W56" s="15"/>
      <c r="X56" s="15"/>
      <c r="Y56" s="15"/>
      <c r="Z56" s="15"/>
      <c r="AA56" s="15"/>
      <c r="AB56" s="1"/>
      <c r="AC56" s="1"/>
      <c r="AD56" s="1"/>
      <c r="AE56" s="1"/>
      <c r="AF56" s="1"/>
      <c r="AG56" s="1"/>
    </row>
    <row r="57" spans="1:33" x14ac:dyDescent="0.2">
      <c r="A57" s="6"/>
      <c r="B57" s="6"/>
      <c r="C57" s="6"/>
      <c r="D57" s="6"/>
      <c r="E57" s="6"/>
      <c r="F57" s="8"/>
      <c r="G57" s="8"/>
      <c r="H57" s="8"/>
      <c r="I57" s="8"/>
      <c r="J57" s="8"/>
      <c r="K57" s="10"/>
      <c r="L57" s="10"/>
      <c r="M57" s="10"/>
      <c r="N57" s="10"/>
      <c r="O57" s="10"/>
      <c r="P57" s="12"/>
      <c r="Q57" s="12"/>
      <c r="R57" s="12"/>
      <c r="S57" s="12"/>
      <c r="T57" s="12"/>
      <c r="U57" s="15"/>
      <c r="V57" s="15"/>
      <c r="W57" s="15"/>
      <c r="X57" s="15"/>
      <c r="Y57" s="15"/>
      <c r="Z57" s="15"/>
      <c r="AA57" s="15"/>
      <c r="AB57" s="1"/>
      <c r="AC57" s="1"/>
      <c r="AD57" s="1"/>
      <c r="AE57" s="1"/>
      <c r="AF57" s="1"/>
      <c r="AG57" s="1"/>
    </row>
    <row r="58" spans="1:33" x14ac:dyDescent="0.2">
      <c r="A58" s="6"/>
      <c r="B58" s="6"/>
      <c r="C58" s="6"/>
      <c r="D58" s="6"/>
      <c r="E58" s="6"/>
      <c r="F58" s="8"/>
      <c r="G58" s="8"/>
      <c r="H58" s="8"/>
      <c r="I58" s="8"/>
      <c r="J58" s="8"/>
      <c r="K58" s="10"/>
      <c r="L58" s="10"/>
      <c r="M58" s="10"/>
      <c r="N58" s="10"/>
      <c r="O58" s="10"/>
      <c r="P58" s="12"/>
      <c r="Q58" s="12"/>
      <c r="R58" s="12"/>
      <c r="S58" s="12"/>
      <c r="T58" s="12"/>
      <c r="U58" s="15"/>
      <c r="V58" s="15"/>
      <c r="W58" s="15"/>
      <c r="X58" s="15"/>
      <c r="Y58" s="15"/>
      <c r="Z58" s="15"/>
      <c r="AA58" s="15"/>
      <c r="AB58" s="1"/>
      <c r="AC58" s="1"/>
      <c r="AD58" s="1"/>
      <c r="AE58" s="1"/>
      <c r="AF58" s="1"/>
      <c r="AG58" s="1"/>
    </row>
    <row r="59" spans="1:33" x14ac:dyDescent="0.2">
      <c r="A59" s="6"/>
      <c r="B59" s="6"/>
      <c r="C59" s="6"/>
      <c r="D59" s="6"/>
      <c r="E59" s="6"/>
      <c r="F59" s="8"/>
      <c r="G59" s="8"/>
      <c r="H59" s="8"/>
      <c r="I59" s="8"/>
      <c r="J59" s="8"/>
      <c r="K59" s="10"/>
      <c r="L59" s="10"/>
      <c r="M59" s="10"/>
      <c r="N59" s="10"/>
      <c r="O59" s="10"/>
      <c r="P59" s="12"/>
      <c r="Q59" s="12"/>
      <c r="R59" s="12"/>
      <c r="S59" s="12"/>
      <c r="T59" s="12"/>
      <c r="U59" s="15"/>
      <c r="V59" s="15"/>
      <c r="W59" s="15"/>
      <c r="X59" s="15"/>
      <c r="Y59" s="15"/>
      <c r="Z59" s="15"/>
      <c r="AA59" s="15"/>
      <c r="AB59" s="1"/>
      <c r="AC59" s="1"/>
      <c r="AD59" s="1"/>
      <c r="AE59" s="1"/>
      <c r="AF59" s="1"/>
      <c r="AG59" s="1"/>
    </row>
    <row r="60" spans="1:33" x14ac:dyDescent="0.2">
      <c r="A60" s="6"/>
      <c r="B60" s="6"/>
      <c r="C60" s="6"/>
      <c r="D60" s="6"/>
      <c r="E60" s="6"/>
      <c r="F60" s="8"/>
      <c r="G60" s="8"/>
      <c r="H60" s="8"/>
      <c r="I60" s="8"/>
      <c r="J60" s="8"/>
      <c r="K60" s="10"/>
      <c r="L60" s="10"/>
      <c r="M60" s="10"/>
      <c r="N60" s="10"/>
      <c r="O60" s="10"/>
      <c r="P60" s="12"/>
      <c r="Q60" s="12"/>
      <c r="R60" s="12"/>
      <c r="S60" s="12"/>
      <c r="T60" s="12"/>
      <c r="U60" s="15"/>
      <c r="V60" s="15"/>
      <c r="W60" s="15"/>
      <c r="X60" s="15"/>
      <c r="Y60" s="15"/>
      <c r="Z60" s="15"/>
      <c r="AA60" s="15"/>
      <c r="AB60" s="1"/>
      <c r="AC60" s="1"/>
      <c r="AD60" s="1"/>
      <c r="AE60" s="1"/>
      <c r="AF60" s="1"/>
      <c r="AG60" s="1"/>
    </row>
    <row r="61" spans="1:33" x14ac:dyDescent="0.2">
      <c r="A61" s="6"/>
      <c r="B61" s="6"/>
      <c r="C61" s="6"/>
      <c r="D61" s="6"/>
      <c r="E61" s="6"/>
      <c r="F61" s="8"/>
      <c r="G61" s="8"/>
      <c r="H61" s="8"/>
      <c r="I61" s="8"/>
      <c r="J61" s="8"/>
      <c r="K61" s="10"/>
      <c r="L61" s="10"/>
      <c r="M61" s="10"/>
      <c r="N61" s="10"/>
      <c r="O61" s="10"/>
      <c r="P61" s="12"/>
      <c r="Q61" s="12"/>
      <c r="R61" s="12"/>
      <c r="S61" s="12"/>
      <c r="T61" s="12"/>
      <c r="U61" s="15"/>
      <c r="V61" s="15"/>
      <c r="W61" s="15"/>
      <c r="X61" s="15"/>
      <c r="Y61" s="15"/>
      <c r="Z61" s="15"/>
      <c r="AA61" s="15"/>
      <c r="AB61" s="1"/>
      <c r="AC61" s="1"/>
      <c r="AD61" s="1"/>
      <c r="AE61" s="1"/>
      <c r="AF61" s="1"/>
      <c r="AG61" s="1"/>
    </row>
    <row r="62" spans="1:33" x14ac:dyDescent="0.2">
      <c r="A62" s="6"/>
      <c r="B62" s="6"/>
      <c r="C62" s="6"/>
      <c r="D62" s="6"/>
      <c r="E62" s="6"/>
      <c r="F62" s="8"/>
      <c r="G62" s="8"/>
      <c r="H62" s="8"/>
      <c r="I62" s="8"/>
      <c r="J62" s="8"/>
      <c r="K62" s="10"/>
      <c r="L62" s="10"/>
      <c r="M62" s="10"/>
      <c r="N62" s="10"/>
      <c r="O62" s="10"/>
      <c r="P62" s="12"/>
      <c r="Q62" s="12"/>
      <c r="R62" s="12"/>
      <c r="S62" s="12"/>
      <c r="T62" s="12"/>
      <c r="U62" s="15"/>
      <c r="V62" s="15"/>
      <c r="W62" s="15"/>
      <c r="X62" s="15"/>
      <c r="Y62" s="15"/>
      <c r="Z62" s="15"/>
      <c r="AA62" s="15"/>
      <c r="AB62" s="1"/>
      <c r="AC62" s="1"/>
      <c r="AD62" s="1"/>
      <c r="AE62" s="1"/>
      <c r="AF62" s="1"/>
      <c r="AG62" s="1"/>
    </row>
    <row r="63" spans="1:33" x14ac:dyDescent="0.2">
      <c r="A63" s="6"/>
      <c r="B63" s="6"/>
      <c r="C63" s="6"/>
      <c r="D63" s="6"/>
      <c r="E63" s="6"/>
      <c r="F63" s="8"/>
      <c r="G63" s="8"/>
      <c r="H63" s="8"/>
      <c r="I63" s="8"/>
      <c r="J63" s="8"/>
      <c r="K63" s="10"/>
      <c r="L63" s="10"/>
      <c r="M63" s="10"/>
      <c r="N63" s="10"/>
      <c r="O63" s="10"/>
      <c r="P63" s="12"/>
      <c r="Q63" s="12"/>
      <c r="R63" s="12"/>
      <c r="S63" s="12"/>
      <c r="T63" s="12"/>
      <c r="U63" s="15"/>
      <c r="V63" s="15"/>
      <c r="W63" s="15"/>
      <c r="X63" s="15"/>
      <c r="Y63" s="15"/>
      <c r="Z63" s="15"/>
      <c r="AA63" s="15"/>
      <c r="AB63" s="1"/>
      <c r="AC63" s="1"/>
      <c r="AD63" s="1"/>
      <c r="AE63" s="1"/>
      <c r="AF63" s="1"/>
      <c r="AG63" s="1"/>
    </row>
    <row r="64" spans="1:33" x14ac:dyDescent="0.2">
      <c r="A64" s="6"/>
      <c r="B64" s="6"/>
      <c r="C64" s="6"/>
      <c r="D64" s="6"/>
      <c r="E64" s="6"/>
      <c r="F64" s="8"/>
      <c r="G64" s="8"/>
      <c r="H64" s="8"/>
      <c r="I64" s="8"/>
      <c r="J64" s="8"/>
      <c r="K64" s="10"/>
      <c r="L64" s="10"/>
      <c r="M64" s="10"/>
      <c r="N64" s="10"/>
      <c r="O64" s="10"/>
      <c r="P64" s="12"/>
      <c r="Q64" s="12"/>
      <c r="R64" s="12"/>
      <c r="S64" s="12"/>
      <c r="T64" s="12"/>
      <c r="U64" s="15"/>
      <c r="V64" s="15"/>
      <c r="W64" s="15"/>
      <c r="X64" s="15"/>
      <c r="Y64" s="15"/>
      <c r="Z64" s="15"/>
      <c r="AA64" s="15"/>
      <c r="AB64" s="1"/>
      <c r="AC64" s="1"/>
      <c r="AD64" s="1"/>
      <c r="AE64" s="1"/>
      <c r="AF64" s="1"/>
      <c r="AG64" s="1"/>
    </row>
    <row r="65" spans="1:33" x14ac:dyDescent="0.2">
      <c r="A65" s="6"/>
      <c r="B65" s="6"/>
      <c r="C65" s="6"/>
      <c r="D65" s="6"/>
      <c r="E65" s="6"/>
      <c r="F65" s="8"/>
      <c r="G65" s="8"/>
      <c r="H65" s="8"/>
      <c r="I65" s="8"/>
      <c r="J65" s="8"/>
      <c r="K65" s="10"/>
      <c r="L65" s="10"/>
      <c r="M65" s="10"/>
      <c r="N65" s="10"/>
      <c r="O65" s="10"/>
      <c r="P65" s="12"/>
      <c r="Q65" s="12"/>
      <c r="R65" s="12"/>
      <c r="S65" s="12"/>
      <c r="T65" s="12"/>
      <c r="U65" s="15"/>
      <c r="V65" s="15"/>
      <c r="W65" s="15"/>
      <c r="X65" s="15"/>
      <c r="Y65" s="15"/>
      <c r="Z65" s="15"/>
      <c r="AA65" s="15"/>
      <c r="AB65" s="1"/>
      <c r="AC65" s="1"/>
      <c r="AD65" s="1"/>
      <c r="AE65" s="1"/>
      <c r="AF65" s="1"/>
      <c r="AG65" s="1"/>
    </row>
    <row r="66" spans="1:33" x14ac:dyDescent="0.2">
      <c r="A66" s="6"/>
      <c r="B66" s="6"/>
      <c r="C66" s="6"/>
      <c r="D66" s="6"/>
      <c r="E66" s="6"/>
      <c r="F66" s="8"/>
      <c r="G66" s="8"/>
      <c r="H66" s="8"/>
      <c r="I66" s="8"/>
      <c r="J66" s="8"/>
      <c r="K66" s="10"/>
      <c r="L66" s="10"/>
      <c r="M66" s="10"/>
      <c r="N66" s="10"/>
      <c r="O66" s="10"/>
      <c r="P66" s="12"/>
      <c r="Q66" s="12"/>
      <c r="R66" s="12"/>
      <c r="S66" s="12"/>
      <c r="T66" s="12"/>
      <c r="U66" s="15"/>
      <c r="V66" s="15"/>
      <c r="W66" s="15"/>
      <c r="X66" s="15"/>
      <c r="Y66" s="15"/>
      <c r="Z66" s="15"/>
      <c r="AA66" s="15"/>
      <c r="AB66" s="1"/>
      <c r="AC66" s="1"/>
      <c r="AD66" s="1"/>
      <c r="AE66" s="1"/>
      <c r="AF66" s="1"/>
      <c r="AG66" s="1"/>
    </row>
    <row r="67" spans="1:33" x14ac:dyDescent="0.2">
      <c r="A67" s="6"/>
      <c r="B67" s="6"/>
      <c r="C67" s="6"/>
      <c r="D67" s="6"/>
      <c r="E67" s="6"/>
      <c r="F67" s="8"/>
      <c r="G67" s="8"/>
      <c r="H67" s="8"/>
      <c r="I67" s="8"/>
      <c r="J67" s="8"/>
      <c r="K67" s="10"/>
      <c r="L67" s="10"/>
      <c r="M67" s="10"/>
      <c r="N67" s="10"/>
      <c r="O67" s="10"/>
      <c r="P67" s="12"/>
      <c r="Q67" s="12"/>
      <c r="R67" s="12"/>
      <c r="S67" s="12"/>
      <c r="T67" s="12"/>
      <c r="U67" s="15"/>
      <c r="V67" s="15"/>
      <c r="W67" s="15"/>
      <c r="X67" s="15"/>
      <c r="Y67" s="15"/>
      <c r="Z67" s="15"/>
      <c r="AA67" s="15"/>
      <c r="AB67" s="1"/>
      <c r="AC67" s="1"/>
      <c r="AD67" s="1"/>
      <c r="AE67" s="1"/>
      <c r="AF67" s="1"/>
      <c r="AG67" s="1"/>
    </row>
    <row r="68" spans="1:33" x14ac:dyDescent="0.2">
      <c r="A68" s="6"/>
      <c r="B68" s="6"/>
      <c r="C68" s="6"/>
      <c r="D68" s="6"/>
      <c r="E68" s="6"/>
      <c r="F68" s="8"/>
      <c r="G68" s="8"/>
      <c r="H68" s="8"/>
      <c r="I68" s="8"/>
      <c r="J68" s="8"/>
      <c r="K68" s="10"/>
      <c r="L68" s="10"/>
      <c r="M68" s="10"/>
      <c r="N68" s="10"/>
      <c r="O68" s="10"/>
      <c r="P68" s="12"/>
      <c r="Q68" s="12"/>
      <c r="R68" s="12"/>
      <c r="S68" s="12"/>
      <c r="T68" s="12"/>
      <c r="U68" s="15"/>
      <c r="V68" s="15"/>
      <c r="W68" s="15"/>
      <c r="X68" s="15"/>
      <c r="Y68" s="15"/>
      <c r="Z68" s="15"/>
      <c r="AA68" s="15"/>
      <c r="AB68" s="1"/>
      <c r="AC68" s="1"/>
      <c r="AD68" s="1"/>
      <c r="AE68" s="1"/>
      <c r="AF68" s="1"/>
      <c r="AG68" s="1"/>
    </row>
    <row r="69" spans="1:33" x14ac:dyDescent="0.2">
      <c r="A69" s="6"/>
      <c r="B69" s="6"/>
      <c r="C69" s="6"/>
      <c r="D69" s="6"/>
      <c r="E69" s="6"/>
      <c r="F69" s="8"/>
      <c r="G69" s="8"/>
      <c r="H69" s="8"/>
      <c r="I69" s="8"/>
      <c r="J69" s="8"/>
      <c r="K69" s="10"/>
      <c r="L69" s="10"/>
      <c r="M69" s="10"/>
      <c r="N69" s="10"/>
      <c r="O69" s="10"/>
      <c r="P69" s="12"/>
      <c r="Q69" s="12"/>
      <c r="R69" s="12"/>
      <c r="S69" s="12"/>
      <c r="T69" s="12"/>
      <c r="U69" s="15"/>
      <c r="V69" s="15"/>
      <c r="W69" s="15"/>
      <c r="X69" s="15"/>
      <c r="Y69" s="15"/>
      <c r="Z69" s="15"/>
      <c r="AA69" s="15"/>
      <c r="AB69" s="1"/>
      <c r="AC69" s="1"/>
      <c r="AD69" s="1"/>
      <c r="AE69" s="1"/>
      <c r="AF69" s="1"/>
      <c r="AG69" s="1"/>
    </row>
    <row r="70" spans="1:33" x14ac:dyDescent="0.2">
      <c r="A70" s="6"/>
      <c r="B70" s="6"/>
      <c r="C70" s="6"/>
      <c r="D70" s="6"/>
      <c r="E70" s="6"/>
      <c r="F70" s="8"/>
      <c r="G70" s="8"/>
      <c r="H70" s="8"/>
      <c r="I70" s="8"/>
      <c r="J70" s="8"/>
      <c r="K70" s="10"/>
      <c r="L70" s="10"/>
      <c r="M70" s="10"/>
      <c r="N70" s="10"/>
      <c r="O70" s="10"/>
      <c r="P70" s="12"/>
      <c r="Q70" s="12"/>
      <c r="R70" s="12"/>
      <c r="S70" s="12"/>
      <c r="T70" s="12"/>
      <c r="U70" s="15"/>
      <c r="V70" s="15"/>
      <c r="W70" s="15"/>
      <c r="X70" s="15"/>
      <c r="Y70" s="15"/>
      <c r="Z70" s="15"/>
      <c r="AA70" s="15"/>
      <c r="AB70" s="1"/>
      <c r="AC70" s="1"/>
      <c r="AD70" s="1"/>
      <c r="AE70" s="1"/>
      <c r="AF70" s="1"/>
      <c r="AG70" s="1"/>
    </row>
    <row r="71" spans="1:33" x14ac:dyDescent="0.2">
      <c r="A71" s="6"/>
      <c r="B71" s="6"/>
      <c r="C71" s="6"/>
      <c r="D71" s="6"/>
      <c r="E71" s="6"/>
      <c r="F71" s="8"/>
      <c r="G71" s="8"/>
      <c r="H71" s="8"/>
      <c r="I71" s="8"/>
      <c r="J71" s="8"/>
      <c r="K71" s="10"/>
      <c r="L71" s="10"/>
      <c r="M71" s="10"/>
      <c r="N71" s="10"/>
      <c r="O71" s="10"/>
      <c r="P71" s="12"/>
      <c r="Q71" s="12"/>
      <c r="R71" s="12"/>
      <c r="S71" s="12"/>
      <c r="T71" s="12"/>
      <c r="U71" s="15"/>
      <c r="V71" s="15"/>
      <c r="W71" s="15"/>
      <c r="X71" s="15"/>
      <c r="Y71" s="15"/>
      <c r="Z71" s="15"/>
      <c r="AA71" s="15"/>
      <c r="AB71" s="1"/>
      <c r="AC71" s="1"/>
      <c r="AD71" s="1"/>
      <c r="AE71" s="1"/>
      <c r="AF71" s="1"/>
      <c r="AG71" s="1"/>
    </row>
    <row r="72" spans="1:33" x14ac:dyDescent="0.2">
      <c r="A72" s="6"/>
      <c r="B72" s="6"/>
      <c r="C72" s="6"/>
      <c r="D72" s="6"/>
      <c r="E72" s="6"/>
      <c r="F72" s="8"/>
      <c r="G72" s="8"/>
      <c r="H72" s="8"/>
      <c r="I72" s="8"/>
      <c r="J72" s="8"/>
      <c r="K72" s="10"/>
      <c r="L72" s="10"/>
      <c r="M72" s="10"/>
      <c r="N72" s="10"/>
      <c r="O72" s="10"/>
      <c r="P72" s="12"/>
      <c r="Q72" s="12"/>
      <c r="R72" s="12"/>
      <c r="S72" s="12"/>
      <c r="T72" s="12"/>
      <c r="U72" s="15"/>
      <c r="V72" s="15"/>
      <c r="W72" s="15"/>
      <c r="X72" s="15"/>
      <c r="Y72" s="15"/>
      <c r="Z72" s="15"/>
      <c r="AA72" s="15"/>
      <c r="AB72" s="1"/>
      <c r="AC72" s="1"/>
      <c r="AD72" s="1"/>
      <c r="AE72" s="1"/>
      <c r="AF72" s="1"/>
      <c r="AG72" s="1"/>
    </row>
    <row r="73" spans="1:33" x14ac:dyDescent="0.2">
      <c r="A73" s="6"/>
      <c r="B73" s="6"/>
      <c r="C73" s="6"/>
      <c r="D73" s="6"/>
      <c r="E73" s="6"/>
      <c r="F73" s="8"/>
      <c r="G73" s="8"/>
      <c r="H73" s="8"/>
      <c r="I73" s="8"/>
      <c r="J73" s="8"/>
      <c r="K73" s="10"/>
      <c r="L73" s="10"/>
      <c r="M73" s="10"/>
      <c r="N73" s="10"/>
      <c r="O73" s="10"/>
      <c r="P73" s="12"/>
      <c r="Q73" s="12"/>
      <c r="R73" s="12"/>
      <c r="S73" s="12"/>
      <c r="T73" s="12"/>
      <c r="U73" s="15"/>
      <c r="V73" s="15"/>
      <c r="W73" s="15"/>
      <c r="X73" s="15"/>
      <c r="Y73" s="15"/>
      <c r="Z73" s="15"/>
      <c r="AA73" s="15"/>
      <c r="AB73" s="1"/>
      <c r="AC73" s="1"/>
      <c r="AD73" s="1"/>
      <c r="AE73" s="1"/>
      <c r="AF73" s="1"/>
      <c r="AG73" s="1"/>
    </row>
    <row r="74" spans="1:33" x14ac:dyDescent="0.2">
      <c r="A74" s="6"/>
      <c r="B74" s="6"/>
      <c r="C74" s="6"/>
      <c r="D74" s="6"/>
      <c r="E74" s="6"/>
      <c r="F74" s="8"/>
      <c r="G74" s="8"/>
      <c r="H74" s="8"/>
      <c r="I74" s="8"/>
      <c r="J74" s="8"/>
      <c r="K74" s="10"/>
      <c r="L74" s="10"/>
      <c r="M74" s="10"/>
      <c r="N74" s="10"/>
      <c r="O74" s="10"/>
      <c r="P74" s="12"/>
      <c r="Q74" s="12"/>
      <c r="R74" s="12"/>
      <c r="S74" s="12"/>
      <c r="T74" s="12"/>
      <c r="U74" s="15"/>
      <c r="V74" s="15"/>
      <c r="W74" s="15"/>
      <c r="X74" s="15"/>
      <c r="Y74" s="15"/>
      <c r="Z74" s="15"/>
      <c r="AA74" s="15"/>
      <c r="AB74" s="1"/>
      <c r="AC74" s="1"/>
      <c r="AD74" s="1"/>
      <c r="AE74" s="1"/>
      <c r="AF74" s="1"/>
      <c r="AG74" s="1"/>
    </row>
    <row r="75" spans="1:33" x14ac:dyDescent="0.2">
      <c r="A75" s="6"/>
      <c r="B75" s="6"/>
      <c r="C75" s="6"/>
      <c r="D75" s="6"/>
      <c r="E75" s="6"/>
      <c r="F75" s="8"/>
      <c r="G75" s="8"/>
      <c r="H75" s="8"/>
      <c r="I75" s="8"/>
      <c r="J75" s="8"/>
      <c r="K75" s="10"/>
      <c r="L75" s="10"/>
      <c r="M75" s="10"/>
      <c r="N75" s="10"/>
      <c r="O75" s="10"/>
      <c r="P75" s="12"/>
      <c r="Q75" s="12"/>
      <c r="R75" s="12"/>
      <c r="S75" s="12"/>
      <c r="T75" s="12"/>
      <c r="U75" s="15"/>
      <c r="V75" s="15"/>
      <c r="W75" s="15"/>
      <c r="X75" s="15"/>
      <c r="Y75" s="15"/>
      <c r="Z75" s="15"/>
      <c r="AA75" s="15"/>
      <c r="AB75" s="1"/>
      <c r="AC75" s="1"/>
      <c r="AD75" s="1"/>
      <c r="AE75" s="1"/>
      <c r="AF75" s="1"/>
      <c r="AG75" s="1"/>
    </row>
    <row r="76" spans="1:33" x14ac:dyDescent="0.2">
      <c r="A76" s="6"/>
      <c r="B76" s="6"/>
      <c r="C76" s="6"/>
      <c r="D76" s="6"/>
      <c r="E76" s="6"/>
      <c r="F76" s="8"/>
      <c r="G76" s="8"/>
      <c r="H76" s="8"/>
      <c r="I76" s="8"/>
      <c r="J76" s="8"/>
      <c r="K76" s="10"/>
      <c r="L76" s="10"/>
      <c r="M76" s="10"/>
      <c r="N76" s="10"/>
      <c r="O76" s="10"/>
      <c r="P76" s="12"/>
      <c r="Q76" s="12"/>
      <c r="R76" s="12"/>
      <c r="S76" s="12"/>
      <c r="T76" s="12"/>
      <c r="U76" s="15"/>
      <c r="V76" s="15"/>
      <c r="W76" s="15"/>
      <c r="X76" s="15"/>
      <c r="Y76" s="15"/>
      <c r="Z76" s="15"/>
      <c r="AA76" s="15"/>
      <c r="AB76" s="1"/>
      <c r="AC76" s="1"/>
      <c r="AD76" s="1"/>
      <c r="AE76" s="1"/>
      <c r="AF76" s="1"/>
      <c r="AG76" s="1"/>
    </row>
    <row r="77" spans="1:33" x14ac:dyDescent="0.2">
      <c r="A77" s="6"/>
      <c r="B77" s="6"/>
      <c r="C77" s="6"/>
      <c r="D77" s="6"/>
      <c r="E77" s="6"/>
      <c r="F77" s="8"/>
      <c r="G77" s="8"/>
      <c r="H77" s="8"/>
      <c r="I77" s="8"/>
      <c r="J77" s="8"/>
      <c r="K77" s="10"/>
      <c r="L77" s="10"/>
      <c r="M77" s="10"/>
      <c r="N77" s="10"/>
      <c r="O77" s="10"/>
      <c r="P77" s="12"/>
      <c r="Q77" s="12"/>
      <c r="R77" s="12"/>
      <c r="S77" s="12"/>
      <c r="T77" s="12"/>
      <c r="U77" s="15"/>
      <c r="V77" s="15"/>
      <c r="W77" s="15"/>
      <c r="X77" s="15"/>
      <c r="Y77" s="15"/>
      <c r="Z77" s="15"/>
      <c r="AA77" s="15"/>
      <c r="AB77" s="1"/>
      <c r="AC77" s="1"/>
      <c r="AD77" s="1"/>
      <c r="AE77" s="1"/>
      <c r="AF77" s="1"/>
      <c r="AG77" s="1"/>
    </row>
    <row r="78" spans="1:33" x14ac:dyDescent="0.2">
      <c r="A78" s="6"/>
      <c r="B78" s="6"/>
      <c r="C78" s="6"/>
      <c r="D78" s="6"/>
      <c r="E78" s="6"/>
      <c r="F78" s="8"/>
      <c r="G78" s="8"/>
      <c r="H78" s="8"/>
      <c r="I78" s="8"/>
      <c r="J78" s="8"/>
      <c r="K78" s="10"/>
      <c r="L78" s="10"/>
      <c r="M78" s="10"/>
      <c r="N78" s="10"/>
      <c r="O78" s="10"/>
      <c r="P78" s="12"/>
      <c r="Q78" s="12"/>
      <c r="R78" s="12"/>
      <c r="S78" s="12"/>
      <c r="T78" s="12"/>
      <c r="U78" s="15"/>
      <c r="V78" s="15"/>
      <c r="W78" s="15"/>
      <c r="X78" s="15"/>
      <c r="Y78" s="15"/>
      <c r="Z78" s="15"/>
      <c r="AA78" s="15"/>
      <c r="AB78" s="1"/>
      <c r="AC78" s="1"/>
      <c r="AD78" s="1"/>
      <c r="AE78" s="1"/>
      <c r="AF78" s="1"/>
      <c r="AG78" s="1"/>
    </row>
    <row r="79" spans="1:33" x14ac:dyDescent="0.2">
      <c r="A79" s="6"/>
      <c r="B79" s="6"/>
      <c r="C79" s="6"/>
      <c r="D79" s="6"/>
      <c r="E79" s="6"/>
      <c r="F79" s="8"/>
      <c r="G79" s="8"/>
      <c r="H79" s="8"/>
      <c r="I79" s="8"/>
      <c r="J79" s="8"/>
      <c r="K79" s="10"/>
      <c r="L79" s="10"/>
      <c r="M79" s="10"/>
      <c r="N79" s="10"/>
      <c r="O79" s="10"/>
      <c r="P79" s="12"/>
      <c r="Q79" s="12"/>
      <c r="R79" s="12"/>
      <c r="S79" s="12"/>
      <c r="T79" s="12"/>
      <c r="U79" s="15"/>
      <c r="V79" s="15"/>
      <c r="W79" s="15"/>
      <c r="X79" s="15"/>
      <c r="Y79" s="15"/>
      <c r="Z79" s="15"/>
      <c r="AA79" s="15"/>
      <c r="AB79" s="1"/>
      <c r="AC79" s="1"/>
      <c r="AD79" s="1"/>
      <c r="AE79" s="1"/>
      <c r="AF79" s="1"/>
      <c r="AG79" s="1"/>
    </row>
    <row r="80" spans="1:33" x14ac:dyDescent="0.2">
      <c r="A80" s="6"/>
      <c r="B80" s="6"/>
      <c r="C80" s="6"/>
      <c r="D80" s="6"/>
      <c r="E80" s="6"/>
      <c r="F80" s="8"/>
      <c r="G80" s="8"/>
      <c r="H80" s="8"/>
      <c r="I80" s="8"/>
      <c r="J80" s="8"/>
      <c r="K80" s="10"/>
      <c r="L80" s="10"/>
      <c r="M80" s="10"/>
      <c r="N80" s="10"/>
      <c r="O80" s="10"/>
      <c r="P80" s="12"/>
      <c r="Q80" s="12"/>
      <c r="R80" s="12"/>
      <c r="S80" s="12"/>
      <c r="T80" s="12"/>
      <c r="U80" s="15"/>
      <c r="V80" s="15"/>
      <c r="W80" s="15"/>
      <c r="X80" s="15"/>
      <c r="Y80" s="15"/>
      <c r="Z80" s="15"/>
      <c r="AA80" s="15"/>
      <c r="AB80" s="1"/>
      <c r="AC80" s="1"/>
      <c r="AD80" s="1"/>
      <c r="AE80" s="1"/>
      <c r="AF80" s="1"/>
      <c r="AG80" s="1"/>
    </row>
    <row r="81" spans="1:33" x14ac:dyDescent="0.2">
      <c r="A81" s="6"/>
      <c r="B81" s="6"/>
      <c r="C81" s="6"/>
      <c r="D81" s="6"/>
      <c r="E81" s="6"/>
      <c r="F81" s="8"/>
      <c r="G81" s="8"/>
      <c r="H81" s="8"/>
      <c r="I81" s="8"/>
      <c r="J81" s="8"/>
      <c r="K81" s="10"/>
      <c r="L81" s="10"/>
      <c r="M81" s="10"/>
      <c r="N81" s="10"/>
      <c r="O81" s="10"/>
      <c r="P81" s="12"/>
      <c r="Q81" s="12"/>
      <c r="R81" s="12"/>
      <c r="S81" s="12"/>
      <c r="T81" s="12"/>
      <c r="U81" s="15"/>
      <c r="V81" s="15"/>
      <c r="W81" s="15"/>
      <c r="X81" s="15"/>
      <c r="Y81" s="15"/>
      <c r="Z81" s="15"/>
      <c r="AA81" s="15"/>
      <c r="AB81" s="1"/>
      <c r="AC81" s="1"/>
      <c r="AD81" s="1"/>
      <c r="AE81" s="1"/>
      <c r="AF81" s="1"/>
      <c r="AG81" s="1"/>
    </row>
    <row r="82" spans="1:33" x14ac:dyDescent="0.2">
      <c r="A82" s="6"/>
      <c r="B82" s="6"/>
      <c r="C82" s="6"/>
      <c r="D82" s="6"/>
      <c r="E82" s="6"/>
      <c r="F82" s="8"/>
      <c r="G82" s="8"/>
      <c r="H82" s="8"/>
      <c r="I82" s="8"/>
      <c r="J82" s="8"/>
      <c r="K82" s="10"/>
      <c r="L82" s="10"/>
      <c r="M82" s="10"/>
      <c r="N82" s="10"/>
      <c r="O82" s="10"/>
      <c r="P82" s="12"/>
      <c r="Q82" s="12"/>
      <c r="R82" s="12"/>
      <c r="S82" s="12"/>
      <c r="T82" s="12"/>
      <c r="U82" s="15"/>
      <c r="V82" s="15"/>
      <c r="W82" s="15"/>
      <c r="X82" s="15"/>
      <c r="Y82" s="15"/>
      <c r="Z82" s="15"/>
      <c r="AA82" s="15"/>
      <c r="AB82" s="1"/>
      <c r="AC82" s="1"/>
      <c r="AD82" s="1"/>
      <c r="AE82" s="1"/>
      <c r="AF82" s="1"/>
      <c r="AG82" s="1"/>
    </row>
    <row r="83" spans="1:33" x14ac:dyDescent="0.2">
      <c r="A83" s="6"/>
      <c r="B83" s="6"/>
      <c r="C83" s="6"/>
      <c r="D83" s="6"/>
      <c r="E83" s="6"/>
      <c r="F83" s="8"/>
      <c r="G83" s="8"/>
      <c r="H83" s="8"/>
      <c r="I83" s="8"/>
      <c r="J83" s="8"/>
      <c r="K83" s="10"/>
      <c r="L83" s="10"/>
      <c r="M83" s="10"/>
      <c r="N83" s="10"/>
      <c r="O83" s="10"/>
      <c r="P83" s="12"/>
      <c r="Q83" s="12"/>
      <c r="R83" s="12"/>
      <c r="S83" s="12"/>
      <c r="T83" s="12"/>
      <c r="U83" s="15"/>
      <c r="V83" s="15"/>
      <c r="W83" s="15"/>
      <c r="X83" s="15"/>
      <c r="Y83" s="15"/>
      <c r="Z83" s="15"/>
      <c r="AA83" s="15"/>
      <c r="AB83" s="1"/>
      <c r="AC83" s="1"/>
      <c r="AD83" s="1"/>
      <c r="AE83" s="1"/>
      <c r="AF83" s="1"/>
      <c r="AG83" s="1"/>
    </row>
    <row r="84" spans="1:33" x14ac:dyDescent="0.2">
      <c r="A84" s="6"/>
      <c r="B84" s="6"/>
      <c r="C84" s="6"/>
      <c r="D84" s="6"/>
      <c r="E84" s="6"/>
      <c r="F84" s="8"/>
      <c r="G84" s="8"/>
      <c r="H84" s="8"/>
      <c r="I84" s="8"/>
      <c r="J84" s="8"/>
      <c r="K84" s="10"/>
      <c r="L84" s="10"/>
      <c r="M84" s="10"/>
      <c r="N84" s="10"/>
      <c r="O84" s="10"/>
      <c r="P84" s="12"/>
      <c r="Q84" s="12"/>
      <c r="R84" s="12"/>
      <c r="S84" s="12"/>
      <c r="T84" s="12"/>
      <c r="U84" s="15"/>
      <c r="V84" s="15"/>
      <c r="W84" s="15"/>
      <c r="X84" s="15"/>
      <c r="Y84" s="15"/>
      <c r="Z84" s="15"/>
      <c r="AA84" s="15"/>
      <c r="AB84" s="1"/>
      <c r="AC84" s="1"/>
      <c r="AD84" s="1"/>
      <c r="AE84" s="1"/>
      <c r="AF84" s="1"/>
      <c r="AG84" s="1"/>
    </row>
    <row r="85" spans="1:33" x14ac:dyDescent="0.2">
      <c r="A85" s="6"/>
      <c r="B85" s="6"/>
      <c r="C85" s="6"/>
      <c r="D85" s="6"/>
      <c r="E85" s="6"/>
      <c r="F85" s="8"/>
      <c r="G85" s="8"/>
      <c r="H85" s="8"/>
      <c r="I85" s="8"/>
      <c r="J85" s="8"/>
      <c r="K85" s="10"/>
      <c r="L85" s="10"/>
      <c r="M85" s="10"/>
      <c r="N85" s="10"/>
      <c r="O85" s="10"/>
      <c r="P85" s="12"/>
      <c r="Q85" s="12"/>
      <c r="R85" s="12"/>
      <c r="S85" s="12"/>
      <c r="T85" s="12"/>
      <c r="U85" s="15"/>
      <c r="V85" s="15"/>
      <c r="W85" s="15"/>
      <c r="X85" s="15"/>
      <c r="Y85" s="15"/>
      <c r="Z85" s="15"/>
      <c r="AA85" s="15"/>
      <c r="AB85" s="1"/>
      <c r="AC85" s="1"/>
      <c r="AD85" s="1"/>
      <c r="AE85" s="1"/>
      <c r="AF85" s="1"/>
      <c r="AG85" s="1"/>
    </row>
    <row r="86" spans="1:33" x14ac:dyDescent="0.2">
      <c r="A86" s="6"/>
      <c r="B86" s="6"/>
      <c r="C86" s="6"/>
      <c r="D86" s="6"/>
      <c r="E86" s="6"/>
      <c r="F86" s="8"/>
      <c r="G86" s="8"/>
      <c r="H86" s="8"/>
      <c r="I86" s="8"/>
      <c r="J86" s="8"/>
      <c r="K86" s="10"/>
      <c r="L86" s="10"/>
      <c r="M86" s="10"/>
      <c r="N86" s="10"/>
      <c r="O86" s="10"/>
      <c r="P86" s="12"/>
      <c r="Q86" s="12"/>
      <c r="R86" s="12"/>
      <c r="S86" s="12"/>
      <c r="T86" s="12"/>
      <c r="U86" s="15"/>
      <c r="V86" s="15"/>
      <c r="W86" s="15"/>
      <c r="X86" s="15"/>
      <c r="Y86" s="15"/>
      <c r="Z86" s="15"/>
      <c r="AA86" s="15"/>
      <c r="AB86" s="1"/>
      <c r="AC86" s="1"/>
      <c r="AD86" s="1"/>
      <c r="AE86" s="1"/>
      <c r="AF86" s="1"/>
      <c r="AG86" s="1"/>
    </row>
    <row r="87" spans="1:33" x14ac:dyDescent="0.2">
      <c r="A87" s="6"/>
      <c r="B87" s="6"/>
      <c r="C87" s="6"/>
      <c r="D87" s="6"/>
      <c r="E87" s="6"/>
      <c r="F87" s="8"/>
      <c r="G87" s="8"/>
      <c r="H87" s="8"/>
      <c r="I87" s="8"/>
      <c r="J87" s="8"/>
      <c r="K87" s="10"/>
      <c r="L87" s="10"/>
      <c r="M87" s="10"/>
      <c r="N87" s="10"/>
      <c r="O87" s="10"/>
      <c r="P87" s="12"/>
      <c r="Q87" s="12"/>
      <c r="R87" s="12"/>
      <c r="S87" s="12"/>
      <c r="T87" s="12"/>
      <c r="U87" s="15"/>
      <c r="V87" s="15"/>
      <c r="W87" s="15"/>
      <c r="X87" s="15"/>
      <c r="Y87" s="15"/>
      <c r="Z87" s="15"/>
      <c r="AA87" s="15"/>
      <c r="AB87" s="1"/>
      <c r="AC87" s="1"/>
      <c r="AD87" s="1"/>
      <c r="AE87" s="1"/>
      <c r="AF87" s="1"/>
      <c r="AG87" s="1"/>
    </row>
    <row r="88" spans="1:33" x14ac:dyDescent="0.2">
      <c r="A88" s="6"/>
      <c r="B88" s="6"/>
      <c r="C88" s="6"/>
      <c r="D88" s="6"/>
      <c r="E88" s="6"/>
      <c r="F88" s="8"/>
      <c r="G88" s="8"/>
      <c r="H88" s="8"/>
      <c r="I88" s="8"/>
      <c r="J88" s="8"/>
      <c r="K88" s="10"/>
      <c r="L88" s="10"/>
      <c r="M88" s="10"/>
      <c r="N88" s="10"/>
      <c r="O88" s="10"/>
      <c r="P88" s="12"/>
      <c r="Q88" s="12"/>
      <c r="R88" s="12"/>
      <c r="S88" s="12"/>
      <c r="T88" s="12"/>
      <c r="U88" s="15"/>
      <c r="V88" s="15"/>
      <c r="W88" s="15"/>
      <c r="X88" s="15"/>
      <c r="Y88" s="15"/>
      <c r="Z88" s="15"/>
      <c r="AA88" s="15"/>
      <c r="AB88" s="1"/>
      <c r="AC88" s="1"/>
      <c r="AD88" s="1"/>
      <c r="AE88" s="1"/>
      <c r="AF88" s="1"/>
      <c r="AG88" s="1"/>
    </row>
    <row r="89" spans="1:33" x14ac:dyDescent="0.2">
      <c r="A89" s="6"/>
      <c r="B89" s="6"/>
      <c r="C89" s="6"/>
      <c r="D89" s="6"/>
      <c r="E89" s="6"/>
      <c r="F89" s="8"/>
      <c r="G89" s="8"/>
      <c r="H89" s="8"/>
      <c r="I89" s="8"/>
      <c r="J89" s="8"/>
      <c r="K89" s="10"/>
      <c r="L89" s="10"/>
      <c r="M89" s="10"/>
      <c r="N89" s="10"/>
      <c r="O89" s="10"/>
      <c r="P89" s="12"/>
      <c r="Q89" s="12"/>
      <c r="R89" s="12"/>
      <c r="S89" s="12"/>
      <c r="T89" s="12"/>
      <c r="U89" s="15"/>
      <c r="V89" s="15"/>
      <c r="W89" s="15"/>
      <c r="X89" s="15"/>
      <c r="Y89" s="15"/>
      <c r="Z89" s="15"/>
      <c r="AA89" s="15"/>
      <c r="AB89" s="1"/>
      <c r="AC89" s="1"/>
      <c r="AD89" s="1"/>
      <c r="AE89" s="1"/>
      <c r="AF89" s="1"/>
      <c r="AG89" s="1"/>
    </row>
    <row r="90" spans="1:33" x14ac:dyDescent="0.2">
      <c r="A90" s="6"/>
      <c r="B90" s="6"/>
      <c r="C90" s="6"/>
      <c r="D90" s="6"/>
      <c r="E90" s="6"/>
      <c r="F90" s="8"/>
      <c r="G90" s="8"/>
      <c r="H90" s="8"/>
      <c r="I90" s="8"/>
      <c r="J90" s="8"/>
      <c r="K90" s="10"/>
      <c r="L90" s="10"/>
      <c r="M90" s="10"/>
      <c r="N90" s="10"/>
      <c r="O90" s="10"/>
      <c r="P90" s="12"/>
      <c r="Q90" s="12"/>
      <c r="R90" s="12"/>
      <c r="S90" s="12"/>
      <c r="T90" s="12"/>
      <c r="U90" s="15"/>
      <c r="V90" s="15"/>
      <c r="W90" s="15"/>
      <c r="X90" s="15"/>
      <c r="Y90" s="15"/>
      <c r="Z90" s="15"/>
      <c r="AA90" s="15"/>
      <c r="AB90" s="1"/>
      <c r="AC90" s="1"/>
      <c r="AD90" s="1"/>
      <c r="AE90" s="1"/>
      <c r="AF90" s="1"/>
      <c r="AG90" s="1"/>
    </row>
    <row r="91" spans="1:33" x14ac:dyDescent="0.2">
      <c r="A91" s="6"/>
      <c r="B91" s="6"/>
      <c r="C91" s="6"/>
      <c r="D91" s="6"/>
      <c r="E91" s="6"/>
      <c r="F91" s="8"/>
      <c r="G91" s="8"/>
      <c r="H91" s="8"/>
      <c r="I91" s="8"/>
      <c r="J91" s="8"/>
      <c r="K91" s="10"/>
      <c r="L91" s="10"/>
      <c r="M91" s="10"/>
      <c r="N91" s="10"/>
      <c r="O91" s="10"/>
      <c r="P91" s="12"/>
      <c r="Q91" s="12"/>
      <c r="R91" s="12"/>
      <c r="S91" s="12"/>
      <c r="T91" s="12"/>
      <c r="U91" s="15"/>
      <c r="V91" s="15"/>
      <c r="W91" s="15"/>
      <c r="X91" s="15"/>
      <c r="Y91" s="15"/>
      <c r="Z91" s="15"/>
      <c r="AA91" s="15"/>
      <c r="AB91" s="1"/>
      <c r="AC91" s="1"/>
      <c r="AD91" s="1"/>
      <c r="AE91" s="1"/>
      <c r="AF91" s="1"/>
      <c r="AG91" s="1"/>
    </row>
    <row r="92" spans="1:33" x14ac:dyDescent="0.2">
      <c r="A92" s="6"/>
      <c r="B92" s="6"/>
      <c r="C92" s="6"/>
      <c r="D92" s="6"/>
      <c r="E92" s="6"/>
      <c r="F92" s="8"/>
      <c r="G92" s="8"/>
      <c r="H92" s="8"/>
      <c r="I92" s="8"/>
      <c r="J92" s="8"/>
      <c r="K92" s="10"/>
      <c r="L92" s="10"/>
      <c r="M92" s="10"/>
      <c r="N92" s="10"/>
      <c r="O92" s="10"/>
      <c r="P92" s="12"/>
      <c r="Q92" s="12"/>
      <c r="R92" s="12"/>
      <c r="S92" s="12"/>
      <c r="T92" s="12"/>
      <c r="U92" s="15"/>
      <c r="V92" s="15"/>
      <c r="W92" s="15"/>
      <c r="X92" s="15"/>
      <c r="Y92" s="15"/>
      <c r="Z92" s="15"/>
      <c r="AA92" s="15"/>
      <c r="AB92" s="1"/>
      <c r="AC92" s="1"/>
      <c r="AD92" s="1"/>
      <c r="AE92" s="1"/>
      <c r="AF92" s="1"/>
      <c r="AG92" s="1"/>
    </row>
    <row r="93" spans="1:33" x14ac:dyDescent="0.2">
      <c r="A93" s="6"/>
      <c r="B93" s="6"/>
      <c r="C93" s="6"/>
      <c r="D93" s="6"/>
      <c r="E93" s="6"/>
      <c r="F93" s="8"/>
      <c r="G93" s="8"/>
      <c r="H93" s="8"/>
      <c r="I93" s="8"/>
      <c r="J93" s="8"/>
      <c r="K93" s="10"/>
      <c r="L93" s="10"/>
      <c r="M93" s="10"/>
      <c r="N93" s="10"/>
      <c r="O93" s="10"/>
      <c r="P93" s="12"/>
      <c r="Q93" s="12"/>
      <c r="R93" s="12"/>
      <c r="S93" s="12"/>
      <c r="T93" s="12"/>
      <c r="U93" s="15"/>
      <c r="V93" s="15"/>
      <c r="W93" s="15"/>
      <c r="X93" s="15"/>
      <c r="Y93" s="15"/>
      <c r="Z93" s="15"/>
      <c r="AA93" s="15"/>
      <c r="AB93" s="1"/>
      <c r="AC93" s="1"/>
      <c r="AD93" s="1"/>
      <c r="AE93" s="1"/>
      <c r="AF93" s="1"/>
      <c r="AG93" s="1"/>
    </row>
    <row r="94" spans="1:33" x14ac:dyDescent="0.2">
      <c r="A94" s="6"/>
      <c r="B94" s="6"/>
      <c r="C94" s="6"/>
      <c r="D94" s="6"/>
      <c r="E94" s="6"/>
      <c r="F94" s="8"/>
      <c r="G94" s="8"/>
      <c r="H94" s="8"/>
      <c r="I94" s="8"/>
      <c r="J94" s="8"/>
      <c r="K94" s="10"/>
      <c r="L94" s="10"/>
      <c r="M94" s="10"/>
      <c r="N94" s="10"/>
      <c r="O94" s="10"/>
      <c r="P94" s="12"/>
      <c r="Q94" s="12"/>
      <c r="R94" s="12"/>
      <c r="S94" s="12"/>
      <c r="T94" s="12"/>
      <c r="U94" s="15"/>
      <c r="V94" s="15"/>
      <c r="W94" s="15"/>
      <c r="X94" s="15"/>
      <c r="Y94" s="15"/>
      <c r="Z94" s="15"/>
      <c r="AA94" s="15"/>
      <c r="AB94" s="1"/>
      <c r="AC94" s="1"/>
      <c r="AD94" s="1"/>
      <c r="AE94" s="1"/>
      <c r="AF94" s="1"/>
      <c r="AG94" s="1"/>
    </row>
    <row r="95" spans="1:33" x14ac:dyDescent="0.2">
      <c r="A95" s="6"/>
      <c r="B95" s="6"/>
      <c r="C95" s="6"/>
      <c r="D95" s="6"/>
      <c r="E95" s="6"/>
      <c r="F95" s="8"/>
      <c r="G95" s="8"/>
      <c r="H95" s="8"/>
      <c r="I95" s="8"/>
      <c r="J95" s="8"/>
      <c r="K95" s="10"/>
      <c r="L95" s="10"/>
      <c r="M95" s="10"/>
      <c r="N95" s="10"/>
      <c r="O95" s="10"/>
      <c r="P95" s="12"/>
      <c r="Q95" s="12"/>
      <c r="R95" s="12"/>
      <c r="S95" s="12"/>
      <c r="T95" s="12"/>
      <c r="U95" s="15"/>
      <c r="V95" s="15"/>
      <c r="W95" s="15"/>
      <c r="X95" s="15"/>
      <c r="Y95" s="15"/>
      <c r="Z95" s="15"/>
      <c r="AA95" s="15"/>
      <c r="AB95" s="1"/>
      <c r="AC95" s="1"/>
      <c r="AD95" s="1"/>
      <c r="AE95" s="1"/>
      <c r="AF95" s="1"/>
      <c r="AG95" s="1"/>
    </row>
    <row r="96" spans="1:33" x14ac:dyDescent="0.2">
      <c r="A96" s="6"/>
      <c r="B96" s="6"/>
      <c r="C96" s="6"/>
      <c r="D96" s="6"/>
      <c r="E96" s="6"/>
      <c r="F96" s="8"/>
      <c r="G96" s="8"/>
      <c r="H96" s="8"/>
      <c r="I96" s="8"/>
      <c r="J96" s="8"/>
      <c r="K96" s="10"/>
      <c r="L96" s="10"/>
      <c r="M96" s="10"/>
      <c r="N96" s="10"/>
      <c r="O96" s="10"/>
      <c r="P96" s="12"/>
      <c r="Q96" s="12"/>
      <c r="R96" s="12"/>
      <c r="S96" s="12"/>
      <c r="T96" s="12"/>
      <c r="U96" s="15"/>
      <c r="V96" s="15"/>
      <c r="W96" s="15"/>
      <c r="X96" s="15"/>
      <c r="Y96" s="15"/>
      <c r="Z96" s="15"/>
      <c r="AA96" s="15"/>
      <c r="AB96" s="1"/>
      <c r="AC96" s="1"/>
      <c r="AD96" s="1"/>
      <c r="AE96" s="1"/>
      <c r="AF96" s="1"/>
      <c r="AG96" s="1"/>
    </row>
    <row r="97" spans="1:33" x14ac:dyDescent="0.2">
      <c r="A97" s="6"/>
      <c r="B97" s="6"/>
      <c r="C97" s="6"/>
      <c r="D97" s="6"/>
      <c r="E97" s="6"/>
      <c r="F97" s="8"/>
      <c r="G97" s="8"/>
      <c r="H97" s="8"/>
      <c r="I97" s="8"/>
      <c r="J97" s="8"/>
      <c r="K97" s="10"/>
      <c r="L97" s="10"/>
      <c r="M97" s="10"/>
      <c r="N97" s="10"/>
      <c r="O97" s="10"/>
      <c r="P97" s="12"/>
      <c r="Q97" s="12"/>
      <c r="R97" s="12"/>
      <c r="S97" s="12"/>
      <c r="T97" s="12"/>
      <c r="U97" s="15"/>
      <c r="V97" s="15"/>
      <c r="W97" s="15"/>
      <c r="X97" s="15"/>
      <c r="Y97" s="15"/>
      <c r="Z97" s="15"/>
      <c r="AA97" s="15"/>
      <c r="AB97" s="1"/>
      <c r="AC97" s="1"/>
      <c r="AD97" s="1"/>
      <c r="AE97" s="1"/>
      <c r="AF97" s="1"/>
      <c r="AG97" s="1"/>
    </row>
    <row r="98" spans="1:33" x14ac:dyDescent="0.2">
      <c r="A98" s="6"/>
      <c r="B98" s="6"/>
      <c r="C98" s="6"/>
      <c r="D98" s="6"/>
      <c r="E98" s="6"/>
      <c r="F98" s="8"/>
      <c r="G98" s="8"/>
      <c r="H98" s="8"/>
      <c r="I98" s="8"/>
      <c r="J98" s="8"/>
      <c r="K98" s="10"/>
      <c r="L98" s="10"/>
      <c r="M98" s="10"/>
      <c r="N98" s="10"/>
      <c r="O98" s="10"/>
      <c r="P98" s="12"/>
      <c r="Q98" s="12"/>
      <c r="R98" s="12"/>
      <c r="S98" s="12"/>
      <c r="T98" s="12"/>
      <c r="U98" s="15"/>
      <c r="V98" s="15"/>
      <c r="W98" s="15"/>
      <c r="X98" s="15"/>
      <c r="Y98" s="15"/>
      <c r="Z98" s="15"/>
      <c r="AA98" s="15"/>
      <c r="AB98" s="1"/>
      <c r="AC98" s="1"/>
      <c r="AD98" s="1"/>
      <c r="AE98" s="1"/>
      <c r="AF98" s="1"/>
      <c r="AG98" s="1"/>
    </row>
    <row r="99" spans="1:33" x14ac:dyDescent="0.2">
      <c r="A99" s="6"/>
      <c r="B99" s="6"/>
      <c r="C99" s="6"/>
      <c r="D99" s="6"/>
      <c r="E99" s="6"/>
      <c r="F99" s="8"/>
      <c r="G99" s="8"/>
      <c r="H99" s="8"/>
      <c r="I99" s="8"/>
      <c r="J99" s="8"/>
      <c r="K99" s="10"/>
      <c r="L99" s="10"/>
      <c r="M99" s="10"/>
      <c r="N99" s="10"/>
      <c r="O99" s="10"/>
      <c r="P99" s="12"/>
      <c r="Q99" s="12"/>
      <c r="R99" s="12"/>
      <c r="S99" s="12"/>
      <c r="T99" s="12"/>
      <c r="U99" s="15"/>
      <c r="V99" s="15"/>
      <c r="W99" s="15"/>
      <c r="X99" s="15"/>
      <c r="Y99" s="15"/>
      <c r="Z99" s="15"/>
      <c r="AA99" s="15"/>
      <c r="AB99" s="1"/>
      <c r="AC99" s="1"/>
      <c r="AD99" s="1"/>
      <c r="AE99" s="1"/>
      <c r="AF99" s="1"/>
      <c r="AG99" s="1"/>
    </row>
    <row r="100" spans="1:33" x14ac:dyDescent="0.2">
      <c r="A100" s="6"/>
      <c r="B100" s="6"/>
      <c r="C100" s="6"/>
      <c r="D100" s="6"/>
      <c r="E100" s="6"/>
      <c r="F100" s="8"/>
      <c r="G100" s="8"/>
      <c r="H100" s="8"/>
      <c r="I100" s="8"/>
      <c r="J100" s="8"/>
      <c r="K100" s="10"/>
      <c r="L100" s="10"/>
      <c r="M100" s="10"/>
      <c r="N100" s="10"/>
      <c r="O100" s="10"/>
      <c r="P100" s="12"/>
      <c r="Q100" s="12"/>
      <c r="R100" s="12"/>
      <c r="S100" s="12"/>
      <c r="T100" s="12"/>
      <c r="U100" s="15"/>
      <c r="V100" s="15"/>
      <c r="W100" s="15"/>
      <c r="X100" s="15"/>
      <c r="Y100" s="15"/>
      <c r="Z100" s="15"/>
      <c r="AA100" s="15"/>
      <c r="AB100" s="1"/>
      <c r="AC100" s="1"/>
      <c r="AD100" s="1"/>
      <c r="AE100" s="1"/>
      <c r="AF100" s="1"/>
      <c r="AG100" s="1"/>
    </row>
    <row r="101" spans="1:33" x14ac:dyDescent="0.2">
      <c r="A101" s="6"/>
      <c r="B101" s="6"/>
      <c r="C101" s="6"/>
      <c r="D101" s="6"/>
      <c r="E101" s="6"/>
      <c r="F101" s="8"/>
      <c r="G101" s="8"/>
      <c r="H101" s="8"/>
      <c r="I101" s="8"/>
      <c r="J101" s="8"/>
      <c r="K101" s="10"/>
      <c r="L101" s="10"/>
      <c r="M101" s="10"/>
      <c r="N101" s="10"/>
      <c r="O101" s="10"/>
      <c r="P101" s="12"/>
      <c r="Q101" s="12"/>
      <c r="R101" s="12"/>
      <c r="S101" s="12"/>
      <c r="T101" s="12"/>
      <c r="U101" s="15"/>
      <c r="V101" s="15"/>
      <c r="W101" s="15"/>
      <c r="X101" s="15"/>
      <c r="Y101" s="15"/>
      <c r="Z101" s="15"/>
      <c r="AA101" s="15"/>
      <c r="AB101" s="1"/>
      <c r="AC101" s="1"/>
      <c r="AD101" s="1"/>
      <c r="AE101" s="1"/>
      <c r="AF101" s="1"/>
      <c r="AG101" s="1"/>
    </row>
    <row r="102" spans="1:33" x14ac:dyDescent="0.2">
      <c r="A102" s="6"/>
      <c r="B102" s="6"/>
      <c r="C102" s="6"/>
      <c r="D102" s="6"/>
      <c r="E102" s="6"/>
      <c r="F102" s="8"/>
      <c r="G102" s="8"/>
      <c r="H102" s="8"/>
      <c r="I102" s="8"/>
      <c r="J102" s="8"/>
      <c r="K102" s="10"/>
      <c r="L102" s="10"/>
      <c r="M102" s="10"/>
      <c r="N102" s="10"/>
      <c r="O102" s="10"/>
      <c r="P102" s="12"/>
      <c r="Q102" s="12"/>
      <c r="R102" s="12"/>
      <c r="S102" s="12"/>
      <c r="T102" s="12"/>
      <c r="U102" s="15"/>
      <c r="V102" s="15"/>
      <c r="W102" s="15"/>
      <c r="X102" s="15"/>
      <c r="Y102" s="15"/>
      <c r="Z102" s="15"/>
      <c r="AA102" s="15"/>
      <c r="AB102" s="1"/>
      <c r="AC102" s="1"/>
      <c r="AD102" s="1"/>
      <c r="AE102" s="1"/>
      <c r="AF102" s="1"/>
      <c r="AG102" s="1"/>
    </row>
    <row r="103" spans="1:33" x14ac:dyDescent="0.2">
      <c r="A103" s="6"/>
      <c r="B103" s="6"/>
      <c r="C103" s="6"/>
      <c r="D103" s="6"/>
      <c r="E103" s="6"/>
      <c r="F103" s="8"/>
      <c r="G103" s="8"/>
      <c r="H103" s="8"/>
      <c r="I103" s="8"/>
      <c r="J103" s="8"/>
      <c r="K103" s="10"/>
      <c r="L103" s="10"/>
      <c r="M103" s="10"/>
      <c r="N103" s="10"/>
      <c r="O103" s="10"/>
      <c r="P103" s="12"/>
      <c r="Q103" s="12"/>
      <c r="R103" s="12"/>
      <c r="S103" s="12"/>
      <c r="T103" s="12"/>
      <c r="U103" s="15"/>
      <c r="V103" s="15"/>
      <c r="W103" s="15"/>
      <c r="X103" s="15"/>
      <c r="Y103" s="15"/>
      <c r="Z103" s="15"/>
      <c r="AA103" s="15"/>
      <c r="AB103" s="1"/>
      <c r="AC103" s="1"/>
      <c r="AD103" s="1"/>
      <c r="AE103" s="1"/>
      <c r="AF103" s="1"/>
      <c r="AG103" s="1"/>
    </row>
    <row r="104" spans="1:33" x14ac:dyDescent="0.2">
      <c r="A104" s="6"/>
      <c r="B104" s="6"/>
      <c r="C104" s="6"/>
      <c r="D104" s="6"/>
      <c r="E104" s="6"/>
      <c r="F104" s="8"/>
      <c r="G104" s="8"/>
      <c r="H104" s="8"/>
      <c r="I104" s="8"/>
      <c r="J104" s="8"/>
      <c r="K104" s="10"/>
      <c r="L104" s="10"/>
      <c r="M104" s="10"/>
      <c r="N104" s="10"/>
      <c r="O104" s="10"/>
      <c r="P104" s="12"/>
      <c r="Q104" s="12"/>
      <c r="R104" s="12"/>
      <c r="S104" s="12"/>
      <c r="T104" s="12"/>
      <c r="U104" s="15"/>
      <c r="V104" s="15"/>
      <c r="W104" s="15"/>
      <c r="X104" s="15"/>
      <c r="Y104" s="15"/>
      <c r="Z104" s="15"/>
      <c r="AA104" s="15"/>
      <c r="AB104" s="1"/>
      <c r="AC104" s="1"/>
      <c r="AD104" s="1"/>
      <c r="AE104" s="1"/>
      <c r="AF104" s="1"/>
      <c r="AG104" s="1"/>
    </row>
    <row r="105" spans="1:33" x14ac:dyDescent="0.2">
      <c r="A105" s="6"/>
      <c r="B105" s="6"/>
      <c r="C105" s="6"/>
      <c r="D105" s="6"/>
      <c r="E105" s="6"/>
      <c r="F105" s="8"/>
      <c r="G105" s="8"/>
      <c r="H105" s="8"/>
      <c r="I105" s="8"/>
      <c r="J105" s="8"/>
      <c r="K105" s="10"/>
      <c r="L105" s="10"/>
      <c r="M105" s="10"/>
      <c r="N105" s="10"/>
      <c r="O105" s="10"/>
      <c r="P105" s="12"/>
      <c r="Q105" s="12"/>
      <c r="R105" s="12"/>
      <c r="S105" s="12"/>
      <c r="T105" s="12"/>
      <c r="U105" s="15"/>
      <c r="V105" s="15"/>
      <c r="W105" s="15"/>
      <c r="X105" s="15"/>
      <c r="Y105" s="15"/>
      <c r="Z105" s="15"/>
      <c r="AA105" s="15"/>
      <c r="AB105" s="1"/>
      <c r="AC105" s="1"/>
      <c r="AD105" s="1"/>
      <c r="AE105" s="1"/>
      <c r="AF105" s="1"/>
      <c r="AG105" s="1"/>
    </row>
    <row r="106" spans="1:33" x14ac:dyDescent="0.2">
      <c r="A106" s="6"/>
      <c r="B106" s="6"/>
      <c r="C106" s="6"/>
      <c r="D106" s="6"/>
      <c r="E106" s="6"/>
      <c r="F106" s="8"/>
      <c r="G106" s="8"/>
      <c r="H106" s="8"/>
      <c r="I106" s="8"/>
      <c r="J106" s="8"/>
      <c r="K106" s="10"/>
      <c r="L106" s="10"/>
      <c r="M106" s="10"/>
      <c r="N106" s="10"/>
      <c r="O106" s="10"/>
      <c r="P106" s="12"/>
      <c r="Q106" s="12"/>
      <c r="R106" s="12"/>
      <c r="S106" s="12"/>
      <c r="T106" s="12"/>
      <c r="U106" s="15"/>
      <c r="V106" s="15"/>
      <c r="W106" s="15"/>
      <c r="X106" s="15"/>
      <c r="Y106" s="15"/>
      <c r="Z106" s="15"/>
      <c r="AA106" s="15"/>
      <c r="AB106" s="1"/>
      <c r="AC106" s="1"/>
      <c r="AD106" s="1"/>
      <c r="AE106" s="1"/>
      <c r="AF106" s="1"/>
      <c r="AG106" s="1"/>
    </row>
    <row r="107" spans="1:33" x14ac:dyDescent="0.2">
      <c r="A107" s="6"/>
      <c r="B107" s="6"/>
      <c r="C107" s="6"/>
      <c r="D107" s="6"/>
      <c r="E107" s="6"/>
      <c r="F107" s="8"/>
      <c r="G107" s="8"/>
      <c r="H107" s="8"/>
      <c r="I107" s="8"/>
      <c r="J107" s="8"/>
      <c r="K107" s="10"/>
      <c r="L107" s="10"/>
      <c r="M107" s="10"/>
      <c r="N107" s="10"/>
      <c r="O107" s="10"/>
      <c r="P107" s="12"/>
      <c r="Q107" s="12"/>
      <c r="R107" s="12"/>
      <c r="S107" s="12"/>
      <c r="T107" s="12"/>
      <c r="U107" s="15"/>
      <c r="V107" s="15"/>
      <c r="W107" s="15"/>
      <c r="X107" s="15"/>
      <c r="Y107" s="15"/>
      <c r="Z107" s="15"/>
      <c r="AA107" s="15"/>
      <c r="AB107" s="1"/>
      <c r="AC107" s="1"/>
      <c r="AD107" s="1"/>
      <c r="AE107" s="1"/>
      <c r="AF107" s="1"/>
      <c r="AG107" s="1"/>
    </row>
    <row r="108" spans="1:33" x14ac:dyDescent="0.2">
      <c r="A108" s="6"/>
      <c r="B108" s="6"/>
      <c r="C108" s="6"/>
      <c r="D108" s="6"/>
      <c r="E108" s="6"/>
      <c r="F108" s="8"/>
      <c r="G108" s="8"/>
      <c r="H108" s="8"/>
      <c r="I108" s="8"/>
      <c r="J108" s="8"/>
      <c r="K108" s="10"/>
      <c r="L108" s="10"/>
      <c r="M108" s="10"/>
      <c r="N108" s="10"/>
      <c r="O108" s="10"/>
      <c r="P108" s="12"/>
      <c r="Q108" s="12"/>
      <c r="R108" s="12"/>
      <c r="S108" s="12"/>
      <c r="T108" s="12"/>
      <c r="U108" s="15"/>
      <c r="V108" s="15"/>
      <c r="W108" s="15"/>
      <c r="X108" s="15"/>
      <c r="Y108" s="15"/>
      <c r="Z108" s="15"/>
      <c r="AA108" s="15"/>
      <c r="AB108" s="1"/>
      <c r="AC108" s="1"/>
      <c r="AD108" s="1"/>
      <c r="AE108" s="1"/>
      <c r="AF108" s="1"/>
      <c r="AG108" s="1"/>
    </row>
    <row r="109" spans="1:33" x14ac:dyDescent="0.2">
      <c r="A109" s="6"/>
      <c r="B109" s="6"/>
      <c r="C109" s="6"/>
      <c r="D109" s="6"/>
      <c r="E109" s="6"/>
      <c r="F109" s="8"/>
      <c r="G109" s="8"/>
      <c r="H109" s="8"/>
      <c r="I109" s="8"/>
      <c r="J109" s="8"/>
      <c r="K109" s="10"/>
      <c r="L109" s="10"/>
      <c r="M109" s="10"/>
      <c r="N109" s="10"/>
      <c r="O109" s="10"/>
      <c r="P109" s="12"/>
      <c r="Q109" s="12"/>
      <c r="R109" s="12"/>
      <c r="S109" s="12"/>
      <c r="T109" s="12"/>
      <c r="U109" s="15"/>
      <c r="V109" s="15"/>
      <c r="W109" s="15"/>
      <c r="X109" s="15"/>
      <c r="Y109" s="15"/>
      <c r="Z109" s="15"/>
      <c r="AA109" s="15"/>
      <c r="AB109" s="1"/>
      <c r="AC109" s="1"/>
      <c r="AD109" s="1"/>
      <c r="AE109" s="1"/>
      <c r="AF109" s="1"/>
      <c r="AG109" s="1"/>
    </row>
    <row r="110" spans="1:33" x14ac:dyDescent="0.2">
      <c r="A110" s="6"/>
      <c r="B110" s="6"/>
      <c r="C110" s="6"/>
      <c r="D110" s="6"/>
      <c r="E110" s="6"/>
      <c r="F110" s="8"/>
      <c r="G110" s="8"/>
      <c r="H110" s="8"/>
      <c r="I110" s="8"/>
      <c r="J110" s="8"/>
      <c r="K110" s="10"/>
      <c r="L110" s="10"/>
      <c r="M110" s="10"/>
      <c r="N110" s="10"/>
      <c r="O110" s="10"/>
      <c r="P110" s="12"/>
      <c r="Q110" s="12"/>
      <c r="R110" s="12"/>
      <c r="S110" s="12"/>
      <c r="T110" s="12"/>
      <c r="U110" s="15"/>
      <c r="V110" s="15"/>
      <c r="W110" s="15"/>
      <c r="X110" s="15"/>
      <c r="Y110" s="15"/>
      <c r="Z110" s="15"/>
      <c r="AA110" s="15"/>
      <c r="AB110" s="1"/>
      <c r="AC110" s="1"/>
      <c r="AD110" s="1"/>
      <c r="AE110" s="1"/>
      <c r="AF110" s="1"/>
      <c r="AG110" s="1"/>
    </row>
    <row r="111" spans="1:33" x14ac:dyDescent="0.2">
      <c r="A111" s="6"/>
      <c r="B111" s="6"/>
      <c r="C111" s="6"/>
      <c r="D111" s="6"/>
      <c r="E111" s="6"/>
      <c r="F111" s="8"/>
      <c r="G111" s="8"/>
      <c r="H111" s="8"/>
      <c r="I111" s="8"/>
      <c r="J111" s="8"/>
      <c r="K111" s="10"/>
      <c r="L111" s="10"/>
      <c r="M111" s="10"/>
      <c r="N111" s="10"/>
      <c r="O111" s="10"/>
      <c r="P111" s="12"/>
      <c r="Q111" s="12"/>
      <c r="R111" s="12"/>
      <c r="S111" s="12"/>
      <c r="T111" s="12"/>
      <c r="U111" s="15"/>
      <c r="V111" s="15"/>
      <c r="W111" s="15"/>
      <c r="X111" s="15"/>
      <c r="Y111" s="15"/>
      <c r="Z111" s="15"/>
      <c r="AA111" s="15"/>
      <c r="AB111" s="1"/>
      <c r="AC111" s="1"/>
      <c r="AD111" s="1"/>
      <c r="AE111" s="1"/>
      <c r="AF111" s="1"/>
      <c r="AG111" s="1"/>
    </row>
    <row r="112" spans="1:33" x14ac:dyDescent="0.2">
      <c r="A112" s="6"/>
      <c r="B112" s="6"/>
      <c r="C112" s="6"/>
      <c r="D112" s="6"/>
      <c r="E112" s="6"/>
      <c r="F112" s="8"/>
      <c r="G112" s="8"/>
      <c r="H112" s="8"/>
      <c r="I112" s="8"/>
      <c r="J112" s="8"/>
      <c r="K112" s="10"/>
      <c r="L112" s="10"/>
      <c r="M112" s="10"/>
      <c r="N112" s="10"/>
      <c r="O112" s="10"/>
      <c r="P112" s="12"/>
      <c r="Q112" s="12"/>
      <c r="R112" s="12"/>
      <c r="S112" s="12"/>
      <c r="T112" s="12"/>
      <c r="U112" s="15"/>
      <c r="V112" s="15"/>
      <c r="W112" s="15"/>
      <c r="X112" s="15"/>
      <c r="Y112" s="15"/>
      <c r="Z112" s="15"/>
      <c r="AA112" s="15"/>
      <c r="AB112" s="1"/>
      <c r="AC112" s="1"/>
      <c r="AD112" s="1"/>
      <c r="AE112" s="1"/>
      <c r="AF112" s="1"/>
      <c r="AG112" s="1"/>
    </row>
    <row r="113" spans="1:33" x14ac:dyDescent="0.2">
      <c r="A113" s="6"/>
      <c r="B113" s="6"/>
      <c r="C113" s="6"/>
      <c r="D113" s="6"/>
      <c r="E113" s="6"/>
      <c r="F113" s="8"/>
      <c r="G113" s="8"/>
      <c r="H113" s="8"/>
      <c r="I113" s="8"/>
      <c r="J113" s="8"/>
      <c r="K113" s="10"/>
      <c r="L113" s="10"/>
      <c r="M113" s="10"/>
      <c r="N113" s="10"/>
      <c r="O113" s="10"/>
      <c r="P113" s="12"/>
      <c r="Q113" s="12"/>
      <c r="R113" s="12"/>
      <c r="S113" s="12"/>
      <c r="T113" s="12"/>
      <c r="U113" s="15"/>
      <c r="V113" s="15"/>
      <c r="W113" s="15"/>
      <c r="X113" s="15"/>
      <c r="Y113" s="15"/>
      <c r="Z113" s="15"/>
      <c r="AA113" s="15"/>
      <c r="AB113" s="1"/>
      <c r="AC113" s="1"/>
      <c r="AD113" s="1"/>
      <c r="AE113" s="1"/>
      <c r="AF113" s="1"/>
      <c r="AG113" s="1"/>
    </row>
    <row r="114" spans="1:33" x14ac:dyDescent="0.2">
      <c r="A114" s="6"/>
      <c r="B114" s="6"/>
      <c r="C114" s="6"/>
      <c r="D114" s="6"/>
      <c r="E114" s="6"/>
      <c r="F114" s="8"/>
      <c r="G114" s="8"/>
      <c r="H114" s="8"/>
      <c r="I114" s="8"/>
      <c r="J114" s="8"/>
      <c r="K114" s="10"/>
      <c r="L114" s="10"/>
      <c r="M114" s="10"/>
      <c r="N114" s="10"/>
      <c r="O114" s="10"/>
      <c r="P114" s="12"/>
      <c r="Q114" s="12"/>
      <c r="R114" s="12"/>
      <c r="S114" s="12"/>
      <c r="T114" s="12"/>
      <c r="U114" s="15"/>
      <c r="V114" s="15"/>
      <c r="W114" s="15"/>
      <c r="X114" s="15"/>
      <c r="Y114" s="15"/>
      <c r="Z114" s="15"/>
      <c r="AA114" s="15"/>
      <c r="AB114" s="1"/>
      <c r="AC114" s="1"/>
      <c r="AD114" s="1"/>
      <c r="AE114" s="1"/>
      <c r="AF114" s="1"/>
      <c r="AG114" s="1"/>
    </row>
    <row r="115" spans="1:33" x14ac:dyDescent="0.2">
      <c r="A115" s="6"/>
      <c r="B115" s="6"/>
      <c r="C115" s="6"/>
      <c r="D115" s="6"/>
      <c r="E115" s="6"/>
      <c r="F115" s="8"/>
      <c r="G115" s="8"/>
      <c r="H115" s="8"/>
      <c r="I115" s="8"/>
      <c r="J115" s="8"/>
      <c r="K115" s="10"/>
      <c r="L115" s="10"/>
      <c r="M115" s="10"/>
      <c r="N115" s="10"/>
      <c r="O115" s="10"/>
      <c r="P115" s="12"/>
      <c r="Q115" s="12"/>
      <c r="R115" s="12"/>
      <c r="S115" s="12"/>
      <c r="T115" s="12"/>
      <c r="U115" s="15"/>
      <c r="V115" s="15"/>
      <c r="W115" s="15"/>
      <c r="X115" s="15"/>
      <c r="Y115" s="15"/>
      <c r="Z115" s="15"/>
      <c r="AA115" s="15"/>
      <c r="AB115" s="1"/>
      <c r="AC115" s="1"/>
      <c r="AD115" s="1"/>
      <c r="AE115" s="1"/>
      <c r="AF115" s="1"/>
      <c r="AG115" s="1"/>
    </row>
    <row r="116" spans="1:33" x14ac:dyDescent="0.2">
      <c r="A116" s="6"/>
      <c r="B116" s="6"/>
      <c r="C116" s="6"/>
      <c r="D116" s="6"/>
      <c r="E116" s="6"/>
      <c r="F116" s="8"/>
      <c r="G116" s="8"/>
      <c r="H116" s="8"/>
      <c r="I116" s="8"/>
      <c r="J116" s="8"/>
      <c r="K116" s="10"/>
      <c r="L116" s="10"/>
      <c r="M116" s="10"/>
      <c r="N116" s="10"/>
      <c r="O116" s="10"/>
      <c r="P116" s="12"/>
      <c r="Q116" s="12"/>
      <c r="R116" s="12"/>
      <c r="S116" s="12"/>
      <c r="T116" s="12"/>
      <c r="U116" s="15"/>
      <c r="V116" s="15"/>
      <c r="W116" s="15"/>
      <c r="X116" s="15"/>
      <c r="Y116" s="15"/>
      <c r="Z116" s="15"/>
      <c r="AA116" s="15"/>
      <c r="AB116" s="1"/>
      <c r="AC116" s="1"/>
      <c r="AD116" s="1"/>
      <c r="AE116" s="1"/>
      <c r="AF116" s="1"/>
      <c r="AG116" s="1"/>
    </row>
    <row r="117" spans="1:33" x14ac:dyDescent="0.2">
      <c r="A117" s="6"/>
      <c r="B117" s="6"/>
      <c r="C117" s="6"/>
      <c r="D117" s="6"/>
      <c r="E117" s="6"/>
      <c r="F117" s="8"/>
      <c r="G117" s="8"/>
      <c r="H117" s="8"/>
      <c r="I117" s="8"/>
      <c r="J117" s="8"/>
      <c r="K117" s="10"/>
      <c r="L117" s="10"/>
      <c r="M117" s="10"/>
      <c r="N117" s="10"/>
      <c r="O117" s="10"/>
      <c r="P117" s="12"/>
      <c r="Q117" s="12"/>
      <c r="R117" s="12"/>
      <c r="S117" s="12"/>
      <c r="T117" s="12"/>
      <c r="U117" s="15"/>
      <c r="V117" s="15"/>
      <c r="W117" s="15"/>
      <c r="X117" s="15"/>
      <c r="Y117" s="15"/>
      <c r="Z117" s="15"/>
      <c r="AA117" s="15"/>
      <c r="AB117" s="1"/>
      <c r="AC117" s="1"/>
      <c r="AD117" s="1"/>
      <c r="AE117" s="1"/>
      <c r="AF117" s="1"/>
      <c r="AG117" s="1"/>
    </row>
    <row r="118" spans="1:33" x14ac:dyDescent="0.2">
      <c r="A118" s="6"/>
      <c r="B118" s="6"/>
      <c r="C118" s="6"/>
      <c r="D118" s="6"/>
      <c r="E118" s="6"/>
      <c r="F118" s="8"/>
      <c r="G118" s="8"/>
      <c r="H118" s="8"/>
      <c r="I118" s="8"/>
      <c r="J118" s="8"/>
      <c r="K118" s="10"/>
      <c r="L118" s="10"/>
      <c r="M118" s="10"/>
      <c r="N118" s="10"/>
      <c r="O118" s="10"/>
      <c r="P118" s="12"/>
      <c r="Q118" s="12"/>
      <c r="R118" s="12"/>
      <c r="S118" s="12"/>
      <c r="T118" s="12"/>
      <c r="U118" s="15"/>
      <c r="V118" s="15"/>
      <c r="W118" s="15"/>
      <c r="X118" s="15"/>
      <c r="Y118" s="15"/>
      <c r="Z118" s="15"/>
      <c r="AA118" s="15"/>
      <c r="AB118" s="1"/>
      <c r="AC118" s="1"/>
      <c r="AD118" s="1"/>
      <c r="AE118" s="1"/>
      <c r="AF118" s="1"/>
      <c r="AG118" s="1"/>
    </row>
    <row r="119" spans="1:33" x14ac:dyDescent="0.2">
      <c r="A119" s="6"/>
      <c r="B119" s="6"/>
      <c r="C119" s="6"/>
      <c r="D119" s="6"/>
      <c r="E119" s="6"/>
      <c r="F119" s="8"/>
      <c r="G119" s="8"/>
      <c r="H119" s="8"/>
      <c r="I119" s="8"/>
      <c r="J119" s="8"/>
      <c r="K119" s="10"/>
      <c r="L119" s="10"/>
      <c r="M119" s="10"/>
      <c r="N119" s="10"/>
      <c r="O119" s="10"/>
      <c r="P119" s="12"/>
      <c r="Q119" s="12"/>
      <c r="R119" s="12"/>
      <c r="S119" s="12"/>
      <c r="T119" s="12"/>
      <c r="U119" s="15"/>
      <c r="V119" s="15"/>
      <c r="W119" s="15"/>
      <c r="X119" s="15"/>
      <c r="Y119" s="15"/>
      <c r="Z119" s="15"/>
      <c r="AA119" s="15"/>
      <c r="AB119" s="1"/>
      <c r="AC119" s="1"/>
      <c r="AD119" s="1"/>
      <c r="AE119" s="1"/>
      <c r="AF119" s="1"/>
      <c r="AG119" s="1"/>
    </row>
    <row r="120" spans="1:33" x14ac:dyDescent="0.2">
      <c r="A120" s="6"/>
      <c r="B120" s="6"/>
      <c r="C120" s="6"/>
      <c r="D120" s="6"/>
      <c r="E120" s="6"/>
      <c r="F120" s="8"/>
      <c r="G120" s="8"/>
      <c r="H120" s="8"/>
      <c r="I120" s="8"/>
      <c r="J120" s="8"/>
      <c r="K120" s="10"/>
      <c r="L120" s="10"/>
      <c r="M120" s="10"/>
      <c r="N120" s="10"/>
      <c r="O120" s="10"/>
      <c r="P120" s="12"/>
      <c r="Q120" s="12"/>
      <c r="R120" s="12"/>
      <c r="S120" s="12"/>
      <c r="T120" s="12"/>
      <c r="U120" s="15"/>
      <c r="V120" s="15"/>
      <c r="W120" s="15"/>
      <c r="X120" s="15"/>
      <c r="Y120" s="15"/>
      <c r="Z120" s="15"/>
      <c r="AA120" s="15"/>
      <c r="AB120" s="1"/>
      <c r="AC120" s="1"/>
      <c r="AD120" s="1"/>
      <c r="AE120" s="1"/>
      <c r="AF120" s="1"/>
      <c r="AG120" s="1"/>
    </row>
    <row r="121" spans="1:33" x14ac:dyDescent="0.2">
      <c r="A121" s="6"/>
      <c r="B121" s="6"/>
      <c r="C121" s="6"/>
      <c r="D121" s="6"/>
      <c r="E121" s="6"/>
      <c r="F121" s="8"/>
      <c r="G121" s="8"/>
      <c r="H121" s="8"/>
      <c r="I121" s="8"/>
      <c r="J121" s="8"/>
      <c r="K121" s="10"/>
      <c r="L121" s="10"/>
      <c r="M121" s="10"/>
      <c r="N121" s="10"/>
      <c r="O121" s="10"/>
      <c r="P121" s="12"/>
      <c r="Q121" s="12"/>
      <c r="R121" s="12"/>
      <c r="S121" s="12"/>
      <c r="T121" s="12"/>
      <c r="U121" s="15"/>
      <c r="V121" s="15"/>
      <c r="W121" s="15"/>
      <c r="X121" s="15"/>
      <c r="Y121" s="15"/>
      <c r="Z121" s="15"/>
      <c r="AA121" s="15"/>
      <c r="AB121" s="1"/>
      <c r="AC121" s="1"/>
      <c r="AD121" s="1"/>
      <c r="AE121" s="1"/>
      <c r="AF121" s="1"/>
      <c r="AG121" s="1"/>
    </row>
    <row r="122" spans="1:33" x14ac:dyDescent="0.2">
      <c r="A122" s="6"/>
      <c r="B122" s="6"/>
      <c r="C122" s="6"/>
      <c r="D122" s="6"/>
      <c r="E122" s="6"/>
      <c r="F122" s="8"/>
      <c r="G122" s="8"/>
      <c r="H122" s="8"/>
      <c r="I122" s="8"/>
      <c r="J122" s="8"/>
      <c r="K122" s="10"/>
      <c r="L122" s="10"/>
      <c r="M122" s="10"/>
      <c r="N122" s="10"/>
      <c r="O122" s="10"/>
      <c r="P122" s="12"/>
      <c r="Q122" s="12"/>
      <c r="R122" s="12"/>
      <c r="S122" s="12"/>
      <c r="T122" s="12"/>
      <c r="U122" s="15"/>
      <c r="V122" s="15"/>
      <c r="W122" s="15"/>
      <c r="X122" s="15"/>
      <c r="Y122" s="15"/>
      <c r="Z122" s="15"/>
      <c r="AA122" s="15"/>
      <c r="AB122" s="1"/>
      <c r="AC122" s="1"/>
      <c r="AD122" s="1"/>
      <c r="AE122" s="1"/>
      <c r="AF122" s="1"/>
      <c r="AG122" s="1"/>
    </row>
    <row r="123" spans="1:33" x14ac:dyDescent="0.2">
      <c r="A123" s="6"/>
      <c r="B123" s="6"/>
      <c r="C123" s="6"/>
      <c r="D123" s="6"/>
      <c r="E123" s="6"/>
      <c r="F123" s="8"/>
      <c r="G123" s="8"/>
      <c r="H123" s="8"/>
      <c r="I123" s="8"/>
      <c r="J123" s="8"/>
      <c r="K123" s="10"/>
      <c r="L123" s="10"/>
      <c r="M123" s="10"/>
      <c r="N123" s="10"/>
      <c r="O123" s="10"/>
      <c r="P123" s="12"/>
      <c r="Q123" s="12"/>
      <c r="R123" s="12"/>
      <c r="S123" s="12"/>
      <c r="T123" s="12"/>
      <c r="U123" s="15"/>
      <c r="V123" s="15"/>
      <c r="W123" s="15"/>
      <c r="X123" s="15"/>
      <c r="Y123" s="15"/>
      <c r="Z123" s="15"/>
      <c r="AA123" s="15"/>
      <c r="AB123" s="1"/>
      <c r="AC123" s="1"/>
      <c r="AD123" s="1"/>
      <c r="AE123" s="1"/>
      <c r="AF123" s="1"/>
      <c r="AG123" s="1"/>
    </row>
    <row r="124" spans="1:33" x14ac:dyDescent="0.2">
      <c r="A124" s="6"/>
      <c r="B124" s="6"/>
      <c r="C124" s="6"/>
      <c r="D124" s="6"/>
      <c r="E124" s="6"/>
      <c r="F124" s="8"/>
      <c r="G124" s="8"/>
      <c r="H124" s="8"/>
      <c r="I124" s="8"/>
      <c r="J124" s="8"/>
      <c r="K124" s="10"/>
      <c r="L124" s="10"/>
      <c r="M124" s="10"/>
      <c r="N124" s="10"/>
      <c r="O124" s="10"/>
      <c r="P124" s="12"/>
      <c r="Q124" s="12"/>
      <c r="R124" s="12"/>
      <c r="S124" s="12"/>
      <c r="T124" s="12"/>
      <c r="U124" s="15"/>
      <c r="V124" s="15"/>
      <c r="W124" s="15"/>
      <c r="X124" s="15"/>
      <c r="Y124" s="15"/>
      <c r="Z124" s="15"/>
      <c r="AA124" s="15"/>
      <c r="AB124" s="1"/>
      <c r="AC124" s="1"/>
      <c r="AD124" s="1"/>
      <c r="AE124" s="1"/>
      <c r="AF124" s="1"/>
      <c r="AG124" s="1"/>
    </row>
    <row r="125" spans="1:33" x14ac:dyDescent="0.2">
      <c r="A125" s="6"/>
      <c r="B125" s="6"/>
      <c r="C125" s="6"/>
      <c r="D125" s="6"/>
      <c r="E125" s="6"/>
      <c r="F125" s="8"/>
      <c r="G125" s="8"/>
      <c r="H125" s="8"/>
      <c r="I125" s="8"/>
      <c r="J125" s="8"/>
      <c r="K125" s="10"/>
      <c r="L125" s="10"/>
      <c r="M125" s="10"/>
      <c r="N125" s="10"/>
      <c r="O125" s="10"/>
      <c r="P125" s="12"/>
      <c r="Q125" s="12"/>
      <c r="R125" s="12"/>
      <c r="S125" s="12"/>
      <c r="T125" s="12"/>
      <c r="U125" s="15"/>
      <c r="V125" s="15"/>
      <c r="W125" s="15"/>
      <c r="X125" s="15"/>
      <c r="Y125" s="15"/>
      <c r="Z125" s="15"/>
      <c r="AA125" s="15"/>
      <c r="AB125" s="1"/>
      <c r="AC125" s="1"/>
      <c r="AD125" s="1"/>
      <c r="AE125" s="1"/>
      <c r="AF125" s="1"/>
      <c r="AG125" s="1"/>
    </row>
    <row r="126" spans="1:33" x14ac:dyDescent="0.2">
      <c r="A126" s="6"/>
      <c r="B126" s="6"/>
      <c r="C126" s="6"/>
      <c r="D126" s="6"/>
      <c r="E126" s="6"/>
      <c r="F126" s="8"/>
      <c r="G126" s="8"/>
      <c r="H126" s="8"/>
      <c r="I126" s="8"/>
      <c r="J126" s="8"/>
      <c r="K126" s="10"/>
      <c r="L126" s="10"/>
      <c r="M126" s="10"/>
      <c r="N126" s="10"/>
      <c r="O126" s="10"/>
      <c r="P126" s="12"/>
      <c r="Q126" s="12"/>
      <c r="R126" s="12"/>
      <c r="S126" s="12"/>
      <c r="T126" s="12"/>
      <c r="U126" s="15"/>
      <c r="V126" s="15"/>
      <c r="W126" s="15"/>
      <c r="X126" s="15"/>
      <c r="Y126" s="15"/>
      <c r="Z126" s="15"/>
      <c r="AA126" s="15"/>
      <c r="AB126" s="1"/>
      <c r="AC126" s="1"/>
      <c r="AD126" s="1"/>
      <c r="AE126" s="1"/>
      <c r="AF126" s="1"/>
      <c r="AG126" s="1"/>
    </row>
    <row r="127" spans="1:33" x14ac:dyDescent="0.2">
      <c r="A127" s="6"/>
      <c r="B127" s="6"/>
      <c r="C127" s="6"/>
      <c r="D127" s="6"/>
      <c r="E127" s="6"/>
      <c r="F127" s="8"/>
      <c r="G127" s="8"/>
      <c r="H127" s="8"/>
      <c r="I127" s="8"/>
      <c r="J127" s="8"/>
      <c r="K127" s="10"/>
      <c r="L127" s="10"/>
      <c r="M127" s="10"/>
      <c r="N127" s="10"/>
      <c r="O127" s="10"/>
      <c r="P127" s="12"/>
      <c r="Q127" s="12"/>
      <c r="R127" s="12"/>
      <c r="S127" s="12"/>
      <c r="T127" s="12"/>
      <c r="U127" s="15"/>
      <c r="V127" s="15"/>
      <c r="W127" s="15"/>
      <c r="X127" s="15"/>
      <c r="Y127" s="15"/>
      <c r="Z127" s="15"/>
      <c r="AA127" s="15"/>
      <c r="AB127" s="1"/>
      <c r="AC127" s="1"/>
      <c r="AD127" s="1"/>
      <c r="AE127" s="1"/>
      <c r="AF127" s="1"/>
      <c r="AG127" s="1"/>
    </row>
    <row r="128" spans="1:33" x14ac:dyDescent="0.2">
      <c r="A128" s="6"/>
      <c r="B128" s="6"/>
      <c r="C128" s="6"/>
      <c r="D128" s="6"/>
      <c r="E128" s="6"/>
      <c r="F128" s="8"/>
      <c r="G128" s="8"/>
      <c r="H128" s="8"/>
      <c r="I128" s="8"/>
      <c r="J128" s="8"/>
      <c r="K128" s="10"/>
      <c r="L128" s="10"/>
      <c r="M128" s="10"/>
      <c r="N128" s="10"/>
      <c r="O128" s="10"/>
      <c r="P128" s="12"/>
      <c r="Q128" s="12"/>
      <c r="R128" s="12"/>
      <c r="S128" s="12"/>
      <c r="T128" s="12"/>
      <c r="U128" s="15"/>
      <c r="V128" s="15"/>
      <c r="W128" s="15"/>
      <c r="X128" s="15"/>
      <c r="Y128" s="15"/>
      <c r="Z128" s="15"/>
      <c r="AA128" s="15"/>
      <c r="AB128" s="1"/>
      <c r="AC128" s="1"/>
      <c r="AD128" s="1"/>
      <c r="AE128" s="1"/>
      <c r="AF128" s="1"/>
      <c r="AG128" s="1"/>
    </row>
    <row r="129" spans="1:33" x14ac:dyDescent="0.2">
      <c r="A129" s="6"/>
      <c r="B129" s="6"/>
      <c r="C129" s="6"/>
      <c r="D129" s="6"/>
      <c r="E129" s="6"/>
      <c r="F129" s="8"/>
      <c r="G129" s="8"/>
      <c r="H129" s="8"/>
      <c r="I129" s="8"/>
      <c r="J129" s="8"/>
      <c r="K129" s="10"/>
      <c r="L129" s="10"/>
      <c r="M129" s="10"/>
      <c r="N129" s="10"/>
      <c r="O129" s="10"/>
      <c r="P129" s="12"/>
      <c r="Q129" s="12"/>
      <c r="R129" s="12"/>
      <c r="S129" s="12"/>
      <c r="T129" s="12"/>
      <c r="U129" s="15"/>
      <c r="V129" s="15"/>
      <c r="W129" s="15"/>
      <c r="X129" s="15"/>
      <c r="Y129" s="15"/>
      <c r="Z129" s="15"/>
      <c r="AA129" s="15"/>
      <c r="AB129" s="1"/>
      <c r="AC129" s="1"/>
      <c r="AD129" s="1"/>
      <c r="AE129" s="1"/>
      <c r="AF129" s="1"/>
      <c r="AG129" s="1"/>
    </row>
    <row r="130" spans="1:33" x14ac:dyDescent="0.2">
      <c r="A130" s="6"/>
      <c r="B130" s="6"/>
      <c r="C130" s="6"/>
      <c r="D130" s="6"/>
      <c r="E130" s="6"/>
      <c r="F130" s="8"/>
      <c r="G130" s="8"/>
      <c r="H130" s="8"/>
      <c r="I130" s="8"/>
      <c r="J130" s="8"/>
      <c r="K130" s="10"/>
      <c r="L130" s="10"/>
      <c r="M130" s="10"/>
      <c r="N130" s="10"/>
      <c r="O130" s="10"/>
      <c r="P130" s="12"/>
      <c r="Q130" s="12"/>
      <c r="R130" s="12"/>
      <c r="S130" s="12"/>
      <c r="T130" s="12"/>
      <c r="U130" s="15"/>
      <c r="V130" s="15"/>
      <c r="W130" s="15"/>
      <c r="X130" s="15"/>
      <c r="Y130" s="15"/>
      <c r="Z130" s="15"/>
      <c r="AA130" s="15"/>
      <c r="AB130" s="1"/>
      <c r="AC130" s="1"/>
      <c r="AD130" s="1"/>
      <c r="AE130" s="1"/>
      <c r="AF130" s="1"/>
      <c r="AG130" s="1"/>
    </row>
    <row r="131" spans="1:33" x14ac:dyDescent="0.2">
      <c r="A131" s="6"/>
      <c r="B131" s="6"/>
      <c r="C131" s="6"/>
      <c r="D131" s="6"/>
      <c r="E131" s="6"/>
      <c r="F131" s="8"/>
      <c r="G131" s="8"/>
      <c r="H131" s="8"/>
      <c r="I131" s="8"/>
      <c r="J131" s="8"/>
      <c r="K131" s="10"/>
      <c r="L131" s="10"/>
      <c r="M131" s="10"/>
      <c r="N131" s="10"/>
      <c r="O131" s="10"/>
      <c r="P131" s="12"/>
      <c r="Q131" s="12"/>
      <c r="R131" s="12"/>
      <c r="S131" s="12"/>
      <c r="T131" s="12"/>
      <c r="U131" s="15"/>
      <c r="V131" s="15"/>
      <c r="W131" s="15"/>
      <c r="X131" s="15"/>
      <c r="Y131" s="15"/>
      <c r="Z131" s="15"/>
      <c r="AA131" s="15"/>
      <c r="AB131" s="1"/>
      <c r="AC131" s="1"/>
      <c r="AD131" s="1"/>
      <c r="AE131" s="1"/>
      <c r="AF131" s="1"/>
      <c r="AG131" s="1"/>
    </row>
    <row r="132" spans="1:33" x14ac:dyDescent="0.2">
      <c r="A132" s="6"/>
      <c r="B132" s="6"/>
      <c r="C132" s="6"/>
      <c r="D132" s="6"/>
      <c r="E132" s="6"/>
      <c r="F132" s="8"/>
      <c r="G132" s="8"/>
      <c r="H132" s="8"/>
      <c r="I132" s="8"/>
      <c r="J132" s="8"/>
      <c r="K132" s="10"/>
      <c r="L132" s="10"/>
      <c r="M132" s="10"/>
      <c r="N132" s="10"/>
      <c r="O132" s="10"/>
      <c r="P132" s="12"/>
      <c r="Q132" s="12"/>
      <c r="R132" s="12"/>
      <c r="S132" s="12"/>
      <c r="T132" s="12"/>
      <c r="U132" s="15"/>
      <c r="V132" s="15"/>
      <c r="W132" s="15"/>
      <c r="X132" s="15"/>
      <c r="Y132" s="15"/>
      <c r="Z132" s="15"/>
      <c r="AA132" s="15"/>
      <c r="AB132" s="1"/>
      <c r="AC132" s="1"/>
      <c r="AD132" s="1"/>
      <c r="AE132" s="1"/>
      <c r="AF132" s="1"/>
      <c r="AG132" s="1"/>
    </row>
    <row r="133" spans="1:33" x14ac:dyDescent="0.2">
      <c r="A133" s="6"/>
      <c r="B133" s="6"/>
      <c r="C133" s="6"/>
      <c r="D133" s="6"/>
      <c r="E133" s="6"/>
      <c r="F133" s="8"/>
      <c r="G133" s="8"/>
      <c r="H133" s="8"/>
      <c r="I133" s="8"/>
      <c r="J133" s="8"/>
      <c r="K133" s="10"/>
      <c r="L133" s="10"/>
      <c r="M133" s="10"/>
      <c r="N133" s="10"/>
      <c r="O133" s="10"/>
      <c r="P133" s="12"/>
      <c r="Q133" s="12"/>
      <c r="R133" s="12"/>
      <c r="S133" s="12"/>
      <c r="T133" s="12"/>
      <c r="U133" s="15"/>
      <c r="V133" s="15"/>
      <c r="W133" s="15"/>
      <c r="X133" s="15"/>
      <c r="Y133" s="15"/>
      <c r="Z133" s="15"/>
      <c r="AA133" s="15"/>
      <c r="AB133" s="1"/>
      <c r="AC133" s="1"/>
      <c r="AD133" s="1"/>
      <c r="AE133" s="1"/>
      <c r="AF133" s="1"/>
      <c r="AG133" s="1"/>
    </row>
    <row r="134" spans="1:33" x14ac:dyDescent="0.2">
      <c r="A134" s="6"/>
      <c r="B134" s="6"/>
      <c r="C134" s="6"/>
      <c r="D134" s="6"/>
      <c r="E134" s="6"/>
      <c r="F134" s="8"/>
      <c r="G134" s="8"/>
      <c r="H134" s="8"/>
      <c r="I134" s="8"/>
      <c r="J134" s="8"/>
      <c r="K134" s="10"/>
      <c r="L134" s="10"/>
      <c r="M134" s="10"/>
      <c r="N134" s="10"/>
      <c r="O134" s="10"/>
      <c r="P134" s="12"/>
      <c r="Q134" s="12"/>
      <c r="R134" s="12"/>
      <c r="S134" s="12"/>
      <c r="T134" s="12"/>
      <c r="U134" s="15"/>
      <c r="V134" s="15"/>
      <c r="W134" s="15"/>
      <c r="X134" s="15"/>
      <c r="Y134" s="15"/>
      <c r="Z134" s="15"/>
      <c r="AA134" s="15"/>
      <c r="AB134" s="1"/>
      <c r="AC134" s="1"/>
      <c r="AD134" s="1"/>
      <c r="AE134" s="1"/>
      <c r="AF134" s="1"/>
      <c r="AG134" s="1"/>
    </row>
    <row r="135" spans="1:33" x14ac:dyDescent="0.2">
      <c r="A135" s="6"/>
      <c r="B135" s="6"/>
      <c r="C135" s="6"/>
      <c r="D135" s="6"/>
      <c r="E135" s="6"/>
      <c r="F135" s="8"/>
      <c r="G135" s="8"/>
      <c r="H135" s="8"/>
      <c r="I135" s="8"/>
      <c r="J135" s="8"/>
      <c r="K135" s="10"/>
      <c r="L135" s="10"/>
      <c r="M135" s="10"/>
      <c r="N135" s="10"/>
      <c r="O135" s="10"/>
      <c r="P135" s="12"/>
      <c r="Q135" s="12"/>
      <c r="R135" s="12"/>
      <c r="S135" s="12"/>
      <c r="T135" s="12"/>
      <c r="U135" s="15"/>
      <c r="V135" s="15"/>
      <c r="W135" s="15"/>
      <c r="X135" s="15"/>
      <c r="Y135" s="15"/>
      <c r="Z135" s="15"/>
      <c r="AA135" s="15"/>
      <c r="AB135" s="1"/>
      <c r="AC135" s="1"/>
      <c r="AD135" s="1"/>
      <c r="AE135" s="1"/>
      <c r="AF135" s="1"/>
      <c r="AG135" s="1"/>
    </row>
    <row r="136" spans="1:33" x14ac:dyDescent="0.2">
      <c r="A136" s="6"/>
      <c r="B136" s="6"/>
      <c r="C136" s="6"/>
      <c r="D136" s="6"/>
      <c r="E136" s="6"/>
      <c r="F136" s="8"/>
      <c r="G136" s="8"/>
      <c r="H136" s="8"/>
      <c r="I136" s="8"/>
      <c r="J136" s="8"/>
      <c r="K136" s="10"/>
      <c r="L136" s="10"/>
      <c r="M136" s="10"/>
      <c r="N136" s="10"/>
      <c r="O136" s="10"/>
      <c r="P136" s="12"/>
      <c r="Q136" s="12"/>
      <c r="R136" s="12"/>
      <c r="S136" s="12"/>
      <c r="T136" s="12"/>
      <c r="U136" s="15"/>
      <c r="V136" s="15"/>
      <c r="W136" s="15"/>
      <c r="X136" s="15"/>
      <c r="Y136" s="15"/>
      <c r="Z136" s="15"/>
      <c r="AA136" s="15"/>
      <c r="AB136" s="1"/>
      <c r="AC136" s="1"/>
      <c r="AD136" s="1"/>
      <c r="AE136" s="1"/>
      <c r="AF136" s="1"/>
      <c r="AG136" s="1"/>
    </row>
    <row r="137" spans="1:33" x14ac:dyDescent="0.2">
      <c r="A137" s="6"/>
      <c r="B137" s="6"/>
      <c r="C137" s="6"/>
      <c r="D137" s="6"/>
      <c r="E137" s="6"/>
      <c r="F137" s="8"/>
      <c r="G137" s="8"/>
      <c r="H137" s="8"/>
      <c r="I137" s="8"/>
      <c r="J137" s="8"/>
      <c r="K137" s="10"/>
      <c r="L137" s="10"/>
      <c r="M137" s="10"/>
      <c r="N137" s="10"/>
      <c r="O137" s="10"/>
      <c r="P137" s="12"/>
      <c r="Q137" s="12"/>
      <c r="R137" s="12"/>
      <c r="S137" s="12"/>
      <c r="T137" s="12"/>
      <c r="U137" s="15"/>
      <c r="V137" s="15"/>
      <c r="W137" s="15"/>
      <c r="X137" s="15"/>
      <c r="Y137" s="15"/>
      <c r="Z137" s="15"/>
      <c r="AA137" s="15"/>
      <c r="AB137" s="1"/>
      <c r="AC137" s="1"/>
      <c r="AD137" s="1"/>
      <c r="AE137" s="1"/>
      <c r="AF137" s="1"/>
      <c r="AG137" s="1"/>
    </row>
    <row r="138" spans="1:33" x14ac:dyDescent="0.2">
      <c r="A138" s="6"/>
      <c r="B138" s="6"/>
      <c r="C138" s="6"/>
      <c r="D138" s="6"/>
      <c r="E138" s="6"/>
      <c r="F138" s="8"/>
      <c r="G138" s="8"/>
      <c r="H138" s="8"/>
      <c r="I138" s="8"/>
      <c r="J138" s="8"/>
      <c r="K138" s="10"/>
      <c r="L138" s="10"/>
      <c r="M138" s="10"/>
      <c r="N138" s="10"/>
      <c r="O138" s="10"/>
      <c r="P138" s="12"/>
      <c r="Q138" s="12"/>
      <c r="R138" s="12"/>
      <c r="S138" s="12"/>
      <c r="T138" s="12"/>
      <c r="U138" s="15"/>
      <c r="V138" s="15"/>
      <c r="W138" s="15"/>
      <c r="X138" s="15"/>
      <c r="Y138" s="15"/>
      <c r="Z138" s="15"/>
      <c r="AA138" s="15"/>
      <c r="AB138" s="1"/>
      <c r="AC138" s="1"/>
      <c r="AD138" s="1"/>
      <c r="AE138" s="1"/>
      <c r="AF138" s="1"/>
      <c r="AG138" s="1"/>
    </row>
    <row r="139" spans="1:33" x14ac:dyDescent="0.2">
      <c r="A139" s="6"/>
      <c r="B139" s="6"/>
      <c r="C139" s="6"/>
      <c r="D139" s="6"/>
      <c r="E139" s="6"/>
      <c r="F139" s="8"/>
      <c r="G139" s="8"/>
      <c r="H139" s="8"/>
      <c r="I139" s="8"/>
      <c r="J139" s="8"/>
      <c r="K139" s="10"/>
      <c r="L139" s="10"/>
      <c r="M139" s="10"/>
      <c r="N139" s="10"/>
      <c r="O139" s="10"/>
      <c r="P139" s="12"/>
      <c r="Q139" s="12"/>
      <c r="R139" s="12"/>
      <c r="S139" s="12"/>
      <c r="T139" s="12"/>
      <c r="U139" s="15"/>
      <c r="V139" s="15"/>
      <c r="W139" s="15"/>
      <c r="X139" s="15"/>
      <c r="Y139" s="15"/>
      <c r="Z139" s="15"/>
      <c r="AA139" s="15"/>
      <c r="AB139" s="1"/>
      <c r="AC139" s="1"/>
      <c r="AD139" s="1"/>
      <c r="AE139" s="1"/>
      <c r="AF139" s="1"/>
      <c r="AG139" s="1"/>
    </row>
    <row r="140" spans="1:33" x14ac:dyDescent="0.2">
      <c r="A140" s="6"/>
      <c r="B140" s="6"/>
      <c r="C140" s="6"/>
      <c r="D140" s="6"/>
      <c r="E140" s="6"/>
      <c r="F140" s="8"/>
      <c r="G140" s="8"/>
      <c r="H140" s="8"/>
      <c r="I140" s="8"/>
      <c r="J140" s="8"/>
      <c r="K140" s="10"/>
      <c r="L140" s="10"/>
      <c r="M140" s="10"/>
      <c r="N140" s="10"/>
      <c r="O140" s="10"/>
      <c r="P140" s="12"/>
      <c r="Q140" s="12"/>
      <c r="R140" s="12"/>
      <c r="S140" s="12"/>
      <c r="T140" s="12"/>
      <c r="U140" s="15"/>
      <c r="V140" s="15"/>
      <c r="W140" s="15"/>
      <c r="X140" s="15"/>
      <c r="Y140" s="15"/>
      <c r="Z140" s="15"/>
      <c r="AA140" s="15"/>
      <c r="AB140" s="1"/>
      <c r="AC140" s="1"/>
      <c r="AD140" s="1"/>
      <c r="AE140" s="1"/>
      <c r="AF140" s="1"/>
      <c r="AG140" s="1"/>
    </row>
    <row r="141" spans="1:33" x14ac:dyDescent="0.2">
      <c r="A141" s="6"/>
      <c r="B141" s="6"/>
      <c r="C141" s="6"/>
      <c r="D141" s="6"/>
      <c r="E141" s="6"/>
      <c r="F141" s="8"/>
      <c r="G141" s="8"/>
      <c r="H141" s="8"/>
      <c r="I141" s="8"/>
      <c r="J141" s="8"/>
      <c r="K141" s="10"/>
      <c r="L141" s="10"/>
      <c r="M141" s="10"/>
      <c r="N141" s="10"/>
      <c r="O141" s="10"/>
      <c r="P141" s="12"/>
      <c r="Q141" s="12"/>
      <c r="R141" s="12"/>
      <c r="S141" s="12"/>
      <c r="T141" s="12"/>
      <c r="U141" s="15"/>
      <c r="V141" s="15"/>
      <c r="W141" s="15"/>
      <c r="X141" s="15"/>
      <c r="Y141" s="15"/>
      <c r="Z141" s="15"/>
      <c r="AA141" s="15"/>
      <c r="AB141" s="1"/>
      <c r="AC141" s="1"/>
      <c r="AD141" s="1"/>
      <c r="AE141" s="1"/>
      <c r="AF141" s="1"/>
      <c r="AG141" s="1"/>
    </row>
    <row r="142" spans="1:33" x14ac:dyDescent="0.2">
      <c r="A142" s="6"/>
      <c r="B142" s="6"/>
      <c r="C142" s="6"/>
      <c r="D142" s="6"/>
      <c r="E142" s="6"/>
      <c r="F142" s="8"/>
      <c r="G142" s="8"/>
      <c r="H142" s="8"/>
      <c r="I142" s="8"/>
      <c r="J142" s="8"/>
      <c r="K142" s="10"/>
      <c r="L142" s="10"/>
      <c r="M142" s="10"/>
      <c r="N142" s="10"/>
      <c r="O142" s="10"/>
      <c r="P142" s="12"/>
      <c r="Q142" s="12"/>
      <c r="R142" s="12"/>
      <c r="S142" s="12"/>
      <c r="T142" s="12"/>
      <c r="U142" s="15"/>
      <c r="V142" s="15"/>
      <c r="W142" s="15"/>
      <c r="X142" s="15"/>
      <c r="Y142" s="15"/>
      <c r="Z142" s="15"/>
      <c r="AA142" s="15"/>
      <c r="AB142" s="1"/>
      <c r="AC142" s="1"/>
      <c r="AD142" s="1"/>
      <c r="AE142" s="1"/>
      <c r="AF142" s="1"/>
      <c r="AG142" s="1"/>
    </row>
    <row r="143" spans="1:33" x14ac:dyDescent="0.2">
      <c r="A143" s="6"/>
      <c r="B143" s="6"/>
      <c r="C143" s="6"/>
      <c r="D143" s="6"/>
      <c r="E143" s="6"/>
      <c r="F143" s="8"/>
      <c r="G143" s="8"/>
      <c r="H143" s="8"/>
      <c r="I143" s="8"/>
      <c r="J143" s="8"/>
      <c r="K143" s="10"/>
      <c r="L143" s="10"/>
      <c r="M143" s="10"/>
      <c r="N143" s="10"/>
      <c r="O143" s="10"/>
      <c r="P143" s="12"/>
      <c r="Q143" s="12"/>
      <c r="R143" s="12"/>
      <c r="S143" s="12"/>
      <c r="T143" s="12"/>
      <c r="U143" s="15"/>
      <c r="V143" s="15"/>
      <c r="W143" s="15"/>
      <c r="X143" s="15"/>
      <c r="Y143" s="15"/>
      <c r="Z143" s="15"/>
      <c r="AA143" s="15"/>
      <c r="AB143" s="1"/>
      <c r="AC143" s="1"/>
      <c r="AD143" s="1"/>
      <c r="AE143" s="1"/>
      <c r="AF143" s="1"/>
      <c r="AG143" s="1"/>
    </row>
    <row r="144" spans="1:33" x14ac:dyDescent="0.2">
      <c r="A144" s="6"/>
      <c r="B144" s="6"/>
      <c r="C144" s="6"/>
      <c r="D144" s="6"/>
      <c r="E144" s="6"/>
      <c r="F144" s="8"/>
      <c r="G144" s="8"/>
      <c r="H144" s="8"/>
      <c r="I144" s="8"/>
      <c r="J144" s="8"/>
      <c r="K144" s="10"/>
      <c r="L144" s="10"/>
      <c r="M144" s="10"/>
      <c r="N144" s="10"/>
      <c r="O144" s="10"/>
      <c r="P144" s="12"/>
      <c r="Q144" s="12"/>
      <c r="R144" s="12"/>
      <c r="S144" s="12"/>
      <c r="T144" s="12"/>
      <c r="U144" s="15"/>
      <c r="V144" s="15"/>
      <c r="W144" s="15"/>
      <c r="X144" s="15"/>
      <c r="Y144" s="15"/>
      <c r="Z144" s="15"/>
      <c r="AA144" s="15"/>
      <c r="AB144" s="1"/>
      <c r="AC144" s="1"/>
      <c r="AD144" s="1"/>
      <c r="AE144" s="1"/>
      <c r="AF144" s="1"/>
      <c r="AG144" s="1"/>
    </row>
    <row r="145" spans="1:33" x14ac:dyDescent="0.2">
      <c r="A145" s="6"/>
      <c r="B145" s="6"/>
      <c r="C145" s="6"/>
      <c r="D145" s="6"/>
      <c r="E145" s="6"/>
      <c r="F145" s="8"/>
      <c r="G145" s="8"/>
      <c r="H145" s="8"/>
      <c r="I145" s="8"/>
      <c r="J145" s="8"/>
      <c r="K145" s="10"/>
      <c r="L145" s="10"/>
      <c r="M145" s="10"/>
      <c r="N145" s="10"/>
      <c r="O145" s="10"/>
      <c r="P145" s="12"/>
      <c r="Q145" s="12"/>
      <c r="R145" s="12"/>
      <c r="S145" s="12"/>
      <c r="T145" s="12"/>
      <c r="U145" s="15"/>
      <c r="V145" s="15"/>
      <c r="W145" s="15"/>
      <c r="X145" s="15"/>
      <c r="Y145" s="15"/>
      <c r="Z145" s="15"/>
      <c r="AA145" s="15"/>
      <c r="AB145" s="1"/>
      <c r="AC145" s="1"/>
      <c r="AD145" s="1"/>
      <c r="AE145" s="1"/>
      <c r="AF145" s="1"/>
      <c r="AG145" s="1"/>
    </row>
    <row r="146" spans="1:33" x14ac:dyDescent="0.2">
      <c r="A146" s="6"/>
      <c r="B146" s="6"/>
      <c r="C146" s="6"/>
      <c r="D146" s="6"/>
      <c r="E146" s="6"/>
      <c r="F146" s="8"/>
      <c r="G146" s="8"/>
      <c r="H146" s="8"/>
      <c r="I146" s="8"/>
      <c r="J146" s="8"/>
      <c r="K146" s="10"/>
      <c r="L146" s="10"/>
      <c r="M146" s="10"/>
      <c r="N146" s="10"/>
      <c r="O146" s="10"/>
      <c r="P146" s="12"/>
      <c r="Q146" s="12"/>
      <c r="R146" s="12"/>
      <c r="S146" s="12"/>
      <c r="T146" s="12"/>
      <c r="U146" s="15"/>
      <c r="V146" s="15"/>
      <c r="W146" s="15"/>
      <c r="X146" s="15"/>
      <c r="Y146" s="15"/>
      <c r="Z146" s="15"/>
      <c r="AA146" s="15"/>
      <c r="AB146" s="1"/>
      <c r="AC146" s="1"/>
      <c r="AD146" s="1"/>
      <c r="AE146" s="1"/>
      <c r="AF146" s="1"/>
      <c r="AG146" s="1"/>
    </row>
    <row r="147" spans="1:33" x14ac:dyDescent="0.2">
      <c r="A147" s="6"/>
      <c r="B147" s="6"/>
      <c r="C147" s="6"/>
      <c r="D147" s="6"/>
      <c r="E147" s="6"/>
      <c r="F147" s="8"/>
      <c r="G147" s="8"/>
      <c r="H147" s="8"/>
      <c r="I147" s="8"/>
      <c r="J147" s="8"/>
      <c r="K147" s="10"/>
      <c r="L147" s="10"/>
      <c r="M147" s="10"/>
      <c r="N147" s="10"/>
      <c r="O147" s="10"/>
      <c r="P147" s="12"/>
      <c r="Q147" s="12"/>
      <c r="R147" s="12"/>
      <c r="S147" s="12"/>
      <c r="T147" s="12"/>
      <c r="U147" s="15"/>
      <c r="V147" s="15"/>
      <c r="W147" s="15"/>
      <c r="X147" s="15"/>
      <c r="Y147" s="15"/>
      <c r="Z147" s="15"/>
      <c r="AA147" s="15"/>
      <c r="AB147" s="1"/>
      <c r="AC147" s="1"/>
      <c r="AD147" s="1"/>
      <c r="AE147" s="1"/>
      <c r="AF147" s="1"/>
      <c r="AG147" s="1"/>
    </row>
    <row r="148" spans="1:33" x14ac:dyDescent="0.2">
      <c r="A148" s="6"/>
      <c r="B148" s="6"/>
      <c r="C148" s="6"/>
      <c r="D148" s="6"/>
      <c r="E148" s="6"/>
      <c r="F148" s="8"/>
      <c r="G148" s="8"/>
      <c r="H148" s="8"/>
      <c r="I148" s="8"/>
      <c r="J148" s="8"/>
      <c r="K148" s="10"/>
      <c r="L148" s="10"/>
      <c r="M148" s="10"/>
      <c r="N148" s="10"/>
      <c r="O148" s="10"/>
      <c r="P148" s="12"/>
      <c r="Q148" s="12"/>
      <c r="R148" s="12"/>
      <c r="S148" s="12"/>
      <c r="T148" s="12"/>
      <c r="U148" s="15"/>
      <c r="V148" s="15"/>
      <c r="W148" s="15"/>
      <c r="X148" s="15"/>
      <c r="Y148" s="15"/>
      <c r="Z148" s="15"/>
      <c r="AA148" s="15"/>
      <c r="AB148" s="1"/>
      <c r="AC148" s="1"/>
      <c r="AD148" s="1"/>
      <c r="AE148" s="1"/>
      <c r="AF148" s="1"/>
      <c r="AG148" s="1"/>
    </row>
    <row r="149" spans="1:33" x14ac:dyDescent="0.2">
      <c r="A149" s="6"/>
      <c r="B149" s="6"/>
      <c r="C149" s="6"/>
      <c r="D149" s="6"/>
      <c r="E149" s="6"/>
      <c r="F149" s="8"/>
      <c r="G149" s="8"/>
      <c r="H149" s="8"/>
      <c r="I149" s="8"/>
      <c r="J149" s="8"/>
      <c r="K149" s="10"/>
      <c r="L149" s="10"/>
      <c r="M149" s="10"/>
      <c r="N149" s="10"/>
      <c r="O149" s="10"/>
      <c r="P149" s="12"/>
      <c r="Q149" s="12"/>
      <c r="R149" s="12"/>
      <c r="S149" s="12"/>
      <c r="T149" s="12"/>
      <c r="U149" s="15"/>
      <c r="V149" s="15"/>
      <c r="W149" s="15"/>
      <c r="X149" s="15"/>
      <c r="Y149" s="15"/>
      <c r="Z149" s="15"/>
      <c r="AA149" s="15"/>
      <c r="AB149" s="1"/>
      <c r="AC149" s="1"/>
      <c r="AD149" s="1"/>
      <c r="AE149" s="1"/>
      <c r="AF149" s="1"/>
      <c r="AG149" s="1"/>
    </row>
    <row r="150" spans="1:33" x14ac:dyDescent="0.2">
      <c r="A150" s="6"/>
      <c r="B150" s="6"/>
      <c r="C150" s="6"/>
      <c r="D150" s="6"/>
      <c r="E150" s="6"/>
      <c r="F150" s="8"/>
      <c r="G150" s="8"/>
      <c r="H150" s="8"/>
      <c r="I150" s="8"/>
      <c r="J150" s="8"/>
      <c r="K150" s="10"/>
      <c r="L150" s="10"/>
      <c r="M150" s="10"/>
      <c r="N150" s="10"/>
      <c r="O150" s="10"/>
      <c r="P150" s="12"/>
      <c r="Q150" s="12"/>
      <c r="R150" s="12"/>
      <c r="S150" s="12"/>
      <c r="T150" s="12"/>
      <c r="U150" s="15"/>
      <c r="V150" s="15"/>
      <c r="W150" s="15"/>
      <c r="X150" s="15"/>
      <c r="Y150" s="15"/>
      <c r="Z150" s="15"/>
      <c r="AA150" s="15"/>
      <c r="AB150" s="1"/>
      <c r="AC150" s="1"/>
      <c r="AD150" s="1"/>
      <c r="AE150" s="1"/>
      <c r="AF150" s="1"/>
      <c r="AG150" s="1"/>
    </row>
    <row r="151" spans="1:33" x14ac:dyDescent="0.2">
      <c r="A151" s="6"/>
      <c r="B151" s="6"/>
      <c r="C151" s="6"/>
      <c r="D151" s="6"/>
      <c r="E151" s="6"/>
      <c r="F151" s="8"/>
      <c r="G151" s="8"/>
      <c r="H151" s="8"/>
      <c r="I151" s="8"/>
      <c r="J151" s="8"/>
      <c r="K151" s="10"/>
      <c r="L151" s="10"/>
      <c r="M151" s="10"/>
      <c r="N151" s="10"/>
      <c r="O151" s="10"/>
      <c r="P151" s="12"/>
      <c r="Q151" s="12"/>
      <c r="R151" s="12"/>
      <c r="S151" s="12"/>
      <c r="T151" s="12"/>
      <c r="U151" s="15"/>
      <c r="V151" s="15"/>
      <c r="W151" s="15"/>
      <c r="X151" s="15"/>
      <c r="Y151" s="15"/>
      <c r="Z151" s="15"/>
      <c r="AA151" s="15"/>
      <c r="AB151" s="1"/>
      <c r="AC151" s="1"/>
      <c r="AD151" s="1"/>
      <c r="AE151" s="1"/>
      <c r="AF151" s="1"/>
      <c r="AG151" s="1"/>
    </row>
    <row r="152" spans="1:33" x14ac:dyDescent="0.2">
      <c r="A152" s="6"/>
      <c r="B152" s="6"/>
      <c r="C152" s="6"/>
      <c r="D152" s="6"/>
      <c r="E152" s="6"/>
      <c r="F152" s="8"/>
      <c r="G152" s="8"/>
      <c r="H152" s="8"/>
      <c r="I152" s="8"/>
      <c r="J152" s="8"/>
      <c r="K152" s="10"/>
      <c r="L152" s="10"/>
      <c r="M152" s="10"/>
      <c r="N152" s="10"/>
      <c r="O152" s="10"/>
      <c r="P152" s="12"/>
      <c r="Q152" s="12"/>
      <c r="R152" s="12"/>
      <c r="S152" s="12"/>
      <c r="T152" s="12"/>
      <c r="U152" s="15"/>
      <c r="V152" s="15"/>
      <c r="W152" s="15"/>
      <c r="X152" s="15"/>
      <c r="Y152" s="15"/>
      <c r="Z152" s="15"/>
      <c r="AA152" s="15"/>
      <c r="AB152" s="1"/>
      <c r="AC152" s="1"/>
      <c r="AD152" s="1"/>
      <c r="AE152" s="1"/>
      <c r="AF152" s="1"/>
      <c r="AG152" s="1"/>
    </row>
    <row r="153" spans="1:33" x14ac:dyDescent="0.2">
      <c r="A153" s="6"/>
      <c r="B153" s="6"/>
      <c r="C153" s="6"/>
      <c r="D153" s="6"/>
      <c r="E153" s="6"/>
      <c r="F153" s="8"/>
      <c r="G153" s="8"/>
      <c r="H153" s="8"/>
      <c r="I153" s="8"/>
      <c r="J153" s="8"/>
      <c r="K153" s="10"/>
      <c r="L153" s="10"/>
      <c r="M153" s="10"/>
      <c r="N153" s="10"/>
      <c r="O153" s="10"/>
      <c r="P153" s="12"/>
      <c r="Q153" s="12"/>
      <c r="R153" s="12"/>
      <c r="S153" s="12"/>
      <c r="T153" s="12"/>
      <c r="U153" s="15"/>
      <c r="V153" s="15"/>
      <c r="W153" s="15"/>
      <c r="X153" s="15"/>
      <c r="Y153" s="15"/>
      <c r="Z153" s="15"/>
      <c r="AA153" s="15"/>
      <c r="AB153" s="1"/>
      <c r="AC153" s="1"/>
      <c r="AD153" s="1"/>
      <c r="AE153" s="1"/>
      <c r="AF153" s="1"/>
      <c r="AG153" s="1"/>
    </row>
    <row r="154" spans="1:33" x14ac:dyDescent="0.2">
      <c r="A154" s="6"/>
      <c r="B154" s="6"/>
      <c r="C154" s="6"/>
      <c r="D154" s="6"/>
      <c r="E154" s="6"/>
      <c r="F154" s="8"/>
      <c r="G154" s="8"/>
      <c r="H154" s="8"/>
      <c r="I154" s="8"/>
      <c r="J154" s="8"/>
      <c r="K154" s="10"/>
      <c r="L154" s="10"/>
      <c r="M154" s="10"/>
      <c r="N154" s="10"/>
      <c r="O154" s="10"/>
      <c r="P154" s="12"/>
      <c r="Q154" s="12"/>
      <c r="R154" s="12"/>
      <c r="S154" s="12"/>
      <c r="T154" s="12"/>
      <c r="U154" s="15"/>
      <c r="V154" s="15"/>
      <c r="W154" s="15"/>
      <c r="X154" s="15"/>
      <c r="Y154" s="15"/>
      <c r="Z154" s="15"/>
      <c r="AA154" s="15"/>
      <c r="AB154" s="1"/>
      <c r="AC154" s="1"/>
      <c r="AD154" s="1"/>
      <c r="AE154" s="1"/>
      <c r="AF154" s="1"/>
      <c r="AG154" s="1"/>
    </row>
    <row r="155" spans="1:33" x14ac:dyDescent="0.2">
      <c r="A155" s="6"/>
      <c r="B155" s="6"/>
      <c r="C155" s="6"/>
      <c r="D155" s="6"/>
      <c r="E155" s="6"/>
      <c r="F155" s="8"/>
      <c r="G155" s="8"/>
      <c r="H155" s="8"/>
      <c r="I155" s="8"/>
      <c r="J155" s="8"/>
      <c r="K155" s="10"/>
      <c r="L155" s="10"/>
      <c r="M155" s="10"/>
      <c r="N155" s="10"/>
      <c r="O155" s="10"/>
      <c r="P155" s="12"/>
      <c r="Q155" s="12"/>
      <c r="R155" s="12"/>
      <c r="S155" s="12"/>
      <c r="T155" s="12"/>
      <c r="U155" s="15"/>
      <c r="V155" s="15"/>
      <c r="W155" s="15"/>
      <c r="X155" s="15"/>
      <c r="Y155" s="15"/>
      <c r="Z155" s="15"/>
      <c r="AA155" s="15"/>
      <c r="AB155" s="1"/>
      <c r="AC155" s="1"/>
      <c r="AD155" s="1"/>
      <c r="AE155" s="1"/>
      <c r="AF155" s="1"/>
      <c r="AG155" s="1"/>
    </row>
    <row r="156" spans="1:33" x14ac:dyDescent="0.2">
      <c r="A156" s="6"/>
      <c r="B156" s="6"/>
      <c r="C156" s="6"/>
      <c r="D156" s="6"/>
      <c r="E156" s="6"/>
      <c r="F156" s="8"/>
      <c r="G156" s="8"/>
      <c r="H156" s="8"/>
      <c r="I156" s="8"/>
      <c r="J156" s="8"/>
      <c r="K156" s="10"/>
      <c r="L156" s="10"/>
      <c r="M156" s="10"/>
      <c r="N156" s="10"/>
      <c r="O156" s="10"/>
      <c r="P156" s="12"/>
      <c r="Q156" s="12"/>
      <c r="R156" s="12"/>
      <c r="S156" s="12"/>
      <c r="T156" s="12"/>
      <c r="U156" s="15"/>
      <c r="V156" s="15"/>
      <c r="W156" s="15"/>
      <c r="X156" s="15"/>
      <c r="Y156" s="15"/>
      <c r="Z156" s="15"/>
      <c r="AA156" s="15"/>
      <c r="AB156" s="1"/>
      <c r="AC156" s="1"/>
      <c r="AD156" s="1"/>
      <c r="AE156" s="1"/>
      <c r="AF156" s="1"/>
      <c r="AG156" s="1"/>
    </row>
    <row r="157" spans="1:33" x14ac:dyDescent="0.2">
      <c r="A157" s="6"/>
      <c r="B157" s="6"/>
      <c r="C157" s="6"/>
      <c r="D157" s="6"/>
      <c r="E157" s="6"/>
      <c r="F157" s="8"/>
      <c r="G157" s="8"/>
      <c r="H157" s="8"/>
      <c r="I157" s="8"/>
      <c r="J157" s="8"/>
      <c r="K157" s="10"/>
      <c r="L157" s="10"/>
      <c r="M157" s="10"/>
      <c r="N157" s="10"/>
      <c r="O157" s="10"/>
      <c r="P157" s="12"/>
      <c r="Q157" s="12"/>
      <c r="R157" s="12"/>
      <c r="S157" s="12"/>
      <c r="T157" s="12"/>
      <c r="U157" s="15"/>
      <c r="V157" s="15"/>
      <c r="W157" s="15"/>
      <c r="X157" s="15"/>
      <c r="Y157" s="15"/>
      <c r="Z157" s="15"/>
      <c r="AA157" s="15"/>
      <c r="AB157" s="1"/>
      <c r="AC157" s="1"/>
      <c r="AD157" s="1"/>
      <c r="AE157" s="1"/>
      <c r="AF157" s="1"/>
      <c r="AG157" s="1"/>
    </row>
    <row r="158" spans="1:33" x14ac:dyDescent="0.2">
      <c r="A158" s="6"/>
      <c r="B158" s="6"/>
      <c r="C158" s="6"/>
      <c r="D158" s="6"/>
      <c r="E158" s="6"/>
      <c r="F158" s="8"/>
      <c r="G158" s="8"/>
      <c r="H158" s="8"/>
      <c r="I158" s="8"/>
      <c r="J158" s="8"/>
      <c r="K158" s="10"/>
      <c r="L158" s="10"/>
      <c r="M158" s="10"/>
      <c r="N158" s="10"/>
      <c r="O158" s="10"/>
      <c r="P158" s="12"/>
      <c r="Q158" s="12"/>
      <c r="R158" s="12"/>
      <c r="S158" s="12"/>
      <c r="T158" s="12"/>
      <c r="U158" s="15"/>
      <c r="V158" s="15"/>
      <c r="W158" s="15"/>
      <c r="X158" s="15"/>
      <c r="Y158" s="15"/>
      <c r="Z158" s="15"/>
      <c r="AA158" s="15"/>
      <c r="AB158" s="1"/>
      <c r="AC158" s="1"/>
      <c r="AD158" s="1"/>
      <c r="AE158" s="1"/>
      <c r="AF158" s="1"/>
      <c r="AG158" s="1"/>
    </row>
    <row r="159" spans="1:33" x14ac:dyDescent="0.2">
      <c r="A159" s="6"/>
      <c r="B159" s="6"/>
      <c r="C159" s="6"/>
      <c r="D159" s="6"/>
      <c r="E159" s="6"/>
      <c r="F159" s="8"/>
      <c r="G159" s="8"/>
      <c r="H159" s="8"/>
      <c r="I159" s="8"/>
      <c r="J159" s="8"/>
      <c r="K159" s="10"/>
      <c r="L159" s="10"/>
      <c r="M159" s="10"/>
      <c r="N159" s="10"/>
      <c r="O159" s="10"/>
      <c r="P159" s="12"/>
      <c r="Q159" s="12"/>
      <c r="R159" s="12"/>
      <c r="S159" s="12"/>
      <c r="T159" s="12"/>
      <c r="U159" s="15"/>
      <c r="V159" s="15"/>
      <c r="W159" s="15"/>
      <c r="X159" s="15"/>
      <c r="Y159" s="15"/>
      <c r="Z159" s="15"/>
      <c r="AA159" s="15"/>
      <c r="AB159" s="1"/>
      <c r="AC159" s="1"/>
      <c r="AD159" s="1"/>
      <c r="AE159" s="1"/>
      <c r="AF159" s="1"/>
      <c r="AG159" s="1"/>
    </row>
    <row r="160" spans="1:33" x14ac:dyDescent="0.2">
      <c r="A160" s="6"/>
      <c r="B160" s="6"/>
      <c r="C160" s="6"/>
      <c r="D160" s="6"/>
      <c r="E160" s="6"/>
      <c r="F160" s="8"/>
      <c r="G160" s="8"/>
      <c r="H160" s="8"/>
      <c r="I160" s="8"/>
      <c r="J160" s="8"/>
      <c r="K160" s="10"/>
      <c r="L160" s="10"/>
      <c r="M160" s="10"/>
      <c r="N160" s="10"/>
      <c r="O160" s="10"/>
      <c r="P160" s="12"/>
      <c r="Q160" s="12"/>
      <c r="R160" s="12"/>
      <c r="S160" s="12"/>
      <c r="T160" s="12"/>
      <c r="U160" s="15"/>
      <c r="V160" s="15"/>
      <c r="W160" s="15"/>
      <c r="X160" s="15"/>
      <c r="Y160" s="15"/>
      <c r="Z160" s="15"/>
      <c r="AA160" s="15"/>
      <c r="AB160" s="1"/>
      <c r="AC160" s="1"/>
      <c r="AD160" s="1"/>
      <c r="AE160" s="1"/>
      <c r="AF160" s="1"/>
      <c r="AG160" s="1"/>
    </row>
    <row r="161" spans="1:33" x14ac:dyDescent="0.2">
      <c r="A161" s="6"/>
      <c r="B161" s="6"/>
      <c r="C161" s="6"/>
      <c r="D161" s="6"/>
      <c r="E161" s="6"/>
      <c r="F161" s="8"/>
      <c r="G161" s="8"/>
      <c r="H161" s="8"/>
      <c r="I161" s="8"/>
      <c r="J161" s="8"/>
      <c r="K161" s="10"/>
      <c r="L161" s="10"/>
      <c r="M161" s="10"/>
      <c r="N161" s="10"/>
      <c r="O161" s="10"/>
      <c r="P161" s="12"/>
      <c r="Q161" s="12"/>
      <c r="R161" s="12"/>
      <c r="S161" s="12"/>
      <c r="T161" s="12"/>
      <c r="U161" s="15"/>
      <c r="V161" s="15"/>
      <c r="W161" s="15"/>
      <c r="X161" s="15"/>
      <c r="Y161" s="15"/>
      <c r="Z161" s="15"/>
      <c r="AA161" s="15"/>
      <c r="AB161" s="1"/>
      <c r="AC161" s="1"/>
      <c r="AD161" s="1"/>
      <c r="AE161" s="1"/>
      <c r="AF161" s="1"/>
      <c r="AG161" s="1"/>
    </row>
    <row r="162" spans="1:33" x14ac:dyDescent="0.2">
      <c r="A162" s="6"/>
      <c r="B162" s="6"/>
      <c r="C162" s="6"/>
      <c r="D162" s="6"/>
      <c r="E162" s="6"/>
      <c r="F162" s="8"/>
      <c r="G162" s="8"/>
      <c r="H162" s="8"/>
      <c r="I162" s="8"/>
      <c r="J162" s="8"/>
      <c r="K162" s="10"/>
      <c r="L162" s="10"/>
      <c r="M162" s="10"/>
      <c r="N162" s="10"/>
      <c r="O162" s="10"/>
      <c r="P162" s="12"/>
      <c r="Q162" s="12"/>
      <c r="R162" s="12"/>
      <c r="S162" s="12"/>
      <c r="T162" s="12"/>
      <c r="U162" s="15"/>
      <c r="V162" s="15"/>
      <c r="W162" s="15"/>
      <c r="X162" s="15"/>
      <c r="Y162" s="15"/>
      <c r="Z162" s="15"/>
      <c r="AA162" s="15"/>
      <c r="AB162" s="1"/>
      <c r="AC162" s="1"/>
      <c r="AD162" s="1"/>
      <c r="AE162" s="1"/>
      <c r="AF162" s="1"/>
      <c r="AG162" s="1"/>
    </row>
    <row r="163" spans="1:33" x14ac:dyDescent="0.2">
      <c r="A163" s="6"/>
      <c r="B163" s="6"/>
      <c r="C163" s="6"/>
      <c r="D163" s="6"/>
      <c r="E163" s="6"/>
      <c r="F163" s="8"/>
      <c r="G163" s="8"/>
      <c r="H163" s="8"/>
      <c r="I163" s="8"/>
      <c r="J163" s="8"/>
      <c r="K163" s="10"/>
      <c r="L163" s="10"/>
      <c r="M163" s="10"/>
      <c r="N163" s="10"/>
      <c r="O163" s="10"/>
      <c r="P163" s="12"/>
      <c r="Q163" s="12"/>
      <c r="R163" s="12"/>
      <c r="S163" s="12"/>
      <c r="T163" s="12"/>
      <c r="U163" s="15"/>
      <c r="V163" s="15"/>
      <c r="W163" s="15"/>
      <c r="X163" s="15"/>
      <c r="Y163" s="15"/>
      <c r="Z163" s="15"/>
      <c r="AA163" s="15"/>
      <c r="AB163" s="1"/>
      <c r="AC163" s="1"/>
      <c r="AD163" s="1"/>
      <c r="AE163" s="1"/>
      <c r="AF163" s="1"/>
      <c r="AG163" s="1"/>
    </row>
    <row r="164" spans="1:33" x14ac:dyDescent="0.2">
      <c r="A164" s="6"/>
      <c r="B164" s="6"/>
      <c r="C164" s="6"/>
      <c r="D164" s="6"/>
      <c r="E164" s="6"/>
      <c r="F164" s="8"/>
      <c r="G164" s="8"/>
      <c r="H164" s="8"/>
      <c r="I164" s="8"/>
      <c r="J164" s="8"/>
      <c r="K164" s="10"/>
      <c r="L164" s="10"/>
      <c r="M164" s="10"/>
      <c r="N164" s="10"/>
      <c r="O164" s="10"/>
      <c r="P164" s="12"/>
      <c r="Q164" s="12"/>
      <c r="R164" s="12"/>
      <c r="S164" s="12"/>
      <c r="T164" s="12"/>
      <c r="U164" s="15"/>
      <c r="V164" s="15"/>
      <c r="W164" s="15"/>
      <c r="X164" s="15"/>
      <c r="Y164" s="15"/>
      <c r="Z164" s="15"/>
      <c r="AA164" s="15"/>
      <c r="AB164" s="1"/>
      <c r="AC164" s="1"/>
      <c r="AD164" s="1"/>
      <c r="AE164" s="1"/>
      <c r="AF164" s="1"/>
      <c r="AG164" s="1"/>
    </row>
    <row r="165" spans="1:33" x14ac:dyDescent="0.2">
      <c r="A165" s="6"/>
      <c r="B165" s="6"/>
      <c r="C165" s="6"/>
      <c r="D165" s="6"/>
      <c r="E165" s="6"/>
      <c r="F165" s="8"/>
      <c r="G165" s="8"/>
      <c r="H165" s="8"/>
      <c r="I165" s="8"/>
      <c r="J165" s="8"/>
      <c r="K165" s="10"/>
      <c r="L165" s="10"/>
      <c r="M165" s="10"/>
      <c r="N165" s="10"/>
      <c r="O165" s="10"/>
      <c r="P165" s="12"/>
      <c r="Q165" s="12"/>
      <c r="R165" s="12"/>
      <c r="S165" s="12"/>
      <c r="T165" s="12"/>
      <c r="U165" s="15"/>
      <c r="V165" s="15"/>
      <c r="W165" s="15"/>
      <c r="X165" s="15"/>
      <c r="Y165" s="15"/>
      <c r="Z165" s="15"/>
      <c r="AA165" s="15"/>
      <c r="AB165" s="1"/>
      <c r="AC165" s="1"/>
      <c r="AD165" s="1"/>
      <c r="AE165" s="1"/>
      <c r="AF165" s="1"/>
      <c r="AG165" s="1"/>
    </row>
    <row r="166" spans="1:33" x14ac:dyDescent="0.2">
      <c r="A166" s="6"/>
      <c r="B166" s="6"/>
      <c r="C166" s="6"/>
      <c r="D166" s="6"/>
      <c r="E166" s="6"/>
      <c r="F166" s="8"/>
      <c r="G166" s="8"/>
      <c r="H166" s="8"/>
      <c r="I166" s="8"/>
      <c r="J166" s="8"/>
      <c r="K166" s="10"/>
      <c r="L166" s="10"/>
      <c r="M166" s="10"/>
      <c r="N166" s="10"/>
      <c r="O166" s="10"/>
      <c r="P166" s="12"/>
      <c r="Q166" s="12"/>
      <c r="R166" s="12"/>
      <c r="S166" s="12"/>
      <c r="T166" s="12"/>
      <c r="U166" s="15"/>
      <c r="V166" s="15"/>
      <c r="W166" s="15"/>
      <c r="X166" s="15"/>
      <c r="Y166" s="15"/>
      <c r="Z166" s="15"/>
      <c r="AA166" s="15"/>
      <c r="AB166" s="1"/>
      <c r="AC166" s="1"/>
      <c r="AD166" s="1"/>
      <c r="AE166" s="1"/>
      <c r="AF166" s="1"/>
      <c r="AG166" s="1"/>
    </row>
    <row r="167" spans="1:33" x14ac:dyDescent="0.2">
      <c r="A167" s="6"/>
      <c r="B167" s="6"/>
      <c r="C167" s="6"/>
      <c r="D167" s="6"/>
      <c r="E167" s="6"/>
      <c r="F167" s="8"/>
      <c r="G167" s="8"/>
      <c r="H167" s="8"/>
      <c r="I167" s="8"/>
      <c r="J167" s="8"/>
      <c r="K167" s="10"/>
      <c r="L167" s="10"/>
      <c r="M167" s="10"/>
      <c r="N167" s="10"/>
      <c r="O167" s="10"/>
      <c r="P167" s="12"/>
      <c r="Q167" s="12"/>
      <c r="R167" s="12"/>
      <c r="S167" s="12"/>
      <c r="T167" s="12"/>
      <c r="U167" s="15"/>
      <c r="V167" s="15"/>
      <c r="W167" s="15"/>
      <c r="X167" s="15"/>
      <c r="Y167" s="15"/>
      <c r="Z167" s="15"/>
      <c r="AA167" s="15"/>
      <c r="AB167" s="1"/>
      <c r="AC167" s="1"/>
      <c r="AD167" s="1"/>
      <c r="AE167" s="1"/>
      <c r="AF167" s="1"/>
      <c r="AG167" s="1"/>
    </row>
    <row r="168" spans="1:33" x14ac:dyDescent="0.2">
      <c r="A168" s="6"/>
      <c r="B168" s="6"/>
      <c r="C168" s="6"/>
      <c r="D168" s="6"/>
      <c r="E168" s="6"/>
      <c r="F168" s="8"/>
      <c r="G168" s="8"/>
      <c r="H168" s="8"/>
      <c r="I168" s="8"/>
      <c r="J168" s="8"/>
      <c r="K168" s="10"/>
      <c r="L168" s="10"/>
      <c r="M168" s="10"/>
      <c r="N168" s="10"/>
      <c r="O168" s="10"/>
      <c r="P168" s="12"/>
      <c r="Q168" s="12"/>
      <c r="R168" s="12"/>
      <c r="S168" s="12"/>
      <c r="T168" s="12"/>
      <c r="U168" s="15"/>
      <c r="V168" s="15"/>
      <c r="W168" s="15"/>
      <c r="X168" s="15"/>
      <c r="Y168" s="15"/>
      <c r="Z168" s="15"/>
      <c r="AA168" s="15"/>
      <c r="AB168" s="1"/>
      <c r="AC168" s="1"/>
      <c r="AD168" s="1"/>
      <c r="AE168" s="1"/>
      <c r="AF168" s="1"/>
      <c r="AG168" s="1"/>
    </row>
    <row r="169" spans="1:33" x14ac:dyDescent="0.2">
      <c r="A169" s="6"/>
      <c r="B169" s="6"/>
      <c r="C169" s="6"/>
      <c r="D169" s="6"/>
      <c r="E169" s="6"/>
      <c r="F169" s="8"/>
      <c r="G169" s="8"/>
      <c r="H169" s="8"/>
      <c r="I169" s="8"/>
      <c r="J169" s="8"/>
      <c r="K169" s="10"/>
      <c r="L169" s="10"/>
      <c r="M169" s="10"/>
      <c r="N169" s="10"/>
      <c r="O169" s="10"/>
      <c r="P169" s="12"/>
      <c r="Q169" s="12"/>
      <c r="R169" s="12"/>
      <c r="S169" s="12"/>
      <c r="T169" s="12"/>
      <c r="U169" s="15"/>
      <c r="V169" s="15"/>
      <c r="W169" s="15"/>
      <c r="X169" s="15"/>
      <c r="Y169" s="15"/>
      <c r="Z169" s="15"/>
      <c r="AA169" s="15"/>
      <c r="AB169" s="1"/>
      <c r="AC169" s="1"/>
      <c r="AD169" s="1"/>
      <c r="AE169" s="1"/>
      <c r="AF169" s="1"/>
      <c r="AG169" s="1"/>
    </row>
    <row r="170" spans="1:33" x14ac:dyDescent="0.2">
      <c r="A170" s="6"/>
      <c r="B170" s="6"/>
      <c r="C170" s="6"/>
      <c r="D170" s="6"/>
      <c r="E170" s="6"/>
      <c r="F170" s="8"/>
      <c r="G170" s="8"/>
      <c r="H170" s="8"/>
      <c r="I170" s="8"/>
      <c r="J170" s="8"/>
      <c r="K170" s="10"/>
      <c r="L170" s="10"/>
      <c r="M170" s="10"/>
      <c r="N170" s="10"/>
      <c r="O170" s="10"/>
      <c r="P170" s="12"/>
      <c r="Q170" s="12"/>
      <c r="R170" s="12"/>
      <c r="S170" s="12"/>
      <c r="T170" s="12"/>
      <c r="U170" s="15"/>
      <c r="V170" s="15"/>
      <c r="W170" s="15"/>
      <c r="X170" s="15"/>
      <c r="Y170" s="15"/>
      <c r="Z170" s="15"/>
      <c r="AA170" s="15"/>
      <c r="AB170" s="1"/>
      <c r="AC170" s="1"/>
      <c r="AD170" s="1"/>
      <c r="AE170" s="1"/>
      <c r="AF170" s="1"/>
      <c r="AG170" s="1"/>
    </row>
    <row r="171" spans="1:33" x14ac:dyDescent="0.2">
      <c r="A171" s="6"/>
      <c r="B171" s="6"/>
      <c r="C171" s="6"/>
      <c r="D171" s="6"/>
      <c r="E171" s="6"/>
      <c r="F171" s="8"/>
      <c r="G171" s="8"/>
      <c r="H171" s="8"/>
      <c r="I171" s="8"/>
      <c r="J171" s="8"/>
      <c r="K171" s="10"/>
      <c r="L171" s="10"/>
      <c r="M171" s="10"/>
      <c r="N171" s="10"/>
      <c r="O171" s="10"/>
      <c r="P171" s="12"/>
      <c r="Q171" s="12"/>
      <c r="R171" s="12"/>
      <c r="S171" s="12"/>
      <c r="T171" s="12"/>
      <c r="U171" s="15"/>
      <c r="V171" s="15"/>
      <c r="W171" s="15"/>
      <c r="X171" s="15"/>
      <c r="Y171" s="15"/>
      <c r="Z171" s="15"/>
      <c r="AA171" s="15"/>
      <c r="AB171" s="1"/>
      <c r="AC171" s="1"/>
      <c r="AD171" s="1"/>
      <c r="AE171" s="1"/>
      <c r="AF171" s="1"/>
      <c r="AG171" s="1"/>
    </row>
    <row r="172" spans="1:33" x14ac:dyDescent="0.2">
      <c r="A172" s="6"/>
      <c r="B172" s="6"/>
      <c r="C172" s="6"/>
      <c r="D172" s="6"/>
      <c r="E172" s="6"/>
      <c r="F172" s="8"/>
      <c r="G172" s="8"/>
      <c r="H172" s="8"/>
      <c r="I172" s="8"/>
      <c r="J172" s="8"/>
      <c r="K172" s="10"/>
      <c r="L172" s="10"/>
      <c r="M172" s="10"/>
      <c r="N172" s="10"/>
      <c r="O172" s="10"/>
      <c r="P172" s="12"/>
      <c r="Q172" s="12"/>
      <c r="R172" s="12"/>
      <c r="S172" s="12"/>
      <c r="T172" s="12"/>
      <c r="U172" s="15"/>
      <c r="V172" s="15"/>
      <c r="W172" s="15"/>
      <c r="X172" s="15"/>
      <c r="Y172" s="15"/>
      <c r="Z172" s="15"/>
      <c r="AA172" s="15"/>
      <c r="AB172" s="1"/>
      <c r="AC172" s="1"/>
      <c r="AD172" s="1"/>
      <c r="AE172" s="1"/>
      <c r="AF172" s="1"/>
      <c r="AG172" s="1"/>
    </row>
    <row r="173" spans="1:33" x14ac:dyDescent="0.2">
      <c r="A173" s="6"/>
      <c r="B173" s="6"/>
      <c r="C173" s="6"/>
      <c r="D173" s="6"/>
      <c r="E173" s="6"/>
      <c r="F173" s="8"/>
      <c r="G173" s="8"/>
      <c r="H173" s="8"/>
      <c r="I173" s="8"/>
      <c r="J173" s="8"/>
      <c r="K173" s="10"/>
      <c r="L173" s="10"/>
      <c r="M173" s="10"/>
      <c r="N173" s="10"/>
      <c r="O173" s="10"/>
      <c r="P173" s="12"/>
      <c r="Q173" s="12"/>
      <c r="R173" s="12"/>
      <c r="S173" s="12"/>
      <c r="T173" s="12"/>
      <c r="U173" s="15"/>
      <c r="V173" s="15"/>
      <c r="W173" s="15"/>
      <c r="X173" s="15"/>
      <c r="Y173" s="15"/>
      <c r="Z173" s="15"/>
      <c r="AA173" s="15"/>
      <c r="AB173" s="1"/>
      <c r="AC173" s="1"/>
      <c r="AD173" s="1"/>
      <c r="AE173" s="1"/>
      <c r="AF173" s="1"/>
      <c r="AG173" s="1"/>
    </row>
    <row r="174" spans="1:33" x14ac:dyDescent="0.2">
      <c r="A174" s="6"/>
      <c r="B174" s="6"/>
      <c r="C174" s="6"/>
      <c r="D174" s="6"/>
      <c r="E174" s="6"/>
      <c r="F174" s="8"/>
      <c r="G174" s="8"/>
      <c r="H174" s="8"/>
      <c r="I174" s="8"/>
      <c r="J174" s="8"/>
      <c r="K174" s="10"/>
      <c r="L174" s="10"/>
      <c r="M174" s="10"/>
      <c r="N174" s="10"/>
      <c r="O174" s="10"/>
      <c r="P174" s="12"/>
      <c r="Q174" s="12"/>
      <c r="R174" s="12"/>
      <c r="S174" s="12"/>
      <c r="T174" s="12"/>
      <c r="U174" s="15"/>
      <c r="V174" s="15"/>
      <c r="W174" s="15"/>
      <c r="X174" s="15"/>
      <c r="Y174" s="15"/>
      <c r="Z174" s="15"/>
      <c r="AA174" s="15"/>
      <c r="AB174" s="1"/>
      <c r="AC174" s="1"/>
      <c r="AD174" s="1"/>
      <c r="AE174" s="1"/>
      <c r="AF174" s="1"/>
      <c r="AG174" s="1"/>
    </row>
    <row r="175" spans="1:33" x14ac:dyDescent="0.2">
      <c r="A175" s="6"/>
      <c r="B175" s="6"/>
      <c r="C175" s="6"/>
      <c r="D175" s="6"/>
      <c r="E175" s="6"/>
      <c r="F175" s="8"/>
      <c r="G175" s="8"/>
      <c r="H175" s="8"/>
      <c r="I175" s="8"/>
      <c r="J175" s="8"/>
      <c r="K175" s="10"/>
      <c r="L175" s="10"/>
      <c r="M175" s="10"/>
      <c r="N175" s="10"/>
      <c r="O175" s="10"/>
      <c r="P175" s="12"/>
      <c r="Q175" s="12"/>
      <c r="R175" s="12"/>
      <c r="S175" s="12"/>
      <c r="T175" s="12"/>
      <c r="U175" s="15"/>
      <c r="V175" s="15"/>
      <c r="W175" s="15"/>
      <c r="X175" s="15"/>
      <c r="Y175" s="15"/>
      <c r="Z175" s="15"/>
      <c r="AA175" s="15"/>
      <c r="AB175" s="1"/>
      <c r="AC175" s="1"/>
      <c r="AD175" s="1"/>
      <c r="AE175" s="1"/>
      <c r="AF175" s="1"/>
      <c r="AG175" s="1"/>
    </row>
    <row r="176" spans="1:33" x14ac:dyDescent="0.2">
      <c r="A176" s="6"/>
      <c r="B176" s="6"/>
      <c r="C176" s="6"/>
      <c r="D176" s="6"/>
      <c r="E176" s="6"/>
      <c r="F176" s="8"/>
      <c r="G176" s="8"/>
      <c r="H176" s="8"/>
      <c r="I176" s="8"/>
      <c r="J176" s="8"/>
      <c r="K176" s="10"/>
      <c r="L176" s="10"/>
      <c r="M176" s="10"/>
      <c r="N176" s="10"/>
      <c r="O176" s="10"/>
      <c r="P176" s="12"/>
      <c r="Q176" s="12"/>
      <c r="R176" s="12"/>
      <c r="S176" s="12"/>
      <c r="T176" s="12"/>
      <c r="U176" s="15"/>
      <c r="V176" s="15"/>
      <c r="W176" s="15"/>
      <c r="X176" s="15"/>
      <c r="Y176" s="15"/>
      <c r="Z176" s="15"/>
      <c r="AA176" s="15"/>
      <c r="AB176" s="1"/>
      <c r="AC176" s="1"/>
      <c r="AD176" s="1"/>
      <c r="AE176" s="1"/>
      <c r="AF176" s="1"/>
      <c r="AG176" s="1"/>
    </row>
    <row r="177" spans="1:33" x14ac:dyDescent="0.2">
      <c r="A177" s="6"/>
      <c r="B177" s="6"/>
      <c r="C177" s="6"/>
      <c r="D177" s="6"/>
      <c r="E177" s="6"/>
      <c r="F177" s="8"/>
      <c r="G177" s="8"/>
      <c r="H177" s="8"/>
      <c r="I177" s="8"/>
      <c r="J177" s="8"/>
      <c r="K177" s="10"/>
      <c r="L177" s="10"/>
      <c r="M177" s="10"/>
      <c r="N177" s="10"/>
      <c r="O177" s="10"/>
      <c r="P177" s="12"/>
      <c r="Q177" s="12"/>
      <c r="R177" s="12"/>
      <c r="S177" s="12"/>
      <c r="T177" s="12"/>
      <c r="U177" s="15"/>
      <c r="V177" s="15"/>
      <c r="W177" s="15"/>
      <c r="X177" s="15"/>
      <c r="Y177" s="15"/>
      <c r="Z177" s="15"/>
      <c r="AA177" s="15"/>
      <c r="AB177" s="1"/>
      <c r="AC177" s="1"/>
      <c r="AD177" s="1"/>
      <c r="AE177" s="1"/>
      <c r="AF177" s="1"/>
      <c r="AG177" s="1"/>
    </row>
    <row r="178" spans="1:33" x14ac:dyDescent="0.2">
      <c r="A178" s="6"/>
      <c r="B178" s="6"/>
      <c r="C178" s="6"/>
      <c r="D178" s="6"/>
      <c r="E178" s="6"/>
      <c r="F178" s="8"/>
      <c r="G178" s="8"/>
      <c r="H178" s="8"/>
      <c r="I178" s="8"/>
      <c r="J178" s="8"/>
      <c r="K178" s="10"/>
      <c r="L178" s="10"/>
      <c r="M178" s="10"/>
      <c r="N178" s="10"/>
      <c r="O178" s="10"/>
      <c r="P178" s="12"/>
      <c r="Q178" s="12"/>
      <c r="R178" s="12"/>
      <c r="S178" s="12"/>
      <c r="T178" s="12"/>
      <c r="U178" s="15"/>
      <c r="V178" s="15"/>
      <c r="W178" s="15"/>
      <c r="X178" s="15"/>
      <c r="Y178" s="15"/>
      <c r="Z178" s="15"/>
      <c r="AA178" s="15"/>
      <c r="AB178" s="1"/>
      <c r="AC178" s="1"/>
      <c r="AD178" s="1"/>
      <c r="AE178" s="1"/>
      <c r="AF178" s="1"/>
      <c r="AG178" s="1"/>
    </row>
    <row r="179" spans="1:33" x14ac:dyDescent="0.2">
      <c r="A179" s="6"/>
      <c r="B179" s="6"/>
      <c r="C179" s="6"/>
      <c r="D179" s="6"/>
      <c r="E179" s="6"/>
      <c r="F179" s="8"/>
      <c r="G179" s="8"/>
      <c r="H179" s="8"/>
      <c r="I179" s="8"/>
      <c r="J179" s="8"/>
      <c r="K179" s="10"/>
      <c r="L179" s="10"/>
      <c r="M179" s="10"/>
      <c r="N179" s="10"/>
      <c r="O179" s="10"/>
      <c r="P179" s="12"/>
      <c r="Q179" s="12"/>
      <c r="R179" s="12"/>
      <c r="S179" s="12"/>
      <c r="T179" s="12"/>
      <c r="U179" s="15"/>
      <c r="V179" s="15"/>
      <c r="W179" s="15"/>
      <c r="X179" s="15"/>
      <c r="Y179" s="15"/>
      <c r="Z179" s="15"/>
      <c r="AA179" s="15"/>
      <c r="AB179" s="1"/>
      <c r="AC179" s="1"/>
      <c r="AD179" s="1"/>
      <c r="AE179" s="1"/>
      <c r="AF179" s="1"/>
      <c r="AG179" s="1"/>
    </row>
    <row r="180" spans="1:33" x14ac:dyDescent="0.2">
      <c r="A180" s="6"/>
      <c r="B180" s="6"/>
      <c r="C180" s="6"/>
      <c r="D180" s="6"/>
      <c r="E180" s="6"/>
      <c r="F180" s="8"/>
      <c r="G180" s="8"/>
      <c r="H180" s="8"/>
      <c r="I180" s="8"/>
      <c r="J180" s="8"/>
      <c r="K180" s="10"/>
      <c r="L180" s="10"/>
      <c r="M180" s="10"/>
      <c r="N180" s="10"/>
      <c r="O180" s="10"/>
      <c r="P180" s="12"/>
      <c r="Q180" s="12"/>
      <c r="R180" s="12"/>
      <c r="S180" s="12"/>
      <c r="T180" s="12"/>
      <c r="U180" s="15"/>
      <c r="V180" s="15"/>
      <c r="W180" s="15"/>
      <c r="X180" s="15"/>
      <c r="Y180" s="15"/>
      <c r="Z180" s="15"/>
      <c r="AA180" s="15"/>
      <c r="AB180" s="1"/>
      <c r="AC180" s="1"/>
      <c r="AD180" s="1"/>
      <c r="AE180" s="1"/>
      <c r="AF180" s="1"/>
      <c r="AG180" s="1"/>
    </row>
    <row r="181" spans="1:33" x14ac:dyDescent="0.2">
      <c r="A181" s="6"/>
      <c r="B181" s="6"/>
      <c r="C181" s="6"/>
      <c r="D181" s="6"/>
      <c r="E181" s="6"/>
      <c r="F181" s="8"/>
      <c r="G181" s="8"/>
      <c r="H181" s="8"/>
      <c r="I181" s="8"/>
      <c r="J181" s="8"/>
      <c r="K181" s="10"/>
      <c r="L181" s="10"/>
      <c r="M181" s="10"/>
      <c r="N181" s="10"/>
      <c r="O181" s="10"/>
      <c r="P181" s="12"/>
      <c r="Q181" s="12"/>
      <c r="R181" s="12"/>
      <c r="S181" s="12"/>
      <c r="T181" s="12"/>
      <c r="U181" s="15"/>
      <c r="V181" s="15"/>
      <c r="W181" s="15"/>
      <c r="X181" s="15"/>
      <c r="Y181" s="15"/>
      <c r="Z181" s="15"/>
      <c r="AA181" s="15"/>
      <c r="AB181" s="1"/>
      <c r="AC181" s="1"/>
      <c r="AD181" s="1"/>
      <c r="AE181" s="1"/>
      <c r="AF181" s="1"/>
      <c r="AG181" s="1"/>
    </row>
    <row r="182" spans="1:33" x14ac:dyDescent="0.2">
      <c r="A182" s="6"/>
      <c r="B182" s="6"/>
      <c r="C182" s="6"/>
      <c r="D182" s="6"/>
      <c r="E182" s="6"/>
      <c r="F182" s="8"/>
      <c r="G182" s="8"/>
      <c r="H182" s="8"/>
      <c r="I182" s="8"/>
      <c r="J182" s="8"/>
      <c r="K182" s="10"/>
      <c r="L182" s="10"/>
      <c r="M182" s="10"/>
      <c r="N182" s="10"/>
      <c r="O182" s="10"/>
      <c r="P182" s="12"/>
      <c r="Q182" s="12"/>
      <c r="R182" s="12"/>
      <c r="S182" s="12"/>
      <c r="T182" s="12"/>
      <c r="U182" s="15"/>
      <c r="V182" s="15"/>
      <c r="W182" s="15"/>
      <c r="X182" s="15"/>
      <c r="Y182" s="15"/>
      <c r="Z182" s="15"/>
      <c r="AA182" s="15"/>
      <c r="AB182" s="1"/>
      <c r="AC182" s="1"/>
      <c r="AD182" s="1"/>
      <c r="AE182" s="1"/>
      <c r="AF182" s="1"/>
      <c r="AG182" s="1"/>
    </row>
    <row r="183" spans="1:33" x14ac:dyDescent="0.2">
      <c r="A183" s="6"/>
      <c r="B183" s="6"/>
      <c r="C183" s="6"/>
      <c r="D183" s="6"/>
      <c r="E183" s="6"/>
      <c r="F183" s="8"/>
      <c r="G183" s="8"/>
      <c r="H183" s="8"/>
      <c r="I183" s="8"/>
      <c r="J183" s="8"/>
      <c r="K183" s="10"/>
      <c r="L183" s="10"/>
      <c r="M183" s="10"/>
      <c r="N183" s="10"/>
      <c r="O183" s="10"/>
      <c r="P183" s="12"/>
      <c r="Q183" s="12"/>
      <c r="R183" s="12"/>
      <c r="S183" s="12"/>
      <c r="T183" s="12"/>
      <c r="U183" s="15"/>
      <c r="V183" s="15"/>
      <c r="W183" s="15"/>
      <c r="X183" s="15"/>
      <c r="Y183" s="15"/>
      <c r="Z183" s="15"/>
      <c r="AA183" s="15"/>
      <c r="AB183" s="1"/>
      <c r="AC183" s="1"/>
      <c r="AD183" s="1"/>
      <c r="AE183" s="1"/>
      <c r="AF183" s="1"/>
      <c r="AG183" s="1"/>
    </row>
    <row r="184" spans="1:33" x14ac:dyDescent="0.2">
      <c r="A184" s="6"/>
      <c r="B184" s="6"/>
      <c r="C184" s="6"/>
      <c r="D184" s="6"/>
      <c r="E184" s="6"/>
      <c r="F184" s="8"/>
      <c r="G184" s="8"/>
      <c r="H184" s="8"/>
      <c r="I184" s="8"/>
      <c r="J184" s="8"/>
      <c r="K184" s="10"/>
      <c r="L184" s="10"/>
      <c r="M184" s="10"/>
      <c r="N184" s="10"/>
      <c r="O184" s="10"/>
      <c r="P184" s="12"/>
      <c r="Q184" s="12"/>
      <c r="R184" s="12"/>
      <c r="S184" s="12"/>
      <c r="T184" s="12"/>
      <c r="U184" s="15"/>
      <c r="V184" s="15"/>
      <c r="W184" s="15"/>
      <c r="X184" s="15"/>
      <c r="Y184" s="15"/>
      <c r="Z184" s="15"/>
      <c r="AA184" s="15"/>
      <c r="AB184" s="1"/>
      <c r="AC184" s="1"/>
      <c r="AD184" s="1"/>
      <c r="AE184" s="1"/>
      <c r="AF184" s="1"/>
      <c r="AG184" s="1"/>
    </row>
    <row r="185" spans="1:33" x14ac:dyDescent="0.2">
      <c r="A185" s="6"/>
      <c r="B185" s="6"/>
      <c r="C185" s="6"/>
      <c r="D185" s="6"/>
      <c r="E185" s="6"/>
      <c r="F185" s="8"/>
      <c r="G185" s="8"/>
      <c r="H185" s="8"/>
      <c r="I185" s="8"/>
      <c r="J185" s="8"/>
      <c r="K185" s="10"/>
      <c r="L185" s="10"/>
      <c r="M185" s="10"/>
      <c r="N185" s="10"/>
      <c r="O185" s="10"/>
      <c r="P185" s="12"/>
      <c r="Q185" s="12"/>
      <c r="R185" s="12"/>
      <c r="S185" s="12"/>
      <c r="T185" s="12"/>
      <c r="U185" s="15"/>
      <c r="V185" s="15"/>
      <c r="W185" s="15"/>
      <c r="X185" s="15"/>
      <c r="Y185" s="15"/>
      <c r="Z185" s="15"/>
      <c r="AA185" s="15"/>
      <c r="AB185" s="1"/>
      <c r="AC185" s="1"/>
      <c r="AD185" s="1"/>
      <c r="AE185" s="1"/>
      <c r="AF185" s="1"/>
      <c r="AG185" s="1"/>
    </row>
    <row r="186" spans="1:33" x14ac:dyDescent="0.2">
      <c r="A186" s="6"/>
      <c r="B186" s="6"/>
      <c r="C186" s="6"/>
      <c r="D186" s="6"/>
      <c r="E186" s="6"/>
      <c r="F186" s="8"/>
      <c r="G186" s="8"/>
      <c r="H186" s="8"/>
      <c r="I186" s="8"/>
      <c r="J186" s="8"/>
      <c r="K186" s="10"/>
      <c r="L186" s="10"/>
      <c r="M186" s="10"/>
      <c r="N186" s="10"/>
      <c r="O186" s="10"/>
      <c r="P186" s="12"/>
      <c r="Q186" s="12"/>
      <c r="R186" s="12"/>
      <c r="S186" s="12"/>
      <c r="T186" s="12"/>
      <c r="U186" s="15"/>
      <c r="V186" s="15"/>
      <c r="W186" s="15"/>
      <c r="X186" s="15"/>
      <c r="Y186" s="15"/>
      <c r="Z186" s="15"/>
      <c r="AA186" s="15"/>
      <c r="AB186" s="1"/>
      <c r="AC186" s="1"/>
      <c r="AD186" s="1"/>
      <c r="AE186" s="1"/>
      <c r="AF186" s="1"/>
      <c r="AG186" s="1"/>
    </row>
    <row r="187" spans="1:33" x14ac:dyDescent="0.2">
      <c r="A187" s="6"/>
      <c r="B187" s="6"/>
      <c r="C187" s="6"/>
      <c r="D187" s="6"/>
      <c r="E187" s="6"/>
      <c r="F187" s="8"/>
      <c r="G187" s="8"/>
      <c r="H187" s="8"/>
      <c r="I187" s="8"/>
      <c r="J187" s="8"/>
      <c r="K187" s="10"/>
      <c r="L187" s="10"/>
      <c r="M187" s="10"/>
      <c r="N187" s="10"/>
      <c r="O187" s="10"/>
      <c r="P187" s="12"/>
      <c r="Q187" s="12"/>
      <c r="R187" s="12"/>
      <c r="S187" s="12"/>
      <c r="T187" s="12"/>
      <c r="U187" s="15"/>
      <c r="V187" s="15"/>
      <c r="W187" s="15"/>
      <c r="X187" s="15"/>
      <c r="Y187" s="15"/>
      <c r="Z187" s="15"/>
      <c r="AA187" s="15"/>
      <c r="AB187" s="1"/>
      <c r="AC187" s="1"/>
      <c r="AD187" s="1"/>
      <c r="AE187" s="1"/>
      <c r="AF187" s="1"/>
      <c r="AG187" s="1"/>
    </row>
    <row r="188" spans="1:33" x14ac:dyDescent="0.2">
      <c r="A188" s="6"/>
      <c r="B188" s="6"/>
      <c r="C188" s="6"/>
      <c r="D188" s="6"/>
      <c r="E188" s="6"/>
      <c r="F188" s="8"/>
      <c r="G188" s="8"/>
      <c r="H188" s="8"/>
      <c r="I188" s="8"/>
      <c r="J188" s="8"/>
      <c r="K188" s="10"/>
      <c r="L188" s="10"/>
      <c r="M188" s="10"/>
      <c r="N188" s="10"/>
      <c r="O188" s="10"/>
      <c r="P188" s="12"/>
      <c r="Q188" s="12"/>
      <c r="R188" s="12"/>
      <c r="S188" s="12"/>
      <c r="T188" s="12"/>
      <c r="U188" s="15"/>
      <c r="V188" s="15"/>
      <c r="W188" s="15"/>
      <c r="X188" s="15"/>
      <c r="Y188" s="15"/>
      <c r="Z188" s="15"/>
      <c r="AA188" s="15"/>
      <c r="AB188" s="1"/>
      <c r="AC188" s="1"/>
      <c r="AD188" s="1"/>
      <c r="AE188" s="1"/>
      <c r="AF188" s="1"/>
      <c r="AG188" s="1"/>
    </row>
    <row r="189" spans="1:33" x14ac:dyDescent="0.2">
      <c r="A189" s="6"/>
      <c r="B189" s="6"/>
      <c r="C189" s="6"/>
      <c r="D189" s="6"/>
      <c r="E189" s="6"/>
      <c r="F189" s="8"/>
      <c r="G189" s="8"/>
      <c r="H189" s="8"/>
      <c r="I189" s="8"/>
      <c r="J189" s="8"/>
      <c r="K189" s="10"/>
      <c r="L189" s="10"/>
      <c r="M189" s="10"/>
      <c r="N189" s="10"/>
      <c r="O189" s="10"/>
      <c r="P189" s="12"/>
      <c r="Q189" s="12"/>
      <c r="R189" s="12"/>
      <c r="S189" s="12"/>
      <c r="T189" s="12"/>
      <c r="U189" s="15"/>
      <c r="V189" s="15"/>
      <c r="W189" s="15"/>
      <c r="X189" s="15"/>
      <c r="Y189" s="15"/>
      <c r="Z189" s="15"/>
      <c r="AA189" s="15"/>
      <c r="AB189" s="1"/>
      <c r="AC189" s="1"/>
      <c r="AD189" s="1"/>
      <c r="AE189" s="1"/>
      <c r="AF189" s="1"/>
      <c r="AG189" s="1"/>
    </row>
    <row r="190" spans="1:33" x14ac:dyDescent="0.2">
      <c r="A190" s="6"/>
      <c r="B190" s="6"/>
      <c r="C190" s="6"/>
      <c r="D190" s="6"/>
      <c r="E190" s="6"/>
      <c r="F190" s="8"/>
      <c r="G190" s="8"/>
      <c r="H190" s="8"/>
      <c r="I190" s="8"/>
      <c r="J190" s="8"/>
      <c r="K190" s="10"/>
      <c r="L190" s="10"/>
      <c r="M190" s="10"/>
      <c r="N190" s="10"/>
      <c r="O190" s="10"/>
      <c r="P190" s="12"/>
      <c r="Q190" s="12"/>
      <c r="R190" s="12"/>
      <c r="S190" s="12"/>
      <c r="T190" s="12"/>
      <c r="U190" s="15"/>
      <c r="V190" s="15"/>
      <c r="W190" s="15"/>
      <c r="X190" s="15"/>
      <c r="Y190" s="15"/>
      <c r="Z190" s="15"/>
      <c r="AA190" s="15"/>
      <c r="AB190" s="1"/>
      <c r="AC190" s="1"/>
      <c r="AD190" s="1"/>
      <c r="AE190" s="1"/>
      <c r="AF190" s="1"/>
      <c r="AG190" s="1"/>
    </row>
    <row r="191" spans="1:33" x14ac:dyDescent="0.2">
      <c r="A191" s="6"/>
      <c r="B191" s="6"/>
      <c r="C191" s="6"/>
      <c r="D191" s="6"/>
      <c r="E191" s="6"/>
      <c r="F191" s="8"/>
      <c r="G191" s="8"/>
      <c r="H191" s="8"/>
      <c r="I191" s="8"/>
      <c r="J191" s="8"/>
      <c r="K191" s="10"/>
      <c r="L191" s="10"/>
      <c r="M191" s="10"/>
      <c r="N191" s="10"/>
      <c r="O191" s="10"/>
      <c r="P191" s="12"/>
      <c r="Q191" s="12"/>
      <c r="R191" s="12"/>
      <c r="S191" s="12"/>
      <c r="T191" s="12"/>
      <c r="U191" s="15"/>
      <c r="V191" s="15"/>
      <c r="W191" s="15"/>
      <c r="X191" s="15"/>
      <c r="Y191" s="15"/>
      <c r="Z191" s="15"/>
      <c r="AA191" s="15"/>
      <c r="AB191" s="1"/>
      <c r="AC191" s="1"/>
      <c r="AD191" s="1"/>
      <c r="AE191" s="1"/>
      <c r="AF191" s="1"/>
      <c r="AG191" s="1"/>
    </row>
    <row r="192" spans="1:33" x14ac:dyDescent="0.2">
      <c r="A192" s="6"/>
      <c r="B192" s="6"/>
      <c r="C192" s="6"/>
      <c r="D192" s="6"/>
      <c r="E192" s="6"/>
      <c r="F192" s="8"/>
      <c r="G192" s="8"/>
      <c r="H192" s="8"/>
      <c r="I192" s="8"/>
      <c r="J192" s="8"/>
      <c r="K192" s="10"/>
      <c r="L192" s="10"/>
      <c r="M192" s="10"/>
      <c r="N192" s="10"/>
      <c r="O192" s="10"/>
      <c r="P192" s="12"/>
      <c r="Q192" s="12"/>
      <c r="R192" s="12"/>
      <c r="S192" s="12"/>
      <c r="T192" s="12"/>
      <c r="U192" s="15"/>
      <c r="V192" s="15"/>
      <c r="W192" s="15"/>
      <c r="X192" s="15"/>
      <c r="Y192" s="15"/>
      <c r="Z192" s="15"/>
      <c r="AA192" s="15"/>
      <c r="AB192" s="1"/>
      <c r="AC192" s="1"/>
      <c r="AD192" s="1"/>
      <c r="AE192" s="1"/>
      <c r="AF192" s="1"/>
      <c r="AG192" s="1"/>
    </row>
    <row r="193" spans="1:33" x14ac:dyDescent="0.2">
      <c r="A193" s="6"/>
      <c r="B193" s="6"/>
      <c r="C193" s="6"/>
      <c r="D193" s="6"/>
      <c r="E193" s="6"/>
      <c r="F193" s="8"/>
      <c r="G193" s="8"/>
      <c r="H193" s="8"/>
      <c r="I193" s="8"/>
      <c r="J193" s="8"/>
      <c r="K193" s="10"/>
      <c r="L193" s="10"/>
      <c r="M193" s="10"/>
      <c r="N193" s="10"/>
      <c r="O193" s="10"/>
      <c r="P193" s="12"/>
      <c r="Q193" s="12"/>
      <c r="R193" s="12"/>
      <c r="S193" s="12"/>
      <c r="T193" s="12"/>
      <c r="U193" s="15"/>
      <c r="V193" s="15"/>
      <c r="W193" s="15"/>
      <c r="X193" s="15"/>
      <c r="Y193" s="15"/>
      <c r="Z193" s="15"/>
      <c r="AA193" s="15"/>
      <c r="AB193" s="1"/>
      <c r="AC193" s="1"/>
      <c r="AD193" s="1"/>
      <c r="AE193" s="1"/>
      <c r="AF193" s="1"/>
      <c r="AG193" s="1"/>
    </row>
    <row r="194" spans="1:33" x14ac:dyDescent="0.2">
      <c r="A194" s="6"/>
      <c r="B194" s="6"/>
      <c r="C194" s="6"/>
      <c r="D194" s="6"/>
      <c r="E194" s="6"/>
      <c r="F194" s="8"/>
      <c r="G194" s="8"/>
      <c r="H194" s="8"/>
      <c r="I194" s="8"/>
      <c r="J194" s="8"/>
      <c r="K194" s="10"/>
      <c r="L194" s="10"/>
      <c r="M194" s="10"/>
      <c r="N194" s="10"/>
      <c r="O194" s="10"/>
      <c r="P194" s="12"/>
      <c r="Q194" s="12"/>
      <c r="R194" s="12"/>
      <c r="S194" s="12"/>
      <c r="T194" s="12"/>
      <c r="U194" s="15"/>
      <c r="V194" s="15"/>
      <c r="W194" s="15"/>
      <c r="X194" s="15"/>
      <c r="Y194" s="15"/>
      <c r="Z194" s="15"/>
      <c r="AA194" s="15"/>
      <c r="AB194" s="1"/>
      <c r="AC194" s="1"/>
      <c r="AD194" s="1"/>
      <c r="AE194" s="1"/>
      <c r="AF194" s="1"/>
    </row>
  </sheetData>
  <mergeCells count="21">
    <mergeCell ref="AD48:AD51"/>
    <mergeCell ref="AE48:AE51"/>
    <mergeCell ref="AF48:AF51"/>
    <mergeCell ref="AG48:AG51"/>
    <mergeCell ref="A1:E1"/>
    <mergeCell ref="F1:J1"/>
    <mergeCell ref="K1:O1"/>
    <mergeCell ref="P1:T1"/>
    <mergeCell ref="U1:Y1"/>
    <mergeCell ref="Z48:Z51"/>
    <mergeCell ref="AA48:AA51"/>
    <mergeCell ref="AB48:AB51"/>
    <mergeCell ref="AC48:AC51"/>
    <mergeCell ref="AD17:AD18"/>
    <mergeCell ref="AE17:AE18"/>
    <mergeCell ref="AF17:AF18"/>
    <mergeCell ref="AG17:AG18"/>
    <mergeCell ref="Z17:Z18"/>
    <mergeCell ref="AA17:AA18"/>
    <mergeCell ref="AB17:AB18"/>
    <mergeCell ref="AC17:AC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1E42-38B5-8448-A06A-3BCFCDE60D07}">
  <dimension ref="A1:T162"/>
  <sheetViews>
    <sheetView tabSelected="1" topLeftCell="J1" workbookViewId="0">
      <selection activeCell="U41" sqref="U41"/>
    </sheetView>
  </sheetViews>
  <sheetFormatPr baseColWidth="10" defaultRowHeight="16" x14ac:dyDescent="0.2"/>
  <cols>
    <col min="1" max="1" width="17" customWidth="1"/>
  </cols>
  <sheetData>
    <row r="1" spans="1:20" x14ac:dyDescent="0.2">
      <c r="A1" s="1" t="s">
        <v>38</v>
      </c>
    </row>
    <row r="2" spans="1:20" x14ac:dyDescent="0.2">
      <c r="A2" t="s">
        <v>173</v>
      </c>
    </row>
    <row r="3" spans="1:20" x14ac:dyDescent="0.2">
      <c r="A3" t="s">
        <v>173</v>
      </c>
    </row>
    <row r="4" spans="1:20" x14ac:dyDescent="0.2">
      <c r="A4" t="s">
        <v>173</v>
      </c>
    </row>
    <row r="5" spans="1:20" x14ac:dyDescent="0.2">
      <c r="A5" t="s">
        <v>173</v>
      </c>
    </row>
    <row r="6" spans="1:20" x14ac:dyDescent="0.2">
      <c r="A6" t="s">
        <v>173</v>
      </c>
      <c r="N6" t="s">
        <v>183</v>
      </c>
      <c r="O6" t="s">
        <v>185</v>
      </c>
      <c r="P6" t="s">
        <v>184</v>
      </c>
      <c r="Q6" t="s">
        <v>186</v>
      </c>
      <c r="R6" t="s">
        <v>181</v>
      </c>
      <c r="S6" t="s">
        <v>180</v>
      </c>
      <c r="T6" t="s">
        <v>182</v>
      </c>
    </row>
    <row r="7" spans="1:20" x14ac:dyDescent="0.2">
      <c r="A7" t="s">
        <v>173</v>
      </c>
      <c r="M7" t="s">
        <v>29</v>
      </c>
      <c r="N7" s="26">
        <f>20/32</f>
        <v>0.625</v>
      </c>
      <c r="O7" s="26">
        <f>21/32</f>
        <v>0.65625</v>
      </c>
      <c r="P7" s="26">
        <f>22/32</f>
        <v>0.6875</v>
      </c>
      <c r="Q7" s="26">
        <f>22/32</f>
        <v>0.6875</v>
      </c>
      <c r="R7" s="26">
        <f>19/32</f>
        <v>0.59375</v>
      </c>
      <c r="S7" s="26">
        <f>18/32</f>
        <v>0.5625</v>
      </c>
      <c r="T7" s="26">
        <f>19/32</f>
        <v>0.59375</v>
      </c>
    </row>
    <row r="8" spans="1:20" x14ac:dyDescent="0.2">
      <c r="A8" t="s">
        <v>173</v>
      </c>
      <c r="M8" t="s">
        <v>30</v>
      </c>
      <c r="N8" s="26">
        <f>13/14</f>
        <v>0.9285714285714286</v>
      </c>
      <c r="O8" s="26">
        <f>13/14</f>
        <v>0.9285714285714286</v>
      </c>
      <c r="P8" s="26">
        <f>13/14</f>
        <v>0.9285714285714286</v>
      </c>
      <c r="Q8" s="26">
        <f>13/14</f>
        <v>0.9285714285714286</v>
      </c>
      <c r="R8" s="26">
        <f>8/14</f>
        <v>0.5714285714285714</v>
      </c>
      <c r="S8" s="26">
        <f>6/14</f>
        <v>0.42857142857142855</v>
      </c>
      <c r="T8" s="26">
        <f>8/32</f>
        <v>0.25</v>
      </c>
    </row>
    <row r="9" spans="1:20" x14ac:dyDescent="0.2">
      <c r="A9" t="s">
        <v>173</v>
      </c>
      <c r="N9" s="24">
        <f t="shared" ref="N9:T9" si="0">N8-N7</f>
        <v>0.3035714285714286</v>
      </c>
      <c r="O9" s="24">
        <f t="shared" si="0"/>
        <v>0.2723214285714286</v>
      </c>
      <c r="P9" s="24">
        <f t="shared" si="0"/>
        <v>0.2410714285714286</v>
      </c>
      <c r="Q9" s="24">
        <f t="shared" si="0"/>
        <v>0.2410714285714286</v>
      </c>
      <c r="R9" s="24">
        <f t="shared" si="0"/>
        <v>-2.2321428571428603E-2</v>
      </c>
      <c r="S9" s="24">
        <f t="shared" si="0"/>
        <v>-0.13392857142857145</v>
      </c>
      <c r="T9" s="24">
        <f t="shared" si="0"/>
        <v>-0.34375</v>
      </c>
    </row>
    <row r="10" spans="1:20" x14ac:dyDescent="0.2">
      <c r="A10" t="s">
        <v>173</v>
      </c>
    </row>
    <row r="11" spans="1:20" x14ac:dyDescent="0.2">
      <c r="A11" t="s">
        <v>173</v>
      </c>
    </row>
    <row r="12" spans="1:20" x14ac:dyDescent="0.2">
      <c r="A12" t="s">
        <v>173</v>
      </c>
    </row>
    <row r="13" spans="1:20" x14ac:dyDescent="0.2">
      <c r="A13" t="s">
        <v>173</v>
      </c>
    </row>
    <row r="14" spans="1:20" x14ac:dyDescent="0.2">
      <c r="A14" t="s">
        <v>173</v>
      </c>
    </row>
    <row r="15" spans="1:20" x14ac:dyDescent="0.2">
      <c r="A15" t="s">
        <v>173</v>
      </c>
    </row>
    <row r="16" spans="1:20" x14ac:dyDescent="0.2">
      <c r="A16" t="s">
        <v>173</v>
      </c>
    </row>
    <row r="17" spans="1:8" x14ac:dyDescent="0.2">
      <c r="A17" t="s">
        <v>173</v>
      </c>
    </row>
    <row r="18" spans="1:8" x14ac:dyDescent="0.2">
      <c r="A18" t="s">
        <v>173</v>
      </c>
    </row>
    <row r="19" spans="1:8" x14ac:dyDescent="0.2">
      <c r="A19" t="s">
        <v>173</v>
      </c>
    </row>
    <row r="20" spans="1:8" x14ac:dyDescent="0.2">
      <c r="A20" t="s">
        <v>173</v>
      </c>
    </row>
    <row r="21" spans="1:8" x14ac:dyDescent="0.2">
      <c r="A21" t="s">
        <v>173</v>
      </c>
    </row>
    <row r="22" spans="1:8" x14ac:dyDescent="0.2">
      <c r="A22" t="s">
        <v>173</v>
      </c>
    </row>
    <row r="23" spans="1:8" x14ac:dyDescent="0.2">
      <c r="A23" t="s">
        <v>173</v>
      </c>
    </row>
    <row r="24" spans="1:8" x14ac:dyDescent="0.2">
      <c r="A24" t="s">
        <v>177</v>
      </c>
      <c r="H24" s="10" t="s">
        <v>80</v>
      </c>
    </row>
    <row r="25" spans="1:8" x14ac:dyDescent="0.2">
      <c r="A25" t="s">
        <v>177</v>
      </c>
      <c r="H25" s="10" t="s">
        <v>80</v>
      </c>
    </row>
    <row r="26" spans="1:8" x14ac:dyDescent="0.2">
      <c r="A26" t="s">
        <v>177</v>
      </c>
      <c r="H26" s="10" t="s">
        <v>80</v>
      </c>
    </row>
    <row r="27" spans="1:8" x14ac:dyDescent="0.2">
      <c r="A27" t="s">
        <v>177</v>
      </c>
    </row>
    <row r="28" spans="1:8" x14ac:dyDescent="0.2">
      <c r="A28" t="s">
        <v>177</v>
      </c>
    </row>
    <row r="29" spans="1:8" x14ac:dyDescent="0.2">
      <c r="A29" t="s">
        <v>177</v>
      </c>
    </row>
    <row r="30" spans="1:8" x14ac:dyDescent="0.2">
      <c r="A30" t="s">
        <v>177</v>
      </c>
    </row>
    <row r="31" spans="1:8" x14ac:dyDescent="0.2">
      <c r="A31" t="s">
        <v>177</v>
      </c>
    </row>
    <row r="32" spans="1:8" x14ac:dyDescent="0.2">
      <c r="A32" t="s">
        <v>177</v>
      </c>
    </row>
    <row r="33" spans="1:11" x14ac:dyDescent="0.2">
      <c r="A33" t="s">
        <v>177</v>
      </c>
    </row>
    <row r="34" spans="1:11" x14ac:dyDescent="0.2">
      <c r="A34" t="s">
        <v>177</v>
      </c>
    </row>
    <row r="35" spans="1:11" x14ac:dyDescent="0.2">
      <c r="A35" t="s">
        <v>177</v>
      </c>
    </row>
    <row r="36" spans="1:11" x14ac:dyDescent="0.2">
      <c r="A36" t="s">
        <v>177</v>
      </c>
    </row>
    <row r="37" spans="1:11" x14ac:dyDescent="0.2">
      <c r="A37" t="s">
        <v>177</v>
      </c>
    </row>
    <row r="38" spans="1:11" x14ac:dyDescent="0.2">
      <c r="A38" t="s">
        <v>177</v>
      </c>
      <c r="K38" t="s">
        <v>219</v>
      </c>
    </row>
    <row r="39" spans="1:11" x14ac:dyDescent="0.2">
      <c r="A39" t="s">
        <v>177</v>
      </c>
      <c r="K39" t="s">
        <v>220</v>
      </c>
    </row>
    <row r="40" spans="1:11" x14ac:dyDescent="0.2">
      <c r="A40" t="s">
        <v>176</v>
      </c>
      <c r="K40" t="s">
        <v>221</v>
      </c>
    </row>
    <row r="41" spans="1:11" x14ac:dyDescent="0.2">
      <c r="A41" t="s">
        <v>176</v>
      </c>
    </row>
    <row r="42" spans="1:11" x14ac:dyDescent="0.2">
      <c r="A42" t="s">
        <v>176</v>
      </c>
    </row>
    <row r="43" spans="1:11" x14ac:dyDescent="0.2">
      <c r="A43" t="s">
        <v>176</v>
      </c>
    </row>
    <row r="44" spans="1:11" x14ac:dyDescent="0.2">
      <c r="A44" t="s">
        <v>176</v>
      </c>
    </row>
    <row r="45" spans="1:11" x14ac:dyDescent="0.2">
      <c r="A45" t="s">
        <v>176</v>
      </c>
    </row>
    <row r="46" spans="1:11" x14ac:dyDescent="0.2">
      <c r="A46" t="s">
        <v>176</v>
      </c>
    </row>
    <row r="47" spans="1:11" x14ac:dyDescent="0.2">
      <c r="A47" t="s">
        <v>176</v>
      </c>
    </row>
    <row r="48" spans="1:11" x14ac:dyDescent="0.2">
      <c r="A48" t="s">
        <v>176</v>
      </c>
    </row>
    <row r="49" spans="1:1" x14ac:dyDescent="0.2">
      <c r="A49" t="s">
        <v>176</v>
      </c>
    </row>
    <row r="50" spans="1:1" x14ac:dyDescent="0.2">
      <c r="A50" t="s">
        <v>176</v>
      </c>
    </row>
    <row r="51" spans="1:1" x14ac:dyDescent="0.2">
      <c r="A51" t="s">
        <v>176</v>
      </c>
    </row>
    <row r="52" spans="1:1" x14ac:dyDescent="0.2">
      <c r="A52" t="s">
        <v>176</v>
      </c>
    </row>
    <row r="53" spans="1:1" x14ac:dyDescent="0.2">
      <c r="A53" t="s">
        <v>176</v>
      </c>
    </row>
    <row r="54" spans="1:1" x14ac:dyDescent="0.2">
      <c r="A54" t="s">
        <v>176</v>
      </c>
    </row>
    <row r="55" spans="1:1" x14ac:dyDescent="0.2">
      <c r="A55" t="s">
        <v>176</v>
      </c>
    </row>
    <row r="56" spans="1:1" x14ac:dyDescent="0.2">
      <c r="A56" t="s">
        <v>176</v>
      </c>
    </row>
    <row r="57" spans="1:1" x14ac:dyDescent="0.2">
      <c r="A57" t="s">
        <v>176</v>
      </c>
    </row>
    <row r="58" spans="1:1" x14ac:dyDescent="0.2">
      <c r="A58" t="s">
        <v>176</v>
      </c>
    </row>
    <row r="59" spans="1:1" x14ac:dyDescent="0.2">
      <c r="A59" t="s">
        <v>176</v>
      </c>
    </row>
    <row r="60" spans="1:1" x14ac:dyDescent="0.2">
      <c r="A60" t="s">
        <v>176</v>
      </c>
    </row>
    <row r="61" spans="1:1" x14ac:dyDescent="0.2">
      <c r="A61" t="s">
        <v>176</v>
      </c>
    </row>
    <row r="62" spans="1:1" x14ac:dyDescent="0.2">
      <c r="A62" t="s">
        <v>174</v>
      </c>
    </row>
    <row r="63" spans="1:1" x14ac:dyDescent="0.2">
      <c r="A63" t="s">
        <v>174</v>
      </c>
    </row>
    <row r="64" spans="1:1" x14ac:dyDescent="0.2">
      <c r="A64" t="s">
        <v>174</v>
      </c>
    </row>
    <row r="65" spans="1:4" x14ac:dyDescent="0.2">
      <c r="A65" t="s">
        <v>174</v>
      </c>
    </row>
    <row r="66" spans="1:4" x14ac:dyDescent="0.2">
      <c r="A66" t="s">
        <v>174</v>
      </c>
      <c r="D66" s="10" t="s">
        <v>71</v>
      </c>
    </row>
    <row r="67" spans="1:4" x14ac:dyDescent="0.2">
      <c r="A67" t="s">
        <v>174</v>
      </c>
    </row>
    <row r="68" spans="1:4" x14ac:dyDescent="0.2">
      <c r="A68" t="s">
        <v>174</v>
      </c>
    </row>
    <row r="69" spans="1:4" x14ac:dyDescent="0.2">
      <c r="A69" t="s">
        <v>174</v>
      </c>
    </row>
    <row r="70" spans="1:4" x14ac:dyDescent="0.2">
      <c r="A70" t="s">
        <v>174</v>
      </c>
    </row>
    <row r="71" spans="1:4" x14ac:dyDescent="0.2">
      <c r="A71" t="s">
        <v>174</v>
      </c>
    </row>
    <row r="72" spans="1:4" x14ac:dyDescent="0.2">
      <c r="A72" t="s">
        <v>174</v>
      </c>
    </row>
    <row r="73" spans="1:4" x14ac:dyDescent="0.2">
      <c r="A73" t="s">
        <v>174</v>
      </c>
    </row>
    <row r="74" spans="1:4" x14ac:dyDescent="0.2">
      <c r="A74" t="s">
        <v>174</v>
      </c>
    </row>
    <row r="75" spans="1:4" x14ac:dyDescent="0.2">
      <c r="A75" t="s">
        <v>174</v>
      </c>
    </row>
    <row r="76" spans="1:4" x14ac:dyDescent="0.2">
      <c r="A76" t="s">
        <v>174</v>
      </c>
    </row>
    <row r="77" spans="1:4" x14ac:dyDescent="0.2">
      <c r="A77" t="s">
        <v>174</v>
      </c>
    </row>
    <row r="78" spans="1:4" x14ac:dyDescent="0.2">
      <c r="A78" t="s">
        <v>174</v>
      </c>
    </row>
    <row r="79" spans="1:4" x14ac:dyDescent="0.2">
      <c r="A79" t="s">
        <v>174</v>
      </c>
    </row>
    <row r="80" spans="1:4" x14ac:dyDescent="0.2">
      <c r="A80" t="s">
        <v>178</v>
      </c>
    </row>
    <row r="81" spans="1:4" x14ac:dyDescent="0.2">
      <c r="A81" t="s">
        <v>178</v>
      </c>
      <c r="D81" s="10" t="s">
        <v>175</v>
      </c>
    </row>
    <row r="82" spans="1:4" x14ac:dyDescent="0.2">
      <c r="A82" t="s">
        <v>178</v>
      </c>
      <c r="D82" s="10" t="s">
        <v>175</v>
      </c>
    </row>
    <row r="83" spans="1:4" x14ac:dyDescent="0.2">
      <c r="A83" t="s">
        <v>178</v>
      </c>
      <c r="D83" s="10" t="s">
        <v>175</v>
      </c>
    </row>
    <row r="84" spans="1:4" x14ac:dyDescent="0.2">
      <c r="A84" t="s">
        <v>178</v>
      </c>
      <c r="D84" s="10" t="s">
        <v>175</v>
      </c>
    </row>
    <row r="85" spans="1:4" x14ac:dyDescent="0.2">
      <c r="A85" t="s">
        <v>178</v>
      </c>
      <c r="D85" s="10" t="s">
        <v>175</v>
      </c>
    </row>
    <row r="86" spans="1:4" x14ac:dyDescent="0.2">
      <c r="A86" t="s">
        <v>178</v>
      </c>
      <c r="D86" s="10" t="s">
        <v>175</v>
      </c>
    </row>
    <row r="87" spans="1:4" x14ac:dyDescent="0.2">
      <c r="A87" t="s">
        <v>178</v>
      </c>
      <c r="D87" s="10" t="s">
        <v>175</v>
      </c>
    </row>
    <row r="88" spans="1:4" x14ac:dyDescent="0.2">
      <c r="A88" t="s">
        <v>178</v>
      </c>
      <c r="D88" s="10" t="s">
        <v>175</v>
      </c>
    </row>
    <row r="89" spans="1:4" x14ac:dyDescent="0.2">
      <c r="A89" t="s">
        <v>178</v>
      </c>
      <c r="D89" s="10" t="s">
        <v>175</v>
      </c>
    </row>
    <row r="90" spans="1:4" x14ac:dyDescent="0.2">
      <c r="A90" t="s">
        <v>178</v>
      </c>
    </row>
    <row r="91" spans="1:4" x14ac:dyDescent="0.2">
      <c r="A91" t="s">
        <v>172</v>
      </c>
    </row>
    <row r="92" spans="1:4" x14ac:dyDescent="0.2">
      <c r="A92" t="s">
        <v>172</v>
      </c>
    </row>
    <row r="93" spans="1:4" x14ac:dyDescent="0.2">
      <c r="A93" t="s">
        <v>172</v>
      </c>
    </row>
    <row r="94" spans="1:4" x14ac:dyDescent="0.2">
      <c r="A94" t="s">
        <v>172</v>
      </c>
    </row>
    <row r="95" spans="1:4" x14ac:dyDescent="0.2">
      <c r="A95" t="s">
        <v>172</v>
      </c>
    </row>
    <row r="96" spans="1:4" x14ac:dyDescent="0.2">
      <c r="A96" t="s">
        <v>172</v>
      </c>
    </row>
    <row r="97" spans="1:1" x14ac:dyDescent="0.2">
      <c r="A97" t="s">
        <v>172</v>
      </c>
    </row>
    <row r="98" spans="1:1" x14ac:dyDescent="0.2">
      <c r="A98" t="s">
        <v>172</v>
      </c>
    </row>
    <row r="99" spans="1:1" x14ac:dyDescent="0.2">
      <c r="A99" t="s">
        <v>172</v>
      </c>
    </row>
    <row r="100" spans="1:1" x14ac:dyDescent="0.2">
      <c r="A100" t="s">
        <v>172</v>
      </c>
    </row>
    <row r="101" spans="1:1" x14ac:dyDescent="0.2">
      <c r="A101" t="s">
        <v>172</v>
      </c>
    </row>
    <row r="102" spans="1:1" x14ac:dyDescent="0.2">
      <c r="A102" t="s">
        <v>172</v>
      </c>
    </row>
    <row r="103" spans="1:1" x14ac:dyDescent="0.2">
      <c r="A103" t="s">
        <v>172</v>
      </c>
    </row>
    <row r="104" spans="1:1" x14ac:dyDescent="0.2">
      <c r="A104" t="s">
        <v>172</v>
      </c>
    </row>
    <row r="105" spans="1:1" x14ac:dyDescent="0.2">
      <c r="A105" t="s">
        <v>172</v>
      </c>
    </row>
    <row r="106" spans="1:1" x14ac:dyDescent="0.2">
      <c r="A106" t="s">
        <v>172</v>
      </c>
    </row>
    <row r="107" spans="1:1" x14ac:dyDescent="0.2">
      <c r="A107" t="s">
        <v>172</v>
      </c>
    </row>
    <row r="108" spans="1:1" x14ac:dyDescent="0.2">
      <c r="A108" t="s">
        <v>172</v>
      </c>
    </row>
    <row r="109" spans="1:1" x14ac:dyDescent="0.2">
      <c r="A109" t="s">
        <v>172</v>
      </c>
    </row>
    <row r="110" spans="1:1" x14ac:dyDescent="0.2">
      <c r="A110" t="s">
        <v>172</v>
      </c>
    </row>
    <row r="115" spans="1:1" x14ac:dyDescent="0.2">
      <c r="A115" s="10" t="s">
        <v>134</v>
      </c>
    </row>
    <row r="116" spans="1:1" x14ac:dyDescent="0.2">
      <c r="A116" s="10" t="s">
        <v>134</v>
      </c>
    </row>
    <row r="117" spans="1:1" x14ac:dyDescent="0.2">
      <c r="A117" s="10" t="s">
        <v>134</v>
      </c>
    </row>
    <row r="118" spans="1:1" x14ac:dyDescent="0.2">
      <c r="A118" s="10" t="s">
        <v>134</v>
      </c>
    </row>
    <row r="119" spans="1:1" x14ac:dyDescent="0.2">
      <c r="A119" s="10" t="s">
        <v>134</v>
      </c>
    </row>
    <row r="120" spans="1:1" x14ac:dyDescent="0.2">
      <c r="A120" s="10" t="s">
        <v>134</v>
      </c>
    </row>
    <row r="121" spans="1:1" x14ac:dyDescent="0.2">
      <c r="A121" s="10" t="s">
        <v>134</v>
      </c>
    </row>
    <row r="122" spans="1:1" x14ac:dyDescent="0.2">
      <c r="A122" s="10" t="s">
        <v>134</v>
      </c>
    </row>
    <row r="123" spans="1:1" x14ac:dyDescent="0.2">
      <c r="A123" s="10" t="s">
        <v>134</v>
      </c>
    </row>
    <row r="124" spans="1:1" x14ac:dyDescent="0.2">
      <c r="A124" s="10" t="s">
        <v>134</v>
      </c>
    </row>
    <row r="125" spans="1:1" x14ac:dyDescent="0.2">
      <c r="A125" s="10" t="s">
        <v>134</v>
      </c>
    </row>
    <row r="126" spans="1:1" x14ac:dyDescent="0.2">
      <c r="A126" s="10" t="s">
        <v>134</v>
      </c>
    </row>
    <row r="127" spans="1:1" x14ac:dyDescent="0.2">
      <c r="A127" s="10" t="s">
        <v>134</v>
      </c>
    </row>
    <row r="128" spans="1:1" x14ac:dyDescent="0.2">
      <c r="A128" s="10" t="s">
        <v>134</v>
      </c>
    </row>
    <row r="129" spans="1:1" x14ac:dyDescent="0.2">
      <c r="A129" s="10" t="s">
        <v>134</v>
      </c>
    </row>
    <row r="130" spans="1:1" x14ac:dyDescent="0.2">
      <c r="A130" s="10" t="s">
        <v>134</v>
      </c>
    </row>
    <row r="131" spans="1:1" x14ac:dyDescent="0.2">
      <c r="A131" s="10" t="s">
        <v>134</v>
      </c>
    </row>
    <row r="132" spans="1:1" x14ac:dyDescent="0.2">
      <c r="A132" s="10" t="s">
        <v>134</v>
      </c>
    </row>
    <row r="142" spans="1:1" x14ac:dyDescent="0.2">
      <c r="A142" s="10" t="s">
        <v>179</v>
      </c>
    </row>
    <row r="143" spans="1:1" x14ac:dyDescent="0.2">
      <c r="A143" s="10"/>
    </row>
    <row r="162" spans="1:1" x14ac:dyDescent="0.2">
      <c r="A162" s="1"/>
    </row>
  </sheetData>
  <sortState xmlns:xlrd2="http://schemas.microsoft.com/office/spreadsheetml/2017/richdata2" columnSort="1" ref="N6:T9">
    <sortCondition descending="1" ref="N9:T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EC12-0495-BC49-BBC9-0C21A570EBC7}">
  <dimension ref="A1:E77"/>
  <sheetViews>
    <sheetView workbookViewId="0">
      <selection activeCell="A49" sqref="A49:E60"/>
    </sheetView>
  </sheetViews>
  <sheetFormatPr baseColWidth="10" defaultRowHeight="16" x14ac:dyDescent="0.2"/>
  <sheetData>
    <row r="1" spans="1:1" x14ac:dyDescent="0.2">
      <c r="A1" t="s">
        <v>173</v>
      </c>
    </row>
    <row r="2" spans="1:1" x14ac:dyDescent="0.2">
      <c r="A2" t="s">
        <v>173</v>
      </c>
    </row>
    <row r="3" spans="1:1" x14ac:dyDescent="0.2">
      <c r="A3" t="s">
        <v>173</v>
      </c>
    </row>
    <row r="4" spans="1:1" x14ac:dyDescent="0.2">
      <c r="A4" t="s">
        <v>173</v>
      </c>
    </row>
    <row r="5" spans="1:1" x14ac:dyDescent="0.2">
      <c r="A5" t="s">
        <v>173</v>
      </c>
    </row>
    <row r="6" spans="1:1" x14ac:dyDescent="0.2">
      <c r="A6" t="s">
        <v>173</v>
      </c>
    </row>
    <row r="7" spans="1:1" x14ac:dyDescent="0.2">
      <c r="A7" t="s">
        <v>173</v>
      </c>
    </row>
    <row r="8" spans="1:1" x14ac:dyDescent="0.2">
      <c r="A8" t="s">
        <v>173</v>
      </c>
    </row>
    <row r="9" spans="1:1" x14ac:dyDescent="0.2">
      <c r="A9" t="s">
        <v>173</v>
      </c>
    </row>
    <row r="10" spans="1:1" x14ac:dyDescent="0.2">
      <c r="A10" t="s">
        <v>173</v>
      </c>
    </row>
    <row r="11" spans="1:1" x14ac:dyDescent="0.2">
      <c r="A11" t="s">
        <v>173</v>
      </c>
    </row>
    <row r="12" spans="1:1" x14ac:dyDescent="0.2">
      <c r="A12" t="s">
        <v>173</v>
      </c>
    </row>
    <row r="13" spans="1:1" x14ac:dyDescent="0.2">
      <c r="A13" t="s">
        <v>173</v>
      </c>
    </row>
    <row r="14" spans="1:1" x14ac:dyDescent="0.2">
      <c r="A14" t="s">
        <v>177</v>
      </c>
    </row>
    <row r="15" spans="1:1" x14ac:dyDescent="0.2">
      <c r="A15" t="s">
        <v>177</v>
      </c>
    </row>
    <row r="16" spans="1:1" x14ac:dyDescent="0.2">
      <c r="A16" t="s">
        <v>177</v>
      </c>
    </row>
    <row r="17" spans="1:1" x14ac:dyDescent="0.2">
      <c r="A17" t="s">
        <v>177</v>
      </c>
    </row>
    <row r="18" spans="1:1" x14ac:dyDescent="0.2">
      <c r="A18" t="s">
        <v>177</v>
      </c>
    </row>
    <row r="19" spans="1:1" x14ac:dyDescent="0.2">
      <c r="A19" t="s">
        <v>177</v>
      </c>
    </row>
    <row r="20" spans="1:1" x14ac:dyDescent="0.2">
      <c r="A20" t="s">
        <v>177</v>
      </c>
    </row>
    <row r="21" spans="1:1" x14ac:dyDescent="0.2">
      <c r="A21" t="s">
        <v>177</v>
      </c>
    </row>
    <row r="22" spans="1:1" x14ac:dyDescent="0.2">
      <c r="A22" t="s">
        <v>176</v>
      </c>
    </row>
    <row r="23" spans="1:1" x14ac:dyDescent="0.2">
      <c r="A23" t="s">
        <v>176</v>
      </c>
    </row>
    <row r="24" spans="1:1" x14ac:dyDescent="0.2">
      <c r="A24" t="s">
        <v>176</v>
      </c>
    </row>
    <row r="25" spans="1:1" x14ac:dyDescent="0.2">
      <c r="A25" t="s">
        <v>176</v>
      </c>
    </row>
    <row r="26" spans="1:1" x14ac:dyDescent="0.2">
      <c r="A26" t="s">
        <v>176</v>
      </c>
    </row>
    <row r="27" spans="1:1" x14ac:dyDescent="0.2">
      <c r="A27" t="s">
        <v>176</v>
      </c>
    </row>
    <row r="28" spans="1:1" x14ac:dyDescent="0.2">
      <c r="A28" t="s">
        <v>176</v>
      </c>
    </row>
    <row r="29" spans="1:1" x14ac:dyDescent="0.2">
      <c r="A29" t="s">
        <v>176</v>
      </c>
    </row>
    <row r="30" spans="1:1" x14ac:dyDescent="0.2">
      <c r="A30" t="s">
        <v>176</v>
      </c>
    </row>
    <row r="31" spans="1:1" x14ac:dyDescent="0.2">
      <c r="A31" t="s">
        <v>176</v>
      </c>
    </row>
    <row r="32" spans="1:1" x14ac:dyDescent="0.2">
      <c r="A32" t="s">
        <v>176</v>
      </c>
    </row>
    <row r="33" spans="1:5" x14ac:dyDescent="0.2">
      <c r="A33" t="s">
        <v>176</v>
      </c>
    </row>
    <row r="34" spans="1:5" x14ac:dyDescent="0.2">
      <c r="A34" t="s">
        <v>176</v>
      </c>
    </row>
    <row r="35" spans="1:5" x14ac:dyDescent="0.2">
      <c r="A35" t="s">
        <v>174</v>
      </c>
    </row>
    <row r="36" spans="1:5" x14ac:dyDescent="0.2">
      <c r="A36" t="s">
        <v>174</v>
      </c>
    </row>
    <row r="37" spans="1:5" x14ac:dyDescent="0.2">
      <c r="A37" t="s">
        <v>174</v>
      </c>
    </row>
    <row r="38" spans="1:5" x14ac:dyDescent="0.2">
      <c r="A38" t="s">
        <v>174</v>
      </c>
    </row>
    <row r="39" spans="1:5" x14ac:dyDescent="0.2">
      <c r="A39" t="s">
        <v>174</v>
      </c>
    </row>
    <row r="40" spans="1:5" x14ac:dyDescent="0.2">
      <c r="A40" t="s">
        <v>174</v>
      </c>
    </row>
    <row r="41" spans="1:5" x14ac:dyDescent="0.2">
      <c r="A41" t="s">
        <v>174</v>
      </c>
    </row>
    <row r="42" spans="1:5" x14ac:dyDescent="0.2">
      <c r="A42" t="s">
        <v>174</v>
      </c>
      <c r="E42" s="19" t="s">
        <v>175</v>
      </c>
    </row>
    <row r="43" spans="1:5" x14ac:dyDescent="0.2">
      <c r="A43" t="s">
        <v>178</v>
      </c>
      <c r="E43" s="19" t="s">
        <v>175</v>
      </c>
    </row>
    <row r="44" spans="1:5" x14ac:dyDescent="0.2">
      <c r="A44" t="s">
        <v>178</v>
      </c>
      <c r="E44" s="19" t="s">
        <v>175</v>
      </c>
    </row>
    <row r="45" spans="1:5" x14ac:dyDescent="0.2">
      <c r="A45" t="s">
        <v>178</v>
      </c>
      <c r="E45" s="19" t="s">
        <v>175</v>
      </c>
    </row>
    <row r="46" spans="1:5" x14ac:dyDescent="0.2">
      <c r="A46" t="s">
        <v>178</v>
      </c>
      <c r="E46" s="19" t="s">
        <v>175</v>
      </c>
    </row>
    <row r="47" spans="1:5" x14ac:dyDescent="0.2">
      <c r="A47" t="s">
        <v>178</v>
      </c>
      <c r="E47" s="19" t="s">
        <v>175</v>
      </c>
    </row>
    <row r="48" spans="1:5" x14ac:dyDescent="0.2">
      <c r="A48" t="s">
        <v>178</v>
      </c>
      <c r="E48" s="19" t="s">
        <v>175</v>
      </c>
    </row>
    <row r="49" spans="1:4" x14ac:dyDescent="0.2">
      <c r="A49" t="s">
        <v>172</v>
      </c>
      <c r="D49" s="19" t="s">
        <v>179</v>
      </c>
    </row>
    <row r="50" spans="1:4" x14ac:dyDescent="0.2">
      <c r="A50" t="s">
        <v>172</v>
      </c>
    </row>
    <row r="51" spans="1:4" x14ac:dyDescent="0.2">
      <c r="A51" t="s">
        <v>172</v>
      </c>
    </row>
    <row r="52" spans="1:4" x14ac:dyDescent="0.2">
      <c r="A52" t="s">
        <v>172</v>
      </c>
    </row>
    <row r="53" spans="1:4" x14ac:dyDescent="0.2">
      <c r="A53" t="s">
        <v>172</v>
      </c>
    </row>
    <row r="54" spans="1:4" x14ac:dyDescent="0.2">
      <c r="A54" t="s">
        <v>172</v>
      </c>
    </row>
    <row r="55" spans="1:4" x14ac:dyDescent="0.2">
      <c r="A55" t="s">
        <v>172</v>
      </c>
    </row>
    <row r="56" spans="1:4" x14ac:dyDescent="0.2">
      <c r="A56" t="s">
        <v>172</v>
      </c>
    </row>
    <row r="57" spans="1:4" x14ac:dyDescent="0.2">
      <c r="A57" t="s">
        <v>172</v>
      </c>
    </row>
    <row r="58" spans="1:4" x14ac:dyDescent="0.2">
      <c r="A58" t="s">
        <v>172</v>
      </c>
    </row>
    <row r="59" spans="1:4" x14ac:dyDescent="0.2">
      <c r="A59" t="s">
        <v>172</v>
      </c>
    </row>
    <row r="60" spans="1:4" x14ac:dyDescent="0.2">
      <c r="A60" t="s">
        <v>172</v>
      </c>
    </row>
    <row r="61" spans="1:4" x14ac:dyDescent="0.2">
      <c r="A61" s="19" t="s">
        <v>134</v>
      </c>
    </row>
    <row r="62" spans="1:4" x14ac:dyDescent="0.2">
      <c r="A62" s="19" t="s">
        <v>134</v>
      </c>
    </row>
    <row r="63" spans="1:4" x14ac:dyDescent="0.2">
      <c r="A63" s="19" t="s">
        <v>134</v>
      </c>
    </row>
    <row r="64" spans="1:4" x14ac:dyDescent="0.2">
      <c r="A64" s="19" t="s">
        <v>134</v>
      </c>
    </row>
    <row r="65" spans="1:1" x14ac:dyDescent="0.2">
      <c r="A65" s="19" t="s">
        <v>134</v>
      </c>
    </row>
    <row r="66" spans="1:1" x14ac:dyDescent="0.2">
      <c r="A66" s="19" t="s">
        <v>134</v>
      </c>
    </row>
    <row r="75" spans="1:1" x14ac:dyDescent="0.2">
      <c r="A75" s="19"/>
    </row>
    <row r="76" spans="1:1" x14ac:dyDescent="0.2">
      <c r="A76" s="19"/>
    </row>
    <row r="77" spans="1:1" x14ac:dyDescent="0.2">
      <c r="A77" s="19"/>
    </row>
  </sheetData>
  <sortState xmlns:xlrd2="http://schemas.microsoft.com/office/spreadsheetml/2017/richdata2" ref="A1:A125">
    <sortCondition ref="A1:A12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94203-C256-6948-A056-2BFE03836B6C}">
  <dimension ref="A1:Y43"/>
  <sheetViews>
    <sheetView topLeftCell="A7" workbookViewId="0">
      <selection activeCell="N6" sqref="N6"/>
    </sheetView>
  </sheetViews>
  <sheetFormatPr baseColWidth="10" defaultRowHeight="16" x14ac:dyDescent="0.2"/>
  <sheetData>
    <row r="1" spans="1:25" x14ac:dyDescent="0.2">
      <c r="A1" s="33" t="s">
        <v>222</v>
      </c>
      <c r="B1" s="29" t="s">
        <v>197</v>
      </c>
      <c r="C1" s="29" t="s">
        <v>198</v>
      </c>
      <c r="D1" s="29" t="s">
        <v>32</v>
      </c>
      <c r="E1" s="29" t="s">
        <v>199</v>
      </c>
      <c r="F1" s="29" t="s">
        <v>200</v>
      </c>
      <c r="G1" s="29" t="s">
        <v>201</v>
      </c>
      <c r="H1" s="29" t="s">
        <v>34</v>
      </c>
      <c r="I1" s="29" t="s">
        <v>202</v>
      </c>
      <c r="J1" s="29" t="s">
        <v>35</v>
      </c>
      <c r="K1" s="29" t="s">
        <v>203</v>
      </c>
      <c r="O1" s="33" t="s">
        <v>223</v>
      </c>
      <c r="P1" s="29" t="s">
        <v>197</v>
      </c>
      <c r="Q1" s="29" t="s">
        <v>198</v>
      </c>
      <c r="R1" s="29" t="s">
        <v>32</v>
      </c>
      <c r="S1" s="29" t="s">
        <v>199</v>
      </c>
      <c r="T1" s="29" t="s">
        <v>200</v>
      </c>
      <c r="U1" s="29" t="s">
        <v>201</v>
      </c>
      <c r="V1" s="29" t="s">
        <v>34</v>
      </c>
      <c r="W1" s="29" t="s">
        <v>202</v>
      </c>
      <c r="X1" s="29" t="s">
        <v>35</v>
      </c>
      <c r="Y1" s="29" t="s">
        <v>203</v>
      </c>
    </row>
    <row r="2" spans="1:25" x14ac:dyDescent="0.2">
      <c r="A2" t="s">
        <v>204</v>
      </c>
      <c r="B2" s="26">
        <v>0.64</v>
      </c>
      <c r="C2" s="26">
        <v>0.28999999999999998</v>
      </c>
      <c r="D2" s="26">
        <v>0.71</v>
      </c>
      <c r="E2" s="26">
        <v>0.14000000000000001</v>
      </c>
      <c r="F2" s="26">
        <v>0.64</v>
      </c>
      <c r="G2" s="26">
        <v>0.21</v>
      </c>
      <c r="H2" s="26">
        <v>0.71</v>
      </c>
      <c r="I2" s="26">
        <v>0.21</v>
      </c>
      <c r="J2" s="26">
        <v>0.64</v>
      </c>
      <c r="K2" s="26">
        <v>0.14000000000000001</v>
      </c>
      <c r="O2" t="s">
        <v>204</v>
      </c>
      <c r="P2" s="26">
        <v>0.53</v>
      </c>
      <c r="Q2" s="26">
        <v>0.44</v>
      </c>
      <c r="R2" s="26">
        <v>0.5</v>
      </c>
      <c r="S2" s="26">
        <v>0.47</v>
      </c>
      <c r="T2" s="26">
        <v>0.47</v>
      </c>
      <c r="U2" s="26">
        <v>0.34</v>
      </c>
      <c r="V2" s="26">
        <v>0.53</v>
      </c>
      <c r="W2" s="26">
        <v>0.19</v>
      </c>
      <c r="X2" s="26">
        <v>0.53</v>
      </c>
      <c r="Y2" s="26">
        <v>0.34</v>
      </c>
    </row>
    <row r="3" spans="1:25" x14ac:dyDescent="0.2">
      <c r="A3" t="s">
        <v>205</v>
      </c>
      <c r="B3" s="16">
        <v>0.64</v>
      </c>
      <c r="C3" s="26">
        <v>0.36</v>
      </c>
      <c r="D3" s="26">
        <v>0.71</v>
      </c>
      <c r="E3" s="26">
        <v>0.21</v>
      </c>
      <c r="F3" s="26">
        <v>0.5</v>
      </c>
      <c r="G3" s="26">
        <v>0.36</v>
      </c>
      <c r="H3" s="26">
        <v>0.64</v>
      </c>
      <c r="I3" s="26">
        <v>0.36</v>
      </c>
      <c r="J3" s="26">
        <v>0.5</v>
      </c>
      <c r="K3" s="26">
        <v>0.14000000000000001</v>
      </c>
      <c r="O3" t="s">
        <v>205</v>
      </c>
      <c r="P3" s="16">
        <v>0.44</v>
      </c>
      <c r="Q3" s="26">
        <v>0.5</v>
      </c>
      <c r="R3" s="26">
        <v>0.44</v>
      </c>
      <c r="S3" s="26">
        <v>0.47</v>
      </c>
      <c r="T3" s="26">
        <v>0.34</v>
      </c>
      <c r="U3" s="26">
        <v>0.34</v>
      </c>
      <c r="V3" s="26">
        <v>0.53</v>
      </c>
      <c r="W3" s="26">
        <v>0.19</v>
      </c>
      <c r="X3" s="26">
        <v>0.47</v>
      </c>
      <c r="Y3" s="26">
        <v>0.28000000000000003</v>
      </c>
    </row>
    <row r="4" spans="1:25" x14ac:dyDescent="0.2">
      <c r="A4" t="s">
        <v>206</v>
      </c>
      <c r="B4" s="26">
        <v>0.64</v>
      </c>
      <c r="C4" s="26">
        <v>0.28999999999999998</v>
      </c>
      <c r="D4" s="26">
        <v>0.56999999999999995</v>
      </c>
      <c r="E4" s="26">
        <v>0.36</v>
      </c>
      <c r="F4" s="26">
        <v>0.56999999999999995</v>
      </c>
      <c r="G4" s="26">
        <v>0.28999999999999998</v>
      </c>
      <c r="H4" s="26">
        <v>0.56999999999999995</v>
      </c>
      <c r="I4" s="26">
        <v>0.28999999999999998</v>
      </c>
      <c r="J4" s="26">
        <v>0.5</v>
      </c>
      <c r="K4" s="26">
        <v>0.28999999999999998</v>
      </c>
      <c r="O4" t="s">
        <v>206</v>
      </c>
      <c r="P4" s="26">
        <v>0.47</v>
      </c>
      <c r="Q4" s="26">
        <v>0.5</v>
      </c>
      <c r="R4" s="26">
        <v>0.38</v>
      </c>
      <c r="S4" s="26">
        <v>0.47</v>
      </c>
      <c r="T4" s="26">
        <v>0.47</v>
      </c>
      <c r="U4" s="26">
        <v>0.19</v>
      </c>
      <c r="V4" s="26">
        <v>0.5</v>
      </c>
      <c r="W4" s="26">
        <v>0.16</v>
      </c>
      <c r="X4" s="26">
        <v>0.44</v>
      </c>
      <c r="Y4" s="26">
        <v>0.25</v>
      </c>
    </row>
    <row r="5" spans="1:25" x14ac:dyDescent="0.2">
      <c r="A5" t="s">
        <v>207</v>
      </c>
      <c r="B5" s="26">
        <v>0.43</v>
      </c>
      <c r="C5" s="26">
        <v>0.36</v>
      </c>
      <c r="D5" s="26">
        <v>0.56999999999999995</v>
      </c>
      <c r="E5" s="26">
        <v>0.28999999999999998</v>
      </c>
      <c r="F5" s="26">
        <v>0.36</v>
      </c>
      <c r="G5" s="26">
        <v>0.28999999999999998</v>
      </c>
      <c r="H5" s="26">
        <v>0.43</v>
      </c>
      <c r="I5" s="26">
        <v>0.36</v>
      </c>
      <c r="J5" s="26">
        <v>0.21</v>
      </c>
      <c r="K5" s="26">
        <v>0.36</v>
      </c>
      <c r="O5" t="s">
        <v>207</v>
      </c>
      <c r="P5" s="26">
        <v>0.47</v>
      </c>
      <c r="Q5" s="26">
        <v>0.47</v>
      </c>
      <c r="R5" s="26">
        <v>0.34</v>
      </c>
      <c r="S5" s="26">
        <v>0.47</v>
      </c>
      <c r="T5" s="26">
        <v>0.44</v>
      </c>
      <c r="U5" s="26">
        <v>0.28000000000000003</v>
      </c>
      <c r="V5" s="26">
        <v>0.47</v>
      </c>
      <c r="W5" s="26">
        <v>0.19</v>
      </c>
      <c r="X5" s="26">
        <v>0.56000000000000005</v>
      </c>
      <c r="Y5" s="26">
        <v>0.19</v>
      </c>
    </row>
    <row r="6" spans="1:25" x14ac:dyDescent="0.2">
      <c r="B6" s="26"/>
      <c r="C6" s="26"/>
      <c r="D6" s="26"/>
      <c r="E6" s="26"/>
      <c r="F6" s="26"/>
      <c r="G6" s="26"/>
      <c r="H6" s="26"/>
      <c r="I6" s="26"/>
      <c r="P6" s="26"/>
      <c r="Q6" s="26"/>
      <c r="R6" s="26"/>
      <c r="S6" s="26"/>
      <c r="T6" s="26"/>
      <c r="U6" s="26"/>
      <c r="V6" s="26"/>
      <c r="W6" s="26"/>
    </row>
    <row r="29" spans="3:22" x14ac:dyDescent="0.2">
      <c r="D29" s="24">
        <f>D32+D33</f>
        <v>0.6428571428571429</v>
      </c>
      <c r="E29" s="24">
        <f t="shared" ref="E29:H29" si="0">E32+E33</f>
        <v>0.7142857142857143</v>
      </c>
      <c r="F29" s="24">
        <f t="shared" si="0"/>
        <v>0.64285714285714279</v>
      </c>
      <c r="G29" s="24">
        <f t="shared" si="0"/>
        <v>0.71428571428571419</v>
      </c>
      <c r="H29" s="24">
        <f t="shared" si="0"/>
        <v>0.64285714285714279</v>
      </c>
    </row>
    <row r="30" spans="3:22" x14ac:dyDescent="0.2">
      <c r="R30" s="24">
        <f>R33+R34</f>
        <v>0.53125</v>
      </c>
      <c r="S30" s="24">
        <f t="shared" ref="S30:V30" si="1">S33+S34</f>
        <v>0.5</v>
      </c>
      <c r="T30" s="24">
        <f t="shared" si="1"/>
        <v>0.46875</v>
      </c>
      <c r="U30" s="24">
        <f t="shared" si="1"/>
        <v>0.53125</v>
      </c>
      <c r="V30" s="24">
        <f t="shared" si="1"/>
        <v>0.53125</v>
      </c>
    </row>
    <row r="31" spans="3:22" x14ac:dyDescent="0.2">
      <c r="C31" s="26"/>
      <c r="D31" s="26" t="s">
        <v>24</v>
      </c>
      <c r="E31" s="26" t="s">
        <v>23</v>
      </c>
      <c r="F31" s="26" t="s">
        <v>25</v>
      </c>
      <c r="G31" s="26" t="s">
        <v>26</v>
      </c>
      <c r="H31" t="s">
        <v>27</v>
      </c>
    </row>
    <row r="32" spans="3:22" x14ac:dyDescent="0.2">
      <c r="C32" s="26">
        <v>1</v>
      </c>
      <c r="D32" s="26">
        <v>0.6428571428571429</v>
      </c>
      <c r="E32" s="26">
        <v>0.6428571428571429</v>
      </c>
      <c r="F32" s="26">
        <v>0.5714285714285714</v>
      </c>
      <c r="G32" s="26">
        <v>0.5714285714285714</v>
      </c>
      <c r="H32">
        <v>0.5714285714285714</v>
      </c>
      <c r="Q32" s="34"/>
      <c r="R32" s="34" t="s">
        <v>24</v>
      </c>
      <c r="S32" s="34" t="s">
        <v>23</v>
      </c>
      <c r="T32" s="34" t="s">
        <v>25</v>
      </c>
      <c r="U32" s="34" t="s">
        <v>26</v>
      </c>
      <c r="V32" s="34" t="s">
        <v>27</v>
      </c>
    </row>
    <row r="33" spans="3:22" x14ac:dyDescent="0.2">
      <c r="C33" s="26">
        <v>2</v>
      </c>
      <c r="D33" s="26">
        <v>0</v>
      </c>
      <c r="E33" s="26">
        <v>7.1428571428571425E-2</v>
      </c>
      <c r="F33" s="26">
        <v>7.1428571428571425E-2</v>
      </c>
      <c r="G33" s="26">
        <v>0.14285714285714285</v>
      </c>
      <c r="H33">
        <v>7.1428571428571425E-2</v>
      </c>
      <c r="Q33" s="34">
        <v>1</v>
      </c>
      <c r="R33" s="26">
        <v>0.53125</v>
      </c>
      <c r="S33" s="26">
        <v>0.4375</v>
      </c>
      <c r="T33" s="26">
        <v>0.375</v>
      </c>
      <c r="U33" s="26">
        <v>0.34375</v>
      </c>
      <c r="V33" s="26">
        <v>0.375</v>
      </c>
    </row>
    <row r="34" spans="3:22" x14ac:dyDescent="0.2">
      <c r="C34" s="26">
        <v>3</v>
      </c>
      <c r="D34" s="26">
        <v>7.1428571428571425E-2</v>
      </c>
      <c r="E34" s="26">
        <v>7.1428571428571425E-2</v>
      </c>
      <c r="F34" s="26">
        <v>7.1428571428571425E-2</v>
      </c>
      <c r="G34" s="26">
        <v>0</v>
      </c>
      <c r="H34">
        <v>7.1428571428571425E-2</v>
      </c>
      <c r="Q34" s="34">
        <v>2</v>
      </c>
      <c r="R34" s="26">
        <v>0</v>
      </c>
      <c r="S34" s="26">
        <v>6.25E-2</v>
      </c>
      <c r="T34" s="26">
        <v>9.375E-2</v>
      </c>
      <c r="U34" s="26">
        <v>0.1875</v>
      </c>
      <c r="V34" s="26">
        <v>0.15625</v>
      </c>
    </row>
    <row r="35" spans="3:22" x14ac:dyDescent="0.2">
      <c r="C35" s="26">
        <v>4</v>
      </c>
      <c r="D35" s="26">
        <v>0</v>
      </c>
      <c r="E35" s="26">
        <v>7.1428571428571425E-2</v>
      </c>
      <c r="F35" s="26">
        <v>7.1428571428571425E-2</v>
      </c>
      <c r="G35" s="26">
        <v>7.1428571428571425E-2</v>
      </c>
      <c r="H35">
        <v>7.1428571428571425E-2</v>
      </c>
      <c r="Q35" s="34">
        <v>3</v>
      </c>
      <c r="R35" s="26">
        <v>0</v>
      </c>
      <c r="S35" s="26">
        <v>0</v>
      </c>
      <c r="T35" s="26">
        <v>0.15625</v>
      </c>
      <c r="U35" s="26">
        <v>0.125</v>
      </c>
      <c r="V35" s="26">
        <v>0.125</v>
      </c>
    </row>
    <row r="36" spans="3:22" x14ac:dyDescent="0.2">
      <c r="C36" s="26">
        <v>5</v>
      </c>
      <c r="D36" s="26">
        <v>0</v>
      </c>
      <c r="E36" s="26">
        <v>0</v>
      </c>
      <c r="F36" s="26">
        <v>0</v>
      </c>
      <c r="G36" s="26">
        <v>0</v>
      </c>
      <c r="H36">
        <v>7.1428571428571425E-2</v>
      </c>
      <c r="Q36" s="34">
        <v>4</v>
      </c>
      <c r="R36" s="26">
        <v>0</v>
      </c>
      <c r="S36" s="26">
        <v>0</v>
      </c>
      <c r="T36" s="26">
        <v>0</v>
      </c>
      <c r="U36" s="26">
        <v>9.375E-2</v>
      </c>
      <c r="V36" s="26">
        <v>0</v>
      </c>
    </row>
    <row r="37" spans="3:22" x14ac:dyDescent="0.2">
      <c r="C37" s="26">
        <v>6</v>
      </c>
      <c r="D37" s="26">
        <v>0</v>
      </c>
      <c r="E37" s="26">
        <v>0</v>
      </c>
      <c r="F37" s="26">
        <v>7.1428571428571425E-2</v>
      </c>
      <c r="G37" s="26">
        <v>7.1428571428571425E-2</v>
      </c>
      <c r="H37">
        <v>0</v>
      </c>
      <c r="Q37" s="34">
        <v>5</v>
      </c>
      <c r="R37" s="26">
        <v>3.125E-2</v>
      </c>
      <c r="S37" s="26">
        <v>3.125E-2</v>
      </c>
      <c r="T37" s="26">
        <v>3.125E-2</v>
      </c>
      <c r="U37" s="26">
        <v>6.25E-2</v>
      </c>
      <c r="V37" s="26">
        <v>0</v>
      </c>
    </row>
    <row r="38" spans="3:22" x14ac:dyDescent="0.2">
      <c r="C38" s="26">
        <v>7</v>
      </c>
      <c r="D38" s="26">
        <v>0.2857142857142857</v>
      </c>
      <c r="E38" s="26">
        <v>0.14285714285714285</v>
      </c>
      <c r="F38" s="26">
        <v>0.14285714285714285</v>
      </c>
      <c r="G38" s="26">
        <v>0.14285714285714285</v>
      </c>
      <c r="H38">
        <v>0.14285714285714285</v>
      </c>
      <c r="Q38" s="34">
        <v>6</v>
      </c>
      <c r="R38" s="26">
        <v>3.125E-2</v>
      </c>
      <c r="S38" s="26">
        <v>9.375E-2</v>
      </c>
      <c r="T38" s="26">
        <v>9.375E-2</v>
      </c>
      <c r="U38" s="26">
        <v>6.25E-2</v>
      </c>
      <c r="V38" s="26">
        <v>0.125</v>
      </c>
    </row>
    <row r="39" spans="3:22" x14ac:dyDescent="0.2">
      <c r="C39" s="26" t="s">
        <v>22</v>
      </c>
      <c r="D39" s="26">
        <v>1</v>
      </c>
      <c r="E39" s="26">
        <v>1</v>
      </c>
      <c r="F39" s="26">
        <v>0.99999999999999978</v>
      </c>
      <c r="G39" s="26">
        <v>0.99999999999999978</v>
      </c>
      <c r="H39">
        <v>0.99999999999999978</v>
      </c>
      <c r="Q39" s="34">
        <v>7</v>
      </c>
      <c r="R39" s="26">
        <v>0.40625</v>
      </c>
      <c r="S39" s="26">
        <v>0.375</v>
      </c>
      <c r="T39" s="26">
        <v>0.25</v>
      </c>
      <c r="U39" s="26">
        <v>0.125</v>
      </c>
      <c r="V39" s="26">
        <v>0.21875</v>
      </c>
    </row>
    <row r="40" spans="3:22" x14ac:dyDescent="0.2">
      <c r="C40" s="26"/>
      <c r="D40" s="26"/>
      <c r="E40" s="26"/>
      <c r="F40" s="26"/>
      <c r="G40" s="26"/>
      <c r="Q40" s="34" t="s">
        <v>22</v>
      </c>
      <c r="R40" s="34">
        <v>1</v>
      </c>
      <c r="S40" s="34">
        <v>1</v>
      </c>
      <c r="T40" s="34">
        <v>1</v>
      </c>
      <c r="U40" s="34">
        <v>1</v>
      </c>
      <c r="V40" s="34">
        <v>1</v>
      </c>
    </row>
    <row r="41" spans="3:22" x14ac:dyDescent="0.2">
      <c r="C41" s="26"/>
      <c r="D41" s="26">
        <v>0.2857142857142857</v>
      </c>
      <c r="E41" s="26">
        <v>0.14285714285714285</v>
      </c>
      <c r="F41" s="26">
        <v>0.21428571428571427</v>
      </c>
      <c r="G41" s="26">
        <v>0.21428571428571427</v>
      </c>
      <c r="H41">
        <v>0.14285714285714285</v>
      </c>
      <c r="Q41" s="34"/>
      <c r="R41" s="34"/>
      <c r="S41" s="34"/>
      <c r="T41" s="34"/>
      <c r="U41" s="34"/>
      <c r="V41" s="34"/>
    </row>
    <row r="42" spans="3:22" x14ac:dyDescent="0.2">
      <c r="C42" s="26"/>
      <c r="D42" s="26"/>
      <c r="E42" s="26"/>
      <c r="F42" s="26"/>
      <c r="G42" s="26"/>
      <c r="Q42" s="34"/>
      <c r="R42" s="26">
        <v>0.4375</v>
      </c>
      <c r="S42" s="26">
        <v>0.46875</v>
      </c>
      <c r="T42" s="26">
        <v>0.34375</v>
      </c>
      <c r="U42" s="26">
        <v>0.1875</v>
      </c>
      <c r="V42" s="26">
        <v>0.34375</v>
      </c>
    </row>
    <row r="43" spans="3:22" x14ac:dyDescent="0.2">
      <c r="Q43" s="34"/>
      <c r="R43" s="34"/>
      <c r="S43" s="34"/>
      <c r="T43" s="34"/>
      <c r="U43" s="34"/>
      <c r="V43" s="3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67A68-B78A-CB4C-AB1C-4C28D026B2E9}">
  <sheetPr>
    <tabColor rgb="FFFF0000"/>
  </sheetPr>
  <dimension ref="A1:S194"/>
  <sheetViews>
    <sheetView topLeftCell="G1" zoomScale="75" workbookViewId="0">
      <selection activeCell="N32" sqref="N32:R32"/>
    </sheetView>
  </sheetViews>
  <sheetFormatPr baseColWidth="10" defaultColWidth="11.1640625" defaultRowHeight="16" x14ac:dyDescent="0.2"/>
  <cols>
    <col min="15" max="15" width="13" bestFit="1" customWidth="1"/>
    <col min="16" max="16" width="26.1640625" bestFit="1" customWidth="1"/>
    <col min="17" max="17" width="28.83203125" bestFit="1" customWidth="1"/>
  </cols>
  <sheetData>
    <row r="1" spans="1:19" s="4" customFormat="1" ht="43" x14ac:dyDescent="0.2">
      <c r="A1" s="3" t="s">
        <v>9</v>
      </c>
      <c r="B1" s="3" t="s">
        <v>10</v>
      </c>
      <c r="C1" s="3" t="s">
        <v>11</v>
      </c>
      <c r="D1" s="3" t="s">
        <v>8</v>
      </c>
      <c r="E1" s="3" t="s">
        <v>12</v>
      </c>
      <c r="F1" s="3"/>
      <c r="H1" s="5" t="s">
        <v>24</v>
      </c>
      <c r="I1" s="5" t="s">
        <v>23</v>
      </c>
      <c r="J1" s="5" t="s">
        <v>25</v>
      </c>
      <c r="K1" s="5" t="s">
        <v>26</v>
      </c>
      <c r="L1" s="5" t="s">
        <v>27</v>
      </c>
      <c r="O1"/>
      <c r="P1"/>
      <c r="Q1"/>
      <c r="R1"/>
      <c r="S1"/>
    </row>
    <row r="2" spans="1:19" x14ac:dyDescent="0.2">
      <c r="A2" s="6">
        <v>2</v>
      </c>
      <c r="B2" s="6">
        <v>3</v>
      </c>
      <c r="C2" s="6">
        <v>5</v>
      </c>
      <c r="D2" s="6">
        <v>2</v>
      </c>
      <c r="E2" s="6">
        <v>1</v>
      </c>
      <c r="F2" s="2"/>
      <c r="G2" s="2">
        <v>1</v>
      </c>
      <c r="H2" s="2">
        <v>13</v>
      </c>
      <c r="I2" s="2">
        <v>13</v>
      </c>
      <c r="J2" s="2">
        <v>8</v>
      </c>
      <c r="K2" s="2">
        <v>10</v>
      </c>
      <c r="L2" s="2">
        <v>8</v>
      </c>
    </row>
    <row r="3" spans="1:19" x14ac:dyDescent="0.2">
      <c r="A3" s="6">
        <v>1</v>
      </c>
      <c r="B3" s="6">
        <v>2</v>
      </c>
      <c r="C3" s="6">
        <v>3</v>
      </c>
      <c r="D3" s="6">
        <v>3</v>
      </c>
      <c r="E3" s="6">
        <v>1</v>
      </c>
      <c r="F3" s="2"/>
      <c r="G3" s="2">
        <v>2</v>
      </c>
      <c r="H3" s="2">
        <v>1</v>
      </c>
      <c r="I3" s="2">
        <v>1</v>
      </c>
      <c r="J3" s="2">
        <v>3</v>
      </c>
      <c r="K3" s="2">
        <v>7</v>
      </c>
      <c r="L3" s="2">
        <v>7</v>
      </c>
    </row>
    <row r="4" spans="1:19" x14ac:dyDescent="0.2">
      <c r="A4" s="6">
        <v>1</v>
      </c>
      <c r="B4" s="6">
        <v>3</v>
      </c>
      <c r="C4" s="6">
        <v>3</v>
      </c>
      <c r="D4" s="6">
        <v>3</v>
      </c>
      <c r="E4" s="6">
        <v>1</v>
      </c>
      <c r="F4" s="2"/>
      <c r="G4" s="2">
        <v>3</v>
      </c>
      <c r="H4" s="2">
        <v>1</v>
      </c>
      <c r="I4" s="2">
        <v>1</v>
      </c>
      <c r="J4" s="2">
        <v>5</v>
      </c>
      <c r="K4" s="2">
        <v>4</v>
      </c>
      <c r="L4" s="2">
        <v>4</v>
      </c>
    </row>
    <row r="5" spans="1:19" x14ac:dyDescent="0.2">
      <c r="A5" s="6">
        <v>1</v>
      </c>
      <c r="B5" s="6">
        <v>4</v>
      </c>
      <c r="C5" s="6">
        <v>6</v>
      </c>
      <c r="D5" s="6">
        <v>4</v>
      </c>
      <c r="E5" s="6">
        <v>1</v>
      </c>
      <c r="F5" s="2"/>
      <c r="G5" s="2">
        <v>4</v>
      </c>
      <c r="H5" s="2">
        <v>0</v>
      </c>
      <c r="I5" s="2">
        <v>1</v>
      </c>
      <c r="J5" s="2">
        <v>2</v>
      </c>
      <c r="K5" s="2">
        <v>2</v>
      </c>
      <c r="L5" s="2">
        <v>2</v>
      </c>
    </row>
    <row r="6" spans="1:19" x14ac:dyDescent="0.2">
      <c r="A6" s="6">
        <v>1</v>
      </c>
      <c r="B6" s="6">
        <v>1</v>
      </c>
      <c r="C6" s="6">
        <v>5</v>
      </c>
      <c r="D6" s="6">
        <v>5</v>
      </c>
      <c r="E6" s="6">
        <v>1</v>
      </c>
      <c r="F6" s="2"/>
      <c r="G6" s="2">
        <v>5</v>
      </c>
      <c r="H6" s="2">
        <v>1</v>
      </c>
      <c r="I6" s="2">
        <v>1</v>
      </c>
      <c r="J6" s="2">
        <v>3</v>
      </c>
      <c r="K6" s="2">
        <v>3</v>
      </c>
      <c r="L6" s="2">
        <v>2</v>
      </c>
    </row>
    <row r="7" spans="1:19" x14ac:dyDescent="0.2">
      <c r="A7" s="6">
        <v>1</v>
      </c>
      <c r="B7" s="6">
        <v>1</v>
      </c>
      <c r="C7" s="6">
        <v>5</v>
      </c>
      <c r="D7" s="6">
        <v>5</v>
      </c>
      <c r="E7" s="6">
        <v>1</v>
      </c>
      <c r="F7" s="2"/>
      <c r="G7" s="2">
        <v>6</v>
      </c>
      <c r="H7" s="2">
        <v>2</v>
      </c>
      <c r="I7" s="2">
        <v>3</v>
      </c>
      <c r="J7" s="2">
        <v>4</v>
      </c>
      <c r="K7" s="2">
        <v>1</v>
      </c>
      <c r="L7" s="2">
        <v>4</v>
      </c>
    </row>
    <row r="8" spans="1:19" x14ac:dyDescent="0.2">
      <c r="A8" s="6">
        <v>1</v>
      </c>
      <c r="B8" s="6">
        <v>5</v>
      </c>
      <c r="C8" s="6">
        <v>6</v>
      </c>
      <c r="D8" s="6">
        <v>6</v>
      </c>
      <c r="E8" s="6">
        <v>1</v>
      </c>
      <c r="F8" s="2"/>
      <c r="G8" s="2">
        <v>7</v>
      </c>
      <c r="H8" s="2">
        <v>14</v>
      </c>
      <c r="I8" s="2">
        <v>12</v>
      </c>
      <c r="J8" s="2">
        <v>7</v>
      </c>
      <c r="K8" s="2">
        <v>5</v>
      </c>
      <c r="L8" s="2">
        <v>5</v>
      </c>
    </row>
    <row r="9" spans="1:19" x14ac:dyDescent="0.2">
      <c r="A9" s="6">
        <v>1</v>
      </c>
      <c r="B9" s="6">
        <v>7</v>
      </c>
      <c r="C9" s="6">
        <v>7</v>
      </c>
      <c r="D9" s="6">
        <v>6</v>
      </c>
      <c r="E9" s="6">
        <v>1</v>
      </c>
      <c r="F9" s="2"/>
      <c r="G9" t="s">
        <v>22</v>
      </c>
      <c r="H9">
        <f>SUM(H2:H8)</f>
        <v>32</v>
      </c>
      <c r="I9">
        <f>SUM(I2:I8)</f>
        <v>32</v>
      </c>
      <c r="J9">
        <f t="shared" ref="J9:L9" si="0">SUM(J2:J8)</f>
        <v>32</v>
      </c>
      <c r="K9">
        <f t="shared" si="0"/>
        <v>32</v>
      </c>
      <c r="L9">
        <f t="shared" si="0"/>
        <v>32</v>
      </c>
    </row>
    <row r="10" spans="1:19" x14ac:dyDescent="0.2">
      <c r="A10" s="6">
        <v>2</v>
      </c>
      <c r="B10" s="6">
        <v>5</v>
      </c>
      <c r="C10" s="6">
        <v>7</v>
      </c>
      <c r="D10" s="6">
        <v>7</v>
      </c>
      <c r="E10" s="6">
        <v>1</v>
      </c>
      <c r="F10" s="2"/>
    </row>
    <row r="11" spans="1:19" x14ac:dyDescent="0.2">
      <c r="A11" s="6">
        <v>1</v>
      </c>
      <c r="B11" s="6">
        <v>7</v>
      </c>
      <c r="C11" s="6">
        <v>7</v>
      </c>
      <c r="D11" s="6">
        <v>7</v>
      </c>
      <c r="E11" s="6">
        <v>1</v>
      </c>
      <c r="F11" s="2"/>
    </row>
    <row r="12" spans="1:19" x14ac:dyDescent="0.2">
      <c r="A12" s="6">
        <v>1</v>
      </c>
      <c r="B12" s="6">
        <v>7</v>
      </c>
      <c r="C12" s="6">
        <v>7</v>
      </c>
      <c r="D12" s="6">
        <v>7</v>
      </c>
      <c r="E12" s="6">
        <v>1</v>
      </c>
      <c r="F12" s="2"/>
    </row>
    <row r="13" spans="1:19" x14ac:dyDescent="0.2">
      <c r="A13" s="6">
        <v>1</v>
      </c>
      <c r="B13" s="6">
        <v>7</v>
      </c>
      <c r="C13" s="6">
        <v>7</v>
      </c>
      <c r="D13" s="6">
        <v>7</v>
      </c>
      <c r="E13" s="6">
        <v>1</v>
      </c>
      <c r="F13" s="2"/>
      <c r="H13" s="4"/>
      <c r="I13" s="3"/>
      <c r="J13" s="3"/>
      <c r="K13" s="3"/>
      <c r="L13" s="3"/>
      <c r="M13" s="3"/>
    </row>
    <row r="14" spans="1:19" x14ac:dyDescent="0.2">
      <c r="A14" s="6">
        <v>1</v>
      </c>
      <c r="B14" s="6">
        <v>7</v>
      </c>
      <c r="C14" s="6">
        <v>7</v>
      </c>
      <c r="D14" s="6">
        <v>7</v>
      </c>
      <c r="E14" s="6">
        <v>1</v>
      </c>
      <c r="F14" s="2"/>
      <c r="H14" s="2"/>
      <c r="I14" s="2"/>
      <c r="J14" s="2"/>
      <c r="K14" s="2"/>
      <c r="L14" s="2"/>
      <c r="M14" s="2"/>
    </row>
    <row r="15" spans="1:19" x14ac:dyDescent="0.2">
      <c r="A15" s="6">
        <v>2</v>
      </c>
      <c r="B15" s="6">
        <v>2</v>
      </c>
      <c r="C15" s="6">
        <v>2</v>
      </c>
      <c r="D15" s="6">
        <v>2</v>
      </c>
      <c r="E15" s="6">
        <v>2</v>
      </c>
      <c r="F15" s="2"/>
      <c r="H15" s="2"/>
      <c r="I15" s="2"/>
      <c r="J15" s="2"/>
      <c r="K15" s="2"/>
      <c r="L15" s="2"/>
      <c r="M15" s="2"/>
    </row>
    <row r="16" spans="1:19" x14ac:dyDescent="0.2">
      <c r="A16" s="6">
        <v>3</v>
      </c>
      <c r="B16" s="6">
        <v>3</v>
      </c>
      <c r="C16" s="6">
        <v>3</v>
      </c>
      <c r="D16" s="6">
        <v>3</v>
      </c>
      <c r="E16" s="6">
        <v>3</v>
      </c>
      <c r="F16" s="2"/>
      <c r="H16" s="2"/>
      <c r="I16" s="2"/>
      <c r="J16" s="2"/>
      <c r="K16" s="2"/>
      <c r="L16" s="2"/>
      <c r="M16" s="2"/>
    </row>
    <row r="17" spans="1:18" x14ac:dyDescent="0.2">
      <c r="A17" s="6">
        <v>4</v>
      </c>
      <c r="B17" s="6">
        <v>4</v>
      </c>
      <c r="C17" s="6">
        <v>4</v>
      </c>
      <c r="D17" s="6">
        <v>6</v>
      </c>
      <c r="E17" s="6">
        <v>5</v>
      </c>
      <c r="F17" s="2"/>
      <c r="H17" s="2"/>
      <c r="I17" s="2"/>
      <c r="J17" s="2"/>
      <c r="K17" s="2"/>
      <c r="L17" s="2"/>
      <c r="M17" s="2"/>
    </row>
    <row r="18" spans="1:18" x14ac:dyDescent="0.2">
      <c r="A18" s="6">
        <v>6</v>
      </c>
      <c r="B18" s="6">
        <v>2</v>
      </c>
      <c r="C18" s="6">
        <v>1</v>
      </c>
      <c r="D18" s="6">
        <v>3</v>
      </c>
      <c r="E18" s="6">
        <v>6</v>
      </c>
      <c r="F18" s="2"/>
      <c r="H18" s="2"/>
      <c r="I18" s="2"/>
      <c r="J18" s="2"/>
      <c r="K18" s="2"/>
      <c r="L18" s="2"/>
      <c r="M18" s="2"/>
    </row>
    <row r="19" spans="1:18" ht="43" x14ac:dyDescent="0.2">
      <c r="A19" s="6">
        <v>5</v>
      </c>
      <c r="B19" s="6">
        <v>2</v>
      </c>
      <c r="C19" s="6">
        <v>3</v>
      </c>
      <c r="D19" s="6">
        <v>4</v>
      </c>
      <c r="E19" s="6">
        <v>6</v>
      </c>
      <c r="F19" s="2"/>
      <c r="G19" s="4"/>
      <c r="H19" s="5" t="s">
        <v>24</v>
      </c>
      <c r="I19" s="5" t="s">
        <v>23</v>
      </c>
      <c r="J19" s="5" t="s">
        <v>25</v>
      </c>
      <c r="K19" s="5" t="s">
        <v>26</v>
      </c>
      <c r="L19" s="5" t="s">
        <v>27</v>
      </c>
      <c r="M19" s="2"/>
    </row>
    <row r="20" spans="1:18" x14ac:dyDescent="0.2">
      <c r="A20" s="6">
        <v>7</v>
      </c>
      <c r="B20" s="6">
        <v>1</v>
      </c>
      <c r="C20" s="6">
        <v>1</v>
      </c>
      <c r="D20" s="6">
        <v>1</v>
      </c>
      <c r="E20" s="6">
        <v>7</v>
      </c>
      <c r="F20" s="2"/>
      <c r="H20" s="23">
        <f>SUM(H21:H22)</f>
        <v>0.4375</v>
      </c>
      <c r="I20" s="23">
        <f t="shared" ref="I20" si="1">SUM(I21:I22)</f>
        <v>0.4375</v>
      </c>
      <c r="J20" s="23">
        <f t="shared" ref="J20" si="2">SUM(J21:J22)</f>
        <v>0.34375</v>
      </c>
      <c r="K20" s="23">
        <f t="shared" ref="K20" si="3">SUM(K21:K22)</f>
        <v>0.53125</v>
      </c>
      <c r="L20" s="23">
        <f t="shared" ref="L20" si="4">SUM(L21:L22)</f>
        <v>0.46875</v>
      </c>
    </row>
    <row r="21" spans="1:18" x14ac:dyDescent="0.2">
      <c r="A21" s="6">
        <v>7</v>
      </c>
      <c r="B21" s="6">
        <v>1</v>
      </c>
      <c r="C21" s="6">
        <v>1</v>
      </c>
      <c r="D21" s="6">
        <v>1</v>
      </c>
      <c r="E21" s="6">
        <v>7</v>
      </c>
      <c r="F21" s="2"/>
      <c r="G21" s="2">
        <v>1</v>
      </c>
      <c r="H21" s="16">
        <f>H2/H9</f>
        <v>0.40625</v>
      </c>
      <c r="I21" s="16">
        <f>I2/I9</f>
        <v>0.40625</v>
      </c>
      <c r="J21" s="16">
        <f>J2/J9</f>
        <v>0.25</v>
      </c>
      <c r="K21" s="16">
        <f>K2/K9</f>
        <v>0.3125</v>
      </c>
      <c r="L21" s="16">
        <f>L2/L9</f>
        <v>0.25</v>
      </c>
    </row>
    <row r="22" spans="1:18" x14ac:dyDescent="0.2">
      <c r="A22" s="6">
        <v>7</v>
      </c>
      <c r="B22" s="6">
        <v>1</v>
      </c>
      <c r="C22" s="6">
        <v>1</v>
      </c>
      <c r="D22" s="6">
        <v>1</v>
      </c>
      <c r="E22" s="6">
        <v>7</v>
      </c>
      <c r="F22" s="2"/>
      <c r="G22" s="2">
        <v>2</v>
      </c>
      <c r="H22" s="16">
        <f>H3/H9</f>
        <v>3.125E-2</v>
      </c>
      <c r="I22" s="16">
        <f>I3/I9</f>
        <v>3.125E-2</v>
      </c>
      <c r="J22" s="16">
        <f>J3/J9</f>
        <v>9.375E-2</v>
      </c>
      <c r="K22" s="16">
        <f>K3/K9</f>
        <v>0.21875</v>
      </c>
      <c r="L22" s="16">
        <f>L3/L9</f>
        <v>0.21875</v>
      </c>
    </row>
    <row r="23" spans="1:18" x14ac:dyDescent="0.2">
      <c r="A23" s="6">
        <v>7</v>
      </c>
      <c r="B23" s="6">
        <v>2</v>
      </c>
      <c r="C23" s="6">
        <v>1</v>
      </c>
      <c r="D23" s="6">
        <v>1</v>
      </c>
      <c r="E23" s="6">
        <v>7</v>
      </c>
      <c r="F23" s="2"/>
      <c r="G23" s="2">
        <v>3</v>
      </c>
      <c r="H23" s="16">
        <f>H4/H9</f>
        <v>3.125E-2</v>
      </c>
      <c r="I23" s="16">
        <f>I4/I9</f>
        <v>3.125E-2</v>
      </c>
      <c r="J23" s="16">
        <f>J4/J9</f>
        <v>0.15625</v>
      </c>
      <c r="K23" s="16">
        <f>K4/K9</f>
        <v>0.125</v>
      </c>
      <c r="L23" s="16">
        <f>L4/L9</f>
        <v>0.125</v>
      </c>
    </row>
    <row r="24" spans="1:18" x14ac:dyDescent="0.2">
      <c r="A24" s="6">
        <v>7</v>
      </c>
      <c r="B24" s="6">
        <v>1</v>
      </c>
      <c r="C24" s="6">
        <v>2</v>
      </c>
      <c r="D24" s="6">
        <v>1</v>
      </c>
      <c r="E24" s="6">
        <v>7</v>
      </c>
      <c r="F24" s="2"/>
      <c r="G24" s="2">
        <v>4</v>
      </c>
      <c r="H24" s="16">
        <f>H5/H9</f>
        <v>0</v>
      </c>
      <c r="I24" s="16">
        <f>I5/I9</f>
        <v>3.125E-2</v>
      </c>
      <c r="J24" s="16">
        <f>J5/J9</f>
        <v>6.25E-2</v>
      </c>
      <c r="K24" s="16">
        <f>K5/K9</f>
        <v>6.25E-2</v>
      </c>
      <c r="L24" s="16">
        <f>L5/L9</f>
        <v>6.25E-2</v>
      </c>
    </row>
    <row r="25" spans="1:18" x14ac:dyDescent="0.2">
      <c r="A25" s="6">
        <v>7</v>
      </c>
      <c r="B25" s="6">
        <v>2</v>
      </c>
      <c r="C25" s="6">
        <v>3</v>
      </c>
      <c r="D25" s="6">
        <v>1</v>
      </c>
      <c r="E25" s="6">
        <v>7</v>
      </c>
      <c r="F25" s="2"/>
      <c r="G25" s="2">
        <v>5</v>
      </c>
      <c r="H25" s="16">
        <f>H6/H9</f>
        <v>3.125E-2</v>
      </c>
      <c r="I25" s="16">
        <f>I6/I9</f>
        <v>3.125E-2</v>
      </c>
      <c r="J25" s="16">
        <f>J6/J9</f>
        <v>9.375E-2</v>
      </c>
      <c r="K25" s="16">
        <f>K6/K9</f>
        <v>9.375E-2</v>
      </c>
      <c r="L25" s="16">
        <f>L6/L9</f>
        <v>6.25E-2</v>
      </c>
    </row>
    <row r="26" spans="1:18" x14ac:dyDescent="0.2">
      <c r="A26" s="6">
        <v>7</v>
      </c>
      <c r="B26" s="6">
        <v>6</v>
      </c>
      <c r="C26" s="6">
        <v>6</v>
      </c>
      <c r="D26" s="6">
        <v>1</v>
      </c>
      <c r="E26" s="6">
        <v>7</v>
      </c>
      <c r="F26" s="2"/>
      <c r="G26" s="2">
        <v>6</v>
      </c>
      <c r="H26" s="31">
        <f>H7/H9</f>
        <v>6.25E-2</v>
      </c>
      <c r="I26" s="31">
        <f>I7/I9</f>
        <v>9.375E-2</v>
      </c>
      <c r="J26" s="31">
        <f>J7/J9</f>
        <v>0.125</v>
      </c>
      <c r="K26" s="31">
        <f>K7/K9</f>
        <v>3.125E-2</v>
      </c>
      <c r="L26" s="31">
        <f>L7/L9</f>
        <v>0.125</v>
      </c>
    </row>
    <row r="27" spans="1:18" x14ac:dyDescent="0.2">
      <c r="A27" s="6">
        <v>7</v>
      </c>
      <c r="B27" s="6">
        <v>1</v>
      </c>
      <c r="C27" s="6">
        <v>7</v>
      </c>
      <c r="D27" s="6">
        <v>1</v>
      </c>
      <c r="E27" s="6">
        <v>7</v>
      </c>
      <c r="F27" s="2"/>
      <c r="G27" s="2">
        <v>7</v>
      </c>
      <c r="H27" s="31">
        <f>H8/H9</f>
        <v>0.4375</v>
      </c>
      <c r="I27" s="31">
        <f>I8/I9</f>
        <v>0.375</v>
      </c>
      <c r="J27" s="31">
        <f>J8/J9</f>
        <v>0.21875</v>
      </c>
      <c r="K27" s="31">
        <f>K8/K9</f>
        <v>0.15625</v>
      </c>
      <c r="L27" s="31">
        <f>L8/L9</f>
        <v>0.15625</v>
      </c>
    </row>
    <row r="28" spans="1:18" x14ac:dyDescent="0.2">
      <c r="A28" s="6">
        <v>7</v>
      </c>
      <c r="B28" s="6">
        <v>1</v>
      </c>
      <c r="C28" s="6">
        <v>1</v>
      </c>
      <c r="D28" s="6">
        <v>2</v>
      </c>
      <c r="E28" s="6">
        <v>7</v>
      </c>
      <c r="F28" s="2"/>
      <c r="G28" t="s">
        <v>22</v>
      </c>
      <c r="H28">
        <f>SUM(H21:H27)</f>
        <v>1</v>
      </c>
      <c r="I28">
        <f>SUM(I21:I27)</f>
        <v>1</v>
      </c>
      <c r="J28">
        <f t="shared" ref="J28:L28" si="5">SUM(J21:J27)</f>
        <v>1</v>
      </c>
      <c r="K28">
        <f t="shared" si="5"/>
        <v>1</v>
      </c>
      <c r="L28">
        <f t="shared" si="5"/>
        <v>1</v>
      </c>
    </row>
    <row r="29" spans="1:18" x14ac:dyDescent="0.2">
      <c r="A29" s="6">
        <v>7</v>
      </c>
      <c r="B29" s="6">
        <v>1</v>
      </c>
      <c r="C29" s="6">
        <v>1</v>
      </c>
      <c r="D29" s="6">
        <v>2</v>
      </c>
      <c r="E29" s="6">
        <v>7</v>
      </c>
      <c r="F29" s="2"/>
    </row>
    <row r="30" spans="1:18" x14ac:dyDescent="0.2">
      <c r="A30" s="6">
        <v>7</v>
      </c>
      <c r="B30" s="6">
        <v>1</v>
      </c>
      <c r="C30" s="6">
        <v>1</v>
      </c>
      <c r="D30" s="6">
        <v>2</v>
      </c>
      <c r="E30" s="6">
        <v>7</v>
      </c>
      <c r="F30" s="2"/>
      <c r="H30" s="30">
        <f>H26+H27</f>
        <v>0.5</v>
      </c>
      <c r="I30" s="30">
        <f t="shared" ref="I30:L30" si="6">I26+I27</f>
        <v>0.46875</v>
      </c>
      <c r="J30" s="30">
        <f t="shared" si="6"/>
        <v>0.34375</v>
      </c>
      <c r="K30" s="30">
        <f t="shared" si="6"/>
        <v>0.1875</v>
      </c>
      <c r="L30" s="30">
        <f t="shared" si="6"/>
        <v>0.28125</v>
      </c>
    </row>
    <row r="31" spans="1:18" x14ac:dyDescent="0.2">
      <c r="A31" s="6">
        <v>7</v>
      </c>
      <c r="B31" s="6">
        <v>2</v>
      </c>
      <c r="C31" s="6">
        <v>2</v>
      </c>
      <c r="D31" s="6">
        <v>2</v>
      </c>
      <c r="E31" s="6">
        <v>7</v>
      </c>
      <c r="F31" s="2"/>
    </row>
    <row r="32" spans="1:18" x14ac:dyDescent="0.2">
      <c r="A32" s="6">
        <v>7</v>
      </c>
      <c r="B32" s="6">
        <v>3</v>
      </c>
      <c r="C32" s="6">
        <v>4</v>
      </c>
      <c r="D32" s="6">
        <v>2</v>
      </c>
      <c r="E32" s="6">
        <v>7</v>
      </c>
      <c r="F32" s="2"/>
      <c r="N32" s="5" t="s">
        <v>31</v>
      </c>
      <c r="O32" s="5" t="s">
        <v>32</v>
      </c>
      <c r="P32" s="5" t="s">
        <v>33</v>
      </c>
      <c r="Q32" s="5" t="s">
        <v>34</v>
      </c>
      <c r="R32" s="5" t="s">
        <v>35</v>
      </c>
    </row>
    <row r="33" spans="1:19" x14ac:dyDescent="0.2">
      <c r="A33" s="6">
        <v>1</v>
      </c>
      <c r="B33" s="6">
        <v>5</v>
      </c>
      <c r="C33" s="6">
        <v>6</v>
      </c>
      <c r="D33" s="6">
        <v>6</v>
      </c>
      <c r="E33" s="6">
        <v>7</v>
      </c>
      <c r="F33" s="2"/>
      <c r="M33" t="s">
        <v>29</v>
      </c>
      <c r="N33" s="24">
        <f>H20</f>
        <v>0.4375</v>
      </c>
      <c r="O33" s="24">
        <f t="shared" ref="O33:R33" si="7">I20</f>
        <v>0.4375</v>
      </c>
      <c r="P33" s="24">
        <f t="shared" si="7"/>
        <v>0.34375</v>
      </c>
      <c r="Q33" s="24">
        <f t="shared" si="7"/>
        <v>0.53125</v>
      </c>
      <c r="R33" s="24">
        <f t="shared" si="7"/>
        <v>0.46875</v>
      </c>
    </row>
    <row r="34" spans="1:19" x14ac:dyDescent="0.2">
      <c r="A34" s="6"/>
      <c r="B34" s="6"/>
      <c r="C34" s="6"/>
      <c r="D34" s="6"/>
      <c r="E34" s="6"/>
      <c r="F34" s="2"/>
      <c r="M34" t="s">
        <v>30</v>
      </c>
      <c r="N34" s="24">
        <f>H56</f>
        <v>0.64285714285714279</v>
      </c>
      <c r="O34" s="24">
        <f t="shared" ref="O34:R34" si="8">I56</f>
        <v>0.7142857142857143</v>
      </c>
      <c r="P34" s="24">
        <f t="shared" si="8"/>
        <v>0.5</v>
      </c>
      <c r="Q34" s="24">
        <f t="shared" si="8"/>
        <v>0.64285714285714279</v>
      </c>
      <c r="R34" s="24">
        <f t="shared" si="8"/>
        <v>0.5</v>
      </c>
    </row>
    <row r="35" spans="1:19" x14ac:dyDescent="0.2">
      <c r="A35" s="6"/>
      <c r="B35" s="6"/>
      <c r="C35" s="6"/>
      <c r="D35" s="6"/>
      <c r="E35" s="6"/>
      <c r="F35" s="2"/>
      <c r="N35" s="24">
        <f>N34-N33</f>
        <v>0.20535714285714279</v>
      </c>
      <c r="O35" s="24">
        <f t="shared" ref="O35:R35" si="9">O34-O33</f>
        <v>0.2767857142857143</v>
      </c>
      <c r="P35" s="24">
        <f t="shared" si="9"/>
        <v>0.15625</v>
      </c>
      <c r="Q35" s="24">
        <f t="shared" si="9"/>
        <v>0.11160714285714279</v>
      </c>
      <c r="R35" s="24">
        <f t="shared" si="9"/>
        <v>3.125E-2</v>
      </c>
      <c r="S35" s="25">
        <f>AVERAGE(N35:R35)</f>
        <v>0.15624999999999997</v>
      </c>
    </row>
    <row r="36" spans="1:19" x14ac:dyDescent="0.2">
      <c r="A36" s="6"/>
      <c r="B36" s="6"/>
      <c r="C36" s="6"/>
      <c r="D36" s="6"/>
      <c r="E36" s="6"/>
      <c r="F36" s="2"/>
    </row>
    <row r="37" spans="1:19" ht="43" x14ac:dyDescent="0.2">
      <c r="A37" s="17">
        <v>1</v>
      </c>
      <c r="B37" s="17">
        <v>2</v>
      </c>
      <c r="C37" s="17">
        <v>3</v>
      </c>
      <c r="D37" s="17">
        <v>3</v>
      </c>
      <c r="E37" s="17">
        <v>1</v>
      </c>
      <c r="F37" s="2"/>
      <c r="G37" s="4"/>
      <c r="H37" s="5" t="s">
        <v>24</v>
      </c>
      <c r="I37" s="5" t="s">
        <v>23</v>
      </c>
      <c r="J37" s="5" t="s">
        <v>25</v>
      </c>
      <c r="K37" s="5" t="s">
        <v>26</v>
      </c>
      <c r="L37" s="5" t="s">
        <v>27</v>
      </c>
    </row>
    <row r="38" spans="1:19" x14ac:dyDescent="0.2">
      <c r="A38" s="17">
        <v>1</v>
      </c>
      <c r="B38" s="17">
        <v>7</v>
      </c>
      <c r="C38" s="17">
        <v>7</v>
      </c>
      <c r="D38" s="17">
        <v>7</v>
      </c>
      <c r="E38" s="17">
        <v>1</v>
      </c>
      <c r="F38" s="2"/>
      <c r="G38" s="2">
        <v>1</v>
      </c>
      <c r="H38" s="2">
        <v>7</v>
      </c>
      <c r="I38" s="2">
        <v>7</v>
      </c>
      <c r="J38" s="2">
        <v>5</v>
      </c>
      <c r="K38" s="2">
        <v>5</v>
      </c>
      <c r="L38" s="2">
        <v>3</v>
      </c>
    </row>
    <row r="39" spans="1:19" x14ac:dyDescent="0.2">
      <c r="A39" s="17">
        <v>2</v>
      </c>
      <c r="B39" s="17">
        <v>1</v>
      </c>
      <c r="C39" s="17">
        <v>1</v>
      </c>
      <c r="D39" s="17">
        <v>1</v>
      </c>
      <c r="E39" s="17">
        <v>2</v>
      </c>
      <c r="F39" s="2"/>
      <c r="G39" s="2">
        <v>2</v>
      </c>
      <c r="H39" s="2">
        <v>2</v>
      </c>
      <c r="I39" s="2">
        <v>3</v>
      </c>
      <c r="J39" s="2">
        <v>2</v>
      </c>
      <c r="K39" s="2">
        <v>4</v>
      </c>
      <c r="L39" s="2">
        <v>4</v>
      </c>
    </row>
    <row r="40" spans="1:19" x14ac:dyDescent="0.2">
      <c r="A40" s="17">
        <v>4</v>
      </c>
      <c r="B40" s="17">
        <v>1</v>
      </c>
      <c r="C40" s="17">
        <v>4</v>
      </c>
      <c r="D40" s="17">
        <v>5</v>
      </c>
      <c r="E40" s="17">
        <v>7</v>
      </c>
      <c r="F40" s="2"/>
      <c r="G40" s="2">
        <v>3</v>
      </c>
      <c r="H40" s="2">
        <v>0</v>
      </c>
      <c r="I40" s="2">
        <v>0</v>
      </c>
      <c r="J40" s="2">
        <v>1</v>
      </c>
      <c r="K40" s="2">
        <v>0</v>
      </c>
      <c r="L40" s="2">
        <v>1</v>
      </c>
    </row>
    <row r="41" spans="1:19" x14ac:dyDescent="0.2">
      <c r="A41" s="17">
        <v>6</v>
      </c>
      <c r="B41" s="17">
        <v>1</v>
      </c>
      <c r="C41" s="17">
        <v>1</v>
      </c>
      <c r="D41" s="17">
        <v>2</v>
      </c>
      <c r="E41" s="17">
        <v>6</v>
      </c>
      <c r="F41" s="2"/>
      <c r="G41" s="2">
        <v>4</v>
      </c>
      <c r="H41" s="2">
        <v>0</v>
      </c>
      <c r="I41" s="2">
        <v>1</v>
      </c>
      <c r="J41" s="2">
        <v>1</v>
      </c>
      <c r="K41" s="2">
        <v>0</v>
      </c>
      <c r="L41" s="2">
        <v>0</v>
      </c>
    </row>
    <row r="42" spans="1:19" x14ac:dyDescent="0.2">
      <c r="A42" s="17">
        <v>6</v>
      </c>
      <c r="B42" s="17">
        <v>2</v>
      </c>
      <c r="C42" s="17">
        <v>2</v>
      </c>
      <c r="D42" s="17">
        <v>2</v>
      </c>
      <c r="E42" s="17">
        <v>6</v>
      </c>
      <c r="F42" s="2"/>
      <c r="G42" s="2">
        <v>5</v>
      </c>
      <c r="H42" s="2">
        <v>0</v>
      </c>
      <c r="I42" s="2">
        <v>0</v>
      </c>
      <c r="J42" s="2">
        <v>0</v>
      </c>
      <c r="K42" s="2">
        <v>0</v>
      </c>
      <c r="L42" s="2">
        <v>4</v>
      </c>
    </row>
    <row r="43" spans="1:19" x14ac:dyDescent="0.2">
      <c r="A43" s="17">
        <v>6</v>
      </c>
      <c r="B43" s="17">
        <v>6</v>
      </c>
      <c r="C43" s="17">
        <v>6</v>
      </c>
      <c r="D43" s="17">
        <v>6</v>
      </c>
      <c r="E43" s="17">
        <v>1</v>
      </c>
      <c r="F43" s="2"/>
      <c r="G43" s="2">
        <v>6</v>
      </c>
      <c r="H43" s="2">
        <v>1</v>
      </c>
      <c r="I43" s="2">
        <v>1</v>
      </c>
      <c r="J43" s="2">
        <v>1</v>
      </c>
      <c r="K43" s="2">
        <v>1</v>
      </c>
      <c r="L43" s="2">
        <v>1</v>
      </c>
    </row>
    <row r="44" spans="1:19" x14ac:dyDescent="0.2">
      <c r="A44" s="17">
        <v>7</v>
      </c>
      <c r="B44" s="17">
        <v>1</v>
      </c>
      <c r="C44" s="17">
        <v>1</v>
      </c>
      <c r="D44" s="17">
        <v>1</v>
      </c>
      <c r="E44" s="17">
        <v>7</v>
      </c>
      <c r="F44" s="2"/>
      <c r="G44" s="2">
        <v>7</v>
      </c>
      <c r="H44" s="2">
        <v>4</v>
      </c>
      <c r="I44" s="2">
        <v>2</v>
      </c>
      <c r="J44" s="2">
        <v>4</v>
      </c>
      <c r="K44" s="2">
        <v>4</v>
      </c>
      <c r="L44" s="2">
        <v>1</v>
      </c>
    </row>
    <row r="45" spans="1:19" x14ac:dyDescent="0.2">
      <c r="A45" s="17">
        <v>7</v>
      </c>
      <c r="B45" s="17">
        <v>1</v>
      </c>
      <c r="C45" s="17">
        <v>1</v>
      </c>
      <c r="D45" s="17">
        <v>1</v>
      </c>
      <c r="E45" s="17">
        <v>7</v>
      </c>
      <c r="F45" s="2"/>
      <c r="G45" t="s">
        <v>22</v>
      </c>
      <c r="H45">
        <f>SUM(H38:H44)</f>
        <v>14</v>
      </c>
      <c r="I45">
        <f>SUM(I38:I44)</f>
        <v>14</v>
      </c>
      <c r="J45">
        <f t="shared" ref="J45" si="10">SUM(J38:J44)</f>
        <v>14</v>
      </c>
      <c r="K45">
        <f>SUM(K38:K44)</f>
        <v>14</v>
      </c>
      <c r="L45">
        <f t="shared" ref="L45" si="11">SUM(L38:L44)</f>
        <v>14</v>
      </c>
    </row>
    <row r="46" spans="1:19" x14ac:dyDescent="0.2">
      <c r="A46" s="17">
        <v>7</v>
      </c>
      <c r="B46" s="17">
        <v>2</v>
      </c>
      <c r="C46" s="17">
        <v>1</v>
      </c>
      <c r="D46" s="17">
        <v>2</v>
      </c>
      <c r="E46" s="17">
        <v>7</v>
      </c>
      <c r="F46" s="2"/>
    </row>
    <row r="47" spans="1:19" x14ac:dyDescent="0.2">
      <c r="A47" s="17">
        <v>7</v>
      </c>
      <c r="B47" s="17">
        <v>2</v>
      </c>
      <c r="C47" s="17">
        <v>2</v>
      </c>
      <c r="D47" s="17">
        <v>2</v>
      </c>
      <c r="E47" s="17">
        <v>7</v>
      </c>
      <c r="F47" s="2"/>
    </row>
    <row r="48" spans="1:19" x14ac:dyDescent="0.2">
      <c r="A48" s="17">
        <v>7</v>
      </c>
      <c r="B48" s="17">
        <v>7</v>
      </c>
      <c r="C48" s="17">
        <v>7</v>
      </c>
      <c r="D48" s="17">
        <v>5</v>
      </c>
      <c r="E48" s="17">
        <v>1</v>
      </c>
      <c r="F48" s="2"/>
    </row>
    <row r="49" spans="1:12" x14ac:dyDescent="0.2">
      <c r="A49" s="17">
        <v>7</v>
      </c>
      <c r="B49" s="17">
        <v>7</v>
      </c>
      <c r="C49" s="17">
        <v>7</v>
      </c>
      <c r="D49" s="17">
        <v>5</v>
      </c>
      <c r="E49" s="17">
        <v>7</v>
      </c>
      <c r="F49" s="2"/>
      <c r="H49" s="4"/>
      <c r="I49" s="3"/>
      <c r="J49" s="3"/>
      <c r="K49" s="3"/>
      <c r="L49" s="3"/>
    </row>
    <row r="50" spans="1:12" x14ac:dyDescent="0.2">
      <c r="A50" s="17">
        <v>7</v>
      </c>
      <c r="B50" s="17">
        <v>7</v>
      </c>
      <c r="C50" s="17">
        <v>7</v>
      </c>
      <c r="D50" s="17">
        <v>5</v>
      </c>
      <c r="E50" s="17">
        <v>7</v>
      </c>
      <c r="F50" s="2"/>
      <c r="H50" s="2"/>
      <c r="I50" s="2"/>
      <c r="J50" s="2"/>
      <c r="K50" s="2"/>
      <c r="L50" s="2"/>
    </row>
    <row r="51" spans="1:12" x14ac:dyDescent="0.2">
      <c r="A51" s="2"/>
      <c r="B51" s="2"/>
      <c r="C51" s="2"/>
      <c r="D51" s="2"/>
      <c r="E51" s="2"/>
      <c r="F51" s="2"/>
      <c r="H51" s="2"/>
      <c r="I51" s="2"/>
      <c r="J51" s="2"/>
      <c r="K51" s="2"/>
      <c r="L51" s="2"/>
    </row>
    <row r="52" spans="1:12" x14ac:dyDescent="0.2">
      <c r="A52" s="2"/>
      <c r="B52" s="2"/>
      <c r="C52" s="2"/>
      <c r="D52" s="2"/>
      <c r="E52" s="2"/>
      <c r="F52" s="2"/>
      <c r="H52" s="2"/>
      <c r="I52" s="2"/>
      <c r="J52" s="2"/>
      <c r="K52" s="2"/>
      <c r="L52" s="2"/>
    </row>
    <row r="53" spans="1:12" x14ac:dyDescent="0.2">
      <c r="A53" s="2"/>
      <c r="B53" s="2"/>
      <c r="C53" s="2"/>
      <c r="D53" s="2"/>
      <c r="E53" s="2"/>
      <c r="F53" s="2"/>
      <c r="H53" s="2"/>
      <c r="I53" s="2"/>
      <c r="J53" s="2"/>
      <c r="K53" s="2"/>
      <c r="L53" s="2"/>
    </row>
    <row r="54" spans="1:12" x14ac:dyDescent="0.2">
      <c r="A54" s="2"/>
      <c r="B54" s="2"/>
      <c r="C54" s="2"/>
      <c r="D54" s="2"/>
      <c r="E54" s="2"/>
      <c r="F54" s="2"/>
      <c r="H54" s="2"/>
      <c r="I54" s="2"/>
      <c r="J54" s="2"/>
      <c r="K54" s="2"/>
      <c r="L54" s="2"/>
    </row>
    <row r="55" spans="1:12" ht="43" x14ac:dyDescent="0.2">
      <c r="A55" s="2"/>
      <c r="B55" s="2"/>
      <c r="C55" s="2"/>
      <c r="D55" s="2"/>
      <c r="E55" s="2"/>
      <c r="F55" s="2"/>
      <c r="G55" s="4"/>
      <c r="H55" s="5" t="s">
        <v>24</v>
      </c>
      <c r="I55" s="5" t="s">
        <v>23</v>
      </c>
      <c r="J55" s="5" t="s">
        <v>25</v>
      </c>
      <c r="K55" s="5" t="s">
        <v>26</v>
      </c>
      <c r="L55" s="5" t="s">
        <v>27</v>
      </c>
    </row>
    <row r="56" spans="1:12" x14ac:dyDescent="0.2">
      <c r="A56" s="2"/>
      <c r="B56" s="2"/>
      <c r="C56" s="2"/>
      <c r="D56" s="2"/>
      <c r="E56" s="2"/>
      <c r="F56" s="2"/>
      <c r="G56" s="4"/>
      <c r="H56" s="23">
        <f>SUM(H57:H58)</f>
        <v>0.64285714285714279</v>
      </c>
      <c r="I56" s="23">
        <f t="shared" ref="I56:L56" si="12">SUM(I57:I58)</f>
        <v>0.7142857142857143</v>
      </c>
      <c r="J56" s="23">
        <f t="shared" si="12"/>
        <v>0.5</v>
      </c>
      <c r="K56" s="23">
        <f t="shared" si="12"/>
        <v>0.64285714285714279</v>
      </c>
      <c r="L56" s="23">
        <f t="shared" si="12"/>
        <v>0.5</v>
      </c>
    </row>
    <row r="57" spans="1:12" x14ac:dyDescent="0.2">
      <c r="A57" s="2"/>
      <c r="B57" s="2"/>
      <c r="C57" s="2"/>
      <c r="D57" s="2"/>
      <c r="E57" s="2"/>
      <c r="F57" s="2"/>
      <c r="G57" s="2">
        <v>1</v>
      </c>
      <c r="H57" s="16">
        <f>H38/H45</f>
        <v>0.5</v>
      </c>
      <c r="I57" s="16">
        <f t="shared" ref="I57:L57" si="13">I38/I45</f>
        <v>0.5</v>
      </c>
      <c r="J57" s="16">
        <f t="shared" si="13"/>
        <v>0.35714285714285715</v>
      </c>
      <c r="K57" s="16">
        <f t="shared" si="13"/>
        <v>0.35714285714285715</v>
      </c>
      <c r="L57" s="16">
        <f t="shared" si="13"/>
        <v>0.21428571428571427</v>
      </c>
    </row>
    <row r="58" spans="1:12" x14ac:dyDescent="0.2">
      <c r="A58" s="2"/>
      <c r="B58" s="2"/>
      <c r="C58" s="2"/>
      <c r="D58" s="2"/>
      <c r="E58" s="2"/>
      <c r="F58" s="2"/>
      <c r="G58" s="2">
        <v>2</v>
      </c>
      <c r="H58" s="16">
        <f>H39/H45</f>
        <v>0.14285714285714285</v>
      </c>
      <c r="I58" s="16">
        <f t="shared" ref="I58:L58" si="14">I39/I45</f>
        <v>0.21428571428571427</v>
      </c>
      <c r="J58" s="16">
        <f t="shared" si="14"/>
        <v>0.14285714285714285</v>
      </c>
      <c r="K58" s="16">
        <f t="shared" si="14"/>
        <v>0.2857142857142857</v>
      </c>
      <c r="L58" s="16">
        <f t="shared" si="14"/>
        <v>0.2857142857142857</v>
      </c>
    </row>
    <row r="59" spans="1:12" x14ac:dyDescent="0.2">
      <c r="A59" s="2"/>
      <c r="B59" s="2"/>
      <c r="C59" s="2"/>
      <c r="D59" s="2"/>
      <c r="E59" s="2"/>
      <c r="F59" s="2"/>
      <c r="G59" s="2">
        <v>3</v>
      </c>
      <c r="H59" s="16">
        <f>H40/H45</f>
        <v>0</v>
      </c>
      <c r="I59" s="16">
        <f t="shared" ref="I59:L59" si="15">I40/I45</f>
        <v>0</v>
      </c>
      <c r="J59" s="16">
        <f t="shared" si="15"/>
        <v>7.1428571428571425E-2</v>
      </c>
      <c r="K59" s="16">
        <f t="shared" si="15"/>
        <v>0</v>
      </c>
      <c r="L59" s="16">
        <f t="shared" si="15"/>
        <v>7.1428571428571425E-2</v>
      </c>
    </row>
    <row r="60" spans="1:12" x14ac:dyDescent="0.2">
      <c r="A60" s="2"/>
      <c r="B60" s="2"/>
      <c r="C60" s="2"/>
      <c r="D60" s="2"/>
      <c r="E60" s="2"/>
      <c r="F60" s="2"/>
      <c r="G60" s="2">
        <v>4</v>
      </c>
      <c r="H60" s="16">
        <f>H41/H45</f>
        <v>0</v>
      </c>
      <c r="I60" s="16">
        <f t="shared" ref="I60:L60" si="16">I41/I45</f>
        <v>7.1428571428571425E-2</v>
      </c>
      <c r="J60" s="16">
        <f t="shared" si="16"/>
        <v>7.1428571428571425E-2</v>
      </c>
      <c r="K60" s="16">
        <f t="shared" si="16"/>
        <v>0</v>
      </c>
      <c r="L60" s="16">
        <f t="shared" si="16"/>
        <v>0</v>
      </c>
    </row>
    <row r="61" spans="1:12" x14ac:dyDescent="0.2">
      <c r="A61" s="2"/>
      <c r="B61" s="2"/>
      <c r="C61" s="2"/>
      <c r="D61" s="2"/>
      <c r="E61" s="2"/>
      <c r="F61" s="2"/>
      <c r="G61" s="2">
        <v>5</v>
      </c>
      <c r="H61" s="16">
        <f>H42/H45</f>
        <v>0</v>
      </c>
      <c r="I61" s="16">
        <f t="shared" ref="I61:L61" si="17">I42/I45</f>
        <v>0</v>
      </c>
      <c r="J61" s="16">
        <f t="shared" si="17"/>
        <v>0</v>
      </c>
      <c r="K61" s="16">
        <f t="shared" si="17"/>
        <v>0</v>
      </c>
      <c r="L61" s="16">
        <f t="shared" si="17"/>
        <v>0.2857142857142857</v>
      </c>
    </row>
    <row r="62" spans="1:12" x14ac:dyDescent="0.2">
      <c r="A62" s="2"/>
      <c r="B62" s="2"/>
      <c r="C62" s="2"/>
      <c r="D62" s="2"/>
      <c r="E62" s="2"/>
      <c r="F62" s="2"/>
      <c r="G62" s="2">
        <v>6</v>
      </c>
      <c r="H62" s="31">
        <f>H43/H45</f>
        <v>7.1428571428571425E-2</v>
      </c>
      <c r="I62" s="31">
        <f t="shared" ref="I62:L62" si="18">I43/I45</f>
        <v>7.1428571428571425E-2</v>
      </c>
      <c r="J62" s="31">
        <f t="shared" si="18"/>
        <v>7.1428571428571425E-2</v>
      </c>
      <c r="K62" s="31">
        <f t="shared" si="18"/>
        <v>7.1428571428571425E-2</v>
      </c>
      <c r="L62" s="31">
        <f t="shared" si="18"/>
        <v>7.1428571428571425E-2</v>
      </c>
    </row>
    <row r="63" spans="1:12" x14ac:dyDescent="0.2">
      <c r="A63" s="2"/>
      <c r="B63" s="2"/>
      <c r="C63" s="2"/>
      <c r="D63" s="2"/>
      <c r="E63" s="2"/>
      <c r="F63" s="2"/>
      <c r="G63" s="2">
        <v>7</v>
      </c>
      <c r="H63" s="31">
        <f>H44/H45</f>
        <v>0.2857142857142857</v>
      </c>
      <c r="I63" s="31">
        <f t="shared" ref="I63:L63" si="19">I44/I45</f>
        <v>0.14285714285714285</v>
      </c>
      <c r="J63" s="31">
        <f t="shared" si="19"/>
        <v>0.2857142857142857</v>
      </c>
      <c r="K63" s="31">
        <f t="shared" si="19"/>
        <v>0.2857142857142857</v>
      </c>
      <c r="L63" s="31">
        <f t="shared" si="19"/>
        <v>7.1428571428571425E-2</v>
      </c>
    </row>
    <row r="64" spans="1:12" x14ac:dyDescent="0.2">
      <c r="A64" s="2"/>
      <c r="B64" s="2"/>
      <c r="C64" s="2"/>
      <c r="D64" s="2"/>
      <c r="E64" s="2"/>
      <c r="F64" s="2"/>
      <c r="G64" t="s">
        <v>22</v>
      </c>
      <c r="H64">
        <f>SUM(H57:H63)</f>
        <v>0.99999999999999989</v>
      </c>
      <c r="I64">
        <f>SUM(I57:I63)</f>
        <v>1</v>
      </c>
      <c r="J64">
        <f t="shared" ref="J64" si="20">SUM(J57:J63)</f>
        <v>0.99999999999999989</v>
      </c>
      <c r="K64">
        <f>SUM(K57:K63)</f>
        <v>0.99999999999999989</v>
      </c>
      <c r="L64">
        <f t="shared" ref="L64" si="21">SUM(L57:L63)</f>
        <v>0.99999999999999989</v>
      </c>
    </row>
    <row r="65" spans="1:12" x14ac:dyDescent="0.2">
      <c r="A65" s="2"/>
      <c r="B65" s="2"/>
      <c r="C65" s="2"/>
      <c r="D65" s="2"/>
      <c r="E65" s="2"/>
      <c r="F65" s="2"/>
    </row>
    <row r="66" spans="1:12" x14ac:dyDescent="0.2">
      <c r="A66" s="2"/>
      <c r="B66" s="2"/>
      <c r="C66" s="2"/>
      <c r="D66" s="2"/>
      <c r="E66" s="2"/>
      <c r="F66" s="2"/>
      <c r="H66" s="30">
        <f>H62+H63</f>
        <v>0.3571428571428571</v>
      </c>
      <c r="I66" s="30">
        <f t="shared" ref="I66:L66" si="22">I62+I63</f>
        <v>0.21428571428571427</v>
      </c>
      <c r="J66" s="30">
        <f t="shared" si="22"/>
        <v>0.3571428571428571</v>
      </c>
      <c r="K66" s="30">
        <f t="shared" si="22"/>
        <v>0.3571428571428571</v>
      </c>
      <c r="L66" s="30">
        <f t="shared" si="22"/>
        <v>0.14285714285714285</v>
      </c>
    </row>
    <row r="67" spans="1:12" x14ac:dyDescent="0.2">
      <c r="A67" s="2"/>
      <c r="B67" s="2"/>
      <c r="C67" s="2"/>
      <c r="D67" s="2"/>
      <c r="E67" s="2"/>
      <c r="F67" s="2"/>
    </row>
    <row r="68" spans="1:12" x14ac:dyDescent="0.2">
      <c r="A68" s="2"/>
      <c r="B68" s="2"/>
      <c r="C68" s="2"/>
      <c r="D68" s="2"/>
      <c r="E68" s="2"/>
      <c r="F68" s="2"/>
      <c r="G68" t="s">
        <v>208</v>
      </c>
      <c r="H68" s="30">
        <f>H30-H66</f>
        <v>0.1428571428571429</v>
      </c>
      <c r="I68" s="30">
        <f t="shared" ref="I68:L68" si="23">I30-I66</f>
        <v>0.2544642857142857</v>
      </c>
      <c r="J68" s="30">
        <f t="shared" si="23"/>
        <v>-1.3392857142857095E-2</v>
      </c>
      <c r="K68" s="30">
        <f t="shared" si="23"/>
        <v>-0.1696428571428571</v>
      </c>
      <c r="L68" s="30">
        <f t="shared" si="23"/>
        <v>0.13839285714285715</v>
      </c>
    </row>
    <row r="69" spans="1:12" x14ac:dyDescent="0.2">
      <c r="A69" s="2"/>
      <c r="B69" s="2"/>
      <c r="C69" s="2"/>
      <c r="D69" s="2"/>
      <c r="E69" s="2"/>
      <c r="F69" s="2"/>
    </row>
    <row r="70" spans="1:12" x14ac:dyDescent="0.2">
      <c r="A70" s="2"/>
      <c r="B70" s="2"/>
      <c r="C70" s="2"/>
      <c r="D70" s="2"/>
      <c r="E70" s="2"/>
      <c r="F70" s="2"/>
    </row>
    <row r="71" spans="1:12" x14ac:dyDescent="0.2">
      <c r="A71" s="2"/>
      <c r="B71" s="2"/>
      <c r="C71" s="2"/>
      <c r="D71" s="2"/>
      <c r="E71" s="2"/>
      <c r="F71" s="2"/>
    </row>
    <row r="72" spans="1:12" x14ac:dyDescent="0.2">
      <c r="A72" s="2"/>
      <c r="B72" s="2"/>
      <c r="C72" s="2"/>
      <c r="D72" s="2"/>
      <c r="E72" s="2"/>
      <c r="F72" s="2"/>
    </row>
    <row r="73" spans="1:12" x14ac:dyDescent="0.2">
      <c r="A73" s="2"/>
      <c r="B73" s="2"/>
      <c r="C73" s="2"/>
      <c r="D73" s="2"/>
      <c r="E73" s="2"/>
      <c r="F73" s="2"/>
    </row>
    <row r="74" spans="1:12" x14ac:dyDescent="0.2">
      <c r="A74" s="2"/>
      <c r="B74" s="2"/>
      <c r="C74" s="2"/>
      <c r="D74" s="2"/>
      <c r="E74" s="2"/>
      <c r="F74" s="2"/>
    </row>
    <row r="75" spans="1:12" x14ac:dyDescent="0.2">
      <c r="A75" s="2"/>
      <c r="B75" s="2"/>
      <c r="C75" s="2"/>
      <c r="D75" s="2"/>
      <c r="E75" s="2"/>
      <c r="F75" s="2"/>
    </row>
    <row r="76" spans="1:12" x14ac:dyDescent="0.2">
      <c r="A76" s="2"/>
      <c r="B76" s="2"/>
      <c r="C76" s="2"/>
      <c r="D76" s="2"/>
      <c r="E76" s="2"/>
      <c r="F76" s="2"/>
    </row>
    <row r="77" spans="1:12" x14ac:dyDescent="0.2">
      <c r="A77" s="2"/>
      <c r="B77" s="2"/>
      <c r="C77" s="2"/>
      <c r="D77" s="2"/>
      <c r="E77" s="2"/>
      <c r="F77" s="2"/>
    </row>
    <row r="78" spans="1:12" x14ac:dyDescent="0.2">
      <c r="A78" s="2"/>
      <c r="B78" s="2"/>
      <c r="C78" s="2"/>
      <c r="D78" s="2"/>
      <c r="E78" s="2"/>
      <c r="F78" s="2"/>
    </row>
    <row r="79" spans="1:12" x14ac:dyDescent="0.2">
      <c r="A79" s="2"/>
      <c r="B79" s="2"/>
      <c r="C79" s="2"/>
      <c r="D79" s="2"/>
      <c r="E79" s="2"/>
      <c r="F79" s="2"/>
    </row>
    <row r="80" spans="1:12" x14ac:dyDescent="0.2">
      <c r="A80" s="2"/>
      <c r="B80" s="2"/>
      <c r="C80" s="2"/>
      <c r="D80" s="2"/>
      <c r="E80" s="2"/>
      <c r="F80" s="2"/>
    </row>
    <row r="81" spans="1:6" x14ac:dyDescent="0.2">
      <c r="A81" s="2"/>
      <c r="B81" s="2"/>
      <c r="C81" s="2"/>
      <c r="D81" s="2"/>
      <c r="E81" s="2"/>
      <c r="F81" s="2"/>
    </row>
    <row r="82" spans="1:6" x14ac:dyDescent="0.2">
      <c r="A82" s="2"/>
      <c r="B82" s="2"/>
      <c r="C82" s="2"/>
      <c r="D82" s="2"/>
      <c r="E82" s="2"/>
      <c r="F82" s="2"/>
    </row>
    <row r="83" spans="1:6" x14ac:dyDescent="0.2">
      <c r="A83" s="2"/>
      <c r="B83" s="2"/>
      <c r="C83" s="2"/>
      <c r="D83" s="2"/>
      <c r="E83" s="2"/>
      <c r="F83" s="2"/>
    </row>
    <row r="84" spans="1:6" x14ac:dyDescent="0.2">
      <c r="A84" s="2"/>
      <c r="B84" s="2"/>
      <c r="C84" s="2"/>
      <c r="D84" s="2"/>
      <c r="E84" s="2"/>
      <c r="F84" s="2"/>
    </row>
    <row r="85" spans="1:6" x14ac:dyDescent="0.2">
      <c r="A85" s="2"/>
      <c r="B85" s="2"/>
      <c r="C85" s="2"/>
      <c r="D85" s="2"/>
      <c r="E85" s="2"/>
      <c r="F85" s="2"/>
    </row>
    <row r="86" spans="1:6" x14ac:dyDescent="0.2">
      <c r="A86" s="2"/>
      <c r="B86" s="2"/>
      <c r="C86" s="2"/>
      <c r="D86" s="2"/>
      <c r="E86" s="2"/>
      <c r="F86" s="2"/>
    </row>
    <row r="87" spans="1:6" x14ac:dyDescent="0.2">
      <c r="A87" s="2"/>
      <c r="B87" s="2"/>
      <c r="C87" s="2"/>
      <c r="D87" s="2"/>
      <c r="E87" s="2"/>
      <c r="F87" s="2"/>
    </row>
    <row r="88" spans="1:6" x14ac:dyDescent="0.2">
      <c r="A88" s="2"/>
      <c r="B88" s="2"/>
      <c r="C88" s="2"/>
      <c r="D88" s="2"/>
      <c r="E88" s="2"/>
      <c r="F88" s="2"/>
    </row>
    <row r="89" spans="1:6" x14ac:dyDescent="0.2">
      <c r="A89" s="2"/>
      <c r="B89" s="2"/>
      <c r="C89" s="2"/>
      <c r="D89" s="2"/>
      <c r="E89" s="2"/>
      <c r="F89" s="2"/>
    </row>
    <row r="90" spans="1:6" x14ac:dyDescent="0.2">
      <c r="A90" s="2"/>
      <c r="B90" s="2"/>
      <c r="C90" s="2"/>
      <c r="D90" s="2"/>
      <c r="E90" s="2"/>
      <c r="F90" s="2"/>
    </row>
    <row r="91" spans="1:6" x14ac:dyDescent="0.2">
      <c r="A91" s="2"/>
      <c r="B91" s="2"/>
      <c r="C91" s="2"/>
      <c r="D91" s="2"/>
      <c r="E91" s="2"/>
      <c r="F91" s="2"/>
    </row>
    <row r="92" spans="1:6" x14ac:dyDescent="0.2">
      <c r="A92" s="2"/>
      <c r="B92" s="2"/>
      <c r="C92" s="2"/>
      <c r="D92" s="2"/>
      <c r="E92" s="2"/>
      <c r="F92" s="2"/>
    </row>
    <row r="93" spans="1:6" x14ac:dyDescent="0.2">
      <c r="A93" s="2"/>
      <c r="B93" s="2"/>
      <c r="C93" s="2"/>
      <c r="D93" s="2"/>
      <c r="E93" s="2"/>
      <c r="F93" s="2"/>
    </row>
    <row r="94" spans="1:6" x14ac:dyDescent="0.2">
      <c r="A94" s="2"/>
      <c r="B94" s="2"/>
      <c r="C94" s="2"/>
      <c r="D94" s="2"/>
      <c r="E94" s="2"/>
      <c r="F94" s="2"/>
    </row>
    <row r="95" spans="1:6" x14ac:dyDescent="0.2">
      <c r="A95" s="2"/>
      <c r="B95" s="2"/>
      <c r="C95" s="2"/>
      <c r="D95" s="2"/>
      <c r="E95" s="2"/>
      <c r="F95" s="2"/>
    </row>
    <row r="96" spans="1:6" x14ac:dyDescent="0.2">
      <c r="A96" s="2"/>
      <c r="B96" s="2"/>
      <c r="C96" s="2"/>
      <c r="D96" s="2"/>
      <c r="E96" s="2"/>
      <c r="F96" s="2"/>
    </row>
    <row r="97" spans="1:6" x14ac:dyDescent="0.2">
      <c r="A97" s="2"/>
      <c r="B97" s="2"/>
      <c r="C97" s="2"/>
      <c r="D97" s="2"/>
      <c r="E97" s="2"/>
      <c r="F97" s="2"/>
    </row>
    <row r="98" spans="1:6" x14ac:dyDescent="0.2">
      <c r="A98" s="2"/>
      <c r="B98" s="2"/>
      <c r="C98" s="2"/>
      <c r="D98" s="2"/>
      <c r="E98" s="2"/>
      <c r="F98" s="2"/>
    </row>
    <row r="99" spans="1:6" x14ac:dyDescent="0.2">
      <c r="A99" s="2"/>
      <c r="B99" s="2"/>
      <c r="C99" s="2"/>
      <c r="D99" s="2"/>
      <c r="E99" s="2"/>
      <c r="F99" s="2"/>
    </row>
    <row r="100" spans="1:6" x14ac:dyDescent="0.2">
      <c r="A100" s="2"/>
      <c r="B100" s="2"/>
      <c r="C100" s="2"/>
      <c r="D100" s="2"/>
      <c r="E100" s="2"/>
      <c r="F100" s="2"/>
    </row>
    <row r="101" spans="1:6" x14ac:dyDescent="0.2">
      <c r="A101" s="2"/>
      <c r="B101" s="2"/>
      <c r="C101" s="2"/>
      <c r="D101" s="2"/>
      <c r="E101" s="2"/>
      <c r="F101" s="2"/>
    </row>
    <row r="102" spans="1:6" x14ac:dyDescent="0.2">
      <c r="A102" s="2"/>
      <c r="B102" s="2"/>
      <c r="C102" s="2"/>
      <c r="D102" s="2"/>
      <c r="E102" s="2"/>
      <c r="F102" s="2"/>
    </row>
    <row r="103" spans="1:6" x14ac:dyDescent="0.2">
      <c r="A103" s="2"/>
      <c r="B103" s="2"/>
      <c r="C103" s="2"/>
      <c r="D103" s="2"/>
      <c r="E103" s="2"/>
      <c r="F103" s="2"/>
    </row>
    <row r="104" spans="1:6" x14ac:dyDescent="0.2">
      <c r="A104" s="2"/>
      <c r="B104" s="2"/>
      <c r="C104" s="2"/>
      <c r="D104" s="2"/>
      <c r="E104" s="2"/>
      <c r="F104" s="2"/>
    </row>
    <row r="105" spans="1:6" x14ac:dyDescent="0.2">
      <c r="A105" s="2"/>
      <c r="B105" s="2"/>
      <c r="C105" s="2"/>
      <c r="D105" s="2"/>
      <c r="E105" s="2"/>
      <c r="F105" s="2"/>
    </row>
    <row r="106" spans="1:6" x14ac:dyDescent="0.2">
      <c r="A106" s="2"/>
      <c r="B106" s="2"/>
      <c r="C106" s="2"/>
      <c r="D106" s="2"/>
      <c r="E106" s="2"/>
      <c r="F106" s="2"/>
    </row>
    <row r="107" spans="1:6" x14ac:dyDescent="0.2">
      <c r="A107" s="2"/>
      <c r="B107" s="2"/>
      <c r="C107" s="2"/>
      <c r="D107" s="2"/>
      <c r="E107" s="2"/>
      <c r="F107" s="2"/>
    </row>
    <row r="108" spans="1:6" x14ac:dyDescent="0.2">
      <c r="A108" s="2"/>
      <c r="B108" s="2"/>
      <c r="C108" s="2"/>
      <c r="D108" s="2"/>
      <c r="E108" s="2"/>
      <c r="F108" s="2"/>
    </row>
    <row r="109" spans="1:6" x14ac:dyDescent="0.2">
      <c r="A109" s="2"/>
      <c r="B109" s="2"/>
      <c r="C109" s="2"/>
      <c r="D109" s="2"/>
      <c r="E109" s="2"/>
      <c r="F109" s="2"/>
    </row>
    <row r="110" spans="1:6" x14ac:dyDescent="0.2">
      <c r="A110" s="2"/>
      <c r="B110" s="2"/>
      <c r="C110" s="2"/>
      <c r="D110" s="2"/>
      <c r="E110" s="2"/>
      <c r="F110" s="2"/>
    </row>
    <row r="111" spans="1:6" x14ac:dyDescent="0.2">
      <c r="A111" s="2"/>
      <c r="B111" s="2"/>
      <c r="C111" s="2"/>
      <c r="D111" s="2"/>
      <c r="E111" s="2"/>
      <c r="F111" s="2"/>
    </row>
    <row r="112" spans="1:6" x14ac:dyDescent="0.2">
      <c r="A112" s="2"/>
      <c r="B112" s="2"/>
      <c r="C112" s="2"/>
      <c r="D112" s="2"/>
      <c r="E112" s="2"/>
      <c r="F112" s="2"/>
    </row>
    <row r="113" spans="1:6" x14ac:dyDescent="0.2">
      <c r="A113" s="2"/>
      <c r="B113" s="2"/>
      <c r="C113" s="2"/>
      <c r="D113" s="2"/>
      <c r="E113" s="2"/>
      <c r="F113" s="2"/>
    </row>
    <row r="114" spans="1:6" x14ac:dyDescent="0.2">
      <c r="A114" s="2"/>
      <c r="B114" s="2"/>
      <c r="C114" s="2"/>
      <c r="D114" s="2"/>
      <c r="E114" s="2"/>
      <c r="F114" s="2"/>
    </row>
    <row r="115" spans="1:6" x14ac:dyDescent="0.2">
      <c r="A115" s="2"/>
      <c r="B115" s="2"/>
      <c r="C115" s="2"/>
      <c r="D115" s="2"/>
      <c r="E115" s="2"/>
      <c r="F115" s="2"/>
    </row>
    <row r="116" spans="1:6" x14ac:dyDescent="0.2">
      <c r="A116" s="2"/>
      <c r="B116" s="2"/>
      <c r="C116" s="2"/>
      <c r="D116" s="2"/>
      <c r="E116" s="2"/>
      <c r="F116" s="2"/>
    </row>
    <row r="117" spans="1:6" x14ac:dyDescent="0.2">
      <c r="A117" s="2"/>
      <c r="B117" s="2"/>
      <c r="C117" s="2"/>
      <c r="D117" s="2"/>
      <c r="E117" s="2"/>
      <c r="F117" s="2"/>
    </row>
    <row r="118" spans="1:6" x14ac:dyDescent="0.2">
      <c r="A118" s="2"/>
      <c r="B118" s="2"/>
      <c r="C118" s="2"/>
      <c r="D118" s="2"/>
      <c r="E118" s="2"/>
      <c r="F118" s="2"/>
    </row>
    <row r="119" spans="1:6" x14ac:dyDescent="0.2">
      <c r="A119" s="2"/>
      <c r="B119" s="2"/>
      <c r="C119" s="2"/>
      <c r="D119" s="2"/>
      <c r="E119" s="2"/>
      <c r="F119" s="2"/>
    </row>
    <row r="120" spans="1:6" x14ac:dyDescent="0.2">
      <c r="A120" s="2"/>
      <c r="B120" s="2"/>
      <c r="C120" s="2"/>
      <c r="D120" s="2"/>
      <c r="E120" s="2"/>
      <c r="F120" s="2"/>
    </row>
    <row r="121" spans="1:6" x14ac:dyDescent="0.2">
      <c r="A121" s="2"/>
      <c r="B121" s="2"/>
      <c r="C121" s="2"/>
      <c r="D121" s="2"/>
      <c r="E121" s="2"/>
      <c r="F121" s="2"/>
    </row>
    <row r="122" spans="1:6" x14ac:dyDescent="0.2">
      <c r="A122" s="2"/>
      <c r="B122" s="2"/>
      <c r="C122" s="2"/>
      <c r="D122" s="2"/>
      <c r="E122" s="2"/>
      <c r="F122" s="2"/>
    </row>
    <row r="123" spans="1:6" x14ac:dyDescent="0.2">
      <c r="A123" s="2"/>
      <c r="B123" s="2"/>
      <c r="C123" s="2"/>
      <c r="D123" s="2"/>
      <c r="E123" s="2"/>
      <c r="F123" s="2"/>
    </row>
    <row r="124" spans="1:6" x14ac:dyDescent="0.2">
      <c r="A124" s="2"/>
      <c r="B124" s="2"/>
      <c r="C124" s="2"/>
      <c r="D124" s="2"/>
      <c r="E124" s="2"/>
      <c r="F124" s="2"/>
    </row>
    <row r="125" spans="1:6" x14ac:dyDescent="0.2">
      <c r="A125" s="2"/>
      <c r="B125" s="2"/>
      <c r="C125" s="2"/>
      <c r="D125" s="2"/>
      <c r="E125" s="2"/>
      <c r="F125" s="2"/>
    </row>
    <row r="126" spans="1:6" x14ac:dyDescent="0.2">
      <c r="A126" s="2"/>
      <c r="B126" s="2"/>
      <c r="C126" s="2"/>
      <c r="D126" s="2"/>
      <c r="E126" s="2"/>
      <c r="F126" s="2"/>
    </row>
    <row r="127" spans="1:6" x14ac:dyDescent="0.2">
      <c r="A127" s="2"/>
      <c r="B127" s="2"/>
      <c r="C127" s="2"/>
      <c r="D127" s="2"/>
      <c r="E127" s="2"/>
      <c r="F127" s="2"/>
    </row>
    <row r="128" spans="1:6" x14ac:dyDescent="0.2">
      <c r="A128" s="2"/>
      <c r="B128" s="2"/>
      <c r="C128" s="2"/>
      <c r="D128" s="2"/>
      <c r="E128" s="2"/>
      <c r="F128" s="2"/>
    </row>
    <row r="129" spans="1:6" x14ac:dyDescent="0.2">
      <c r="A129" s="2"/>
      <c r="B129" s="2"/>
      <c r="C129" s="2"/>
      <c r="D129" s="2"/>
      <c r="E129" s="2"/>
      <c r="F129" s="2"/>
    </row>
    <row r="130" spans="1:6" x14ac:dyDescent="0.2">
      <c r="A130" s="2"/>
      <c r="B130" s="2"/>
      <c r="C130" s="2"/>
      <c r="D130" s="2"/>
      <c r="E130" s="2"/>
      <c r="F130" s="2"/>
    </row>
    <row r="131" spans="1:6" x14ac:dyDescent="0.2">
      <c r="A131" s="2"/>
      <c r="B131" s="2"/>
      <c r="C131" s="2"/>
      <c r="D131" s="2"/>
      <c r="E131" s="2"/>
      <c r="F131" s="2"/>
    </row>
    <row r="132" spans="1:6" x14ac:dyDescent="0.2">
      <c r="A132" s="2"/>
      <c r="B132" s="2"/>
      <c r="C132" s="2"/>
      <c r="D132" s="2"/>
      <c r="E132" s="2"/>
      <c r="F132" s="2"/>
    </row>
    <row r="133" spans="1:6" x14ac:dyDescent="0.2">
      <c r="A133" s="2"/>
      <c r="B133" s="2"/>
      <c r="C133" s="2"/>
      <c r="D133" s="2"/>
      <c r="E133" s="2"/>
      <c r="F133" s="2"/>
    </row>
    <row r="134" spans="1:6" x14ac:dyDescent="0.2">
      <c r="A134" s="2"/>
      <c r="B134" s="2"/>
      <c r="C134" s="2"/>
      <c r="D134" s="2"/>
      <c r="E134" s="2"/>
      <c r="F134" s="2"/>
    </row>
    <row r="135" spans="1:6" x14ac:dyDescent="0.2">
      <c r="A135" s="2"/>
      <c r="B135" s="2"/>
      <c r="C135" s="2"/>
      <c r="D135" s="2"/>
      <c r="E135" s="2"/>
      <c r="F135" s="2"/>
    </row>
    <row r="136" spans="1:6" x14ac:dyDescent="0.2">
      <c r="A136" s="2"/>
      <c r="B136" s="2"/>
      <c r="C136" s="2"/>
      <c r="D136" s="2"/>
      <c r="E136" s="2"/>
      <c r="F136" s="2"/>
    </row>
    <row r="137" spans="1:6" x14ac:dyDescent="0.2">
      <c r="A137" s="2"/>
      <c r="B137" s="2"/>
      <c r="C137" s="2"/>
      <c r="D137" s="2"/>
      <c r="E137" s="2"/>
      <c r="F137" s="2"/>
    </row>
    <row r="138" spans="1:6" x14ac:dyDescent="0.2">
      <c r="A138" s="2"/>
      <c r="B138" s="2"/>
      <c r="C138" s="2"/>
      <c r="D138" s="2"/>
      <c r="E138" s="2"/>
      <c r="F138" s="2"/>
    </row>
    <row r="139" spans="1:6" x14ac:dyDescent="0.2">
      <c r="A139" s="2"/>
      <c r="B139" s="2"/>
      <c r="C139" s="2"/>
      <c r="D139" s="2"/>
      <c r="E139" s="2"/>
      <c r="F139" s="2"/>
    </row>
    <row r="140" spans="1:6" x14ac:dyDescent="0.2">
      <c r="A140" s="2"/>
      <c r="B140" s="2"/>
      <c r="C140" s="2"/>
      <c r="D140" s="2"/>
      <c r="E140" s="2"/>
      <c r="F140" s="2"/>
    </row>
    <row r="141" spans="1:6" x14ac:dyDescent="0.2">
      <c r="A141" s="2"/>
      <c r="B141" s="2"/>
      <c r="C141" s="2"/>
      <c r="D141" s="2"/>
      <c r="E141" s="2"/>
      <c r="F141" s="2"/>
    </row>
    <row r="142" spans="1:6" x14ac:dyDescent="0.2">
      <c r="A142" s="2"/>
      <c r="B142" s="2"/>
      <c r="C142" s="2"/>
      <c r="D142" s="2"/>
      <c r="E142" s="2"/>
      <c r="F142" s="2"/>
    </row>
    <row r="143" spans="1:6" x14ac:dyDescent="0.2">
      <c r="A143" s="2"/>
      <c r="B143" s="2"/>
      <c r="C143" s="2"/>
      <c r="D143" s="2"/>
      <c r="E143" s="2"/>
      <c r="F143" s="2"/>
    </row>
    <row r="144" spans="1:6" x14ac:dyDescent="0.2">
      <c r="A144" s="2"/>
      <c r="B144" s="2"/>
      <c r="C144" s="2"/>
      <c r="D144" s="2"/>
      <c r="E144" s="2"/>
      <c r="F144" s="2"/>
    </row>
    <row r="145" spans="1:6" x14ac:dyDescent="0.2">
      <c r="A145" s="2"/>
      <c r="B145" s="2"/>
      <c r="C145" s="2"/>
      <c r="D145" s="2"/>
      <c r="E145" s="2"/>
      <c r="F145" s="2"/>
    </row>
    <row r="146" spans="1:6" x14ac:dyDescent="0.2">
      <c r="A146" s="2"/>
      <c r="B146" s="2"/>
      <c r="C146" s="2"/>
      <c r="D146" s="2"/>
      <c r="E146" s="2"/>
      <c r="F146" s="2"/>
    </row>
    <row r="147" spans="1:6" x14ac:dyDescent="0.2">
      <c r="A147" s="2"/>
      <c r="B147" s="2"/>
      <c r="C147" s="2"/>
      <c r="D147" s="2"/>
      <c r="E147" s="2"/>
      <c r="F147" s="2"/>
    </row>
    <row r="148" spans="1:6" x14ac:dyDescent="0.2">
      <c r="A148" s="2"/>
      <c r="B148" s="2"/>
      <c r="C148" s="2"/>
      <c r="D148" s="2"/>
      <c r="E148" s="2"/>
      <c r="F148" s="2"/>
    </row>
    <row r="149" spans="1:6" x14ac:dyDescent="0.2">
      <c r="A149" s="2"/>
      <c r="B149" s="2"/>
      <c r="C149" s="2"/>
      <c r="D149" s="2"/>
      <c r="E149" s="2"/>
      <c r="F149" s="2"/>
    </row>
    <row r="150" spans="1:6" x14ac:dyDescent="0.2">
      <c r="A150" s="2"/>
      <c r="B150" s="2"/>
      <c r="C150" s="2"/>
      <c r="D150" s="2"/>
      <c r="E150" s="2"/>
      <c r="F150" s="2"/>
    </row>
    <row r="151" spans="1:6" x14ac:dyDescent="0.2">
      <c r="A151" s="2"/>
      <c r="B151" s="2"/>
      <c r="C151" s="2"/>
      <c r="D151" s="2"/>
      <c r="E151" s="2"/>
      <c r="F151" s="2"/>
    </row>
    <row r="152" spans="1:6" x14ac:dyDescent="0.2">
      <c r="A152" s="2"/>
      <c r="B152" s="2"/>
      <c r="C152" s="2"/>
      <c r="D152" s="2"/>
      <c r="E152" s="2"/>
      <c r="F152" s="2"/>
    </row>
    <row r="153" spans="1:6" x14ac:dyDescent="0.2">
      <c r="A153" s="2"/>
      <c r="B153" s="2"/>
      <c r="C153" s="2"/>
      <c r="D153" s="2"/>
      <c r="E153" s="2"/>
      <c r="F153" s="2"/>
    </row>
    <row r="154" spans="1:6" x14ac:dyDescent="0.2">
      <c r="A154" s="2"/>
      <c r="B154" s="2"/>
      <c r="C154" s="2"/>
      <c r="D154" s="2"/>
      <c r="E154" s="2"/>
      <c r="F154" s="2"/>
    </row>
    <row r="155" spans="1:6" x14ac:dyDescent="0.2">
      <c r="A155" s="2"/>
      <c r="B155" s="2"/>
      <c r="C155" s="2"/>
      <c r="D155" s="2"/>
      <c r="E155" s="2"/>
      <c r="F155" s="2"/>
    </row>
    <row r="156" spans="1:6" x14ac:dyDescent="0.2">
      <c r="A156" s="2"/>
      <c r="B156" s="2"/>
      <c r="C156" s="2"/>
      <c r="D156" s="2"/>
      <c r="E156" s="2"/>
      <c r="F156" s="2"/>
    </row>
    <row r="157" spans="1:6" x14ac:dyDescent="0.2">
      <c r="A157" s="2"/>
      <c r="B157" s="2"/>
      <c r="C157" s="2"/>
      <c r="D157" s="2"/>
      <c r="E157" s="2"/>
      <c r="F157" s="2"/>
    </row>
    <row r="158" spans="1:6" x14ac:dyDescent="0.2">
      <c r="A158" s="2"/>
      <c r="B158" s="2"/>
      <c r="C158" s="2"/>
      <c r="D158" s="2"/>
      <c r="E158" s="2"/>
      <c r="F158" s="2"/>
    </row>
    <row r="159" spans="1:6" x14ac:dyDescent="0.2">
      <c r="A159" s="2"/>
      <c r="B159" s="2"/>
      <c r="C159" s="2"/>
      <c r="D159" s="2"/>
      <c r="E159" s="2"/>
      <c r="F159" s="2"/>
    </row>
    <row r="160" spans="1:6" x14ac:dyDescent="0.2">
      <c r="A160" s="2"/>
      <c r="B160" s="2"/>
      <c r="C160" s="2"/>
      <c r="D160" s="2"/>
      <c r="E160" s="2"/>
      <c r="F160" s="2"/>
    </row>
    <row r="161" spans="1:6" x14ac:dyDescent="0.2">
      <c r="A161" s="2"/>
      <c r="B161" s="2"/>
      <c r="C161" s="2"/>
      <c r="D161" s="2"/>
      <c r="E161" s="2"/>
      <c r="F161" s="2"/>
    </row>
    <row r="162" spans="1:6" x14ac:dyDescent="0.2">
      <c r="A162" s="2"/>
      <c r="B162" s="2"/>
      <c r="C162" s="2"/>
      <c r="D162" s="2"/>
      <c r="E162" s="2"/>
      <c r="F162" s="2"/>
    </row>
    <row r="163" spans="1:6" x14ac:dyDescent="0.2">
      <c r="A163" s="2"/>
      <c r="B163" s="2"/>
      <c r="C163" s="2"/>
      <c r="D163" s="2"/>
      <c r="E163" s="2"/>
      <c r="F163" s="2"/>
    </row>
    <row r="164" spans="1:6" x14ac:dyDescent="0.2">
      <c r="A164" s="2"/>
      <c r="B164" s="2"/>
      <c r="C164" s="2"/>
      <c r="D164" s="2"/>
      <c r="E164" s="2"/>
      <c r="F164" s="2"/>
    </row>
    <row r="165" spans="1:6" x14ac:dyDescent="0.2">
      <c r="A165" s="2"/>
      <c r="B165" s="2"/>
      <c r="C165" s="2"/>
      <c r="D165" s="2"/>
      <c r="E165" s="2"/>
      <c r="F165" s="2"/>
    </row>
    <row r="166" spans="1:6" x14ac:dyDescent="0.2">
      <c r="A166" s="2"/>
      <c r="B166" s="2"/>
      <c r="C166" s="2"/>
      <c r="D166" s="2"/>
      <c r="E166" s="2"/>
      <c r="F166" s="2"/>
    </row>
    <row r="167" spans="1:6" x14ac:dyDescent="0.2">
      <c r="A167" s="2"/>
      <c r="B167" s="2"/>
      <c r="C167" s="2"/>
      <c r="D167" s="2"/>
      <c r="E167" s="2"/>
      <c r="F167" s="2"/>
    </row>
    <row r="168" spans="1:6" x14ac:dyDescent="0.2">
      <c r="A168" s="2"/>
      <c r="B168" s="2"/>
      <c r="C168" s="2"/>
      <c r="D168" s="2"/>
      <c r="E168" s="2"/>
      <c r="F168" s="2"/>
    </row>
    <row r="169" spans="1:6" x14ac:dyDescent="0.2">
      <c r="A169" s="2"/>
      <c r="B169" s="2"/>
      <c r="C169" s="2"/>
      <c r="D169" s="2"/>
      <c r="E169" s="2"/>
      <c r="F169" s="2"/>
    </row>
    <row r="170" spans="1:6" x14ac:dyDescent="0.2">
      <c r="A170" s="2"/>
      <c r="B170" s="2"/>
      <c r="C170" s="2"/>
      <c r="D170" s="2"/>
      <c r="E170" s="2"/>
      <c r="F170" s="2"/>
    </row>
    <row r="171" spans="1:6" x14ac:dyDescent="0.2">
      <c r="A171" s="2"/>
      <c r="B171" s="2"/>
      <c r="C171" s="2"/>
      <c r="D171" s="2"/>
      <c r="E171" s="2"/>
      <c r="F171" s="2"/>
    </row>
    <row r="172" spans="1:6" x14ac:dyDescent="0.2">
      <c r="A172" s="2"/>
      <c r="B172" s="2"/>
      <c r="C172" s="2"/>
      <c r="D172" s="2"/>
      <c r="E172" s="2"/>
      <c r="F172" s="2"/>
    </row>
    <row r="173" spans="1:6" x14ac:dyDescent="0.2">
      <c r="A173" s="2"/>
      <c r="B173" s="2"/>
      <c r="C173" s="2"/>
      <c r="D173" s="2"/>
      <c r="E173" s="2"/>
      <c r="F173" s="2"/>
    </row>
    <row r="174" spans="1:6" x14ac:dyDescent="0.2">
      <c r="A174" s="2"/>
      <c r="B174" s="2"/>
      <c r="C174" s="2"/>
      <c r="D174" s="2"/>
      <c r="E174" s="2"/>
      <c r="F174" s="2"/>
    </row>
    <row r="175" spans="1:6" x14ac:dyDescent="0.2">
      <c r="A175" s="2"/>
      <c r="B175" s="2"/>
      <c r="C175" s="2"/>
      <c r="D175" s="2"/>
      <c r="E175" s="2"/>
      <c r="F175" s="2"/>
    </row>
    <row r="176" spans="1:6" x14ac:dyDescent="0.2">
      <c r="A176" s="2"/>
      <c r="B176" s="2"/>
      <c r="C176" s="2"/>
      <c r="D176" s="2"/>
      <c r="E176" s="2"/>
      <c r="F176" s="2"/>
    </row>
    <row r="177" spans="1:6" x14ac:dyDescent="0.2">
      <c r="A177" s="2"/>
      <c r="B177" s="2"/>
      <c r="C177" s="2"/>
      <c r="D177" s="2"/>
      <c r="E177" s="2"/>
      <c r="F177" s="2"/>
    </row>
    <row r="178" spans="1:6" x14ac:dyDescent="0.2">
      <c r="A178" s="2"/>
      <c r="B178" s="2"/>
      <c r="C178" s="2"/>
      <c r="D178" s="2"/>
      <c r="E178" s="2"/>
      <c r="F178" s="2"/>
    </row>
    <row r="179" spans="1:6" x14ac:dyDescent="0.2">
      <c r="A179" s="2"/>
      <c r="B179" s="2"/>
      <c r="C179" s="2"/>
      <c r="D179" s="2"/>
      <c r="E179" s="2"/>
      <c r="F179" s="2"/>
    </row>
    <row r="180" spans="1:6" x14ac:dyDescent="0.2">
      <c r="A180" s="2"/>
      <c r="B180" s="2"/>
      <c r="C180" s="2"/>
      <c r="D180" s="2"/>
      <c r="E180" s="2"/>
      <c r="F180" s="2"/>
    </row>
    <row r="181" spans="1:6" x14ac:dyDescent="0.2">
      <c r="A181" s="2"/>
      <c r="B181" s="2"/>
      <c r="C181" s="2"/>
      <c r="D181" s="2"/>
      <c r="E181" s="2"/>
      <c r="F181" s="2"/>
    </row>
    <row r="182" spans="1:6" x14ac:dyDescent="0.2">
      <c r="A182" s="2"/>
      <c r="B182" s="2"/>
      <c r="C182" s="2"/>
      <c r="D182" s="2"/>
      <c r="E182" s="2"/>
      <c r="F182" s="2"/>
    </row>
    <row r="183" spans="1:6" x14ac:dyDescent="0.2">
      <c r="A183" s="2"/>
      <c r="B183" s="2"/>
      <c r="C183" s="2"/>
      <c r="D183" s="2"/>
      <c r="E183" s="2"/>
      <c r="F183" s="2"/>
    </row>
    <row r="184" spans="1:6" x14ac:dyDescent="0.2">
      <c r="A184" s="2"/>
      <c r="B184" s="2"/>
      <c r="C184" s="2"/>
      <c r="D184" s="2"/>
      <c r="E184" s="2"/>
      <c r="F184" s="2"/>
    </row>
    <row r="185" spans="1:6" x14ac:dyDescent="0.2">
      <c r="A185" s="2"/>
      <c r="B185" s="2"/>
      <c r="C185" s="2"/>
      <c r="D185" s="2"/>
      <c r="E185" s="2"/>
      <c r="F185" s="2"/>
    </row>
    <row r="186" spans="1:6" x14ac:dyDescent="0.2">
      <c r="A186" s="2"/>
      <c r="B186" s="2"/>
      <c r="C186" s="2"/>
      <c r="D186" s="2"/>
      <c r="E186" s="2"/>
      <c r="F186" s="2"/>
    </row>
    <row r="187" spans="1:6" x14ac:dyDescent="0.2">
      <c r="A187" s="2"/>
      <c r="B187" s="2"/>
      <c r="C187" s="2"/>
      <c r="D187" s="2"/>
      <c r="E187" s="2"/>
      <c r="F187" s="2"/>
    </row>
    <row r="188" spans="1:6" x14ac:dyDescent="0.2">
      <c r="A188" s="2"/>
      <c r="B188" s="2"/>
      <c r="C188" s="2"/>
      <c r="D188" s="2"/>
      <c r="E188" s="2"/>
      <c r="F188" s="2"/>
    </row>
    <row r="189" spans="1:6" x14ac:dyDescent="0.2">
      <c r="A189" s="2"/>
      <c r="B189" s="2"/>
      <c r="C189" s="2"/>
      <c r="D189" s="2"/>
      <c r="E189" s="2"/>
      <c r="F189" s="2"/>
    </row>
    <row r="190" spans="1:6" x14ac:dyDescent="0.2">
      <c r="A190" s="2"/>
      <c r="B190" s="2"/>
      <c r="C190" s="2"/>
      <c r="D190" s="2"/>
      <c r="E190" s="2"/>
      <c r="F190" s="2"/>
    </row>
    <row r="191" spans="1:6" x14ac:dyDescent="0.2">
      <c r="A191" s="2"/>
      <c r="B191" s="2"/>
      <c r="C191" s="2"/>
      <c r="D191" s="2"/>
      <c r="E191" s="2"/>
      <c r="F191" s="2"/>
    </row>
    <row r="192" spans="1:6" x14ac:dyDescent="0.2">
      <c r="A192" s="2"/>
      <c r="B192" s="2"/>
      <c r="C192" s="2"/>
      <c r="D192" s="2"/>
      <c r="E192" s="2"/>
      <c r="F192" s="2"/>
    </row>
    <row r="193" spans="1:6" x14ac:dyDescent="0.2">
      <c r="A193" s="2"/>
      <c r="B193" s="2"/>
      <c r="C193" s="2"/>
      <c r="D193" s="2"/>
      <c r="E193" s="2"/>
      <c r="F193" s="2"/>
    </row>
    <row r="194" spans="1:6" x14ac:dyDescent="0.2">
      <c r="A194" s="2"/>
      <c r="B194" s="2"/>
      <c r="C194" s="2"/>
      <c r="D194" s="2"/>
      <c r="E194" s="2"/>
      <c r="F194" s="2"/>
    </row>
  </sheetData>
  <sortState xmlns:xlrd2="http://schemas.microsoft.com/office/spreadsheetml/2017/richdata2" ref="A37:E50">
    <sortCondition ref="A37:A5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3DFD-B021-9A4C-B58B-F3727DA9E3B8}">
  <sheetPr>
    <tabColor rgb="FFFFC000"/>
  </sheetPr>
  <dimension ref="A1:U93"/>
  <sheetViews>
    <sheetView workbookViewId="0">
      <selection activeCell="J15" sqref="J15"/>
    </sheetView>
  </sheetViews>
  <sheetFormatPr baseColWidth="10" defaultColWidth="11.1640625" defaultRowHeight="16" x14ac:dyDescent="0.2"/>
  <cols>
    <col min="4" max="4" width="11.33203125" customWidth="1"/>
  </cols>
  <sheetData>
    <row r="1" spans="1:13" ht="43" x14ac:dyDescent="0.2">
      <c r="A1" s="1" t="s">
        <v>28</v>
      </c>
      <c r="B1" s="1" t="s">
        <v>7</v>
      </c>
      <c r="C1" s="1" t="s">
        <v>14</v>
      </c>
      <c r="D1" s="1" t="s">
        <v>8</v>
      </c>
      <c r="E1" s="1" t="s">
        <v>15</v>
      </c>
      <c r="H1" s="4"/>
      <c r="I1" s="5" t="s">
        <v>24</v>
      </c>
      <c r="J1" s="5" t="s">
        <v>23</v>
      </c>
      <c r="K1" s="5" t="s">
        <v>25</v>
      </c>
      <c r="L1" s="5" t="s">
        <v>26</v>
      </c>
      <c r="M1" s="5" t="s">
        <v>27</v>
      </c>
    </row>
    <row r="2" spans="1:13" x14ac:dyDescent="0.2">
      <c r="A2" s="8">
        <v>1</v>
      </c>
      <c r="B2" s="8">
        <v>1</v>
      </c>
      <c r="C2" s="8">
        <v>1</v>
      </c>
      <c r="D2" s="8">
        <v>1</v>
      </c>
      <c r="E2" s="8">
        <v>1</v>
      </c>
      <c r="H2" s="2">
        <v>1</v>
      </c>
      <c r="I2" s="2">
        <v>13</v>
      </c>
      <c r="J2" s="2">
        <v>8</v>
      </c>
      <c r="K2" s="2">
        <v>12</v>
      </c>
      <c r="L2" s="2">
        <v>9</v>
      </c>
      <c r="M2" s="2">
        <v>10</v>
      </c>
    </row>
    <row r="3" spans="1:13" x14ac:dyDescent="0.2">
      <c r="A3" s="8">
        <v>2</v>
      </c>
      <c r="B3" s="8">
        <v>3</v>
      </c>
      <c r="C3" s="8">
        <v>1</v>
      </c>
      <c r="D3" s="8">
        <v>1</v>
      </c>
      <c r="E3" s="8">
        <v>1</v>
      </c>
      <c r="H3" s="2">
        <v>2</v>
      </c>
      <c r="I3" s="2">
        <v>2</v>
      </c>
      <c r="J3" s="2">
        <v>3</v>
      </c>
      <c r="K3" s="2">
        <v>2</v>
      </c>
      <c r="L3" s="2">
        <v>6</v>
      </c>
      <c r="M3" s="2">
        <v>8</v>
      </c>
    </row>
    <row r="4" spans="1:13" x14ac:dyDescent="0.2">
      <c r="A4" s="8">
        <v>3</v>
      </c>
      <c r="B4" s="8">
        <v>2</v>
      </c>
      <c r="C4" s="8">
        <v>1</v>
      </c>
      <c r="D4" s="8">
        <v>2</v>
      </c>
      <c r="E4" s="8">
        <v>1</v>
      </c>
      <c r="H4" s="2">
        <v>3</v>
      </c>
      <c r="I4" s="2">
        <v>0</v>
      </c>
      <c r="J4" s="2">
        <v>2</v>
      </c>
      <c r="K4" s="2">
        <v>5</v>
      </c>
      <c r="L4" s="2">
        <v>4</v>
      </c>
      <c r="M4" s="2">
        <v>2</v>
      </c>
    </row>
    <row r="5" spans="1:13" x14ac:dyDescent="0.2">
      <c r="A5" s="8">
        <v>1</v>
      </c>
      <c r="B5" s="8">
        <v>3</v>
      </c>
      <c r="C5" s="8">
        <v>3</v>
      </c>
      <c r="D5" s="8">
        <v>3</v>
      </c>
      <c r="E5" s="8">
        <v>1</v>
      </c>
      <c r="H5" s="2">
        <v>4</v>
      </c>
      <c r="I5" s="2">
        <v>1</v>
      </c>
      <c r="J5" s="2">
        <v>2</v>
      </c>
      <c r="K5" s="2">
        <v>2</v>
      </c>
      <c r="L5" s="2">
        <v>6</v>
      </c>
      <c r="M5" s="2">
        <v>1</v>
      </c>
    </row>
    <row r="6" spans="1:13" x14ac:dyDescent="0.2">
      <c r="A6" s="8">
        <v>6</v>
      </c>
      <c r="B6" s="8">
        <v>4</v>
      </c>
      <c r="C6" s="8">
        <v>4</v>
      </c>
      <c r="D6" s="8">
        <v>3</v>
      </c>
      <c r="E6" s="8">
        <v>1</v>
      </c>
      <c r="H6" s="2">
        <v>5</v>
      </c>
      <c r="I6" s="2">
        <v>1</v>
      </c>
      <c r="J6" s="2">
        <v>2</v>
      </c>
      <c r="K6" s="2">
        <v>2</v>
      </c>
      <c r="L6" s="2">
        <v>1</v>
      </c>
      <c r="M6" s="2">
        <v>5</v>
      </c>
    </row>
    <row r="7" spans="1:13" x14ac:dyDescent="0.2">
      <c r="A7" s="8">
        <v>1</v>
      </c>
      <c r="B7" s="8">
        <v>2</v>
      </c>
      <c r="C7" s="8">
        <v>5</v>
      </c>
      <c r="D7" s="8">
        <v>5</v>
      </c>
      <c r="E7" s="8">
        <v>1</v>
      </c>
      <c r="H7" s="2">
        <v>6</v>
      </c>
      <c r="I7" s="2">
        <v>1</v>
      </c>
      <c r="J7" s="2">
        <v>4</v>
      </c>
      <c r="K7" s="2">
        <v>3</v>
      </c>
      <c r="L7" s="2">
        <v>1</v>
      </c>
      <c r="M7" s="2">
        <v>1</v>
      </c>
    </row>
    <row r="8" spans="1:13" x14ac:dyDescent="0.2">
      <c r="A8" s="8">
        <v>2</v>
      </c>
      <c r="B8" s="8">
        <v>4</v>
      </c>
      <c r="C8" s="8">
        <v>6</v>
      </c>
      <c r="D8" s="8">
        <v>5</v>
      </c>
      <c r="E8" s="8">
        <v>1</v>
      </c>
      <c r="H8" s="2">
        <v>7</v>
      </c>
      <c r="I8" s="2">
        <v>14</v>
      </c>
      <c r="J8" s="2">
        <v>11</v>
      </c>
      <c r="K8" s="2">
        <v>6</v>
      </c>
      <c r="L8" s="2">
        <v>5</v>
      </c>
      <c r="M8" s="2">
        <v>5</v>
      </c>
    </row>
    <row r="9" spans="1:13" x14ac:dyDescent="0.2">
      <c r="A9" s="8">
        <v>1</v>
      </c>
      <c r="B9" s="8">
        <v>4</v>
      </c>
      <c r="C9" s="8">
        <v>7</v>
      </c>
      <c r="D9" s="8">
        <v>5</v>
      </c>
      <c r="E9" s="8">
        <v>1</v>
      </c>
      <c r="H9" t="s">
        <v>22</v>
      </c>
      <c r="I9">
        <f>SUM(I2:I8)</f>
        <v>32</v>
      </c>
      <c r="J9">
        <f>SUM(J2:J8)</f>
        <v>32</v>
      </c>
      <c r="K9">
        <f t="shared" ref="K9:M9" si="0">SUM(K2:K8)</f>
        <v>32</v>
      </c>
      <c r="L9">
        <f>SUM(L2:L8)</f>
        <v>32</v>
      </c>
      <c r="M9">
        <f t="shared" si="0"/>
        <v>32</v>
      </c>
    </row>
    <row r="10" spans="1:13" x14ac:dyDescent="0.2">
      <c r="A10" s="8">
        <v>1</v>
      </c>
      <c r="B10" s="8">
        <v>1</v>
      </c>
      <c r="C10" s="8">
        <v>6</v>
      </c>
      <c r="D10" s="8">
        <v>6</v>
      </c>
      <c r="E10" s="8">
        <v>1</v>
      </c>
    </row>
    <row r="11" spans="1:13" x14ac:dyDescent="0.2">
      <c r="A11" s="8">
        <v>1</v>
      </c>
      <c r="B11" s="8">
        <v>7</v>
      </c>
      <c r="C11" s="8">
        <v>6</v>
      </c>
      <c r="D11" s="8">
        <v>7</v>
      </c>
      <c r="E11" s="8">
        <v>1</v>
      </c>
    </row>
    <row r="12" spans="1:13" x14ac:dyDescent="0.2">
      <c r="A12" s="8">
        <v>1</v>
      </c>
      <c r="B12" s="8">
        <v>7</v>
      </c>
      <c r="C12" s="8">
        <v>7</v>
      </c>
      <c r="D12" s="8">
        <v>7</v>
      </c>
      <c r="E12" s="8">
        <v>1</v>
      </c>
    </row>
    <row r="13" spans="1:13" x14ac:dyDescent="0.2">
      <c r="A13" s="8">
        <v>1</v>
      </c>
      <c r="B13" s="8">
        <v>7</v>
      </c>
      <c r="C13" s="8">
        <v>7</v>
      </c>
      <c r="D13" s="8">
        <v>7</v>
      </c>
      <c r="E13" s="8">
        <v>1</v>
      </c>
      <c r="I13" s="4"/>
      <c r="J13" s="3"/>
      <c r="K13" s="3"/>
      <c r="L13" s="3"/>
      <c r="M13" s="3"/>
    </row>
    <row r="14" spans="1:13" x14ac:dyDescent="0.2">
      <c r="A14" s="8">
        <v>1</v>
      </c>
      <c r="B14" s="8">
        <v>7</v>
      </c>
      <c r="C14" s="8">
        <v>7</v>
      </c>
      <c r="D14" s="8">
        <v>7</v>
      </c>
      <c r="E14" s="8">
        <v>1</v>
      </c>
      <c r="I14" s="2"/>
      <c r="J14" s="2"/>
      <c r="K14" s="2"/>
      <c r="L14" s="2"/>
      <c r="M14" s="2"/>
    </row>
    <row r="15" spans="1:13" x14ac:dyDescent="0.2">
      <c r="A15" s="8">
        <v>1</v>
      </c>
      <c r="B15" s="8">
        <v>7</v>
      </c>
      <c r="C15" s="8">
        <v>7</v>
      </c>
      <c r="D15" s="8">
        <v>7</v>
      </c>
      <c r="E15" s="8">
        <v>1</v>
      </c>
      <c r="I15" s="2"/>
      <c r="J15" s="2"/>
      <c r="K15" s="2"/>
      <c r="L15" s="2"/>
      <c r="M15" s="2"/>
    </row>
    <row r="16" spans="1:13" x14ac:dyDescent="0.2">
      <c r="A16" s="8">
        <v>2</v>
      </c>
      <c r="B16" s="8">
        <v>2</v>
      </c>
      <c r="C16" s="8">
        <v>2</v>
      </c>
      <c r="D16" s="8">
        <v>2</v>
      </c>
      <c r="E16" s="8">
        <v>2</v>
      </c>
      <c r="I16" s="2"/>
      <c r="J16" s="2"/>
      <c r="K16" s="2"/>
      <c r="L16" s="2"/>
      <c r="M16" s="2"/>
    </row>
    <row r="17" spans="1:21" x14ac:dyDescent="0.2">
      <c r="A17" s="8">
        <v>3</v>
      </c>
      <c r="B17" s="8">
        <v>1</v>
      </c>
      <c r="C17" s="8">
        <v>1</v>
      </c>
      <c r="D17" s="8">
        <v>1</v>
      </c>
      <c r="E17" s="8">
        <v>3</v>
      </c>
      <c r="I17" s="2"/>
      <c r="J17" s="2"/>
      <c r="K17" s="2"/>
      <c r="L17" s="2"/>
      <c r="M17" s="2"/>
    </row>
    <row r="18" spans="1:21" x14ac:dyDescent="0.2">
      <c r="A18" s="8">
        <v>4</v>
      </c>
      <c r="B18" s="8">
        <v>4</v>
      </c>
      <c r="C18" s="8">
        <v>4</v>
      </c>
      <c r="D18" s="8">
        <v>4</v>
      </c>
      <c r="E18" s="8">
        <v>4</v>
      </c>
      <c r="I18" s="2"/>
      <c r="J18" s="2"/>
      <c r="K18" s="2"/>
      <c r="L18" s="2"/>
      <c r="M18" s="2"/>
    </row>
    <row r="19" spans="1:21" ht="43" x14ac:dyDescent="0.2">
      <c r="A19" s="8">
        <v>6</v>
      </c>
      <c r="B19" s="8">
        <v>3</v>
      </c>
      <c r="C19" s="8">
        <v>2</v>
      </c>
      <c r="D19" s="8">
        <v>2</v>
      </c>
      <c r="E19" s="8">
        <v>6</v>
      </c>
      <c r="H19" s="4"/>
      <c r="I19" s="5" t="s">
        <v>24</v>
      </c>
      <c r="J19" s="5" t="s">
        <v>23</v>
      </c>
      <c r="K19" s="5" t="s">
        <v>25</v>
      </c>
      <c r="L19" s="5" t="s">
        <v>26</v>
      </c>
      <c r="M19" s="5" t="s">
        <v>27</v>
      </c>
    </row>
    <row r="20" spans="1:21" x14ac:dyDescent="0.2">
      <c r="A20" s="8">
        <v>2</v>
      </c>
      <c r="B20" s="8">
        <v>6</v>
      </c>
      <c r="C20" s="8">
        <v>7</v>
      </c>
      <c r="D20" s="8">
        <v>5</v>
      </c>
      <c r="E20" s="8">
        <v>6</v>
      </c>
      <c r="H20" s="2">
        <v>1</v>
      </c>
      <c r="I20" s="16">
        <f>I2/I9</f>
        <v>0.40625</v>
      </c>
      <c r="J20" s="16">
        <f t="shared" ref="J20:M20" si="1">J2/J9</f>
        <v>0.25</v>
      </c>
      <c r="K20" s="16">
        <f t="shared" si="1"/>
        <v>0.375</v>
      </c>
      <c r="L20" s="16">
        <f t="shared" si="1"/>
        <v>0.28125</v>
      </c>
      <c r="M20" s="16">
        <f t="shared" si="1"/>
        <v>0.3125</v>
      </c>
    </row>
    <row r="21" spans="1:21" x14ac:dyDescent="0.2">
      <c r="A21" s="8">
        <v>4</v>
      </c>
      <c r="B21" s="8">
        <v>1</v>
      </c>
      <c r="C21" s="8">
        <v>1</v>
      </c>
      <c r="D21" s="8">
        <v>1</v>
      </c>
      <c r="E21" s="8">
        <v>7</v>
      </c>
      <c r="H21" s="2">
        <v>2</v>
      </c>
      <c r="I21" s="16">
        <f>I3/I9</f>
        <v>6.25E-2</v>
      </c>
      <c r="J21" s="16">
        <f t="shared" ref="J21:M21" si="2">J3/J9</f>
        <v>9.375E-2</v>
      </c>
      <c r="K21" s="16">
        <f t="shared" si="2"/>
        <v>6.25E-2</v>
      </c>
      <c r="L21" s="16">
        <f t="shared" si="2"/>
        <v>0.1875</v>
      </c>
      <c r="M21" s="16">
        <f t="shared" si="2"/>
        <v>0.25</v>
      </c>
    </row>
    <row r="22" spans="1:21" x14ac:dyDescent="0.2">
      <c r="A22" s="8">
        <v>7</v>
      </c>
      <c r="B22" s="8">
        <v>1</v>
      </c>
      <c r="C22" s="8">
        <v>1</v>
      </c>
      <c r="D22" s="8">
        <v>1</v>
      </c>
      <c r="E22" s="8">
        <v>7</v>
      </c>
      <c r="H22" s="2">
        <v>3</v>
      </c>
      <c r="I22" s="16">
        <f>I4/I9</f>
        <v>0</v>
      </c>
      <c r="J22" s="16">
        <f t="shared" ref="J22:M22" si="3">J4/J9</f>
        <v>6.25E-2</v>
      </c>
      <c r="K22" s="16">
        <f t="shared" si="3"/>
        <v>0.15625</v>
      </c>
      <c r="L22" s="16">
        <f t="shared" si="3"/>
        <v>0.125</v>
      </c>
      <c r="M22" s="16">
        <f t="shared" si="3"/>
        <v>6.25E-2</v>
      </c>
    </row>
    <row r="23" spans="1:21" x14ac:dyDescent="0.2">
      <c r="A23" s="8">
        <v>7</v>
      </c>
      <c r="B23" s="8">
        <v>1</v>
      </c>
      <c r="C23" s="8">
        <v>1</v>
      </c>
      <c r="D23" s="8">
        <v>1</v>
      </c>
      <c r="E23" s="8">
        <v>7</v>
      </c>
      <c r="H23" s="2">
        <v>4</v>
      </c>
      <c r="I23" s="16">
        <f>I5/I9</f>
        <v>3.125E-2</v>
      </c>
      <c r="J23" s="16">
        <f t="shared" ref="J23:M23" si="4">J5/J9</f>
        <v>6.25E-2</v>
      </c>
      <c r="K23" s="16">
        <f t="shared" si="4"/>
        <v>6.25E-2</v>
      </c>
      <c r="L23" s="16">
        <f t="shared" si="4"/>
        <v>0.1875</v>
      </c>
      <c r="M23" s="16">
        <f t="shared" si="4"/>
        <v>3.125E-2</v>
      </c>
    </row>
    <row r="24" spans="1:21" x14ac:dyDescent="0.2">
      <c r="A24" s="8">
        <v>7</v>
      </c>
      <c r="B24" s="8">
        <v>1</v>
      </c>
      <c r="C24" s="8">
        <v>1</v>
      </c>
      <c r="D24" s="8">
        <v>1</v>
      </c>
      <c r="E24" s="8">
        <v>7</v>
      </c>
      <c r="H24" s="2">
        <v>5</v>
      </c>
      <c r="I24" s="16">
        <f>I6/I9</f>
        <v>3.125E-2</v>
      </c>
      <c r="J24" s="16">
        <f t="shared" ref="J24:M24" si="5">J6/J9</f>
        <v>6.25E-2</v>
      </c>
      <c r="K24" s="16">
        <f t="shared" si="5"/>
        <v>6.25E-2</v>
      </c>
      <c r="L24" s="16">
        <f t="shared" si="5"/>
        <v>3.125E-2</v>
      </c>
      <c r="M24" s="16">
        <f t="shared" si="5"/>
        <v>0.15625</v>
      </c>
      <c r="O24" t="s">
        <v>36</v>
      </c>
      <c r="P24" s="5" t="s">
        <v>31</v>
      </c>
      <c r="Q24" s="5" t="s">
        <v>32</v>
      </c>
      <c r="R24" s="5" t="s">
        <v>33</v>
      </c>
      <c r="S24" s="5" t="s">
        <v>34</v>
      </c>
      <c r="T24" s="5" t="s">
        <v>35</v>
      </c>
    </row>
    <row r="25" spans="1:21" x14ac:dyDescent="0.2">
      <c r="A25" s="8">
        <v>7</v>
      </c>
      <c r="B25" s="8">
        <v>1</v>
      </c>
      <c r="C25" s="8">
        <v>1</v>
      </c>
      <c r="D25" s="8">
        <v>1</v>
      </c>
      <c r="E25" s="8">
        <v>7</v>
      </c>
      <c r="H25" s="2">
        <v>6</v>
      </c>
      <c r="I25" s="16">
        <f>I7/I9</f>
        <v>3.125E-2</v>
      </c>
      <c r="J25" s="16">
        <f t="shared" ref="J25:M25" si="6">J7/J9</f>
        <v>0.125</v>
      </c>
      <c r="K25" s="16">
        <f t="shared" si="6"/>
        <v>9.375E-2</v>
      </c>
      <c r="L25" s="16">
        <f t="shared" si="6"/>
        <v>3.125E-2</v>
      </c>
      <c r="M25" s="16">
        <f t="shared" si="6"/>
        <v>3.125E-2</v>
      </c>
      <c r="O25" t="s">
        <v>29</v>
      </c>
      <c r="P25" s="24">
        <f>I20+I21</f>
        <v>0.46875</v>
      </c>
      <c r="Q25" s="24">
        <f t="shared" ref="Q25:T25" si="7">J20+J21</f>
        <v>0.34375</v>
      </c>
      <c r="R25" s="24">
        <f t="shared" si="7"/>
        <v>0.4375</v>
      </c>
      <c r="S25" s="24">
        <f t="shared" si="7"/>
        <v>0.46875</v>
      </c>
      <c r="T25" s="24">
        <f t="shared" si="7"/>
        <v>0.5625</v>
      </c>
    </row>
    <row r="26" spans="1:21" x14ac:dyDescent="0.2">
      <c r="A26" s="8">
        <v>7</v>
      </c>
      <c r="B26" s="8">
        <v>2</v>
      </c>
      <c r="C26" s="8">
        <v>1</v>
      </c>
      <c r="D26" s="8">
        <v>1</v>
      </c>
      <c r="E26" s="8">
        <v>7</v>
      </c>
      <c r="H26" s="2">
        <v>7</v>
      </c>
      <c r="I26" s="16">
        <f>I8/I9</f>
        <v>0.4375</v>
      </c>
      <c r="J26" s="16">
        <f t="shared" ref="J26:M26" si="8">J8/J9</f>
        <v>0.34375</v>
      </c>
      <c r="K26" s="16">
        <f t="shared" si="8"/>
        <v>0.1875</v>
      </c>
      <c r="L26" s="16">
        <f t="shared" si="8"/>
        <v>0.15625</v>
      </c>
      <c r="M26" s="16">
        <f t="shared" si="8"/>
        <v>0.15625</v>
      </c>
      <c r="O26" t="s">
        <v>30</v>
      </c>
      <c r="P26" s="24">
        <f>I56+I57</f>
        <v>0.42857142857142855</v>
      </c>
      <c r="Q26" s="24">
        <f t="shared" ref="Q26:T26" si="9">J56+J57</f>
        <v>0.5714285714285714</v>
      </c>
      <c r="R26" s="24">
        <f t="shared" si="9"/>
        <v>0.3571428571428571</v>
      </c>
      <c r="S26" s="24">
        <f t="shared" si="9"/>
        <v>0.4285714285714286</v>
      </c>
      <c r="T26" s="24">
        <f t="shared" si="9"/>
        <v>0.21428571428571427</v>
      </c>
    </row>
    <row r="27" spans="1:21" x14ac:dyDescent="0.2">
      <c r="A27" s="8">
        <v>7</v>
      </c>
      <c r="B27" s="8">
        <v>2</v>
      </c>
      <c r="C27" s="8">
        <v>1</v>
      </c>
      <c r="D27" s="8">
        <v>1</v>
      </c>
      <c r="E27" s="8">
        <v>7</v>
      </c>
      <c r="H27" t="s">
        <v>22</v>
      </c>
      <c r="I27">
        <f>SUM(I20:I26)</f>
        <v>1</v>
      </c>
      <c r="J27">
        <f>SUM(J20:J26)</f>
        <v>1</v>
      </c>
      <c r="K27">
        <f t="shared" ref="K27" si="10">SUM(K20:K26)</f>
        <v>1</v>
      </c>
      <c r="L27">
        <f>SUM(L20:L26)</f>
        <v>1</v>
      </c>
      <c r="M27">
        <f t="shared" ref="M27" si="11">SUM(M20:M26)</f>
        <v>1</v>
      </c>
      <c r="P27" s="24">
        <f>P26-P25</f>
        <v>-4.0178571428571452E-2</v>
      </c>
      <c r="Q27" s="24">
        <f t="shared" ref="Q27:T27" si="12">Q26-Q25</f>
        <v>0.2276785714285714</v>
      </c>
      <c r="R27" s="24">
        <f t="shared" si="12"/>
        <v>-8.0357142857142905E-2</v>
      </c>
      <c r="S27" s="24">
        <f t="shared" si="12"/>
        <v>-4.0178571428571397E-2</v>
      </c>
      <c r="T27" s="24">
        <f t="shared" si="12"/>
        <v>-0.3482142857142857</v>
      </c>
      <c r="U27" s="25">
        <f>AVERAGE(P27:T27)</f>
        <v>-5.6250000000000008E-2</v>
      </c>
    </row>
    <row r="28" spans="1:21" x14ac:dyDescent="0.2">
      <c r="A28" s="8">
        <v>5</v>
      </c>
      <c r="B28" s="8">
        <v>1</v>
      </c>
      <c r="C28" s="8">
        <v>1</v>
      </c>
      <c r="D28" s="8">
        <v>2</v>
      </c>
      <c r="E28" s="8">
        <v>7</v>
      </c>
    </row>
    <row r="29" spans="1:21" x14ac:dyDescent="0.2">
      <c r="A29" s="8">
        <v>6</v>
      </c>
      <c r="B29" s="8">
        <v>2</v>
      </c>
      <c r="C29" s="8">
        <v>3</v>
      </c>
      <c r="D29" s="8">
        <v>2</v>
      </c>
      <c r="E29" s="8">
        <v>7</v>
      </c>
      <c r="I29" s="30">
        <f>I25+I26</f>
        <v>0.46875</v>
      </c>
      <c r="J29" s="30">
        <f t="shared" ref="J29:M29" si="13">J25+J26</f>
        <v>0.46875</v>
      </c>
      <c r="K29" s="30">
        <f t="shared" si="13"/>
        <v>0.28125</v>
      </c>
      <c r="L29" s="30">
        <f t="shared" si="13"/>
        <v>0.1875</v>
      </c>
      <c r="M29" s="30">
        <f t="shared" si="13"/>
        <v>0.1875</v>
      </c>
      <c r="P29" s="47"/>
    </row>
    <row r="30" spans="1:21" x14ac:dyDescent="0.2">
      <c r="A30" s="8">
        <v>7</v>
      </c>
      <c r="B30" s="8">
        <v>3</v>
      </c>
      <c r="C30" s="8">
        <v>3</v>
      </c>
      <c r="D30" s="8">
        <v>2</v>
      </c>
      <c r="E30" s="8">
        <v>7</v>
      </c>
    </row>
    <row r="31" spans="1:21" x14ac:dyDescent="0.2">
      <c r="A31" s="8">
        <v>5</v>
      </c>
      <c r="B31" s="8">
        <v>4</v>
      </c>
      <c r="C31" s="8">
        <v>3</v>
      </c>
      <c r="D31" s="8">
        <v>2</v>
      </c>
      <c r="E31" s="8">
        <v>7</v>
      </c>
    </row>
    <row r="32" spans="1:21" x14ac:dyDescent="0.2">
      <c r="A32" s="8">
        <v>7</v>
      </c>
      <c r="B32" s="8">
        <v>4</v>
      </c>
      <c r="C32" s="8">
        <v>3</v>
      </c>
      <c r="D32" s="8">
        <v>2</v>
      </c>
      <c r="E32" s="8">
        <v>7</v>
      </c>
    </row>
    <row r="33" spans="1:13" x14ac:dyDescent="0.2">
      <c r="A33" s="8">
        <v>1</v>
      </c>
      <c r="B33" s="8">
        <v>5</v>
      </c>
      <c r="C33" s="8">
        <v>5</v>
      </c>
      <c r="D33" s="8">
        <v>5</v>
      </c>
      <c r="E33" s="8">
        <v>7</v>
      </c>
    </row>
    <row r="34" spans="1:13" x14ac:dyDescent="0.2">
      <c r="A34" s="8"/>
      <c r="B34" s="8"/>
      <c r="C34" s="8"/>
      <c r="D34" s="8"/>
      <c r="E34" s="8"/>
    </row>
    <row r="35" spans="1:13" x14ac:dyDescent="0.2">
      <c r="A35" s="8"/>
      <c r="B35" s="8"/>
      <c r="C35" s="8"/>
      <c r="D35" s="8"/>
      <c r="E35" s="8"/>
    </row>
    <row r="36" spans="1:13" x14ac:dyDescent="0.2">
      <c r="A36" s="8"/>
      <c r="B36" s="8"/>
      <c r="C36" s="8"/>
      <c r="D36" s="8"/>
      <c r="E36" s="8"/>
    </row>
    <row r="37" spans="1:13" ht="43" x14ac:dyDescent="0.2">
      <c r="A37" s="18">
        <v>1</v>
      </c>
      <c r="B37" s="18">
        <v>2</v>
      </c>
      <c r="C37" s="18">
        <v>1</v>
      </c>
      <c r="D37" s="18">
        <v>2</v>
      </c>
      <c r="E37" s="18">
        <v>1</v>
      </c>
      <c r="H37" s="4"/>
      <c r="I37" s="5" t="s">
        <v>24</v>
      </c>
      <c r="J37" s="5" t="s">
        <v>23</v>
      </c>
      <c r="K37" s="5" t="s">
        <v>25</v>
      </c>
      <c r="L37" s="5" t="s">
        <v>26</v>
      </c>
      <c r="M37" s="5" t="s">
        <v>27</v>
      </c>
    </row>
    <row r="38" spans="1:13" x14ac:dyDescent="0.2">
      <c r="A38" s="18">
        <v>6</v>
      </c>
      <c r="B38" s="18">
        <v>6</v>
      </c>
      <c r="C38" s="18">
        <v>6</v>
      </c>
      <c r="D38" s="18">
        <v>6</v>
      </c>
      <c r="E38" s="18">
        <v>1</v>
      </c>
      <c r="H38" s="2">
        <v>1</v>
      </c>
      <c r="I38" s="2">
        <v>6</v>
      </c>
      <c r="J38" s="2">
        <v>3</v>
      </c>
      <c r="K38" s="2">
        <v>1</v>
      </c>
      <c r="L38" s="2">
        <v>1</v>
      </c>
      <c r="M38" s="2">
        <v>0</v>
      </c>
    </row>
    <row r="39" spans="1:13" x14ac:dyDescent="0.2">
      <c r="A39" s="18">
        <v>1</v>
      </c>
      <c r="B39" s="18">
        <v>7</v>
      </c>
      <c r="C39" s="18">
        <v>7</v>
      </c>
      <c r="D39" s="18">
        <v>7</v>
      </c>
      <c r="E39" s="18">
        <v>1</v>
      </c>
      <c r="H39" s="2">
        <v>2</v>
      </c>
      <c r="I39" s="2">
        <v>0</v>
      </c>
      <c r="J39" s="2">
        <v>5</v>
      </c>
      <c r="K39" s="2">
        <v>4</v>
      </c>
      <c r="L39" s="2">
        <v>5</v>
      </c>
      <c r="M39" s="2">
        <v>3</v>
      </c>
    </row>
    <row r="40" spans="1:13" x14ac:dyDescent="0.2">
      <c r="A40" s="18">
        <v>7</v>
      </c>
      <c r="B40" s="18">
        <v>7</v>
      </c>
      <c r="C40" s="18">
        <v>7</v>
      </c>
      <c r="D40" s="18">
        <v>7</v>
      </c>
      <c r="E40" s="18">
        <v>1</v>
      </c>
      <c r="H40" s="2">
        <v>3</v>
      </c>
      <c r="I40" s="2">
        <v>1</v>
      </c>
      <c r="J40" s="2">
        <v>0</v>
      </c>
      <c r="K40" s="2">
        <v>2</v>
      </c>
      <c r="L40" s="2">
        <v>1</v>
      </c>
      <c r="M40" s="2">
        <v>3</v>
      </c>
    </row>
    <row r="41" spans="1:13" x14ac:dyDescent="0.2">
      <c r="A41" s="18">
        <v>1</v>
      </c>
      <c r="B41" s="18">
        <v>6</v>
      </c>
      <c r="C41" s="18">
        <v>3</v>
      </c>
      <c r="D41" s="18">
        <v>7</v>
      </c>
      <c r="E41" s="18">
        <v>2</v>
      </c>
      <c r="H41" s="2">
        <v>4</v>
      </c>
      <c r="I41" s="2">
        <v>0</v>
      </c>
      <c r="J41" s="2">
        <v>2</v>
      </c>
      <c r="K41" s="2">
        <v>1</v>
      </c>
      <c r="L41" s="2">
        <v>0</v>
      </c>
      <c r="M41" s="2">
        <v>1</v>
      </c>
    </row>
    <row r="42" spans="1:13" x14ac:dyDescent="0.2">
      <c r="A42" s="18">
        <v>4</v>
      </c>
      <c r="B42" s="18">
        <v>3</v>
      </c>
      <c r="C42" s="18">
        <v>3</v>
      </c>
      <c r="D42" s="18">
        <v>3</v>
      </c>
      <c r="E42" s="18">
        <v>3</v>
      </c>
      <c r="H42" s="2">
        <v>5</v>
      </c>
      <c r="I42" s="2">
        <v>2</v>
      </c>
      <c r="J42" s="2">
        <v>0</v>
      </c>
      <c r="K42" s="2">
        <v>2</v>
      </c>
      <c r="L42" s="2">
        <v>2</v>
      </c>
      <c r="M42" s="2">
        <v>2</v>
      </c>
    </row>
    <row r="43" spans="1:13" x14ac:dyDescent="0.2">
      <c r="A43" s="18">
        <v>1</v>
      </c>
      <c r="B43" s="18">
        <v>7</v>
      </c>
      <c r="C43" s="18">
        <v>7</v>
      </c>
      <c r="D43" s="18">
        <v>7</v>
      </c>
      <c r="E43" s="18">
        <v>3</v>
      </c>
      <c r="H43" s="2">
        <v>6</v>
      </c>
      <c r="I43" s="2">
        <v>1</v>
      </c>
      <c r="J43" s="2">
        <v>0</v>
      </c>
      <c r="K43" s="2">
        <v>1</v>
      </c>
      <c r="L43" s="2">
        <v>2</v>
      </c>
      <c r="M43" s="2">
        <v>1</v>
      </c>
    </row>
    <row r="44" spans="1:13" x14ac:dyDescent="0.2">
      <c r="A44" s="18">
        <v>4</v>
      </c>
      <c r="B44" s="18">
        <v>1</v>
      </c>
      <c r="C44" s="18">
        <v>2</v>
      </c>
      <c r="D44" s="18">
        <v>3</v>
      </c>
      <c r="E44" s="18">
        <v>5</v>
      </c>
      <c r="H44" s="2">
        <v>7</v>
      </c>
      <c r="I44" s="2">
        <v>4</v>
      </c>
      <c r="J44" s="2">
        <v>4</v>
      </c>
      <c r="K44" s="2">
        <v>3</v>
      </c>
      <c r="L44" s="2">
        <v>3</v>
      </c>
      <c r="M44" s="2">
        <v>4</v>
      </c>
    </row>
    <row r="45" spans="1:13" x14ac:dyDescent="0.2">
      <c r="A45" s="18">
        <v>6</v>
      </c>
      <c r="B45" s="18">
        <v>2</v>
      </c>
      <c r="C45" s="18">
        <v>2</v>
      </c>
      <c r="D45" s="18">
        <v>2</v>
      </c>
      <c r="E45" s="18">
        <v>7</v>
      </c>
      <c r="H45" t="s">
        <v>22</v>
      </c>
      <c r="I45">
        <f>SUM(I38:I44)</f>
        <v>14</v>
      </c>
      <c r="J45">
        <f>SUM(J38:J44)</f>
        <v>14</v>
      </c>
      <c r="K45">
        <f t="shared" ref="K45" si="14">SUM(K38:K44)</f>
        <v>14</v>
      </c>
      <c r="L45">
        <f>SUM(L38:L44)</f>
        <v>14</v>
      </c>
      <c r="M45">
        <f t="shared" ref="M45" si="15">SUM(M38:M44)</f>
        <v>14</v>
      </c>
    </row>
    <row r="46" spans="1:13" x14ac:dyDescent="0.2">
      <c r="A46" s="18">
        <v>7</v>
      </c>
      <c r="B46" s="18">
        <v>2</v>
      </c>
      <c r="C46" s="18">
        <v>2</v>
      </c>
      <c r="D46" s="18">
        <v>2</v>
      </c>
      <c r="E46" s="18">
        <v>7</v>
      </c>
    </row>
    <row r="47" spans="1:13" x14ac:dyDescent="0.2">
      <c r="A47" s="18">
        <v>6</v>
      </c>
      <c r="B47" s="18">
        <v>2</v>
      </c>
      <c r="C47" s="18">
        <v>2</v>
      </c>
      <c r="D47" s="18">
        <v>3</v>
      </c>
      <c r="E47" s="18">
        <v>7</v>
      </c>
    </row>
    <row r="48" spans="1:13" x14ac:dyDescent="0.2">
      <c r="A48" s="18">
        <v>7</v>
      </c>
      <c r="B48" s="18">
        <v>2</v>
      </c>
      <c r="C48" s="18">
        <v>4</v>
      </c>
      <c r="D48" s="18">
        <v>4</v>
      </c>
      <c r="E48" s="18">
        <v>7</v>
      </c>
    </row>
    <row r="49" spans="1:13" x14ac:dyDescent="0.2">
      <c r="A49" s="18">
        <v>6</v>
      </c>
      <c r="B49" s="18">
        <v>5</v>
      </c>
      <c r="C49" s="18">
        <v>5</v>
      </c>
      <c r="D49" s="18">
        <v>5</v>
      </c>
      <c r="E49" s="18">
        <v>7</v>
      </c>
      <c r="I49" s="4"/>
      <c r="J49" s="3"/>
      <c r="K49" s="3"/>
      <c r="L49" s="3"/>
      <c r="M49" s="3"/>
    </row>
    <row r="50" spans="1:13" x14ac:dyDescent="0.2">
      <c r="A50" s="18">
        <v>6</v>
      </c>
      <c r="B50" s="18">
        <v>5</v>
      </c>
      <c r="C50" s="18">
        <v>5</v>
      </c>
      <c r="D50" s="18">
        <v>5</v>
      </c>
      <c r="E50" s="18">
        <v>7</v>
      </c>
      <c r="I50" s="2"/>
      <c r="J50" s="2"/>
      <c r="K50" s="2"/>
      <c r="L50" s="2"/>
      <c r="M50" s="2"/>
    </row>
    <row r="51" spans="1:13" x14ac:dyDescent="0.2">
      <c r="A51" s="1"/>
      <c r="B51" s="1"/>
      <c r="C51" s="1"/>
      <c r="D51" s="1"/>
      <c r="E51" s="1"/>
      <c r="I51" s="2"/>
      <c r="J51" s="2"/>
      <c r="K51" s="2"/>
      <c r="L51" s="2"/>
      <c r="M51" s="2"/>
    </row>
    <row r="52" spans="1:13" x14ac:dyDescent="0.2">
      <c r="A52" s="1"/>
      <c r="B52" s="1"/>
      <c r="C52" s="1"/>
      <c r="D52" s="1"/>
      <c r="E52" s="1"/>
      <c r="I52" s="2"/>
      <c r="J52" s="2"/>
      <c r="K52" s="2"/>
      <c r="L52" s="2"/>
      <c r="M52" s="2"/>
    </row>
    <row r="53" spans="1:13" x14ac:dyDescent="0.2">
      <c r="A53" s="1"/>
      <c r="B53" s="1"/>
      <c r="C53" s="1"/>
      <c r="D53" s="1"/>
      <c r="E53" s="1"/>
      <c r="I53" s="2"/>
      <c r="J53" s="2"/>
      <c r="K53" s="2"/>
      <c r="L53" s="2"/>
      <c r="M53" s="2"/>
    </row>
    <row r="54" spans="1:13" x14ac:dyDescent="0.2">
      <c r="A54" s="1"/>
      <c r="B54" s="1"/>
      <c r="C54" s="1"/>
      <c r="D54" s="1"/>
      <c r="E54" s="1"/>
      <c r="I54" s="2"/>
      <c r="J54" s="2"/>
      <c r="K54" s="2"/>
      <c r="L54" s="2"/>
      <c r="M54" s="2"/>
    </row>
    <row r="55" spans="1:13" ht="43" x14ac:dyDescent="0.2">
      <c r="A55" s="1"/>
      <c r="B55" s="1"/>
      <c r="C55" s="1"/>
      <c r="D55" s="1"/>
      <c r="E55" s="1"/>
      <c r="H55" s="4"/>
      <c r="I55" s="5" t="s">
        <v>24</v>
      </c>
      <c r="J55" s="5" t="s">
        <v>23</v>
      </c>
      <c r="K55" s="5" t="s">
        <v>25</v>
      </c>
      <c r="L55" s="5" t="s">
        <v>26</v>
      </c>
      <c r="M55" s="5" t="s">
        <v>27</v>
      </c>
    </row>
    <row r="56" spans="1:13" x14ac:dyDescent="0.2">
      <c r="A56" s="1"/>
      <c r="B56" s="1"/>
      <c r="C56" s="1"/>
      <c r="D56" s="1"/>
      <c r="E56" s="1"/>
      <c r="H56" s="2">
        <v>1</v>
      </c>
      <c r="I56" s="16">
        <f>I38/I45</f>
        <v>0.42857142857142855</v>
      </c>
      <c r="J56" s="16">
        <f t="shared" ref="J56:M56" si="16">J38/J45</f>
        <v>0.21428571428571427</v>
      </c>
      <c r="K56" s="16">
        <f t="shared" si="16"/>
        <v>7.1428571428571425E-2</v>
      </c>
      <c r="L56" s="16">
        <f t="shared" si="16"/>
        <v>7.1428571428571425E-2</v>
      </c>
      <c r="M56" s="16">
        <f t="shared" si="16"/>
        <v>0</v>
      </c>
    </row>
    <row r="57" spans="1:13" x14ac:dyDescent="0.2">
      <c r="A57" s="1"/>
      <c r="B57" s="1"/>
      <c r="C57" s="1"/>
      <c r="D57" s="1"/>
      <c r="E57" s="1"/>
      <c r="H57" s="2">
        <v>2</v>
      </c>
      <c r="I57" s="16">
        <f>I39/I45</f>
        <v>0</v>
      </c>
      <c r="J57" s="16">
        <f t="shared" ref="J57:M57" si="17">J39/J45</f>
        <v>0.35714285714285715</v>
      </c>
      <c r="K57" s="16">
        <f t="shared" si="17"/>
        <v>0.2857142857142857</v>
      </c>
      <c r="L57" s="16">
        <f t="shared" si="17"/>
        <v>0.35714285714285715</v>
      </c>
      <c r="M57" s="16">
        <f t="shared" si="17"/>
        <v>0.21428571428571427</v>
      </c>
    </row>
    <row r="58" spans="1:13" x14ac:dyDescent="0.2">
      <c r="A58" s="1"/>
      <c r="B58" s="1"/>
      <c r="C58" s="1"/>
      <c r="D58" s="1"/>
      <c r="E58" s="1"/>
      <c r="H58" s="2">
        <v>3</v>
      </c>
      <c r="I58" s="16">
        <f>I40/I45</f>
        <v>7.1428571428571425E-2</v>
      </c>
      <c r="J58" s="16">
        <f t="shared" ref="J58:M58" si="18">J40/J45</f>
        <v>0</v>
      </c>
      <c r="K58" s="16">
        <f t="shared" si="18"/>
        <v>0.14285714285714285</v>
      </c>
      <c r="L58" s="16">
        <f t="shared" si="18"/>
        <v>7.1428571428571425E-2</v>
      </c>
      <c r="M58" s="16">
        <f t="shared" si="18"/>
        <v>0.21428571428571427</v>
      </c>
    </row>
    <row r="59" spans="1:13" x14ac:dyDescent="0.2">
      <c r="A59" s="1"/>
      <c r="B59" s="1"/>
      <c r="C59" s="1"/>
      <c r="D59" s="1"/>
      <c r="E59" s="1"/>
      <c r="H59" s="2">
        <v>4</v>
      </c>
      <c r="I59" s="16">
        <f>I41/I45</f>
        <v>0</v>
      </c>
      <c r="J59" s="16">
        <f t="shared" ref="J59:M59" si="19">J41/J45</f>
        <v>0.14285714285714285</v>
      </c>
      <c r="K59" s="16">
        <f t="shared" si="19"/>
        <v>7.1428571428571425E-2</v>
      </c>
      <c r="L59" s="16">
        <f t="shared" si="19"/>
        <v>0</v>
      </c>
      <c r="M59" s="16">
        <f t="shared" si="19"/>
        <v>7.1428571428571425E-2</v>
      </c>
    </row>
    <row r="60" spans="1:13" x14ac:dyDescent="0.2">
      <c r="A60" s="1"/>
      <c r="B60" s="1"/>
      <c r="C60" s="1"/>
      <c r="D60" s="1"/>
      <c r="E60" s="1"/>
      <c r="H60" s="2">
        <v>5</v>
      </c>
      <c r="I60" s="16">
        <f>I42/I45</f>
        <v>0.14285714285714285</v>
      </c>
      <c r="J60" s="16">
        <f t="shared" ref="J60:M60" si="20">J42/J45</f>
        <v>0</v>
      </c>
      <c r="K60" s="16">
        <f t="shared" si="20"/>
        <v>0.14285714285714285</v>
      </c>
      <c r="L60" s="16">
        <f t="shared" si="20"/>
        <v>0.14285714285714285</v>
      </c>
      <c r="M60" s="16">
        <f t="shared" si="20"/>
        <v>0.14285714285714285</v>
      </c>
    </row>
    <row r="61" spans="1:13" x14ac:dyDescent="0.2">
      <c r="A61" s="1"/>
      <c r="B61" s="1"/>
      <c r="C61" s="1"/>
      <c r="D61" s="1"/>
      <c r="E61" s="1"/>
      <c r="H61" s="2">
        <v>6</v>
      </c>
      <c r="I61" s="16">
        <f>I43/I45</f>
        <v>7.1428571428571425E-2</v>
      </c>
      <c r="J61" s="16">
        <f t="shared" ref="J61:M61" si="21">J43/J45</f>
        <v>0</v>
      </c>
      <c r="K61" s="16">
        <f t="shared" si="21"/>
        <v>7.1428571428571425E-2</v>
      </c>
      <c r="L61" s="16">
        <f t="shared" si="21"/>
        <v>0.14285714285714285</v>
      </c>
      <c r="M61" s="16">
        <f t="shared" si="21"/>
        <v>7.1428571428571425E-2</v>
      </c>
    </row>
    <row r="62" spans="1:13" x14ac:dyDescent="0.2">
      <c r="A62" s="1"/>
      <c r="B62" s="1"/>
      <c r="C62" s="1"/>
      <c r="D62" s="1"/>
      <c r="E62" s="1"/>
      <c r="H62" s="2">
        <v>7</v>
      </c>
      <c r="I62" s="16">
        <f>I44/I45</f>
        <v>0.2857142857142857</v>
      </c>
      <c r="J62" s="16">
        <f t="shared" ref="J62:M62" si="22">J44/J45</f>
        <v>0.2857142857142857</v>
      </c>
      <c r="K62" s="16">
        <f t="shared" si="22"/>
        <v>0.21428571428571427</v>
      </c>
      <c r="L62" s="16">
        <f t="shared" si="22"/>
        <v>0.21428571428571427</v>
      </c>
      <c r="M62" s="16">
        <f t="shared" si="22"/>
        <v>0.2857142857142857</v>
      </c>
    </row>
    <row r="63" spans="1:13" x14ac:dyDescent="0.2">
      <c r="A63" s="1"/>
      <c r="B63" s="1"/>
      <c r="C63" s="1"/>
      <c r="D63" s="1"/>
      <c r="E63" s="1"/>
      <c r="H63" t="s">
        <v>22</v>
      </c>
      <c r="I63">
        <f>SUM(I56:I62)</f>
        <v>0.99999999999999989</v>
      </c>
      <c r="J63">
        <f>SUM(J56:J62)</f>
        <v>0.99999999999999989</v>
      </c>
      <c r="K63">
        <f t="shared" ref="K63" si="23">SUM(K56:K62)</f>
        <v>0.99999999999999989</v>
      </c>
      <c r="L63">
        <f>SUM(L56:L62)</f>
        <v>0.99999999999999989</v>
      </c>
      <c r="M63">
        <f t="shared" ref="M63" si="24">SUM(M56:M62)</f>
        <v>0.99999999999999989</v>
      </c>
    </row>
    <row r="64" spans="1:13" x14ac:dyDescent="0.2">
      <c r="A64" s="1"/>
      <c r="B64" s="1"/>
      <c r="C64" s="1"/>
      <c r="D64" s="1"/>
      <c r="E64" s="1"/>
    </row>
    <row r="65" spans="1:13" x14ac:dyDescent="0.2">
      <c r="A65" s="1"/>
      <c r="B65" s="1"/>
      <c r="C65" s="1"/>
      <c r="D65" s="1"/>
      <c r="E65" s="1"/>
      <c r="I65" s="30">
        <f>I61+I62</f>
        <v>0.3571428571428571</v>
      </c>
      <c r="J65" s="30">
        <f t="shared" ref="J65:M65" si="25">J61+J62</f>
        <v>0.2857142857142857</v>
      </c>
      <c r="K65" s="30">
        <f t="shared" si="25"/>
        <v>0.2857142857142857</v>
      </c>
      <c r="L65" s="30">
        <f t="shared" si="25"/>
        <v>0.3571428571428571</v>
      </c>
      <c r="M65" s="30">
        <f t="shared" si="25"/>
        <v>0.3571428571428571</v>
      </c>
    </row>
    <row r="66" spans="1:13" x14ac:dyDescent="0.2">
      <c r="A66" s="1"/>
      <c r="B66" s="1"/>
      <c r="C66" s="1"/>
      <c r="D66" s="1"/>
      <c r="E66" s="1"/>
    </row>
    <row r="67" spans="1:13" x14ac:dyDescent="0.2">
      <c r="A67" s="1"/>
      <c r="B67" s="1"/>
      <c r="C67" s="1"/>
      <c r="D67" s="1"/>
      <c r="E67" s="1"/>
      <c r="H67" t="s">
        <v>208</v>
      </c>
      <c r="I67" s="30">
        <f>I29-I65</f>
        <v>0.1116071428571429</v>
      </c>
      <c r="J67" s="30">
        <f>J29-J65</f>
        <v>0.1830357142857143</v>
      </c>
      <c r="K67" s="30">
        <f t="shared" ref="K67:M67" si="26">K29-K65</f>
        <v>-4.4642857142856984E-3</v>
      </c>
      <c r="L67" s="30">
        <f t="shared" si="26"/>
        <v>-0.1696428571428571</v>
      </c>
      <c r="M67" s="30">
        <f t="shared" si="26"/>
        <v>-0.1696428571428571</v>
      </c>
    </row>
    <row r="68" spans="1:13" x14ac:dyDescent="0.2">
      <c r="A68" s="1"/>
      <c r="B68" s="1"/>
      <c r="C68" s="1"/>
      <c r="D68" s="1"/>
      <c r="E68" s="1"/>
    </row>
    <row r="69" spans="1:13" x14ac:dyDescent="0.2">
      <c r="A69" s="1"/>
      <c r="B69" s="1"/>
      <c r="C69" s="1"/>
      <c r="D69" s="1"/>
      <c r="E69" s="1"/>
    </row>
    <row r="70" spans="1:13" x14ac:dyDescent="0.2">
      <c r="A70" s="1"/>
      <c r="B70" s="1"/>
      <c r="C70" s="1"/>
      <c r="D70" s="1"/>
      <c r="E70" s="1"/>
    </row>
    <row r="71" spans="1:13" x14ac:dyDescent="0.2">
      <c r="A71" s="1"/>
      <c r="B71" s="1"/>
      <c r="C71" s="1"/>
      <c r="D71" s="1"/>
      <c r="E71" s="1"/>
    </row>
    <row r="72" spans="1:13" x14ac:dyDescent="0.2">
      <c r="A72" s="1"/>
      <c r="B72" s="1"/>
      <c r="C72" s="1"/>
      <c r="D72" s="1"/>
      <c r="E72" s="1"/>
    </row>
    <row r="73" spans="1:13" x14ac:dyDescent="0.2">
      <c r="A73" s="1"/>
      <c r="B73" s="1"/>
      <c r="C73" s="1"/>
      <c r="D73" s="1"/>
      <c r="E73" s="1"/>
    </row>
    <row r="74" spans="1:13" x14ac:dyDescent="0.2">
      <c r="A74" s="1"/>
      <c r="B74" s="1"/>
      <c r="C74" s="1"/>
      <c r="D74" s="1"/>
      <c r="E74" s="1"/>
    </row>
    <row r="75" spans="1:13" x14ac:dyDescent="0.2">
      <c r="A75" s="1"/>
      <c r="B75" s="1"/>
      <c r="C75" s="1"/>
      <c r="D75" s="1"/>
      <c r="E75" s="1"/>
    </row>
    <row r="76" spans="1:13" x14ac:dyDescent="0.2">
      <c r="A76" s="1"/>
      <c r="B76" s="1"/>
      <c r="C76" s="1"/>
      <c r="D76" s="1"/>
      <c r="E76" s="1"/>
    </row>
    <row r="77" spans="1:13" x14ac:dyDescent="0.2">
      <c r="A77" s="1"/>
      <c r="B77" s="1"/>
      <c r="C77" s="1"/>
      <c r="D77" s="1"/>
      <c r="E77" s="1"/>
    </row>
    <row r="78" spans="1:13" x14ac:dyDescent="0.2">
      <c r="A78" s="1"/>
      <c r="B78" s="1"/>
      <c r="C78" s="1"/>
      <c r="D78" s="1"/>
      <c r="E78" s="1"/>
    </row>
    <row r="79" spans="1:13" x14ac:dyDescent="0.2">
      <c r="A79" s="1"/>
      <c r="B79" s="1"/>
      <c r="C79" s="1"/>
      <c r="D79" s="1"/>
      <c r="E79" s="1"/>
    </row>
    <row r="80" spans="1:13" x14ac:dyDescent="0.2">
      <c r="A80" s="1"/>
      <c r="B80" s="1"/>
      <c r="C80" s="1"/>
      <c r="D80" s="1"/>
      <c r="E80" s="1"/>
    </row>
    <row r="81" spans="1:5" x14ac:dyDescent="0.2">
      <c r="A81" s="1"/>
      <c r="B81" s="1"/>
      <c r="C81" s="1"/>
      <c r="D81" s="1"/>
      <c r="E81" s="1"/>
    </row>
    <row r="82" spans="1:5" x14ac:dyDescent="0.2">
      <c r="A82" s="1"/>
      <c r="B82" s="1"/>
      <c r="C82" s="1"/>
      <c r="D82" s="1"/>
      <c r="E82" s="1"/>
    </row>
    <row r="83" spans="1:5" x14ac:dyDescent="0.2">
      <c r="A83" s="1"/>
      <c r="B83" s="1"/>
      <c r="C83" s="1"/>
      <c r="D83" s="1"/>
      <c r="E83" s="1"/>
    </row>
    <row r="84" spans="1:5" x14ac:dyDescent="0.2">
      <c r="A84" s="1"/>
      <c r="B84" s="1"/>
      <c r="C84" s="1"/>
      <c r="D84" s="1"/>
      <c r="E84" s="1"/>
    </row>
    <row r="85" spans="1:5" x14ac:dyDescent="0.2">
      <c r="A85" s="1"/>
      <c r="B85" s="1"/>
      <c r="C85" s="1"/>
      <c r="D85" s="1"/>
      <c r="E85" s="1"/>
    </row>
    <row r="86" spans="1:5" x14ac:dyDescent="0.2">
      <c r="A86" s="1"/>
      <c r="B86" s="1"/>
      <c r="C86" s="1"/>
      <c r="D86" s="1"/>
      <c r="E86" s="1"/>
    </row>
    <row r="87" spans="1:5" x14ac:dyDescent="0.2">
      <c r="A87" s="1"/>
      <c r="B87" s="1"/>
      <c r="C87" s="1"/>
      <c r="D87" s="1"/>
      <c r="E87" s="1"/>
    </row>
    <row r="88" spans="1:5" x14ac:dyDescent="0.2">
      <c r="A88" s="1"/>
      <c r="B88" s="1"/>
      <c r="C88" s="1"/>
      <c r="D88" s="1"/>
      <c r="E88" s="1"/>
    </row>
    <row r="89" spans="1:5" x14ac:dyDescent="0.2">
      <c r="A89" s="1"/>
      <c r="B89" s="1"/>
      <c r="C89" s="1"/>
      <c r="D89" s="1"/>
      <c r="E89" s="1"/>
    </row>
    <row r="90" spans="1:5" x14ac:dyDescent="0.2">
      <c r="A90" s="1"/>
      <c r="B90" s="1"/>
      <c r="C90" s="1"/>
      <c r="D90" s="1"/>
      <c r="E90" s="1"/>
    </row>
    <row r="92" spans="1:5" x14ac:dyDescent="0.2">
      <c r="A92" s="1"/>
      <c r="B92" s="1"/>
      <c r="C92" s="1"/>
      <c r="D92" s="1"/>
      <c r="E92" s="1"/>
    </row>
    <row r="93" spans="1:5" x14ac:dyDescent="0.2">
      <c r="A93" s="1"/>
      <c r="B93" s="1"/>
      <c r="C93" s="1"/>
      <c r="D93" s="1"/>
      <c r="E93" s="1"/>
    </row>
  </sheetData>
  <sortState xmlns:xlrd2="http://schemas.microsoft.com/office/spreadsheetml/2017/richdata2" ref="A37:E50">
    <sortCondition ref="E37:E5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22317-69FD-284A-939F-3930CDB553C8}">
  <sheetPr>
    <tabColor rgb="FFFFFF00"/>
  </sheetPr>
  <dimension ref="A1:U93"/>
  <sheetViews>
    <sheetView topLeftCell="M1" workbookViewId="0">
      <selection activeCell="P26" sqref="P26:T26"/>
    </sheetView>
  </sheetViews>
  <sheetFormatPr baseColWidth="10" defaultColWidth="11.1640625" defaultRowHeight="16" x14ac:dyDescent="0.2"/>
  <cols>
    <col min="1" max="1" width="11.1640625" customWidth="1"/>
  </cols>
  <sheetData>
    <row r="1" spans="1:13" ht="43" x14ac:dyDescent="0.2">
      <c r="A1" s="10" t="s">
        <v>7</v>
      </c>
      <c r="B1" s="10" t="s">
        <v>11</v>
      </c>
      <c r="C1" s="10" t="s">
        <v>16</v>
      </c>
      <c r="D1" s="10" t="s">
        <v>8</v>
      </c>
      <c r="E1" s="10" t="s">
        <v>17</v>
      </c>
      <c r="H1" s="4"/>
      <c r="I1" s="5" t="s">
        <v>24</v>
      </c>
      <c r="J1" s="5" t="s">
        <v>23</v>
      </c>
      <c r="K1" s="5" t="s">
        <v>25</v>
      </c>
      <c r="L1" s="5" t="s">
        <v>26</v>
      </c>
      <c r="M1" s="5" t="s">
        <v>27</v>
      </c>
    </row>
    <row r="2" spans="1:13" x14ac:dyDescent="0.2">
      <c r="A2" s="10">
        <v>3</v>
      </c>
      <c r="B2" s="10">
        <v>3</v>
      </c>
      <c r="C2" s="10">
        <v>1</v>
      </c>
      <c r="D2" s="10">
        <v>3</v>
      </c>
      <c r="E2" s="10">
        <v>1</v>
      </c>
      <c r="H2" s="2">
        <v>1</v>
      </c>
      <c r="I2" s="2">
        <v>11</v>
      </c>
      <c r="J2" s="2">
        <v>8</v>
      </c>
      <c r="K2" s="2">
        <v>8</v>
      </c>
      <c r="L2" s="2">
        <v>9</v>
      </c>
      <c r="M2" s="2">
        <v>7</v>
      </c>
    </row>
    <row r="3" spans="1:13" x14ac:dyDescent="0.2">
      <c r="A3" s="10">
        <v>3</v>
      </c>
      <c r="B3" s="10">
        <v>3</v>
      </c>
      <c r="C3" s="10">
        <v>1</v>
      </c>
      <c r="D3" s="10">
        <v>3</v>
      </c>
      <c r="E3" s="10">
        <v>1</v>
      </c>
      <c r="H3" s="2">
        <v>2</v>
      </c>
      <c r="I3" s="2">
        <v>4</v>
      </c>
      <c r="J3" s="2">
        <v>4</v>
      </c>
      <c r="K3" s="2">
        <v>7</v>
      </c>
      <c r="L3" s="2">
        <v>7</v>
      </c>
      <c r="M3" s="2">
        <v>7</v>
      </c>
    </row>
    <row r="4" spans="1:13" x14ac:dyDescent="0.2">
      <c r="A4" s="10">
        <v>1</v>
      </c>
      <c r="B4" s="10">
        <v>4</v>
      </c>
      <c r="C4" s="10">
        <v>1</v>
      </c>
      <c r="D4" s="10">
        <v>4</v>
      </c>
      <c r="E4" s="10">
        <v>1</v>
      </c>
      <c r="H4" s="2">
        <v>3</v>
      </c>
      <c r="I4" s="2">
        <v>0</v>
      </c>
      <c r="J4" s="2">
        <v>2</v>
      </c>
      <c r="K4" s="2">
        <v>4</v>
      </c>
      <c r="L4" s="2">
        <v>4</v>
      </c>
      <c r="M4" s="2">
        <v>3</v>
      </c>
    </row>
    <row r="5" spans="1:13" x14ac:dyDescent="0.2">
      <c r="A5" s="10">
        <v>3</v>
      </c>
      <c r="B5" s="10">
        <v>4</v>
      </c>
      <c r="C5" s="10">
        <v>1</v>
      </c>
      <c r="D5" s="10">
        <v>6</v>
      </c>
      <c r="E5" s="10">
        <v>4</v>
      </c>
      <c r="H5" s="2">
        <v>4</v>
      </c>
      <c r="I5" s="2">
        <v>1</v>
      </c>
      <c r="J5" s="2">
        <v>2</v>
      </c>
      <c r="K5" s="2">
        <v>5</v>
      </c>
      <c r="L5" s="2">
        <v>6</v>
      </c>
      <c r="M5" s="2">
        <v>2</v>
      </c>
    </row>
    <row r="6" spans="1:13" x14ac:dyDescent="0.2">
      <c r="A6" s="10">
        <v>4</v>
      </c>
      <c r="B6" s="10">
        <v>4</v>
      </c>
      <c r="C6" s="10">
        <v>1</v>
      </c>
      <c r="D6" s="10">
        <v>6</v>
      </c>
      <c r="E6" s="10">
        <v>1</v>
      </c>
      <c r="H6" s="2">
        <v>5</v>
      </c>
      <c r="I6" s="2">
        <v>0</v>
      </c>
      <c r="J6" s="2">
        <v>1</v>
      </c>
      <c r="K6" s="2">
        <v>2</v>
      </c>
      <c r="L6" s="2">
        <v>1</v>
      </c>
      <c r="M6" s="2">
        <v>5</v>
      </c>
    </row>
    <row r="7" spans="1:13" x14ac:dyDescent="0.2">
      <c r="A7" s="10">
        <v>5</v>
      </c>
      <c r="B7" s="10">
        <v>5</v>
      </c>
      <c r="C7" s="10">
        <v>1</v>
      </c>
      <c r="D7" s="10">
        <v>5</v>
      </c>
      <c r="E7" s="10">
        <v>1</v>
      </c>
      <c r="H7" s="2">
        <v>6</v>
      </c>
      <c r="I7" s="2">
        <v>5</v>
      </c>
      <c r="J7" s="2">
        <v>4</v>
      </c>
      <c r="K7" s="2">
        <v>2</v>
      </c>
      <c r="L7" s="2">
        <v>0</v>
      </c>
      <c r="M7" s="2">
        <v>3</v>
      </c>
    </row>
    <row r="8" spans="1:13" x14ac:dyDescent="0.2">
      <c r="A8" s="10">
        <v>4</v>
      </c>
      <c r="B8" s="10">
        <v>6</v>
      </c>
      <c r="C8" s="10">
        <v>1</v>
      </c>
      <c r="D8" s="10">
        <v>5</v>
      </c>
      <c r="E8" s="10">
        <v>1</v>
      </c>
      <c r="H8" s="2">
        <v>7</v>
      </c>
      <c r="I8" s="2">
        <v>11</v>
      </c>
      <c r="J8" s="2">
        <v>11</v>
      </c>
      <c r="K8" s="2">
        <v>4</v>
      </c>
      <c r="L8" s="2">
        <v>5</v>
      </c>
      <c r="M8" s="2">
        <v>5</v>
      </c>
    </row>
    <row r="9" spans="1:13" x14ac:dyDescent="0.2">
      <c r="A9" s="10">
        <v>7</v>
      </c>
      <c r="B9" s="10">
        <v>7</v>
      </c>
      <c r="C9" s="10">
        <v>1</v>
      </c>
      <c r="D9" s="10">
        <v>7</v>
      </c>
      <c r="E9" s="10">
        <v>1</v>
      </c>
      <c r="H9" t="s">
        <v>22</v>
      </c>
      <c r="I9">
        <f>SUM(I2:I8)</f>
        <v>32</v>
      </c>
      <c r="J9">
        <f>SUM(J2:J8)</f>
        <v>32</v>
      </c>
      <c r="K9">
        <f t="shared" ref="K9:M9" si="0">SUM(K2:K8)</f>
        <v>32</v>
      </c>
      <c r="L9">
        <f>SUM(L2:L8)</f>
        <v>32</v>
      </c>
      <c r="M9">
        <f t="shared" si="0"/>
        <v>32</v>
      </c>
    </row>
    <row r="10" spans="1:13" x14ac:dyDescent="0.2">
      <c r="A10" s="10">
        <v>7</v>
      </c>
      <c r="B10" s="10">
        <v>7</v>
      </c>
      <c r="C10" s="10">
        <v>1</v>
      </c>
      <c r="D10" s="10">
        <v>7</v>
      </c>
      <c r="E10" s="10">
        <v>1</v>
      </c>
    </row>
    <row r="11" spans="1:13" x14ac:dyDescent="0.2">
      <c r="A11" s="10">
        <v>7</v>
      </c>
      <c r="B11" s="10">
        <v>7</v>
      </c>
      <c r="C11" s="10">
        <v>1</v>
      </c>
      <c r="D11" s="10">
        <v>7</v>
      </c>
      <c r="E11" s="10">
        <v>1</v>
      </c>
    </row>
    <row r="12" spans="1:13" x14ac:dyDescent="0.2">
      <c r="A12" s="10">
        <v>7</v>
      </c>
      <c r="B12" s="10">
        <v>7</v>
      </c>
      <c r="C12" s="10">
        <v>1</v>
      </c>
      <c r="D12" s="10">
        <v>7</v>
      </c>
      <c r="E12" s="10">
        <v>1</v>
      </c>
    </row>
    <row r="13" spans="1:13" x14ac:dyDescent="0.2">
      <c r="A13" s="10">
        <v>2</v>
      </c>
      <c r="B13" s="10">
        <v>2</v>
      </c>
      <c r="C13" s="10">
        <v>2</v>
      </c>
      <c r="D13" s="10">
        <v>2</v>
      </c>
      <c r="E13" s="10">
        <v>2</v>
      </c>
      <c r="I13" s="4"/>
      <c r="J13" s="3"/>
      <c r="K13" s="3"/>
      <c r="L13" s="3"/>
      <c r="M13" s="3"/>
    </row>
    <row r="14" spans="1:13" x14ac:dyDescent="0.2">
      <c r="A14" s="10">
        <v>2</v>
      </c>
      <c r="B14" s="10">
        <v>2</v>
      </c>
      <c r="C14" s="10">
        <v>2</v>
      </c>
      <c r="D14" s="10">
        <v>2</v>
      </c>
      <c r="E14" s="10">
        <v>2</v>
      </c>
      <c r="I14" s="2"/>
      <c r="J14" s="2"/>
      <c r="K14" s="2"/>
      <c r="L14" s="2"/>
      <c r="M14" s="2"/>
    </row>
    <row r="15" spans="1:13" x14ac:dyDescent="0.2">
      <c r="A15" s="10">
        <v>4</v>
      </c>
      <c r="B15" s="10">
        <v>4</v>
      </c>
      <c r="C15" s="10">
        <v>2</v>
      </c>
      <c r="D15" s="10">
        <v>7</v>
      </c>
      <c r="E15" s="10">
        <v>3</v>
      </c>
      <c r="I15" s="2"/>
      <c r="J15" s="2"/>
      <c r="K15" s="2"/>
      <c r="L15" s="2"/>
      <c r="M15" s="2"/>
    </row>
    <row r="16" spans="1:13" x14ac:dyDescent="0.2">
      <c r="A16" s="10">
        <v>2</v>
      </c>
      <c r="B16" s="10">
        <v>5</v>
      </c>
      <c r="C16" s="10">
        <v>2</v>
      </c>
      <c r="D16" s="10">
        <v>5</v>
      </c>
      <c r="E16" s="10">
        <v>2</v>
      </c>
      <c r="I16" s="2"/>
      <c r="J16" s="2"/>
      <c r="K16" s="2"/>
      <c r="L16" s="2"/>
      <c r="M16" s="2"/>
    </row>
    <row r="17" spans="1:21" x14ac:dyDescent="0.2">
      <c r="A17" s="10">
        <v>4</v>
      </c>
      <c r="B17" s="10">
        <v>6</v>
      </c>
      <c r="C17" s="10">
        <v>2</v>
      </c>
      <c r="D17" s="10">
        <v>6</v>
      </c>
      <c r="E17" s="10">
        <v>1</v>
      </c>
      <c r="I17" s="2"/>
      <c r="J17" s="2"/>
      <c r="K17" s="2"/>
      <c r="L17" s="2"/>
      <c r="M17" s="2"/>
    </row>
    <row r="18" spans="1:21" x14ac:dyDescent="0.2">
      <c r="A18" s="10">
        <v>4</v>
      </c>
      <c r="B18" s="10">
        <v>4</v>
      </c>
      <c r="C18" s="10">
        <v>4</v>
      </c>
      <c r="D18" s="10">
        <v>4</v>
      </c>
      <c r="E18" s="10">
        <v>4</v>
      </c>
      <c r="I18" s="2"/>
      <c r="J18" s="2"/>
      <c r="K18" s="2"/>
      <c r="L18" s="2"/>
      <c r="M18" s="2"/>
    </row>
    <row r="19" spans="1:21" ht="43" x14ac:dyDescent="0.2">
      <c r="A19" s="10">
        <v>1</v>
      </c>
      <c r="B19" s="10">
        <v>1</v>
      </c>
      <c r="C19" s="10">
        <v>6</v>
      </c>
      <c r="D19" s="10">
        <v>2</v>
      </c>
      <c r="E19" s="10">
        <v>7</v>
      </c>
      <c r="H19" s="4"/>
      <c r="I19" s="5" t="s">
        <v>24</v>
      </c>
      <c r="J19" s="5" t="s">
        <v>23</v>
      </c>
      <c r="K19" s="5" t="s">
        <v>25</v>
      </c>
      <c r="L19" s="5" t="s">
        <v>26</v>
      </c>
      <c r="M19" s="5" t="s">
        <v>27</v>
      </c>
    </row>
    <row r="20" spans="1:21" x14ac:dyDescent="0.2">
      <c r="A20" s="10">
        <v>1</v>
      </c>
      <c r="B20" s="10">
        <v>2</v>
      </c>
      <c r="C20" s="10">
        <v>6</v>
      </c>
      <c r="D20" s="10">
        <v>5</v>
      </c>
      <c r="E20" s="10">
        <v>6</v>
      </c>
      <c r="H20" s="2">
        <v>1</v>
      </c>
      <c r="I20" s="16">
        <f>I2/I9</f>
        <v>0.34375</v>
      </c>
      <c r="J20" s="16">
        <f t="shared" ref="J20:M20" si="1">J2/J9</f>
        <v>0.25</v>
      </c>
      <c r="K20" s="16">
        <f t="shared" si="1"/>
        <v>0.25</v>
      </c>
      <c r="L20" s="16">
        <f t="shared" si="1"/>
        <v>0.28125</v>
      </c>
      <c r="M20" s="16">
        <f t="shared" si="1"/>
        <v>0.21875</v>
      </c>
    </row>
    <row r="21" spans="1:21" x14ac:dyDescent="0.2">
      <c r="A21" s="10">
        <v>2</v>
      </c>
      <c r="B21" s="10">
        <v>2</v>
      </c>
      <c r="C21" s="10">
        <v>6</v>
      </c>
      <c r="D21" s="10">
        <v>2</v>
      </c>
      <c r="E21" s="10">
        <v>6</v>
      </c>
      <c r="H21" s="2">
        <v>2</v>
      </c>
      <c r="I21" s="16">
        <f>I3/I9</f>
        <v>0.125</v>
      </c>
      <c r="J21" s="16">
        <f t="shared" ref="J21:M21" si="2">J3/J9</f>
        <v>0.125</v>
      </c>
      <c r="K21" s="16">
        <f t="shared" si="2"/>
        <v>0.21875</v>
      </c>
      <c r="L21" s="16">
        <f t="shared" si="2"/>
        <v>0.21875</v>
      </c>
      <c r="M21" s="16">
        <f t="shared" si="2"/>
        <v>0.21875</v>
      </c>
    </row>
    <row r="22" spans="1:21" x14ac:dyDescent="0.2">
      <c r="A22" s="10">
        <v>3</v>
      </c>
      <c r="B22" s="10">
        <v>3</v>
      </c>
      <c r="C22" s="10">
        <v>6</v>
      </c>
      <c r="D22" s="10">
        <v>3</v>
      </c>
      <c r="E22" s="10">
        <v>5</v>
      </c>
      <c r="H22" s="2">
        <v>3</v>
      </c>
      <c r="I22" s="16">
        <f>I4/I9</f>
        <v>0</v>
      </c>
      <c r="J22" s="16">
        <f t="shared" ref="J22:M22" si="3">J4/J9</f>
        <v>6.25E-2</v>
      </c>
      <c r="K22" s="16">
        <f t="shared" si="3"/>
        <v>0.125</v>
      </c>
      <c r="L22" s="16">
        <f t="shared" si="3"/>
        <v>0.125</v>
      </c>
      <c r="M22" s="16">
        <f t="shared" si="3"/>
        <v>9.375E-2</v>
      </c>
    </row>
    <row r="23" spans="1:21" x14ac:dyDescent="0.2">
      <c r="A23" s="10">
        <v>1</v>
      </c>
      <c r="B23" s="10">
        <v>1</v>
      </c>
      <c r="C23" s="10">
        <v>7</v>
      </c>
      <c r="D23" s="10">
        <v>1</v>
      </c>
      <c r="E23" s="10">
        <v>5</v>
      </c>
      <c r="H23" s="2">
        <v>4</v>
      </c>
      <c r="I23" s="16">
        <f>I5/I9</f>
        <v>3.125E-2</v>
      </c>
      <c r="J23" s="16">
        <f t="shared" ref="J23:M23" si="4">J5/J9</f>
        <v>6.25E-2</v>
      </c>
      <c r="K23" s="16">
        <f t="shared" si="4"/>
        <v>0.15625</v>
      </c>
      <c r="L23" s="16">
        <f t="shared" si="4"/>
        <v>0.1875</v>
      </c>
      <c r="M23" s="16">
        <f t="shared" si="4"/>
        <v>6.25E-2</v>
      </c>
    </row>
    <row r="24" spans="1:21" x14ac:dyDescent="0.2">
      <c r="A24" s="10">
        <v>1</v>
      </c>
      <c r="B24" s="10">
        <v>1</v>
      </c>
      <c r="C24" s="10">
        <v>7</v>
      </c>
      <c r="D24" s="10">
        <v>1</v>
      </c>
      <c r="E24" s="10">
        <v>6</v>
      </c>
      <c r="H24" s="2">
        <v>5</v>
      </c>
      <c r="I24" s="16">
        <f>I6/I9</f>
        <v>0</v>
      </c>
      <c r="J24" s="16">
        <f t="shared" ref="J24:M24" si="5">J6/J9</f>
        <v>3.125E-2</v>
      </c>
      <c r="K24" s="16">
        <f t="shared" si="5"/>
        <v>6.25E-2</v>
      </c>
      <c r="L24" s="16">
        <f t="shared" si="5"/>
        <v>3.125E-2</v>
      </c>
      <c r="M24" s="16">
        <f t="shared" si="5"/>
        <v>0.15625</v>
      </c>
    </row>
    <row r="25" spans="1:21" x14ac:dyDescent="0.2">
      <c r="A25" s="10">
        <v>1</v>
      </c>
      <c r="B25" s="10">
        <v>1</v>
      </c>
      <c r="C25" s="10">
        <v>7</v>
      </c>
      <c r="D25" s="10">
        <v>1</v>
      </c>
      <c r="E25" s="10">
        <v>7</v>
      </c>
      <c r="H25" s="2">
        <v>6</v>
      </c>
      <c r="I25" s="16">
        <f>I7/I9</f>
        <v>0.15625</v>
      </c>
      <c r="J25" s="16">
        <f t="shared" ref="J25:M25" si="6">J7/J9</f>
        <v>0.125</v>
      </c>
      <c r="K25" s="16">
        <f t="shared" si="6"/>
        <v>6.25E-2</v>
      </c>
      <c r="L25" s="16">
        <f t="shared" si="6"/>
        <v>0</v>
      </c>
      <c r="M25" s="16">
        <f t="shared" si="6"/>
        <v>9.375E-2</v>
      </c>
    </row>
    <row r="26" spans="1:21" x14ac:dyDescent="0.2">
      <c r="A26" s="10">
        <v>1</v>
      </c>
      <c r="B26" s="10">
        <v>1</v>
      </c>
      <c r="C26" s="10">
        <v>7</v>
      </c>
      <c r="D26" s="10">
        <v>1</v>
      </c>
      <c r="E26" s="10">
        <v>7</v>
      </c>
      <c r="H26" s="2">
        <v>7</v>
      </c>
      <c r="I26" s="16">
        <f>I8/I9</f>
        <v>0.34375</v>
      </c>
      <c r="J26" s="16">
        <f t="shared" ref="J26:M26" si="7">J8/J9</f>
        <v>0.34375</v>
      </c>
      <c r="K26" s="16">
        <f t="shared" si="7"/>
        <v>0.125</v>
      </c>
      <c r="L26" s="16">
        <f t="shared" si="7"/>
        <v>0.15625</v>
      </c>
      <c r="M26" s="16">
        <f t="shared" si="7"/>
        <v>0.15625</v>
      </c>
      <c r="P26" s="5" t="s">
        <v>31</v>
      </c>
      <c r="Q26" s="5" t="s">
        <v>32</v>
      </c>
      <c r="R26" s="5" t="s">
        <v>33</v>
      </c>
      <c r="S26" s="5" t="s">
        <v>34</v>
      </c>
      <c r="T26" s="5" t="s">
        <v>35</v>
      </c>
    </row>
    <row r="27" spans="1:21" x14ac:dyDescent="0.2">
      <c r="A27" s="10">
        <v>1</v>
      </c>
      <c r="B27" s="10">
        <v>1</v>
      </c>
      <c r="C27" s="10">
        <v>7</v>
      </c>
      <c r="D27" s="10">
        <v>1</v>
      </c>
      <c r="E27" s="10">
        <v>7</v>
      </c>
      <c r="H27" t="s">
        <v>22</v>
      </c>
      <c r="I27">
        <f>SUM(I20:I26)</f>
        <v>1</v>
      </c>
      <c r="J27">
        <f>SUM(J20:J26)</f>
        <v>1</v>
      </c>
      <c r="K27">
        <f t="shared" ref="K27" si="8">SUM(K20:K26)</f>
        <v>1</v>
      </c>
      <c r="L27">
        <f>SUM(L20:L26)</f>
        <v>1</v>
      </c>
      <c r="M27">
        <f t="shared" ref="M27" si="9">SUM(M20:M26)</f>
        <v>1</v>
      </c>
      <c r="O27" t="s">
        <v>29</v>
      </c>
      <c r="P27" s="24">
        <f>I20+I21</f>
        <v>0.46875</v>
      </c>
      <c r="Q27" s="24">
        <f t="shared" ref="Q27:T27" si="10">J20+J21</f>
        <v>0.375</v>
      </c>
      <c r="R27" s="24">
        <f t="shared" si="10"/>
        <v>0.46875</v>
      </c>
      <c r="S27" s="24">
        <f t="shared" si="10"/>
        <v>0.5</v>
      </c>
      <c r="T27" s="24">
        <f t="shared" si="10"/>
        <v>0.4375</v>
      </c>
    </row>
    <row r="28" spans="1:21" x14ac:dyDescent="0.2">
      <c r="A28" s="10">
        <v>2</v>
      </c>
      <c r="B28" s="10">
        <v>1</v>
      </c>
      <c r="C28" s="10">
        <v>7</v>
      </c>
      <c r="D28" s="10">
        <v>5</v>
      </c>
      <c r="E28" s="10">
        <v>7</v>
      </c>
      <c r="O28" t="s">
        <v>30</v>
      </c>
      <c r="P28" s="24">
        <f>I56+I57</f>
        <v>0.64285714285714279</v>
      </c>
      <c r="Q28" s="24">
        <f t="shared" ref="Q28:T28" si="11">J56+J57</f>
        <v>0.5714285714285714</v>
      </c>
      <c r="R28" s="24">
        <f t="shared" si="11"/>
        <v>0.5714285714285714</v>
      </c>
      <c r="S28" s="24">
        <f t="shared" si="11"/>
        <v>0.5714285714285714</v>
      </c>
      <c r="T28" s="24">
        <f t="shared" si="11"/>
        <v>0.5</v>
      </c>
    </row>
    <row r="29" spans="1:21" x14ac:dyDescent="0.2">
      <c r="A29" s="10">
        <v>7</v>
      </c>
      <c r="B29" s="10">
        <v>1</v>
      </c>
      <c r="C29" s="10">
        <v>7</v>
      </c>
      <c r="D29" s="10">
        <v>1</v>
      </c>
      <c r="E29" s="10">
        <v>7</v>
      </c>
      <c r="I29" s="30">
        <f>I25+I26</f>
        <v>0.5</v>
      </c>
      <c r="J29" s="30">
        <f t="shared" ref="J29:M29" si="12">J25+J26</f>
        <v>0.46875</v>
      </c>
      <c r="K29" s="30">
        <f t="shared" si="12"/>
        <v>0.1875</v>
      </c>
      <c r="L29" s="30">
        <f t="shared" si="12"/>
        <v>0.15625</v>
      </c>
      <c r="M29" s="30">
        <f t="shared" si="12"/>
        <v>0.25</v>
      </c>
      <c r="P29" s="25">
        <f>P28-P27</f>
        <v>0.17410714285714279</v>
      </c>
      <c r="Q29" s="25">
        <f t="shared" ref="Q29:T29" si="13">Q28-Q27</f>
        <v>0.1964285714285714</v>
      </c>
      <c r="R29" s="25">
        <f t="shared" si="13"/>
        <v>0.1026785714285714</v>
      </c>
      <c r="S29" s="25">
        <f t="shared" si="13"/>
        <v>7.1428571428571397E-2</v>
      </c>
      <c r="T29" s="25">
        <f t="shared" si="13"/>
        <v>6.25E-2</v>
      </c>
      <c r="U29" s="25">
        <f>AVERAGE(P29:T29)</f>
        <v>0.1214285714285714</v>
      </c>
    </row>
    <row r="30" spans="1:21" x14ac:dyDescent="0.2">
      <c r="A30" s="10">
        <v>1</v>
      </c>
      <c r="B30" s="10">
        <v>2</v>
      </c>
      <c r="C30" s="10">
        <v>7</v>
      </c>
      <c r="D30" s="10">
        <v>1</v>
      </c>
      <c r="E30" s="10">
        <v>7</v>
      </c>
    </row>
    <row r="31" spans="1:21" x14ac:dyDescent="0.2">
      <c r="A31" s="10">
        <v>2</v>
      </c>
      <c r="B31" s="10">
        <v>2</v>
      </c>
      <c r="C31" s="10">
        <v>7</v>
      </c>
      <c r="D31" s="10">
        <v>2</v>
      </c>
      <c r="E31" s="10">
        <v>2</v>
      </c>
    </row>
    <row r="32" spans="1:21" x14ac:dyDescent="0.2">
      <c r="A32" s="10">
        <v>2</v>
      </c>
      <c r="B32" s="10">
        <v>2</v>
      </c>
      <c r="C32" s="10">
        <v>7</v>
      </c>
      <c r="D32" s="10">
        <v>2</v>
      </c>
      <c r="E32" s="10">
        <v>7</v>
      </c>
    </row>
    <row r="33" spans="1:13" x14ac:dyDescent="0.2">
      <c r="A33" s="10">
        <v>4</v>
      </c>
      <c r="B33" s="10">
        <v>3</v>
      </c>
      <c r="C33" s="10">
        <v>7</v>
      </c>
      <c r="D33" s="10">
        <v>2</v>
      </c>
      <c r="E33" s="10">
        <v>6</v>
      </c>
    </row>
    <row r="34" spans="1:13" x14ac:dyDescent="0.2">
      <c r="A34" s="10"/>
      <c r="B34" s="10"/>
      <c r="C34" s="10"/>
      <c r="D34" s="10"/>
      <c r="E34" s="10"/>
    </row>
    <row r="35" spans="1:13" x14ac:dyDescent="0.2">
      <c r="A35" s="10"/>
      <c r="B35" s="10"/>
      <c r="C35" s="10"/>
      <c r="D35" s="10"/>
      <c r="E35" s="10"/>
    </row>
    <row r="36" spans="1:13" x14ac:dyDescent="0.2">
      <c r="A36" s="10"/>
      <c r="B36" s="10"/>
      <c r="C36" s="10"/>
      <c r="D36" s="10"/>
      <c r="E36" s="10"/>
    </row>
    <row r="37" spans="1:13" ht="43" x14ac:dyDescent="0.2">
      <c r="A37" s="19">
        <v>2</v>
      </c>
      <c r="B37" s="19">
        <v>2</v>
      </c>
      <c r="C37" s="19">
        <v>1</v>
      </c>
      <c r="D37" s="19">
        <v>3</v>
      </c>
      <c r="E37" s="19">
        <v>1</v>
      </c>
      <c r="H37" s="4"/>
      <c r="I37" s="5" t="s">
        <v>24</v>
      </c>
      <c r="J37" s="5" t="s">
        <v>23</v>
      </c>
      <c r="K37" s="5" t="s">
        <v>25</v>
      </c>
      <c r="L37" s="5" t="s">
        <v>26</v>
      </c>
      <c r="M37" s="5" t="s">
        <v>27</v>
      </c>
    </row>
    <row r="38" spans="1:13" x14ac:dyDescent="0.2">
      <c r="A38" s="19">
        <v>6</v>
      </c>
      <c r="B38" s="19">
        <v>7</v>
      </c>
      <c r="C38" s="19">
        <v>6</v>
      </c>
      <c r="D38" s="19">
        <v>6</v>
      </c>
      <c r="E38" s="19">
        <v>1</v>
      </c>
      <c r="H38" s="2">
        <v>1</v>
      </c>
      <c r="I38" s="2">
        <v>8</v>
      </c>
      <c r="J38" s="2">
        <v>5</v>
      </c>
      <c r="K38" s="2">
        <v>6</v>
      </c>
      <c r="L38" s="2">
        <v>7</v>
      </c>
      <c r="M38" s="2">
        <v>5</v>
      </c>
    </row>
    <row r="39" spans="1:13" x14ac:dyDescent="0.2">
      <c r="A39" s="19">
        <v>7</v>
      </c>
      <c r="B39" s="19">
        <v>7</v>
      </c>
      <c r="C39" s="19">
        <v>1</v>
      </c>
      <c r="D39" s="19">
        <v>7</v>
      </c>
      <c r="E39" s="19">
        <v>1</v>
      </c>
      <c r="H39" s="2">
        <v>2</v>
      </c>
      <c r="I39" s="2">
        <v>1</v>
      </c>
      <c r="J39" s="2">
        <v>3</v>
      </c>
      <c r="K39" s="2">
        <v>2</v>
      </c>
      <c r="L39" s="2">
        <v>1</v>
      </c>
      <c r="M39" s="2">
        <v>2</v>
      </c>
    </row>
    <row r="40" spans="1:13" x14ac:dyDescent="0.2">
      <c r="A40" s="19">
        <v>7</v>
      </c>
      <c r="B40" s="19">
        <v>7</v>
      </c>
      <c r="C40" s="19">
        <v>1</v>
      </c>
      <c r="D40" s="19">
        <v>7</v>
      </c>
      <c r="E40" s="19">
        <v>1</v>
      </c>
      <c r="H40" s="2">
        <v>3</v>
      </c>
      <c r="I40" s="2">
        <v>0</v>
      </c>
      <c r="J40" s="2">
        <v>0</v>
      </c>
      <c r="K40" s="2">
        <v>1</v>
      </c>
      <c r="L40" s="2">
        <v>1</v>
      </c>
      <c r="M40" s="2">
        <v>2</v>
      </c>
    </row>
    <row r="41" spans="1:13" x14ac:dyDescent="0.2">
      <c r="A41" s="19">
        <v>1</v>
      </c>
      <c r="B41" s="19">
        <v>1</v>
      </c>
      <c r="C41" s="19">
        <v>7</v>
      </c>
      <c r="D41" s="19">
        <v>6</v>
      </c>
      <c r="E41" s="19">
        <v>2</v>
      </c>
      <c r="H41" s="2">
        <v>4</v>
      </c>
      <c r="I41" s="2">
        <v>1</v>
      </c>
      <c r="J41" s="2">
        <v>0</v>
      </c>
      <c r="K41" s="2">
        <v>1</v>
      </c>
      <c r="L41" s="2">
        <v>1</v>
      </c>
      <c r="M41" s="2">
        <v>0</v>
      </c>
    </row>
    <row r="42" spans="1:13" x14ac:dyDescent="0.2">
      <c r="A42" s="19">
        <v>1</v>
      </c>
      <c r="B42" s="19">
        <v>1</v>
      </c>
      <c r="C42" s="19">
        <v>4</v>
      </c>
      <c r="D42" s="19">
        <v>2</v>
      </c>
      <c r="E42" s="19">
        <v>3</v>
      </c>
      <c r="H42" s="2">
        <v>5</v>
      </c>
      <c r="I42" s="2">
        <v>0</v>
      </c>
      <c r="J42" s="2">
        <v>1</v>
      </c>
      <c r="K42" s="2">
        <v>0</v>
      </c>
      <c r="L42" s="2">
        <v>0</v>
      </c>
      <c r="M42" s="2">
        <v>1</v>
      </c>
    </row>
    <row r="43" spans="1:13" x14ac:dyDescent="0.2">
      <c r="A43" s="19">
        <v>1</v>
      </c>
      <c r="B43" s="19">
        <v>1</v>
      </c>
      <c r="C43" s="19">
        <v>7</v>
      </c>
      <c r="D43" s="19">
        <v>1</v>
      </c>
      <c r="E43" s="19">
        <v>6</v>
      </c>
      <c r="H43" s="2">
        <v>6</v>
      </c>
      <c r="I43" s="2">
        <v>1</v>
      </c>
      <c r="J43" s="2">
        <v>1</v>
      </c>
      <c r="K43" s="2">
        <v>1</v>
      </c>
      <c r="L43" s="2">
        <v>2</v>
      </c>
      <c r="M43" s="2">
        <v>2</v>
      </c>
    </row>
    <row r="44" spans="1:13" x14ac:dyDescent="0.2">
      <c r="A44" s="19">
        <v>6</v>
      </c>
      <c r="B44" s="19">
        <v>6</v>
      </c>
      <c r="C44" s="19">
        <v>2</v>
      </c>
      <c r="D44" s="19">
        <v>2</v>
      </c>
      <c r="E44" s="19">
        <v>6</v>
      </c>
      <c r="H44" s="2">
        <v>7</v>
      </c>
      <c r="I44" s="2">
        <v>3</v>
      </c>
      <c r="J44" s="2">
        <v>4</v>
      </c>
      <c r="K44" s="2">
        <v>3</v>
      </c>
      <c r="L44" s="2">
        <v>2</v>
      </c>
      <c r="M44" s="2">
        <v>2</v>
      </c>
    </row>
    <row r="45" spans="1:13" x14ac:dyDescent="0.2">
      <c r="A45" s="19">
        <v>3</v>
      </c>
      <c r="B45" s="19">
        <v>3</v>
      </c>
      <c r="C45" s="19">
        <v>7</v>
      </c>
      <c r="D45" s="19">
        <v>3</v>
      </c>
      <c r="E45" s="19">
        <v>6</v>
      </c>
      <c r="H45" t="s">
        <v>22</v>
      </c>
      <c r="I45">
        <f>SUM(I38:I44)</f>
        <v>14</v>
      </c>
      <c r="J45">
        <f>SUM(J38:J44)</f>
        <v>14</v>
      </c>
      <c r="K45">
        <f t="shared" ref="K45" si="14">SUM(K38:K44)</f>
        <v>14</v>
      </c>
      <c r="L45">
        <f>SUM(L38:L44)</f>
        <v>14</v>
      </c>
      <c r="M45">
        <f t="shared" ref="M45" si="15">SUM(M38:M44)</f>
        <v>14</v>
      </c>
    </row>
    <row r="46" spans="1:13" x14ac:dyDescent="0.2">
      <c r="A46" s="19">
        <v>1</v>
      </c>
      <c r="B46" s="19">
        <v>1</v>
      </c>
      <c r="C46" s="19">
        <v>7</v>
      </c>
      <c r="D46" s="19">
        <v>1</v>
      </c>
      <c r="E46" s="19">
        <v>7</v>
      </c>
    </row>
    <row r="47" spans="1:13" x14ac:dyDescent="0.2">
      <c r="A47" s="19">
        <v>1</v>
      </c>
      <c r="B47" s="19">
        <v>1</v>
      </c>
      <c r="C47" s="19">
        <v>7</v>
      </c>
      <c r="D47" s="19">
        <v>1</v>
      </c>
      <c r="E47" s="19">
        <v>7</v>
      </c>
    </row>
    <row r="48" spans="1:13" x14ac:dyDescent="0.2">
      <c r="A48" s="19">
        <v>1</v>
      </c>
      <c r="B48" s="19">
        <v>1</v>
      </c>
      <c r="C48" s="19">
        <v>7</v>
      </c>
      <c r="D48" s="19">
        <v>1</v>
      </c>
      <c r="E48" s="19">
        <v>7</v>
      </c>
    </row>
    <row r="49" spans="1:13" x14ac:dyDescent="0.2">
      <c r="A49" s="19">
        <v>1</v>
      </c>
      <c r="B49" s="19">
        <v>2</v>
      </c>
      <c r="C49" s="19">
        <v>7</v>
      </c>
      <c r="D49" s="19">
        <v>1</v>
      </c>
      <c r="E49" s="19">
        <v>7</v>
      </c>
      <c r="I49" s="4"/>
      <c r="J49" s="3"/>
      <c r="K49" s="3"/>
      <c r="L49" s="3"/>
      <c r="M49" s="3"/>
    </row>
    <row r="50" spans="1:13" x14ac:dyDescent="0.2">
      <c r="A50" s="19">
        <v>4</v>
      </c>
      <c r="B50" s="19">
        <v>4</v>
      </c>
      <c r="C50" s="19">
        <v>7</v>
      </c>
      <c r="D50" s="19">
        <v>5</v>
      </c>
      <c r="E50" s="19">
        <v>7</v>
      </c>
      <c r="I50" s="2"/>
      <c r="J50" s="2"/>
      <c r="K50" s="2"/>
      <c r="L50" s="2"/>
      <c r="M50" s="2"/>
    </row>
    <row r="51" spans="1:13" x14ac:dyDescent="0.2">
      <c r="A51" s="1"/>
      <c r="B51" s="1"/>
      <c r="C51" s="1"/>
      <c r="D51" s="1"/>
      <c r="E51" s="1"/>
      <c r="I51" s="2"/>
      <c r="J51" s="2"/>
      <c r="K51" s="2"/>
      <c r="L51" s="2"/>
      <c r="M51" s="2"/>
    </row>
    <row r="52" spans="1:13" x14ac:dyDescent="0.2">
      <c r="A52" s="1"/>
      <c r="B52" s="1"/>
      <c r="C52" s="1"/>
      <c r="D52" s="1"/>
      <c r="E52" s="1"/>
      <c r="I52" s="2"/>
      <c r="J52" s="2"/>
      <c r="K52" s="2"/>
      <c r="L52" s="2"/>
      <c r="M52" s="2"/>
    </row>
    <row r="53" spans="1:13" x14ac:dyDescent="0.2">
      <c r="A53" s="1"/>
      <c r="B53" s="1"/>
      <c r="C53" s="1"/>
      <c r="D53" s="1"/>
      <c r="E53" s="1"/>
      <c r="I53" s="2"/>
      <c r="J53" s="2"/>
      <c r="K53" s="2"/>
      <c r="L53" s="2"/>
      <c r="M53" s="2"/>
    </row>
    <row r="54" spans="1:13" x14ac:dyDescent="0.2">
      <c r="A54" s="1"/>
      <c r="B54" s="1"/>
      <c r="C54" s="1"/>
      <c r="D54" s="1"/>
      <c r="E54" s="1"/>
      <c r="I54" s="2"/>
      <c r="J54" s="2"/>
      <c r="K54" s="2"/>
      <c r="L54" s="2"/>
      <c r="M54" s="2"/>
    </row>
    <row r="55" spans="1:13" ht="43" x14ac:dyDescent="0.2">
      <c r="A55" s="1"/>
      <c r="B55" s="1"/>
      <c r="C55" s="1"/>
      <c r="D55" s="1"/>
      <c r="E55" s="1"/>
      <c r="H55" s="4"/>
      <c r="I55" s="5" t="s">
        <v>24</v>
      </c>
      <c r="J55" s="5" t="s">
        <v>23</v>
      </c>
      <c r="K55" s="5" t="s">
        <v>25</v>
      </c>
      <c r="L55" s="5" t="s">
        <v>26</v>
      </c>
      <c r="M55" s="5" t="s">
        <v>27</v>
      </c>
    </row>
    <row r="56" spans="1:13" x14ac:dyDescent="0.2">
      <c r="A56" s="1"/>
      <c r="B56" s="1"/>
      <c r="C56" s="1"/>
      <c r="D56" s="1"/>
      <c r="E56" s="1"/>
      <c r="H56" s="2">
        <v>1</v>
      </c>
      <c r="I56" s="16">
        <f>I38/I45</f>
        <v>0.5714285714285714</v>
      </c>
      <c r="J56" s="16">
        <f t="shared" ref="J56:M56" si="16">J38/J45</f>
        <v>0.35714285714285715</v>
      </c>
      <c r="K56" s="16">
        <f t="shared" si="16"/>
        <v>0.42857142857142855</v>
      </c>
      <c r="L56" s="16">
        <f t="shared" si="16"/>
        <v>0.5</v>
      </c>
      <c r="M56" s="16">
        <f t="shared" si="16"/>
        <v>0.35714285714285715</v>
      </c>
    </row>
    <row r="57" spans="1:13" x14ac:dyDescent="0.2">
      <c r="A57" s="1"/>
      <c r="B57" s="1"/>
      <c r="C57" s="1"/>
      <c r="D57" s="1"/>
      <c r="E57" s="1"/>
      <c r="H57" s="2">
        <v>2</v>
      </c>
      <c r="I57" s="16">
        <f>I39/I45</f>
        <v>7.1428571428571425E-2</v>
      </c>
      <c r="J57" s="16">
        <f t="shared" ref="J57:M57" si="17">J39/J45</f>
        <v>0.21428571428571427</v>
      </c>
      <c r="K57" s="16">
        <f t="shared" si="17"/>
        <v>0.14285714285714285</v>
      </c>
      <c r="L57" s="16">
        <f t="shared" si="17"/>
        <v>7.1428571428571425E-2</v>
      </c>
      <c r="M57" s="16">
        <f t="shared" si="17"/>
        <v>0.14285714285714285</v>
      </c>
    </row>
    <row r="58" spans="1:13" x14ac:dyDescent="0.2">
      <c r="A58" s="1"/>
      <c r="B58" s="1"/>
      <c r="C58" s="1"/>
      <c r="D58" s="1"/>
      <c r="E58" s="1"/>
      <c r="H58" s="2">
        <v>3</v>
      </c>
      <c r="I58" s="16">
        <f>I40/I45</f>
        <v>0</v>
      </c>
      <c r="J58" s="16">
        <f t="shared" ref="J58:M58" si="18">J40/J45</f>
        <v>0</v>
      </c>
      <c r="K58" s="16">
        <f t="shared" si="18"/>
        <v>7.1428571428571425E-2</v>
      </c>
      <c r="L58" s="16">
        <f t="shared" si="18"/>
        <v>7.1428571428571425E-2</v>
      </c>
      <c r="M58" s="16">
        <f t="shared" si="18"/>
        <v>0.14285714285714285</v>
      </c>
    </row>
    <row r="59" spans="1:13" x14ac:dyDescent="0.2">
      <c r="A59" s="1"/>
      <c r="B59" s="1"/>
      <c r="C59" s="1"/>
      <c r="D59" s="1"/>
      <c r="E59" s="1"/>
      <c r="H59" s="2">
        <v>4</v>
      </c>
      <c r="I59" s="16">
        <f>I41/I45</f>
        <v>7.1428571428571425E-2</v>
      </c>
      <c r="J59" s="16">
        <f t="shared" ref="J59:M59" si="19">J41/J45</f>
        <v>0</v>
      </c>
      <c r="K59" s="16">
        <f t="shared" si="19"/>
        <v>7.1428571428571425E-2</v>
      </c>
      <c r="L59" s="16">
        <f t="shared" si="19"/>
        <v>7.1428571428571425E-2</v>
      </c>
      <c r="M59" s="16">
        <f t="shared" si="19"/>
        <v>0</v>
      </c>
    </row>
    <row r="60" spans="1:13" x14ac:dyDescent="0.2">
      <c r="A60" s="1"/>
      <c r="B60" s="1"/>
      <c r="C60" s="1"/>
      <c r="D60" s="1"/>
      <c r="E60" s="1"/>
      <c r="H60" s="2">
        <v>5</v>
      </c>
      <c r="I60" s="16">
        <f>I42/I45</f>
        <v>0</v>
      </c>
      <c r="J60" s="16">
        <f t="shared" ref="J60:M60" si="20">J42/J45</f>
        <v>7.1428571428571425E-2</v>
      </c>
      <c r="K60" s="16">
        <f t="shared" si="20"/>
        <v>0</v>
      </c>
      <c r="L60" s="16">
        <f t="shared" si="20"/>
        <v>0</v>
      </c>
      <c r="M60" s="16">
        <f t="shared" si="20"/>
        <v>7.1428571428571425E-2</v>
      </c>
    </row>
    <row r="61" spans="1:13" x14ac:dyDescent="0.2">
      <c r="A61" s="1"/>
      <c r="B61" s="1"/>
      <c r="C61" s="1"/>
      <c r="D61" s="1"/>
      <c r="E61" s="1"/>
      <c r="H61" s="2">
        <v>6</v>
      </c>
      <c r="I61" s="16">
        <f>I43/I45</f>
        <v>7.1428571428571425E-2</v>
      </c>
      <c r="J61" s="16">
        <f t="shared" ref="J61:M61" si="21">J43/J45</f>
        <v>7.1428571428571425E-2</v>
      </c>
      <c r="K61" s="16">
        <f t="shared" si="21"/>
        <v>7.1428571428571425E-2</v>
      </c>
      <c r="L61" s="16">
        <f t="shared" si="21"/>
        <v>0.14285714285714285</v>
      </c>
      <c r="M61" s="16">
        <f t="shared" si="21"/>
        <v>0.14285714285714285</v>
      </c>
    </row>
    <row r="62" spans="1:13" x14ac:dyDescent="0.2">
      <c r="A62" s="1"/>
      <c r="B62" s="1"/>
      <c r="C62" s="1"/>
      <c r="D62" s="1"/>
      <c r="E62" s="1"/>
      <c r="H62" s="2">
        <v>7</v>
      </c>
      <c r="I62" s="16">
        <f>I44/I45</f>
        <v>0.21428571428571427</v>
      </c>
      <c r="J62" s="16">
        <f t="shared" ref="J62:M62" si="22">J44/J45</f>
        <v>0.2857142857142857</v>
      </c>
      <c r="K62" s="16">
        <f t="shared" si="22"/>
        <v>0.21428571428571427</v>
      </c>
      <c r="L62" s="16">
        <f t="shared" si="22"/>
        <v>0.14285714285714285</v>
      </c>
      <c r="M62" s="16">
        <f t="shared" si="22"/>
        <v>0.14285714285714285</v>
      </c>
    </row>
    <row r="63" spans="1:13" x14ac:dyDescent="0.2">
      <c r="A63" s="1"/>
      <c r="B63" s="1"/>
      <c r="C63" s="1"/>
      <c r="D63" s="1"/>
      <c r="E63" s="1"/>
      <c r="H63" t="s">
        <v>22</v>
      </c>
      <c r="I63">
        <f>SUM(I56:I62)</f>
        <v>0.99999999999999989</v>
      </c>
      <c r="J63">
        <f>SUM(J56:J62)</f>
        <v>0.99999999999999989</v>
      </c>
      <c r="K63">
        <f t="shared" ref="K63" si="23">SUM(K56:K62)</f>
        <v>0.99999999999999989</v>
      </c>
      <c r="L63">
        <f>SUM(L56:L62)</f>
        <v>0.99999999999999978</v>
      </c>
      <c r="M63">
        <f t="shared" ref="M63" si="24">SUM(M56:M62)</f>
        <v>0.99999999999999978</v>
      </c>
    </row>
    <row r="64" spans="1:13" x14ac:dyDescent="0.2">
      <c r="A64" s="1"/>
      <c r="B64" s="1"/>
      <c r="C64" s="1"/>
      <c r="D64" s="1"/>
      <c r="E64" s="1"/>
    </row>
    <row r="65" spans="1:13" x14ac:dyDescent="0.2">
      <c r="A65" s="1"/>
      <c r="B65" s="1"/>
      <c r="C65" s="1"/>
      <c r="D65" s="1"/>
      <c r="E65" s="1"/>
      <c r="I65" s="30">
        <f>I61+I62</f>
        <v>0.2857142857142857</v>
      </c>
      <c r="J65" s="30">
        <f t="shared" ref="J65:M65" si="25">J61+J62</f>
        <v>0.3571428571428571</v>
      </c>
      <c r="K65" s="30">
        <f t="shared" si="25"/>
        <v>0.2857142857142857</v>
      </c>
      <c r="L65" s="30">
        <f t="shared" si="25"/>
        <v>0.2857142857142857</v>
      </c>
      <c r="M65" s="30">
        <f t="shared" si="25"/>
        <v>0.2857142857142857</v>
      </c>
    </row>
    <row r="66" spans="1:13" x14ac:dyDescent="0.2">
      <c r="A66" s="1"/>
      <c r="B66" s="1"/>
      <c r="C66" s="1"/>
      <c r="D66" s="1"/>
      <c r="E66" s="1"/>
    </row>
    <row r="67" spans="1:13" x14ac:dyDescent="0.2">
      <c r="A67" s="1"/>
      <c r="B67" s="1"/>
      <c r="C67" s="1"/>
      <c r="D67" s="1"/>
      <c r="E67" s="1"/>
      <c r="H67" t="s">
        <v>208</v>
      </c>
      <c r="I67" s="30">
        <f>I29-I65</f>
        <v>0.2142857142857143</v>
      </c>
      <c r="J67" s="30">
        <f t="shared" ref="J67:M67" si="26">J29-J65</f>
        <v>0.1116071428571429</v>
      </c>
      <c r="K67" s="30">
        <f t="shared" si="26"/>
        <v>-9.8214285714285698E-2</v>
      </c>
      <c r="L67" s="30">
        <f t="shared" si="26"/>
        <v>-0.1294642857142857</v>
      </c>
      <c r="M67" s="30">
        <f t="shared" si="26"/>
        <v>-3.5714285714285698E-2</v>
      </c>
    </row>
    <row r="68" spans="1:13" x14ac:dyDescent="0.2">
      <c r="A68" s="1"/>
      <c r="B68" s="1"/>
      <c r="C68" s="1"/>
      <c r="D68" s="1"/>
      <c r="E68" s="1"/>
    </row>
    <row r="69" spans="1:13" x14ac:dyDescent="0.2">
      <c r="A69" s="1"/>
      <c r="B69" s="1"/>
      <c r="C69" s="1"/>
      <c r="D69" s="1"/>
      <c r="E69" s="1"/>
    </row>
    <row r="70" spans="1:13" x14ac:dyDescent="0.2">
      <c r="A70" s="1"/>
      <c r="B70" s="1"/>
      <c r="C70" s="1"/>
      <c r="D70" s="1"/>
      <c r="E70" s="1"/>
    </row>
    <row r="71" spans="1:13" x14ac:dyDescent="0.2">
      <c r="A71" s="1"/>
      <c r="B71" s="1"/>
      <c r="C71" s="1"/>
      <c r="D71" s="1"/>
      <c r="E71" s="1"/>
    </row>
    <row r="72" spans="1:13" x14ac:dyDescent="0.2">
      <c r="A72" s="1"/>
      <c r="B72" s="1"/>
      <c r="C72" s="1"/>
      <c r="D72" s="1"/>
      <c r="E72" s="1"/>
    </row>
    <row r="73" spans="1:13" x14ac:dyDescent="0.2">
      <c r="A73" s="1"/>
      <c r="B73" s="1"/>
      <c r="C73" s="1"/>
      <c r="D73" s="1"/>
      <c r="E73" s="1"/>
    </row>
    <row r="74" spans="1:13" x14ac:dyDescent="0.2">
      <c r="A74" s="1"/>
      <c r="B74" s="1"/>
      <c r="C74" s="1"/>
      <c r="D74" s="1"/>
      <c r="E74" s="1"/>
    </row>
    <row r="75" spans="1:13" x14ac:dyDescent="0.2">
      <c r="A75" s="1"/>
      <c r="B75" s="1"/>
      <c r="C75" s="1"/>
      <c r="D75" s="1"/>
      <c r="E75" s="1"/>
    </row>
    <row r="76" spans="1:13" x14ac:dyDescent="0.2">
      <c r="A76" s="1"/>
      <c r="B76" s="1"/>
      <c r="C76" s="1"/>
      <c r="D76" s="1"/>
      <c r="E76" s="1"/>
    </row>
    <row r="77" spans="1:13" x14ac:dyDescent="0.2">
      <c r="A77" s="1"/>
      <c r="B77" s="1"/>
      <c r="C77" s="1"/>
      <c r="D77" s="1"/>
      <c r="E77" s="1"/>
    </row>
    <row r="78" spans="1:13" x14ac:dyDescent="0.2">
      <c r="A78" s="1"/>
      <c r="B78" s="1"/>
      <c r="C78" s="1"/>
      <c r="D78" s="1"/>
      <c r="E78" s="1"/>
    </row>
    <row r="79" spans="1:13" x14ac:dyDescent="0.2">
      <c r="A79" s="1"/>
      <c r="B79" s="1"/>
      <c r="C79" s="1"/>
      <c r="D79" s="1"/>
      <c r="E79" s="1"/>
    </row>
    <row r="80" spans="1:13" x14ac:dyDescent="0.2">
      <c r="A80" s="1"/>
      <c r="B80" s="1"/>
      <c r="C80" s="1"/>
      <c r="D80" s="1"/>
      <c r="E80" s="1"/>
    </row>
    <row r="81" spans="1:5" x14ac:dyDescent="0.2">
      <c r="A81" s="1"/>
      <c r="B81" s="1"/>
      <c r="C81" s="1"/>
      <c r="D81" s="1"/>
      <c r="E81" s="1"/>
    </row>
    <row r="82" spans="1:5" x14ac:dyDescent="0.2">
      <c r="A82" s="1"/>
      <c r="B82" s="1"/>
      <c r="C82" s="1"/>
      <c r="D82" s="1"/>
      <c r="E82" s="1"/>
    </row>
    <row r="83" spans="1:5" x14ac:dyDescent="0.2">
      <c r="A83" s="1"/>
      <c r="B83" s="1"/>
      <c r="C83" s="1"/>
      <c r="D83" s="1"/>
      <c r="E83" s="1"/>
    </row>
    <row r="84" spans="1:5" x14ac:dyDescent="0.2">
      <c r="A84" s="1"/>
      <c r="B84" s="1"/>
      <c r="C84" s="1"/>
      <c r="D84" s="1"/>
      <c r="E84" s="1"/>
    </row>
    <row r="85" spans="1:5" x14ac:dyDescent="0.2">
      <c r="A85" s="1"/>
      <c r="B85" s="1"/>
      <c r="C85" s="1"/>
      <c r="D85" s="1"/>
      <c r="E85" s="1"/>
    </row>
    <row r="86" spans="1:5" x14ac:dyDescent="0.2">
      <c r="A86" s="1"/>
      <c r="B86" s="1"/>
      <c r="C86" s="1"/>
      <c r="D86" s="1"/>
      <c r="E86" s="1"/>
    </row>
    <row r="87" spans="1:5" x14ac:dyDescent="0.2">
      <c r="A87" s="1"/>
      <c r="B87" s="1"/>
      <c r="C87" s="1"/>
      <c r="D87" s="1"/>
      <c r="E87" s="1"/>
    </row>
    <row r="88" spans="1:5" x14ac:dyDescent="0.2">
      <c r="A88" s="1"/>
      <c r="B88" s="1"/>
      <c r="C88" s="1"/>
      <c r="D88" s="1"/>
      <c r="E88" s="1"/>
    </row>
    <row r="89" spans="1:5" x14ac:dyDescent="0.2">
      <c r="A89" s="1"/>
      <c r="B89" s="1"/>
      <c r="C89" s="1"/>
      <c r="D89" s="1"/>
      <c r="E89" s="1"/>
    </row>
    <row r="90" spans="1:5" x14ac:dyDescent="0.2">
      <c r="A90" s="1"/>
      <c r="B90" s="1"/>
      <c r="C90" s="1"/>
      <c r="D90" s="1"/>
      <c r="E90" s="1"/>
    </row>
    <row r="91" spans="1:5" x14ac:dyDescent="0.2">
      <c r="A91" s="1"/>
      <c r="B91" s="1"/>
      <c r="C91" s="1"/>
      <c r="D91" s="1"/>
      <c r="E91" s="1"/>
    </row>
    <row r="92" spans="1:5" x14ac:dyDescent="0.2">
      <c r="A92" s="1"/>
      <c r="B92" s="1"/>
      <c r="C92" s="1"/>
      <c r="D92" s="1"/>
      <c r="E92" s="1"/>
    </row>
    <row r="93" spans="1:5" x14ac:dyDescent="0.2">
      <c r="A93" s="1"/>
      <c r="B93" s="1"/>
      <c r="C93" s="1"/>
      <c r="D93" s="1"/>
      <c r="E93" s="1"/>
    </row>
  </sheetData>
  <sortState xmlns:xlrd2="http://schemas.microsoft.com/office/spreadsheetml/2017/richdata2" ref="A37:E50">
    <sortCondition ref="E37:E5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B187-96B2-5C41-860B-928E77C1158C}">
  <sheetPr>
    <tabColor rgb="FF00B050"/>
  </sheetPr>
  <dimension ref="A1:U193"/>
  <sheetViews>
    <sheetView topLeftCell="M25" workbookViewId="0">
      <selection activeCell="O43" sqref="O43"/>
    </sheetView>
  </sheetViews>
  <sheetFormatPr baseColWidth="10" defaultColWidth="11.1640625" defaultRowHeight="16" x14ac:dyDescent="0.2"/>
  <sheetData>
    <row r="1" spans="1:12" x14ac:dyDescent="0.2">
      <c r="A1" s="12" t="s">
        <v>13</v>
      </c>
      <c r="B1" s="12" t="s">
        <v>7</v>
      </c>
      <c r="C1" s="12" t="s">
        <v>11</v>
      </c>
      <c r="D1" s="12" t="s">
        <v>18</v>
      </c>
      <c r="E1" s="12" t="s">
        <v>16</v>
      </c>
    </row>
    <row r="2" spans="1:12" x14ac:dyDescent="0.2">
      <c r="A2" s="12">
        <v>1</v>
      </c>
      <c r="B2" s="12">
        <v>1</v>
      </c>
      <c r="C2" s="12">
        <v>6</v>
      </c>
      <c r="D2" s="12">
        <v>6</v>
      </c>
      <c r="E2" s="12">
        <v>1</v>
      </c>
    </row>
    <row r="3" spans="1:12" x14ac:dyDescent="0.2">
      <c r="A3" s="12">
        <v>1</v>
      </c>
      <c r="B3" s="12">
        <v>1</v>
      </c>
      <c r="C3" s="12">
        <v>7</v>
      </c>
      <c r="D3" s="12">
        <v>7</v>
      </c>
      <c r="E3" s="12">
        <v>1</v>
      </c>
    </row>
    <row r="4" spans="1:12" ht="43" x14ac:dyDescent="0.2">
      <c r="A4" s="12">
        <v>1</v>
      </c>
      <c r="B4" s="12">
        <v>3</v>
      </c>
      <c r="C4" s="12">
        <v>3</v>
      </c>
      <c r="D4" s="12">
        <v>3</v>
      </c>
      <c r="E4" s="12">
        <v>1</v>
      </c>
      <c r="G4" s="4"/>
      <c r="H4" s="5" t="s">
        <v>24</v>
      </c>
      <c r="I4" s="5" t="s">
        <v>23</v>
      </c>
      <c r="J4" s="5" t="s">
        <v>25</v>
      </c>
      <c r="K4" s="5" t="s">
        <v>26</v>
      </c>
      <c r="L4" s="5" t="s">
        <v>27</v>
      </c>
    </row>
    <row r="5" spans="1:12" x14ac:dyDescent="0.2">
      <c r="A5" s="12">
        <v>1</v>
      </c>
      <c r="B5" s="12">
        <v>3</v>
      </c>
      <c r="C5" s="12">
        <v>3</v>
      </c>
      <c r="D5" s="12">
        <v>3</v>
      </c>
      <c r="E5" s="12">
        <v>1</v>
      </c>
      <c r="G5" s="2">
        <v>1</v>
      </c>
      <c r="H5" s="2">
        <v>17</v>
      </c>
      <c r="I5" s="2">
        <v>14</v>
      </c>
      <c r="J5" s="2">
        <v>12</v>
      </c>
      <c r="K5" s="2">
        <v>11</v>
      </c>
      <c r="L5" s="2">
        <v>12</v>
      </c>
    </row>
    <row r="6" spans="1:12" x14ac:dyDescent="0.2">
      <c r="A6" s="12">
        <v>1</v>
      </c>
      <c r="B6" s="12">
        <v>3</v>
      </c>
      <c r="C6" s="12">
        <v>7</v>
      </c>
      <c r="D6" s="12">
        <v>7</v>
      </c>
      <c r="E6" s="12">
        <v>1</v>
      </c>
      <c r="G6" s="2">
        <v>2</v>
      </c>
      <c r="H6" s="2">
        <v>0</v>
      </c>
      <c r="I6" s="2">
        <v>2</v>
      </c>
      <c r="J6" s="2">
        <v>3</v>
      </c>
      <c r="K6" s="2">
        <v>6</v>
      </c>
      <c r="L6" s="2">
        <v>5</v>
      </c>
    </row>
    <row r="7" spans="1:12" x14ac:dyDescent="0.2">
      <c r="A7" s="12">
        <v>1</v>
      </c>
      <c r="B7" s="12">
        <v>5</v>
      </c>
      <c r="C7" s="12">
        <v>7</v>
      </c>
      <c r="D7" s="12">
        <v>3</v>
      </c>
      <c r="E7" s="12">
        <v>1</v>
      </c>
      <c r="G7" s="2">
        <v>3</v>
      </c>
      <c r="H7" s="2">
        <v>0</v>
      </c>
      <c r="I7" s="2">
        <v>0</v>
      </c>
      <c r="J7" s="2">
        <v>5</v>
      </c>
      <c r="K7" s="2">
        <v>4</v>
      </c>
      <c r="L7" s="2">
        <v>4</v>
      </c>
    </row>
    <row r="8" spans="1:12" x14ac:dyDescent="0.2">
      <c r="A8" s="12">
        <v>1</v>
      </c>
      <c r="B8" s="12">
        <v>6</v>
      </c>
      <c r="C8" s="12">
        <v>6</v>
      </c>
      <c r="D8" s="12">
        <v>6</v>
      </c>
      <c r="E8" s="12">
        <v>7</v>
      </c>
      <c r="G8" s="2">
        <v>4</v>
      </c>
      <c r="H8" s="2">
        <v>0</v>
      </c>
      <c r="I8" s="2">
        <v>0</v>
      </c>
      <c r="J8" s="2">
        <v>0</v>
      </c>
      <c r="K8" s="2">
        <v>3</v>
      </c>
      <c r="L8" s="2">
        <v>0</v>
      </c>
    </row>
    <row r="9" spans="1:12" x14ac:dyDescent="0.2">
      <c r="A9" s="12">
        <v>1</v>
      </c>
      <c r="B9" s="12">
        <v>6</v>
      </c>
      <c r="C9" s="12">
        <v>7</v>
      </c>
      <c r="D9" s="12">
        <v>7</v>
      </c>
      <c r="E9" s="12">
        <v>1</v>
      </c>
      <c r="G9" s="2">
        <v>5</v>
      </c>
      <c r="H9" s="2">
        <v>1</v>
      </c>
      <c r="I9" s="2">
        <v>1</v>
      </c>
      <c r="J9" s="2">
        <v>1</v>
      </c>
      <c r="K9" s="2">
        <v>2</v>
      </c>
      <c r="L9" s="2">
        <v>0</v>
      </c>
    </row>
    <row r="10" spans="1:12" x14ac:dyDescent="0.2">
      <c r="A10" s="12">
        <v>1</v>
      </c>
      <c r="B10" s="12">
        <v>7</v>
      </c>
      <c r="C10" s="12">
        <v>7</v>
      </c>
      <c r="D10" s="12">
        <v>7</v>
      </c>
      <c r="E10" s="12">
        <v>1</v>
      </c>
      <c r="G10" s="2">
        <v>6</v>
      </c>
      <c r="H10" s="2">
        <v>1</v>
      </c>
      <c r="I10" s="2">
        <v>3</v>
      </c>
      <c r="J10" s="2">
        <v>3</v>
      </c>
      <c r="K10" s="2">
        <v>2</v>
      </c>
      <c r="L10" s="2">
        <v>4</v>
      </c>
    </row>
    <row r="11" spans="1:12" x14ac:dyDescent="0.2">
      <c r="A11" s="12">
        <v>1</v>
      </c>
      <c r="B11" s="12">
        <v>7</v>
      </c>
      <c r="C11" s="12">
        <v>7</v>
      </c>
      <c r="D11" s="12">
        <v>7</v>
      </c>
      <c r="E11" s="12">
        <v>1</v>
      </c>
      <c r="G11" s="2">
        <v>7</v>
      </c>
      <c r="H11" s="2">
        <v>13</v>
      </c>
      <c r="I11" s="2">
        <v>12</v>
      </c>
      <c r="J11" s="2">
        <v>8</v>
      </c>
      <c r="K11" s="2">
        <v>4</v>
      </c>
      <c r="L11" s="2">
        <v>7</v>
      </c>
    </row>
    <row r="12" spans="1:12" x14ac:dyDescent="0.2">
      <c r="A12" s="12">
        <v>1</v>
      </c>
      <c r="B12" s="12">
        <v>7</v>
      </c>
      <c r="C12" s="12">
        <v>7</v>
      </c>
      <c r="D12" s="12">
        <v>7</v>
      </c>
      <c r="E12" s="12">
        <v>1</v>
      </c>
      <c r="G12" t="s">
        <v>22</v>
      </c>
      <c r="H12">
        <f>SUM(H5:H11)</f>
        <v>32</v>
      </c>
      <c r="I12">
        <f>SUM(I5:I11)</f>
        <v>32</v>
      </c>
      <c r="J12">
        <f t="shared" ref="J12:L12" si="0">SUM(J5:J11)</f>
        <v>32</v>
      </c>
      <c r="K12">
        <f>SUM(K5:K11)</f>
        <v>32</v>
      </c>
      <c r="L12">
        <f t="shared" si="0"/>
        <v>32</v>
      </c>
    </row>
    <row r="13" spans="1:12" x14ac:dyDescent="0.2">
      <c r="A13" s="12">
        <v>1</v>
      </c>
      <c r="B13" s="12">
        <v>7</v>
      </c>
      <c r="C13" s="12">
        <v>7</v>
      </c>
      <c r="D13" s="12">
        <v>7</v>
      </c>
      <c r="E13" s="12">
        <v>1</v>
      </c>
      <c r="H13" s="2"/>
      <c r="I13" s="2"/>
      <c r="J13" s="2"/>
      <c r="K13" s="2"/>
      <c r="L13" s="2"/>
    </row>
    <row r="14" spans="1:12" x14ac:dyDescent="0.2">
      <c r="A14" s="12">
        <v>2</v>
      </c>
      <c r="B14" s="12">
        <v>2</v>
      </c>
      <c r="C14" s="12">
        <v>2</v>
      </c>
      <c r="D14" s="12">
        <v>2</v>
      </c>
      <c r="E14" s="12">
        <v>2</v>
      </c>
      <c r="H14" s="2"/>
      <c r="I14" s="2"/>
      <c r="J14" s="2"/>
      <c r="K14" s="2"/>
      <c r="L14" s="2"/>
    </row>
    <row r="15" spans="1:12" x14ac:dyDescent="0.2">
      <c r="A15" s="12">
        <v>2</v>
      </c>
      <c r="B15" s="12">
        <v>4</v>
      </c>
      <c r="C15" s="12">
        <v>5</v>
      </c>
      <c r="D15" s="12">
        <v>6</v>
      </c>
      <c r="E15" s="12">
        <v>1</v>
      </c>
      <c r="H15" s="2"/>
      <c r="I15" s="2"/>
      <c r="J15" s="2"/>
      <c r="K15" s="2"/>
      <c r="L15" s="2"/>
    </row>
    <row r="16" spans="1:12" x14ac:dyDescent="0.2">
      <c r="A16" s="12">
        <v>2</v>
      </c>
      <c r="B16" s="12">
        <v>5</v>
      </c>
      <c r="C16" s="12">
        <v>6</v>
      </c>
      <c r="D16" s="12">
        <v>6</v>
      </c>
      <c r="E16" s="12">
        <v>1</v>
      </c>
      <c r="H16" s="2"/>
      <c r="I16" s="2"/>
      <c r="J16" s="2"/>
      <c r="K16" s="2"/>
      <c r="L16" s="2"/>
    </row>
    <row r="17" spans="1:12" x14ac:dyDescent="0.2">
      <c r="A17" s="12">
        <v>3</v>
      </c>
      <c r="B17" s="12">
        <v>3</v>
      </c>
      <c r="C17" s="12">
        <v>3</v>
      </c>
      <c r="D17" s="12">
        <v>3</v>
      </c>
      <c r="E17" s="12">
        <v>3</v>
      </c>
      <c r="H17" s="2"/>
      <c r="I17" s="2"/>
      <c r="J17" s="2"/>
      <c r="K17" s="2"/>
      <c r="L17" s="2"/>
    </row>
    <row r="18" spans="1:12" ht="43" x14ac:dyDescent="0.2">
      <c r="A18" s="12">
        <v>6</v>
      </c>
      <c r="B18" s="12">
        <v>2</v>
      </c>
      <c r="C18" s="12">
        <v>1</v>
      </c>
      <c r="D18" s="12">
        <v>1</v>
      </c>
      <c r="E18" s="12">
        <v>7</v>
      </c>
      <c r="G18" s="4"/>
      <c r="H18" s="5" t="s">
        <v>24</v>
      </c>
      <c r="I18" s="5" t="s">
        <v>23</v>
      </c>
      <c r="J18" s="5" t="s">
        <v>25</v>
      </c>
      <c r="K18" s="5" t="s">
        <v>26</v>
      </c>
      <c r="L18" s="5" t="s">
        <v>27</v>
      </c>
    </row>
    <row r="19" spans="1:12" x14ac:dyDescent="0.2">
      <c r="A19" s="12">
        <v>6</v>
      </c>
      <c r="B19" s="12">
        <v>4</v>
      </c>
      <c r="C19" s="12">
        <v>3</v>
      </c>
      <c r="D19" s="12">
        <v>2</v>
      </c>
      <c r="E19" s="12">
        <v>7</v>
      </c>
      <c r="G19" s="2">
        <v>1</v>
      </c>
      <c r="H19" s="16">
        <f>H5/H12</f>
        <v>0.53125</v>
      </c>
      <c r="I19" s="16">
        <f>I5/I12</f>
        <v>0.4375</v>
      </c>
      <c r="J19" s="16">
        <f>J5/J12</f>
        <v>0.375</v>
      </c>
      <c r="K19" s="16">
        <f>K5/K12</f>
        <v>0.34375</v>
      </c>
      <c r="L19" s="16">
        <f>L5/L12</f>
        <v>0.375</v>
      </c>
    </row>
    <row r="20" spans="1:12" x14ac:dyDescent="0.2">
      <c r="A20" s="12">
        <v>7</v>
      </c>
      <c r="B20" s="12">
        <v>1</v>
      </c>
      <c r="C20" s="12">
        <v>1</v>
      </c>
      <c r="D20" s="12">
        <v>1</v>
      </c>
      <c r="E20" s="12">
        <v>7</v>
      </c>
      <c r="G20" s="2">
        <v>2</v>
      </c>
      <c r="H20" s="16">
        <f>H6/H12</f>
        <v>0</v>
      </c>
      <c r="I20" s="16">
        <f>I6/I12</f>
        <v>6.25E-2</v>
      </c>
      <c r="J20" s="16">
        <f>J6/J12</f>
        <v>9.375E-2</v>
      </c>
      <c r="K20" s="16">
        <f>K6/K12</f>
        <v>0.1875</v>
      </c>
      <c r="L20" s="16">
        <f>L6/L12</f>
        <v>0.15625</v>
      </c>
    </row>
    <row r="21" spans="1:12" x14ac:dyDescent="0.2">
      <c r="A21" s="12">
        <v>7</v>
      </c>
      <c r="B21" s="12">
        <v>1</v>
      </c>
      <c r="C21" s="12">
        <v>1</v>
      </c>
      <c r="D21" s="12">
        <v>1</v>
      </c>
      <c r="E21" s="12">
        <v>7</v>
      </c>
      <c r="G21" s="2">
        <v>3</v>
      </c>
      <c r="H21" s="16">
        <f>H7/H12</f>
        <v>0</v>
      </c>
      <c r="I21" s="16">
        <f>I7/I12</f>
        <v>0</v>
      </c>
      <c r="J21" s="16">
        <f>J7/J12</f>
        <v>0.15625</v>
      </c>
      <c r="K21" s="16">
        <f>K7/K12</f>
        <v>0.125</v>
      </c>
      <c r="L21" s="16">
        <f>L7/L12</f>
        <v>0.125</v>
      </c>
    </row>
    <row r="22" spans="1:12" x14ac:dyDescent="0.2">
      <c r="A22" s="12">
        <v>7</v>
      </c>
      <c r="B22" s="12">
        <v>1</v>
      </c>
      <c r="C22" s="12">
        <v>1</v>
      </c>
      <c r="D22" s="12">
        <v>1</v>
      </c>
      <c r="E22" s="12">
        <v>7</v>
      </c>
      <c r="G22" s="2">
        <v>4</v>
      </c>
      <c r="H22" s="16">
        <f>H8/H12</f>
        <v>0</v>
      </c>
      <c r="I22" s="16">
        <f>I8/I12</f>
        <v>0</v>
      </c>
      <c r="J22" s="16">
        <f>J8/J12</f>
        <v>0</v>
      </c>
      <c r="K22" s="16">
        <f>K8/K12</f>
        <v>9.375E-2</v>
      </c>
      <c r="L22" s="16">
        <f>L8/L12</f>
        <v>0</v>
      </c>
    </row>
    <row r="23" spans="1:12" x14ac:dyDescent="0.2">
      <c r="A23" s="12">
        <v>7</v>
      </c>
      <c r="B23" s="12">
        <v>1</v>
      </c>
      <c r="C23" s="12">
        <v>1</v>
      </c>
      <c r="D23" s="12">
        <v>1</v>
      </c>
      <c r="E23" s="12">
        <v>7</v>
      </c>
      <c r="G23" s="2">
        <v>5</v>
      </c>
      <c r="H23" s="16">
        <f>H9/H12</f>
        <v>3.125E-2</v>
      </c>
      <c r="I23" s="16">
        <f>I9/I12</f>
        <v>3.125E-2</v>
      </c>
      <c r="J23" s="16">
        <f>J9/J12</f>
        <v>3.125E-2</v>
      </c>
      <c r="K23" s="16">
        <f>K9/K12</f>
        <v>6.25E-2</v>
      </c>
      <c r="L23" s="16">
        <f>L9/L12</f>
        <v>0</v>
      </c>
    </row>
    <row r="24" spans="1:12" x14ac:dyDescent="0.2">
      <c r="A24" s="12">
        <v>7</v>
      </c>
      <c r="B24" s="12">
        <v>1</v>
      </c>
      <c r="C24" s="12">
        <v>1</v>
      </c>
      <c r="D24" s="12">
        <v>1</v>
      </c>
      <c r="E24" s="12">
        <v>7</v>
      </c>
      <c r="G24" s="2">
        <v>6</v>
      </c>
      <c r="H24" s="16">
        <f>H10/H12</f>
        <v>3.125E-2</v>
      </c>
      <c r="I24" s="16">
        <f>I10/I12</f>
        <v>9.375E-2</v>
      </c>
      <c r="J24" s="16">
        <f>J10/J12</f>
        <v>9.375E-2</v>
      </c>
      <c r="K24" s="16">
        <f>K10/K12</f>
        <v>6.25E-2</v>
      </c>
      <c r="L24" s="16">
        <f>L10/L12</f>
        <v>0.125</v>
      </c>
    </row>
    <row r="25" spans="1:12" x14ac:dyDescent="0.2">
      <c r="A25" s="12">
        <v>7</v>
      </c>
      <c r="B25" s="12">
        <v>1</v>
      </c>
      <c r="C25" s="12">
        <v>1</v>
      </c>
      <c r="D25" s="12">
        <v>1</v>
      </c>
      <c r="E25" s="12">
        <v>7</v>
      </c>
      <c r="G25" s="2">
        <v>7</v>
      </c>
      <c r="H25" s="16">
        <f>H11/H12</f>
        <v>0.40625</v>
      </c>
      <c r="I25" s="16">
        <f>I11/I12</f>
        <v>0.375</v>
      </c>
      <c r="J25" s="16">
        <f>J11/J12</f>
        <v>0.25</v>
      </c>
      <c r="K25" s="16">
        <f>K11/K12</f>
        <v>0.125</v>
      </c>
      <c r="L25" s="16">
        <f>L11/L12</f>
        <v>0.21875</v>
      </c>
    </row>
    <row r="26" spans="1:12" x14ac:dyDescent="0.2">
      <c r="A26" s="12">
        <v>7</v>
      </c>
      <c r="B26" s="12">
        <v>1</v>
      </c>
      <c r="C26" s="12">
        <v>1</v>
      </c>
      <c r="D26" s="12">
        <v>1</v>
      </c>
      <c r="E26" s="12">
        <v>7</v>
      </c>
      <c r="G26" t="s">
        <v>22</v>
      </c>
      <c r="H26">
        <f>SUM(H19:H25)</f>
        <v>1</v>
      </c>
      <c r="I26">
        <f>SUM(I19:I25)</f>
        <v>1</v>
      </c>
      <c r="J26">
        <f t="shared" ref="J26" si="1">SUM(J19:J25)</f>
        <v>1</v>
      </c>
      <c r="K26">
        <f>SUM(K19:K25)</f>
        <v>1</v>
      </c>
      <c r="L26">
        <f t="shared" ref="L26" si="2">SUM(L19:L25)</f>
        <v>1</v>
      </c>
    </row>
    <row r="27" spans="1:12" x14ac:dyDescent="0.2">
      <c r="A27" s="12">
        <v>7</v>
      </c>
      <c r="B27" s="12">
        <v>1</v>
      </c>
      <c r="C27" s="12">
        <v>1</v>
      </c>
      <c r="D27" s="12">
        <v>1</v>
      </c>
      <c r="E27" s="12">
        <v>7</v>
      </c>
    </row>
    <row r="28" spans="1:12" x14ac:dyDescent="0.2">
      <c r="A28" s="12">
        <v>7</v>
      </c>
      <c r="B28" s="12">
        <v>1</v>
      </c>
      <c r="C28" s="12">
        <v>1</v>
      </c>
      <c r="D28" s="12">
        <v>1</v>
      </c>
      <c r="E28" s="12">
        <v>7</v>
      </c>
      <c r="H28" s="30">
        <f>H24+H25</f>
        <v>0.4375</v>
      </c>
      <c r="I28" s="30">
        <f t="shared" ref="I28:L28" si="3">I24+I25</f>
        <v>0.46875</v>
      </c>
      <c r="J28" s="30">
        <f t="shared" si="3"/>
        <v>0.34375</v>
      </c>
      <c r="K28" s="30">
        <f t="shared" si="3"/>
        <v>0.1875</v>
      </c>
      <c r="L28" s="30">
        <f t="shared" si="3"/>
        <v>0.34375</v>
      </c>
    </row>
    <row r="29" spans="1:12" x14ac:dyDescent="0.2">
      <c r="A29" s="12">
        <v>7</v>
      </c>
      <c r="B29" s="12">
        <v>2</v>
      </c>
      <c r="C29" s="12">
        <v>1</v>
      </c>
      <c r="D29" s="12">
        <v>1</v>
      </c>
      <c r="E29" s="12">
        <v>7</v>
      </c>
    </row>
    <row r="30" spans="1:12" x14ac:dyDescent="0.2">
      <c r="A30" s="12">
        <v>7</v>
      </c>
      <c r="B30" s="12">
        <v>2</v>
      </c>
      <c r="C30" s="12">
        <v>2</v>
      </c>
      <c r="D30" s="12">
        <v>2</v>
      </c>
      <c r="E30" s="12">
        <v>7</v>
      </c>
    </row>
    <row r="31" spans="1:12" x14ac:dyDescent="0.2">
      <c r="A31" s="12">
        <v>7</v>
      </c>
      <c r="B31" s="12">
        <v>2</v>
      </c>
      <c r="C31" s="12">
        <v>2</v>
      </c>
      <c r="D31" s="12">
        <v>2</v>
      </c>
      <c r="E31" s="12">
        <v>7</v>
      </c>
    </row>
    <row r="32" spans="1:12" x14ac:dyDescent="0.2">
      <c r="A32" s="12">
        <v>7</v>
      </c>
      <c r="B32" s="12">
        <v>2</v>
      </c>
      <c r="C32" s="12">
        <v>3</v>
      </c>
      <c r="D32" s="12">
        <v>2</v>
      </c>
      <c r="E32" s="12">
        <v>7</v>
      </c>
    </row>
    <row r="33" spans="1:21" x14ac:dyDescent="0.2">
      <c r="A33" s="12">
        <v>7</v>
      </c>
      <c r="B33" s="12">
        <v>4</v>
      </c>
      <c r="C33" s="12">
        <v>1</v>
      </c>
      <c r="D33" s="12">
        <v>1</v>
      </c>
      <c r="E33" s="12">
        <v>7</v>
      </c>
    </row>
    <row r="34" spans="1:21" x14ac:dyDescent="0.2">
      <c r="A34" s="12"/>
      <c r="B34" s="12"/>
      <c r="C34" s="12"/>
      <c r="D34" s="12"/>
      <c r="E34" s="12"/>
      <c r="P34" s="5" t="s">
        <v>31</v>
      </c>
      <c r="Q34" s="5" t="s">
        <v>32</v>
      </c>
      <c r="R34" s="5" t="s">
        <v>33</v>
      </c>
      <c r="S34" s="5" t="s">
        <v>34</v>
      </c>
      <c r="T34" s="5" t="s">
        <v>35</v>
      </c>
    </row>
    <row r="35" spans="1:21" x14ac:dyDescent="0.2">
      <c r="A35" s="12"/>
      <c r="B35" s="12"/>
      <c r="C35" s="12"/>
      <c r="D35" s="12"/>
      <c r="E35" s="12"/>
      <c r="O35" t="s">
        <v>29</v>
      </c>
      <c r="P35" s="24">
        <f>H19+H20</f>
        <v>0.53125</v>
      </c>
      <c r="Q35" s="24">
        <f t="shared" ref="Q35:T35" si="4">I19+I20</f>
        <v>0.5</v>
      </c>
      <c r="R35" s="24">
        <f t="shared" si="4"/>
        <v>0.46875</v>
      </c>
      <c r="S35" s="24">
        <f t="shared" si="4"/>
        <v>0.53125</v>
      </c>
      <c r="T35" s="24">
        <f t="shared" si="4"/>
        <v>0.53125</v>
      </c>
    </row>
    <row r="36" spans="1:21" x14ac:dyDescent="0.2">
      <c r="A36" s="12"/>
      <c r="B36" s="12"/>
      <c r="C36" s="12"/>
      <c r="D36" s="12"/>
      <c r="E36" s="12"/>
      <c r="O36" t="s">
        <v>30</v>
      </c>
      <c r="P36" s="24">
        <f>H52+H53</f>
        <v>0.6428571428571429</v>
      </c>
      <c r="Q36" s="24">
        <f t="shared" ref="Q36:T36" si="5">I52+I53</f>
        <v>0.7142857142857143</v>
      </c>
      <c r="R36" s="24">
        <f t="shared" si="5"/>
        <v>0.64285714285714279</v>
      </c>
      <c r="S36" s="24">
        <f t="shared" si="5"/>
        <v>0.71428571428571419</v>
      </c>
      <c r="T36" s="24">
        <f t="shared" si="5"/>
        <v>0.64285714285714279</v>
      </c>
    </row>
    <row r="37" spans="1:21" ht="43" x14ac:dyDescent="0.2">
      <c r="A37" s="20">
        <v>1</v>
      </c>
      <c r="B37" s="20">
        <v>2</v>
      </c>
      <c r="C37" s="20">
        <v>3</v>
      </c>
      <c r="D37" s="20">
        <v>3</v>
      </c>
      <c r="E37" s="20">
        <v>1</v>
      </c>
      <c r="G37" s="4"/>
      <c r="H37" s="5" t="s">
        <v>24</v>
      </c>
      <c r="I37" s="5" t="s">
        <v>23</v>
      </c>
      <c r="J37" s="5" t="s">
        <v>25</v>
      </c>
      <c r="K37" s="5" t="s">
        <v>26</v>
      </c>
      <c r="L37" s="5" t="s">
        <v>27</v>
      </c>
      <c r="P37" s="24">
        <f>P36-P35</f>
        <v>0.1116071428571429</v>
      </c>
      <c r="Q37" s="24">
        <f t="shared" ref="Q37:T37" si="6">Q36-Q35</f>
        <v>0.2142857142857143</v>
      </c>
      <c r="R37" s="24">
        <f t="shared" si="6"/>
        <v>0.17410714285714279</v>
      </c>
      <c r="S37" s="24">
        <f t="shared" si="6"/>
        <v>0.18303571428571419</v>
      </c>
      <c r="T37" s="24">
        <f t="shared" si="6"/>
        <v>0.11160714285714279</v>
      </c>
      <c r="U37" s="25">
        <f>AVERAGE(P37:T37)</f>
        <v>0.15892857142857139</v>
      </c>
    </row>
    <row r="38" spans="1:21" x14ac:dyDescent="0.2">
      <c r="A38" s="20">
        <v>5</v>
      </c>
      <c r="B38" s="20">
        <v>6</v>
      </c>
      <c r="C38" s="20">
        <v>6</v>
      </c>
      <c r="D38" s="20">
        <v>5</v>
      </c>
      <c r="E38" s="20">
        <v>1</v>
      </c>
      <c r="G38" s="2">
        <v>1</v>
      </c>
      <c r="H38" s="2">
        <v>9</v>
      </c>
      <c r="I38" s="2">
        <v>9</v>
      </c>
      <c r="J38" s="2">
        <v>8</v>
      </c>
      <c r="K38" s="2">
        <v>8</v>
      </c>
      <c r="L38" s="2">
        <v>8</v>
      </c>
    </row>
    <row r="39" spans="1:21" x14ac:dyDescent="0.2">
      <c r="A39" s="20">
        <v>1</v>
      </c>
      <c r="B39" s="20">
        <v>7</v>
      </c>
      <c r="C39" s="20">
        <v>7</v>
      </c>
      <c r="D39" s="20">
        <v>7</v>
      </c>
      <c r="E39" s="20">
        <v>1</v>
      </c>
      <c r="G39" s="2">
        <v>2</v>
      </c>
      <c r="H39" s="2">
        <v>0</v>
      </c>
      <c r="I39" s="2">
        <v>1</v>
      </c>
      <c r="J39" s="2">
        <v>1</v>
      </c>
      <c r="K39" s="2">
        <v>2</v>
      </c>
      <c r="L39" s="2">
        <v>1</v>
      </c>
    </row>
    <row r="40" spans="1:21" x14ac:dyDescent="0.2">
      <c r="A40" s="20">
        <v>6</v>
      </c>
      <c r="B40" s="20">
        <v>7</v>
      </c>
      <c r="C40" s="20">
        <v>7</v>
      </c>
      <c r="D40" s="20">
        <v>7</v>
      </c>
      <c r="E40" s="20">
        <v>1</v>
      </c>
      <c r="G40" s="2">
        <v>3</v>
      </c>
      <c r="H40" s="2">
        <v>1</v>
      </c>
      <c r="I40" s="2">
        <v>1</v>
      </c>
      <c r="J40" s="2">
        <v>1</v>
      </c>
      <c r="K40" s="2">
        <v>0</v>
      </c>
      <c r="L40" s="2">
        <v>1</v>
      </c>
    </row>
    <row r="41" spans="1:21" x14ac:dyDescent="0.2">
      <c r="A41" s="20">
        <v>4</v>
      </c>
      <c r="B41" s="20">
        <v>1</v>
      </c>
      <c r="C41" s="20">
        <v>1</v>
      </c>
      <c r="D41" s="20">
        <v>1</v>
      </c>
      <c r="E41" s="20">
        <v>5</v>
      </c>
      <c r="G41" s="2">
        <v>4</v>
      </c>
      <c r="H41" s="2">
        <v>0</v>
      </c>
      <c r="I41" s="2">
        <v>1</v>
      </c>
      <c r="J41" s="2">
        <v>1</v>
      </c>
      <c r="K41" s="2">
        <v>1</v>
      </c>
      <c r="L41" s="2">
        <v>1</v>
      </c>
    </row>
    <row r="42" spans="1:21" x14ac:dyDescent="0.2">
      <c r="A42" s="20">
        <v>7</v>
      </c>
      <c r="B42" s="20">
        <v>1</v>
      </c>
      <c r="C42" s="20">
        <v>1</v>
      </c>
      <c r="D42" s="20">
        <v>1</v>
      </c>
      <c r="E42" s="20">
        <v>7</v>
      </c>
      <c r="G42" s="2">
        <v>5</v>
      </c>
      <c r="H42" s="2">
        <v>0</v>
      </c>
      <c r="I42" s="2">
        <v>0</v>
      </c>
      <c r="J42" s="2">
        <v>0</v>
      </c>
      <c r="K42" s="2">
        <v>0</v>
      </c>
      <c r="L42" s="2">
        <v>1</v>
      </c>
    </row>
    <row r="43" spans="1:21" x14ac:dyDescent="0.2">
      <c r="A43" s="20">
        <v>7</v>
      </c>
      <c r="B43" s="20">
        <v>1</v>
      </c>
      <c r="C43" s="20">
        <v>1</v>
      </c>
      <c r="D43" s="20">
        <v>1</v>
      </c>
      <c r="E43" s="20">
        <v>7</v>
      </c>
      <c r="G43" s="2">
        <v>6</v>
      </c>
      <c r="H43" s="2">
        <v>0</v>
      </c>
      <c r="I43" s="2">
        <v>0</v>
      </c>
      <c r="J43" s="2">
        <v>1</v>
      </c>
      <c r="K43" s="2">
        <v>1</v>
      </c>
      <c r="L43" s="2">
        <v>0</v>
      </c>
    </row>
    <row r="44" spans="1:21" x14ac:dyDescent="0.2">
      <c r="A44" s="20">
        <v>7</v>
      </c>
      <c r="B44" s="20">
        <v>1</v>
      </c>
      <c r="C44" s="20">
        <v>1</v>
      </c>
      <c r="D44" s="20">
        <v>1</v>
      </c>
      <c r="E44" s="20">
        <v>7</v>
      </c>
      <c r="G44" s="2">
        <v>7</v>
      </c>
      <c r="H44" s="2">
        <v>4</v>
      </c>
      <c r="I44" s="2">
        <v>2</v>
      </c>
      <c r="J44" s="2">
        <v>2</v>
      </c>
      <c r="K44" s="2">
        <v>2</v>
      </c>
      <c r="L44" s="2">
        <v>2</v>
      </c>
    </row>
    <row r="45" spans="1:21" x14ac:dyDescent="0.2">
      <c r="A45" s="20">
        <v>7</v>
      </c>
      <c r="B45" s="20">
        <v>1</v>
      </c>
      <c r="C45" s="20">
        <v>1</v>
      </c>
      <c r="D45" s="20">
        <v>1</v>
      </c>
      <c r="E45" s="20">
        <v>7</v>
      </c>
      <c r="G45" t="s">
        <v>22</v>
      </c>
      <c r="H45">
        <f>SUM(H38:H44)</f>
        <v>14</v>
      </c>
      <c r="I45">
        <f>SUM(I38:I44)</f>
        <v>14</v>
      </c>
      <c r="J45">
        <f t="shared" ref="J45" si="7">SUM(J38:J44)</f>
        <v>14</v>
      </c>
      <c r="K45">
        <f>SUM(K38:K44)</f>
        <v>14</v>
      </c>
      <c r="L45">
        <f t="shared" ref="L45" si="8">SUM(L38:L44)</f>
        <v>14</v>
      </c>
    </row>
    <row r="46" spans="1:21" x14ac:dyDescent="0.2">
      <c r="A46" s="20">
        <v>7</v>
      </c>
      <c r="B46" s="20">
        <v>1</v>
      </c>
      <c r="C46" s="20">
        <v>1</v>
      </c>
      <c r="D46" s="20">
        <v>1</v>
      </c>
      <c r="E46" s="20">
        <v>7</v>
      </c>
      <c r="H46" s="2"/>
      <c r="I46" s="2"/>
      <c r="J46" s="2"/>
      <c r="K46" s="2"/>
      <c r="L46" s="2"/>
    </row>
    <row r="47" spans="1:21" x14ac:dyDescent="0.2">
      <c r="A47" s="20">
        <v>7</v>
      </c>
      <c r="B47" s="20">
        <v>1</v>
      </c>
      <c r="C47" s="20">
        <v>1</v>
      </c>
      <c r="D47" s="20">
        <v>1</v>
      </c>
      <c r="E47" s="20">
        <v>7</v>
      </c>
      <c r="H47" s="2"/>
      <c r="I47" s="2"/>
      <c r="J47" s="2"/>
      <c r="K47" s="2"/>
      <c r="L47" s="2"/>
    </row>
    <row r="48" spans="1:21" x14ac:dyDescent="0.2">
      <c r="A48" s="20">
        <v>7</v>
      </c>
      <c r="B48" s="20">
        <v>1</v>
      </c>
      <c r="C48" s="20">
        <v>1</v>
      </c>
      <c r="D48" s="20">
        <v>1</v>
      </c>
      <c r="E48" s="20">
        <v>7</v>
      </c>
      <c r="H48" s="2"/>
      <c r="I48" s="2"/>
      <c r="J48" s="2"/>
      <c r="K48" s="2"/>
      <c r="L48" s="2"/>
    </row>
    <row r="49" spans="1:12" x14ac:dyDescent="0.2">
      <c r="A49" s="20">
        <v>7</v>
      </c>
      <c r="B49" s="20">
        <v>2</v>
      </c>
      <c r="C49" s="20">
        <v>2</v>
      </c>
      <c r="D49" s="20">
        <v>2</v>
      </c>
      <c r="E49" s="20">
        <v>7</v>
      </c>
      <c r="H49" s="2"/>
      <c r="I49" s="2"/>
      <c r="J49" s="2"/>
      <c r="K49" s="2"/>
      <c r="L49" s="2"/>
    </row>
    <row r="50" spans="1:12" x14ac:dyDescent="0.2">
      <c r="A50" s="20">
        <v>7</v>
      </c>
      <c r="B50" s="20">
        <v>4</v>
      </c>
      <c r="C50" s="20">
        <v>4</v>
      </c>
      <c r="D50" s="20">
        <v>4</v>
      </c>
      <c r="E50" s="20">
        <v>7</v>
      </c>
      <c r="H50" s="2"/>
      <c r="I50" s="2"/>
      <c r="J50" s="2"/>
      <c r="K50" s="2"/>
      <c r="L50" s="2"/>
    </row>
    <row r="51" spans="1:12" ht="43" x14ac:dyDescent="0.2">
      <c r="A51" s="1"/>
      <c r="B51" s="1"/>
      <c r="C51" s="1"/>
      <c r="D51" s="1"/>
      <c r="E51" s="1"/>
      <c r="G51" s="4"/>
      <c r="H51" s="5" t="s">
        <v>24</v>
      </c>
      <c r="I51" s="5" t="s">
        <v>23</v>
      </c>
      <c r="J51" s="5" t="s">
        <v>25</v>
      </c>
      <c r="K51" s="5" t="s">
        <v>26</v>
      </c>
      <c r="L51" s="5" t="s">
        <v>27</v>
      </c>
    </row>
    <row r="52" spans="1:12" x14ac:dyDescent="0.2">
      <c r="A52" s="1"/>
      <c r="B52" s="1"/>
      <c r="C52" s="1"/>
      <c r="D52" s="1"/>
      <c r="E52" s="1"/>
      <c r="G52" s="2">
        <v>1</v>
      </c>
      <c r="H52" s="16">
        <f>H38/H45</f>
        <v>0.6428571428571429</v>
      </c>
      <c r="I52" s="16">
        <f>I38/I45</f>
        <v>0.6428571428571429</v>
      </c>
      <c r="J52" s="16">
        <f>J38/J45</f>
        <v>0.5714285714285714</v>
      </c>
      <c r="K52" s="16">
        <f>K38/K45</f>
        <v>0.5714285714285714</v>
      </c>
      <c r="L52" s="16">
        <f>L38/L45</f>
        <v>0.5714285714285714</v>
      </c>
    </row>
    <row r="53" spans="1:12" x14ac:dyDescent="0.2">
      <c r="A53" s="1"/>
      <c r="B53" s="1"/>
      <c r="C53" s="1"/>
      <c r="D53" s="1"/>
      <c r="E53" s="1"/>
      <c r="G53" s="2">
        <v>2</v>
      </c>
      <c r="H53" s="16">
        <f>H39/H45</f>
        <v>0</v>
      </c>
      <c r="I53" s="16">
        <f>I39/I45</f>
        <v>7.1428571428571425E-2</v>
      </c>
      <c r="J53" s="16">
        <f>J39/J45</f>
        <v>7.1428571428571425E-2</v>
      </c>
      <c r="K53" s="16">
        <f>K39/K45</f>
        <v>0.14285714285714285</v>
      </c>
      <c r="L53" s="16">
        <f>L39/L45</f>
        <v>7.1428571428571425E-2</v>
      </c>
    </row>
    <row r="54" spans="1:12" x14ac:dyDescent="0.2">
      <c r="A54" s="1"/>
      <c r="B54" s="1"/>
      <c r="C54" s="1"/>
      <c r="D54" s="1"/>
      <c r="E54" s="1"/>
      <c r="G54" s="2">
        <v>3</v>
      </c>
      <c r="H54" s="16">
        <f>H40/H45</f>
        <v>7.1428571428571425E-2</v>
      </c>
      <c r="I54" s="16">
        <f>I40/I45</f>
        <v>7.1428571428571425E-2</v>
      </c>
      <c r="J54" s="16">
        <f>J40/J45</f>
        <v>7.1428571428571425E-2</v>
      </c>
      <c r="K54" s="16">
        <f>K40/K45</f>
        <v>0</v>
      </c>
      <c r="L54" s="16">
        <f>L40/L45</f>
        <v>7.1428571428571425E-2</v>
      </c>
    </row>
    <row r="55" spans="1:12" x14ac:dyDescent="0.2">
      <c r="A55" s="1"/>
      <c r="B55" s="1"/>
      <c r="C55" s="1"/>
      <c r="D55" s="1"/>
      <c r="E55" s="1"/>
      <c r="G55" s="2">
        <v>4</v>
      </c>
      <c r="H55" s="16">
        <f>H41/H45</f>
        <v>0</v>
      </c>
      <c r="I55" s="16">
        <f>I41/I45</f>
        <v>7.1428571428571425E-2</v>
      </c>
      <c r="J55" s="16">
        <f>J41/J45</f>
        <v>7.1428571428571425E-2</v>
      </c>
      <c r="K55" s="16">
        <f>K41/K45</f>
        <v>7.1428571428571425E-2</v>
      </c>
      <c r="L55" s="16">
        <f>L41/L45</f>
        <v>7.1428571428571425E-2</v>
      </c>
    </row>
    <row r="56" spans="1:12" x14ac:dyDescent="0.2">
      <c r="A56" s="1"/>
      <c r="B56" s="1"/>
      <c r="C56" s="1"/>
      <c r="D56" s="1"/>
      <c r="E56" s="1"/>
      <c r="G56" s="2">
        <v>5</v>
      </c>
      <c r="H56" s="16">
        <f>H42/H45</f>
        <v>0</v>
      </c>
      <c r="I56" s="16">
        <f>I42/I45</f>
        <v>0</v>
      </c>
      <c r="J56" s="16">
        <f>J42/J45</f>
        <v>0</v>
      </c>
      <c r="K56" s="16">
        <f>K42/K45</f>
        <v>0</v>
      </c>
      <c r="L56" s="16">
        <f>L42/L45</f>
        <v>7.1428571428571425E-2</v>
      </c>
    </row>
    <row r="57" spans="1:12" x14ac:dyDescent="0.2">
      <c r="A57" s="1"/>
      <c r="B57" s="1"/>
      <c r="C57" s="1"/>
      <c r="D57" s="1"/>
      <c r="E57" s="1"/>
      <c r="G57" s="2">
        <v>6</v>
      </c>
      <c r="H57" s="16">
        <f>H43/H45</f>
        <v>0</v>
      </c>
      <c r="I57" s="16">
        <f>I43/I45</f>
        <v>0</v>
      </c>
      <c r="J57" s="16">
        <f>J43/J45</f>
        <v>7.1428571428571425E-2</v>
      </c>
      <c r="K57" s="16">
        <f>K43/K45</f>
        <v>7.1428571428571425E-2</v>
      </c>
      <c r="L57" s="16">
        <f>L43/L45</f>
        <v>0</v>
      </c>
    </row>
    <row r="58" spans="1:12" x14ac:dyDescent="0.2">
      <c r="A58" s="1"/>
      <c r="B58" s="1"/>
      <c r="C58" s="1"/>
      <c r="D58" s="1"/>
      <c r="E58" s="1"/>
      <c r="G58" s="2">
        <v>7</v>
      </c>
      <c r="H58" s="16">
        <f>H44/H45</f>
        <v>0.2857142857142857</v>
      </c>
      <c r="I58" s="16">
        <f>I44/I45</f>
        <v>0.14285714285714285</v>
      </c>
      <c r="J58" s="16">
        <f>J44/J45</f>
        <v>0.14285714285714285</v>
      </c>
      <c r="K58" s="16">
        <f>K44/K45</f>
        <v>0.14285714285714285</v>
      </c>
      <c r="L58" s="16">
        <f>L44/L45</f>
        <v>0.14285714285714285</v>
      </c>
    </row>
    <row r="59" spans="1:12" x14ac:dyDescent="0.2">
      <c r="A59" s="1"/>
      <c r="B59" s="1"/>
      <c r="C59" s="1"/>
      <c r="D59" s="1"/>
      <c r="E59" s="1"/>
      <c r="G59" t="s">
        <v>22</v>
      </c>
      <c r="H59">
        <f>SUM(H52:H58)</f>
        <v>1</v>
      </c>
      <c r="I59">
        <f>SUM(I52:I58)</f>
        <v>1</v>
      </c>
      <c r="J59">
        <f t="shared" ref="J59" si="9">SUM(J52:J58)</f>
        <v>0.99999999999999978</v>
      </c>
      <c r="K59">
        <f>SUM(K52:K58)</f>
        <v>0.99999999999999978</v>
      </c>
      <c r="L59">
        <f t="shared" ref="L59" si="10">SUM(L52:L58)</f>
        <v>0.99999999999999978</v>
      </c>
    </row>
    <row r="60" spans="1:12" x14ac:dyDescent="0.2">
      <c r="A60" s="1"/>
      <c r="B60" s="1"/>
      <c r="C60" s="1"/>
      <c r="D60" s="1"/>
      <c r="E60" s="1"/>
    </row>
    <row r="61" spans="1:12" x14ac:dyDescent="0.2">
      <c r="A61" s="1"/>
      <c r="B61" s="1"/>
      <c r="C61" s="1"/>
      <c r="D61" s="1"/>
      <c r="E61" s="1"/>
      <c r="H61" s="30">
        <f>H57+H58</f>
        <v>0.2857142857142857</v>
      </c>
      <c r="I61" s="30">
        <f t="shared" ref="I61:L61" si="11">I57+I58</f>
        <v>0.14285714285714285</v>
      </c>
      <c r="J61" s="30">
        <f t="shared" si="11"/>
        <v>0.21428571428571427</v>
      </c>
      <c r="K61" s="30">
        <f t="shared" si="11"/>
        <v>0.21428571428571427</v>
      </c>
      <c r="L61" s="30">
        <f t="shared" si="11"/>
        <v>0.14285714285714285</v>
      </c>
    </row>
    <row r="62" spans="1:12" x14ac:dyDescent="0.2">
      <c r="A62" s="1"/>
      <c r="B62" s="1"/>
      <c r="C62" s="1"/>
      <c r="D62" s="1"/>
      <c r="E62" s="1"/>
    </row>
    <row r="63" spans="1:12" x14ac:dyDescent="0.2">
      <c r="A63" s="1"/>
      <c r="B63" s="1"/>
      <c r="C63" s="1"/>
      <c r="D63" s="1"/>
      <c r="E63" s="1"/>
      <c r="G63" t="s">
        <v>208</v>
      </c>
      <c r="H63" s="30">
        <f>H28-H61</f>
        <v>0.1517857142857143</v>
      </c>
      <c r="I63" s="30">
        <f>I28-I61</f>
        <v>0.32589285714285715</v>
      </c>
      <c r="J63" s="30">
        <f>J28-J61</f>
        <v>0.12946428571428573</v>
      </c>
      <c r="K63" s="30">
        <f t="shared" ref="K63:L63" si="12">K28-K61</f>
        <v>-2.6785714285714274E-2</v>
      </c>
      <c r="L63" s="30">
        <f t="shared" si="12"/>
        <v>0.20089285714285715</v>
      </c>
    </row>
    <row r="64" spans="1:12" x14ac:dyDescent="0.2">
      <c r="A64" s="1"/>
      <c r="B64" s="1"/>
      <c r="C64" s="1"/>
      <c r="D64" s="1"/>
      <c r="E64" s="1"/>
    </row>
    <row r="65" spans="1:5" x14ac:dyDescent="0.2">
      <c r="A65" s="1"/>
      <c r="B65" s="1"/>
      <c r="C65" s="1"/>
      <c r="D65" s="1"/>
      <c r="E65" s="1"/>
    </row>
    <row r="66" spans="1:5" x14ac:dyDescent="0.2">
      <c r="A66" s="1"/>
      <c r="B66" s="1"/>
      <c r="C66" s="1"/>
      <c r="D66" s="1"/>
      <c r="E66" s="1"/>
    </row>
    <row r="67" spans="1:5" x14ac:dyDescent="0.2">
      <c r="A67" s="1"/>
      <c r="B67" s="1"/>
      <c r="C67" s="1"/>
      <c r="D67" s="1"/>
      <c r="E67" s="1"/>
    </row>
    <row r="68" spans="1:5" x14ac:dyDescent="0.2">
      <c r="A68" s="1"/>
      <c r="B68" s="1"/>
      <c r="C68" s="1"/>
      <c r="D68" s="1"/>
      <c r="E68" s="1"/>
    </row>
    <row r="69" spans="1:5" x14ac:dyDescent="0.2">
      <c r="A69" s="1"/>
      <c r="B69" s="1"/>
      <c r="C69" s="1"/>
      <c r="D69" s="1"/>
      <c r="E69" s="1"/>
    </row>
    <row r="70" spans="1:5" x14ac:dyDescent="0.2">
      <c r="A70" s="1"/>
      <c r="B70" s="1"/>
      <c r="C70" s="1"/>
      <c r="D70" s="1"/>
      <c r="E70" s="1"/>
    </row>
    <row r="71" spans="1:5" x14ac:dyDescent="0.2">
      <c r="A71" s="1"/>
      <c r="B71" s="1"/>
      <c r="C71" s="1"/>
      <c r="D71" s="1"/>
      <c r="E71" s="1"/>
    </row>
    <row r="72" spans="1:5" x14ac:dyDescent="0.2">
      <c r="A72" s="1"/>
      <c r="B72" s="1"/>
      <c r="C72" s="1"/>
      <c r="D72" s="1"/>
      <c r="E72" s="1"/>
    </row>
    <row r="73" spans="1:5" x14ac:dyDescent="0.2">
      <c r="A73" s="1"/>
      <c r="B73" s="1"/>
      <c r="C73" s="1"/>
      <c r="D73" s="1"/>
      <c r="E73" s="1"/>
    </row>
    <row r="74" spans="1:5" x14ac:dyDescent="0.2">
      <c r="A74" s="1"/>
      <c r="B74" s="1"/>
      <c r="C74" s="1"/>
      <c r="D74" s="1"/>
      <c r="E74" s="1"/>
    </row>
    <row r="75" spans="1:5" x14ac:dyDescent="0.2">
      <c r="A75" s="1"/>
      <c r="B75" s="1"/>
      <c r="C75" s="1"/>
      <c r="D75" s="1"/>
      <c r="E75" s="1"/>
    </row>
    <row r="76" spans="1:5" x14ac:dyDescent="0.2">
      <c r="A76" s="1"/>
      <c r="B76" s="1"/>
      <c r="C76" s="1"/>
      <c r="D76" s="1"/>
      <c r="E76" s="1"/>
    </row>
    <row r="77" spans="1:5" x14ac:dyDescent="0.2">
      <c r="A77" s="1"/>
      <c r="B77" s="1"/>
      <c r="C77" s="1"/>
      <c r="D77" s="1"/>
      <c r="E77" s="1"/>
    </row>
    <row r="78" spans="1:5" x14ac:dyDescent="0.2">
      <c r="A78" s="1"/>
      <c r="B78" s="1"/>
      <c r="C78" s="1"/>
      <c r="D78" s="1"/>
      <c r="E78" s="1"/>
    </row>
    <row r="79" spans="1:5" x14ac:dyDescent="0.2">
      <c r="A79" s="1"/>
      <c r="B79" s="1"/>
      <c r="C79" s="1"/>
      <c r="D79" s="1"/>
      <c r="E79" s="1"/>
    </row>
    <row r="80" spans="1:5" x14ac:dyDescent="0.2">
      <c r="A80" s="1"/>
      <c r="B80" s="1"/>
      <c r="C80" s="1"/>
      <c r="D80" s="1"/>
      <c r="E80" s="1"/>
    </row>
    <row r="81" spans="1:5" x14ac:dyDescent="0.2">
      <c r="A81" s="1"/>
      <c r="B81" s="1"/>
      <c r="C81" s="1"/>
      <c r="D81" s="1"/>
      <c r="E81" s="1"/>
    </row>
    <row r="82" spans="1:5" x14ac:dyDescent="0.2">
      <c r="A82" s="1"/>
      <c r="B82" s="1"/>
      <c r="C82" s="1"/>
      <c r="D82" s="1"/>
      <c r="E82" s="1"/>
    </row>
    <row r="83" spans="1:5" x14ac:dyDescent="0.2">
      <c r="A83" s="1"/>
      <c r="B83" s="1"/>
      <c r="C83" s="1"/>
      <c r="D83" s="1"/>
      <c r="E83" s="1"/>
    </row>
    <row r="84" spans="1:5" x14ac:dyDescent="0.2">
      <c r="A84" s="1"/>
      <c r="B84" s="1"/>
      <c r="C84" s="1"/>
      <c r="D84" s="1"/>
      <c r="E84" s="1"/>
    </row>
    <row r="85" spans="1:5" x14ac:dyDescent="0.2">
      <c r="A85" s="1"/>
      <c r="B85" s="1"/>
      <c r="C85" s="1"/>
      <c r="D85" s="1"/>
      <c r="E85" s="1"/>
    </row>
    <row r="86" spans="1:5" x14ac:dyDescent="0.2">
      <c r="A86" s="1"/>
      <c r="B86" s="1"/>
      <c r="C86" s="1"/>
      <c r="D86" s="1"/>
      <c r="E86" s="1"/>
    </row>
    <row r="87" spans="1:5" x14ac:dyDescent="0.2">
      <c r="A87" s="1"/>
      <c r="B87" s="1"/>
      <c r="C87" s="1"/>
      <c r="D87" s="1"/>
      <c r="E87" s="1"/>
    </row>
    <row r="88" spans="1:5" x14ac:dyDescent="0.2">
      <c r="A88" s="1"/>
      <c r="B88" s="1"/>
      <c r="C88" s="1"/>
      <c r="D88" s="1"/>
      <c r="E88" s="1"/>
    </row>
    <row r="89" spans="1:5" x14ac:dyDescent="0.2">
      <c r="A89" s="1"/>
      <c r="B89" s="1"/>
      <c r="C89" s="1"/>
      <c r="D89" s="1"/>
      <c r="E89" s="1"/>
    </row>
    <row r="90" spans="1:5" x14ac:dyDescent="0.2">
      <c r="A90" s="1"/>
      <c r="B90" s="1"/>
      <c r="C90" s="1"/>
      <c r="D90" s="1"/>
      <c r="E90" s="1"/>
    </row>
    <row r="91" spans="1:5" x14ac:dyDescent="0.2">
      <c r="A91" s="1"/>
      <c r="B91" s="1"/>
      <c r="C91" s="1"/>
      <c r="D91" s="1"/>
      <c r="E91" s="1"/>
    </row>
    <row r="92" spans="1:5" x14ac:dyDescent="0.2">
      <c r="A92" s="1"/>
      <c r="B92" s="1"/>
      <c r="C92" s="1"/>
      <c r="D92" s="1"/>
      <c r="E92" s="1"/>
    </row>
    <row r="93" spans="1:5" x14ac:dyDescent="0.2">
      <c r="A93" s="1"/>
      <c r="B93" s="1"/>
      <c r="C93" s="1"/>
      <c r="D93" s="1"/>
      <c r="E93" s="1"/>
    </row>
    <row r="94" spans="1:5" x14ac:dyDescent="0.2">
      <c r="A94" s="1"/>
      <c r="B94" s="1"/>
      <c r="C94" s="1"/>
      <c r="D94" s="1"/>
      <c r="E94" s="1"/>
    </row>
    <row r="95" spans="1:5" x14ac:dyDescent="0.2">
      <c r="A95" s="1"/>
      <c r="B95" s="1"/>
      <c r="C95" s="1"/>
      <c r="D95" s="1"/>
      <c r="E95" s="1"/>
    </row>
    <row r="96" spans="1:5" x14ac:dyDescent="0.2">
      <c r="A96" s="1"/>
      <c r="B96" s="1"/>
      <c r="C96" s="1"/>
      <c r="D96" s="1"/>
      <c r="E96" s="1"/>
    </row>
    <row r="97" spans="1:5" x14ac:dyDescent="0.2">
      <c r="A97" s="1"/>
      <c r="B97" s="1"/>
      <c r="C97" s="1"/>
      <c r="D97" s="1"/>
      <c r="E97" s="1"/>
    </row>
    <row r="98" spans="1:5" x14ac:dyDescent="0.2">
      <c r="A98" s="1"/>
      <c r="B98" s="1"/>
      <c r="C98" s="1"/>
      <c r="D98" s="1"/>
      <c r="E98" s="1"/>
    </row>
    <row r="99" spans="1:5" x14ac:dyDescent="0.2">
      <c r="A99" s="1"/>
      <c r="B99" s="1"/>
      <c r="C99" s="1"/>
      <c r="D99" s="1"/>
      <c r="E99" s="1"/>
    </row>
    <row r="100" spans="1:5" x14ac:dyDescent="0.2">
      <c r="A100" s="1"/>
      <c r="B100" s="1"/>
      <c r="C100" s="1"/>
      <c r="D100" s="1"/>
      <c r="E100" s="1"/>
    </row>
    <row r="101" spans="1:5" x14ac:dyDescent="0.2">
      <c r="A101" s="1"/>
      <c r="B101" s="1"/>
      <c r="C101" s="1"/>
      <c r="D101" s="1"/>
      <c r="E101" s="1"/>
    </row>
    <row r="102" spans="1:5" x14ac:dyDescent="0.2">
      <c r="A102" s="1"/>
      <c r="B102" s="1"/>
      <c r="C102" s="1"/>
      <c r="D102" s="1"/>
      <c r="E102" s="1"/>
    </row>
    <row r="103" spans="1:5" x14ac:dyDescent="0.2">
      <c r="A103" s="1"/>
      <c r="B103" s="1"/>
      <c r="C103" s="1"/>
      <c r="D103" s="1"/>
      <c r="E103" s="1"/>
    </row>
    <row r="104" spans="1:5" x14ac:dyDescent="0.2">
      <c r="A104" s="1"/>
      <c r="B104" s="1"/>
      <c r="C104" s="1"/>
      <c r="D104" s="1"/>
      <c r="E104" s="1"/>
    </row>
    <row r="105" spans="1:5" x14ac:dyDescent="0.2">
      <c r="A105" s="1"/>
      <c r="B105" s="1"/>
      <c r="C105" s="1"/>
      <c r="D105" s="1"/>
      <c r="E105" s="1"/>
    </row>
    <row r="106" spans="1:5" x14ac:dyDescent="0.2">
      <c r="A106" s="1"/>
      <c r="B106" s="1"/>
      <c r="C106" s="1"/>
      <c r="D106" s="1"/>
      <c r="E106" s="1"/>
    </row>
    <row r="107" spans="1:5" x14ac:dyDescent="0.2">
      <c r="A107" s="1"/>
      <c r="B107" s="1"/>
      <c r="C107" s="1"/>
      <c r="D107" s="1"/>
      <c r="E107" s="1"/>
    </row>
    <row r="108" spans="1:5" x14ac:dyDescent="0.2">
      <c r="A108" s="1"/>
      <c r="B108" s="1"/>
      <c r="C108" s="1"/>
      <c r="D108" s="1"/>
      <c r="E108" s="1"/>
    </row>
    <row r="109" spans="1:5" x14ac:dyDescent="0.2">
      <c r="A109" s="1"/>
      <c r="B109" s="1"/>
      <c r="C109" s="1"/>
      <c r="D109" s="1"/>
      <c r="E109" s="1"/>
    </row>
    <row r="110" spans="1:5" x14ac:dyDescent="0.2">
      <c r="A110" s="1"/>
      <c r="B110" s="1"/>
      <c r="C110" s="1"/>
      <c r="D110" s="1"/>
      <c r="E110" s="1"/>
    </row>
    <row r="111" spans="1:5" x14ac:dyDescent="0.2">
      <c r="A111" s="1"/>
      <c r="B111" s="1"/>
      <c r="C111" s="1"/>
      <c r="D111" s="1"/>
      <c r="E111" s="1"/>
    </row>
    <row r="112" spans="1:5" x14ac:dyDescent="0.2">
      <c r="A112" s="1"/>
      <c r="B112" s="1"/>
      <c r="C112" s="1"/>
      <c r="D112" s="1"/>
      <c r="E112" s="1"/>
    </row>
    <row r="113" spans="1:5" x14ac:dyDescent="0.2">
      <c r="A113" s="1"/>
      <c r="B113" s="1"/>
      <c r="C113" s="1"/>
      <c r="D113" s="1"/>
      <c r="E113" s="1"/>
    </row>
    <row r="114" spans="1:5" x14ac:dyDescent="0.2">
      <c r="A114" s="1"/>
      <c r="B114" s="1"/>
      <c r="C114" s="1"/>
      <c r="D114" s="1"/>
      <c r="E114" s="1"/>
    </row>
    <row r="115" spans="1:5" x14ac:dyDescent="0.2">
      <c r="A115" s="1"/>
      <c r="B115" s="1"/>
      <c r="C115" s="1"/>
      <c r="D115" s="1"/>
      <c r="E115" s="1"/>
    </row>
    <row r="116" spans="1:5" x14ac:dyDescent="0.2">
      <c r="A116" s="1"/>
      <c r="B116" s="1"/>
      <c r="C116" s="1"/>
      <c r="D116" s="1"/>
      <c r="E116" s="1"/>
    </row>
    <row r="117" spans="1:5" x14ac:dyDescent="0.2">
      <c r="A117" s="1"/>
      <c r="B117" s="1"/>
      <c r="C117" s="1"/>
      <c r="D117" s="1"/>
      <c r="E117" s="1"/>
    </row>
    <row r="118" spans="1:5" x14ac:dyDescent="0.2">
      <c r="A118" s="1"/>
      <c r="B118" s="1"/>
      <c r="C118" s="1"/>
      <c r="D118" s="1"/>
      <c r="E118" s="1"/>
    </row>
    <row r="119" spans="1:5" x14ac:dyDescent="0.2">
      <c r="A119" s="1"/>
      <c r="B119" s="1"/>
      <c r="C119" s="1"/>
      <c r="D119" s="1"/>
      <c r="E119" s="1"/>
    </row>
    <row r="120" spans="1:5" x14ac:dyDescent="0.2">
      <c r="A120" s="1"/>
      <c r="B120" s="1"/>
      <c r="C120" s="1"/>
      <c r="D120" s="1"/>
      <c r="E120" s="1"/>
    </row>
    <row r="121" spans="1:5" x14ac:dyDescent="0.2">
      <c r="A121" s="1"/>
      <c r="B121" s="1"/>
      <c r="C121" s="1"/>
      <c r="D121" s="1"/>
      <c r="E121" s="1"/>
    </row>
    <row r="122" spans="1:5" x14ac:dyDescent="0.2">
      <c r="A122" s="1"/>
      <c r="B122" s="1"/>
      <c r="C122" s="1"/>
      <c r="D122" s="1"/>
      <c r="E122" s="1"/>
    </row>
    <row r="123" spans="1:5" x14ac:dyDescent="0.2">
      <c r="A123" s="1"/>
      <c r="B123" s="1"/>
      <c r="C123" s="1"/>
      <c r="D123" s="1"/>
      <c r="E123" s="1"/>
    </row>
    <row r="124" spans="1:5" x14ac:dyDescent="0.2">
      <c r="A124" s="1"/>
      <c r="B124" s="1"/>
      <c r="C124" s="1"/>
      <c r="D124" s="1"/>
      <c r="E124" s="1"/>
    </row>
    <row r="125" spans="1:5" x14ac:dyDescent="0.2">
      <c r="A125" s="1"/>
      <c r="B125" s="1"/>
      <c r="C125" s="1"/>
      <c r="D125" s="1"/>
      <c r="E125" s="1"/>
    </row>
    <row r="126" spans="1:5" x14ac:dyDescent="0.2">
      <c r="A126" s="1"/>
      <c r="B126" s="1"/>
      <c r="C126" s="1"/>
      <c r="D126" s="1"/>
      <c r="E126" s="1"/>
    </row>
    <row r="127" spans="1:5" x14ac:dyDescent="0.2">
      <c r="A127" s="1"/>
      <c r="B127" s="1"/>
      <c r="C127" s="1"/>
      <c r="D127" s="1"/>
      <c r="E127" s="1"/>
    </row>
    <row r="128" spans="1:5" x14ac:dyDescent="0.2">
      <c r="A128" s="1"/>
      <c r="B128" s="1"/>
      <c r="C128" s="1"/>
      <c r="D128" s="1"/>
      <c r="E128" s="1"/>
    </row>
    <row r="129" spans="1:5" x14ac:dyDescent="0.2">
      <c r="A129" s="1"/>
      <c r="B129" s="1"/>
      <c r="C129" s="1"/>
      <c r="D129" s="1"/>
      <c r="E129" s="1"/>
    </row>
    <row r="130" spans="1:5" x14ac:dyDescent="0.2">
      <c r="A130" s="1"/>
      <c r="B130" s="1"/>
      <c r="C130" s="1"/>
      <c r="D130" s="1"/>
      <c r="E130" s="1"/>
    </row>
    <row r="131" spans="1:5" x14ac:dyDescent="0.2">
      <c r="A131" s="1"/>
      <c r="B131" s="1"/>
      <c r="C131" s="1"/>
      <c r="D131" s="1"/>
      <c r="E131" s="1"/>
    </row>
    <row r="132" spans="1:5" x14ac:dyDescent="0.2">
      <c r="A132" s="1"/>
      <c r="B132" s="1"/>
      <c r="C132" s="1"/>
      <c r="D132" s="1"/>
      <c r="E132" s="1"/>
    </row>
    <row r="133" spans="1:5" x14ac:dyDescent="0.2">
      <c r="A133" s="1"/>
      <c r="B133" s="1"/>
      <c r="C133" s="1"/>
      <c r="D133" s="1"/>
      <c r="E133" s="1"/>
    </row>
    <row r="134" spans="1:5" x14ac:dyDescent="0.2">
      <c r="A134" s="1"/>
      <c r="B134" s="1"/>
      <c r="C134" s="1"/>
      <c r="D134" s="1"/>
      <c r="E134" s="1"/>
    </row>
    <row r="135" spans="1:5" x14ac:dyDescent="0.2">
      <c r="A135" s="1"/>
      <c r="B135" s="1"/>
      <c r="C135" s="1"/>
      <c r="D135" s="1"/>
      <c r="E135" s="1"/>
    </row>
    <row r="136" spans="1:5" x14ac:dyDescent="0.2">
      <c r="A136" s="1"/>
      <c r="B136" s="1"/>
      <c r="C136" s="1"/>
      <c r="D136" s="1"/>
      <c r="E136" s="1"/>
    </row>
    <row r="137" spans="1:5" x14ac:dyDescent="0.2">
      <c r="A137" s="1"/>
      <c r="B137" s="1"/>
      <c r="C137" s="1"/>
      <c r="D137" s="1"/>
      <c r="E137" s="1"/>
    </row>
    <row r="138" spans="1:5" x14ac:dyDescent="0.2">
      <c r="A138" s="1"/>
      <c r="B138" s="1"/>
      <c r="C138" s="1"/>
      <c r="D138" s="1"/>
      <c r="E138" s="1"/>
    </row>
    <row r="139" spans="1:5" x14ac:dyDescent="0.2">
      <c r="A139" s="1"/>
      <c r="B139" s="1"/>
      <c r="C139" s="1"/>
      <c r="D139" s="1"/>
      <c r="E139" s="1"/>
    </row>
    <row r="140" spans="1:5" x14ac:dyDescent="0.2">
      <c r="A140" s="1"/>
      <c r="B140" s="1"/>
      <c r="C140" s="1"/>
      <c r="D140" s="1"/>
      <c r="E140" s="1"/>
    </row>
    <row r="141" spans="1:5" x14ac:dyDescent="0.2">
      <c r="A141" s="1"/>
      <c r="B141" s="1"/>
      <c r="C141" s="1"/>
      <c r="D141" s="1"/>
      <c r="E141" s="1"/>
    </row>
    <row r="142" spans="1:5" x14ac:dyDescent="0.2">
      <c r="A142" s="1"/>
      <c r="B142" s="1"/>
      <c r="C142" s="1"/>
      <c r="D142" s="1"/>
      <c r="E142" s="1"/>
    </row>
    <row r="143" spans="1:5" x14ac:dyDescent="0.2">
      <c r="A143" s="1"/>
      <c r="B143" s="1"/>
      <c r="C143" s="1"/>
      <c r="D143" s="1"/>
      <c r="E143" s="1"/>
    </row>
    <row r="144" spans="1:5" x14ac:dyDescent="0.2">
      <c r="A144" s="1"/>
      <c r="B144" s="1"/>
      <c r="C144" s="1"/>
      <c r="D144" s="1"/>
      <c r="E144" s="1"/>
    </row>
    <row r="145" spans="1:5" x14ac:dyDescent="0.2">
      <c r="A145" s="1"/>
      <c r="B145" s="1"/>
      <c r="C145" s="1"/>
      <c r="D145" s="1"/>
      <c r="E145" s="1"/>
    </row>
    <row r="146" spans="1:5" x14ac:dyDescent="0.2">
      <c r="A146" s="1"/>
      <c r="B146" s="1"/>
      <c r="C146" s="1"/>
      <c r="D146" s="1"/>
      <c r="E146" s="1"/>
    </row>
    <row r="147" spans="1:5" x14ac:dyDescent="0.2">
      <c r="A147" s="1"/>
      <c r="B147" s="1"/>
      <c r="C147" s="1"/>
      <c r="D147" s="1"/>
      <c r="E147" s="1"/>
    </row>
    <row r="148" spans="1:5" x14ac:dyDescent="0.2">
      <c r="A148" s="1"/>
      <c r="B148" s="1"/>
      <c r="C148" s="1"/>
      <c r="D148" s="1"/>
      <c r="E148" s="1"/>
    </row>
    <row r="149" spans="1:5" x14ac:dyDescent="0.2">
      <c r="A149" s="1"/>
      <c r="B149" s="1"/>
      <c r="C149" s="1"/>
      <c r="D149" s="1"/>
      <c r="E149" s="1"/>
    </row>
    <row r="150" spans="1:5" x14ac:dyDescent="0.2">
      <c r="A150" s="1"/>
      <c r="B150" s="1"/>
      <c r="C150" s="1"/>
      <c r="D150" s="1"/>
      <c r="E150" s="1"/>
    </row>
    <row r="151" spans="1:5" x14ac:dyDescent="0.2">
      <c r="A151" s="1"/>
      <c r="B151" s="1"/>
      <c r="C151" s="1"/>
      <c r="D151" s="1"/>
      <c r="E151" s="1"/>
    </row>
    <row r="152" spans="1:5" x14ac:dyDescent="0.2">
      <c r="A152" s="1"/>
      <c r="B152" s="1"/>
      <c r="C152" s="1"/>
      <c r="D152" s="1"/>
      <c r="E152" s="1"/>
    </row>
    <row r="153" spans="1:5" x14ac:dyDescent="0.2">
      <c r="A153" s="1"/>
      <c r="B153" s="1"/>
      <c r="C153" s="1"/>
      <c r="D153" s="1"/>
      <c r="E153" s="1"/>
    </row>
    <row r="154" spans="1:5" x14ac:dyDescent="0.2">
      <c r="A154" s="1"/>
      <c r="B154" s="1"/>
      <c r="C154" s="1"/>
      <c r="D154" s="1"/>
      <c r="E154" s="1"/>
    </row>
    <row r="155" spans="1:5" x14ac:dyDescent="0.2">
      <c r="A155" s="1"/>
      <c r="B155" s="1"/>
      <c r="C155" s="1"/>
      <c r="D155" s="1"/>
      <c r="E155" s="1"/>
    </row>
    <row r="156" spans="1:5" x14ac:dyDescent="0.2">
      <c r="A156" s="1"/>
      <c r="B156" s="1"/>
      <c r="C156" s="1"/>
      <c r="D156" s="1"/>
      <c r="E156" s="1"/>
    </row>
    <row r="157" spans="1:5" x14ac:dyDescent="0.2">
      <c r="A157" s="1"/>
      <c r="B157" s="1"/>
      <c r="C157" s="1"/>
      <c r="D157" s="1"/>
      <c r="E157" s="1"/>
    </row>
    <row r="158" spans="1:5" x14ac:dyDescent="0.2">
      <c r="A158" s="1"/>
      <c r="B158" s="1"/>
      <c r="C158" s="1"/>
      <c r="D158" s="1"/>
      <c r="E158" s="1"/>
    </row>
    <row r="159" spans="1:5" x14ac:dyDescent="0.2">
      <c r="A159" s="1"/>
      <c r="B159" s="1"/>
      <c r="C159" s="1"/>
      <c r="D159" s="1"/>
      <c r="E159" s="1"/>
    </row>
    <row r="160" spans="1:5" x14ac:dyDescent="0.2">
      <c r="A160" s="1"/>
      <c r="B160" s="1"/>
      <c r="C160" s="1"/>
      <c r="D160" s="1"/>
      <c r="E160" s="1"/>
    </row>
    <row r="161" spans="1:5" x14ac:dyDescent="0.2">
      <c r="A161" s="1"/>
      <c r="B161" s="1"/>
      <c r="C161" s="1"/>
      <c r="D161" s="1"/>
      <c r="E161" s="1"/>
    </row>
    <row r="162" spans="1:5" x14ac:dyDescent="0.2">
      <c r="A162" s="1"/>
      <c r="B162" s="1"/>
      <c r="C162" s="1"/>
      <c r="D162" s="1"/>
      <c r="E162" s="1"/>
    </row>
    <row r="163" spans="1:5" x14ac:dyDescent="0.2">
      <c r="A163" s="1"/>
      <c r="B163" s="1"/>
      <c r="C163" s="1"/>
      <c r="D163" s="1"/>
      <c r="E163" s="1"/>
    </row>
    <row r="164" spans="1:5" x14ac:dyDescent="0.2">
      <c r="A164" s="1"/>
      <c r="B164" s="1"/>
      <c r="C164" s="1"/>
      <c r="D164" s="1"/>
      <c r="E164" s="1"/>
    </row>
    <row r="165" spans="1:5" x14ac:dyDescent="0.2">
      <c r="A165" s="1"/>
      <c r="B165" s="1"/>
      <c r="C165" s="1"/>
      <c r="D165" s="1"/>
      <c r="E165" s="1"/>
    </row>
    <row r="166" spans="1:5" x14ac:dyDescent="0.2">
      <c r="A166" s="1"/>
      <c r="B166" s="1"/>
      <c r="C166" s="1"/>
      <c r="D166" s="1"/>
      <c r="E166" s="1"/>
    </row>
    <row r="167" spans="1:5" x14ac:dyDescent="0.2">
      <c r="A167" s="1"/>
      <c r="B167" s="1"/>
      <c r="C167" s="1"/>
      <c r="D167" s="1"/>
      <c r="E167" s="1"/>
    </row>
    <row r="168" spans="1:5" x14ac:dyDescent="0.2">
      <c r="A168" s="1"/>
      <c r="B168" s="1"/>
      <c r="C168" s="1"/>
      <c r="D168" s="1"/>
      <c r="E168" s="1"/>
    </row>
    <row r="169" spans="1:5" x14ac:dyDescent="0.2">
      <c r="A169" s="1"/>
      <c r="B169" s="1"/>
      <c r="C169" s="1"/>
      <c r="D169" s="1"/>
      <c r="E169" s="1"/>
    </row>
    <row r="170" spans="1:5" x14ac:dyDescent="0.2">
      <c r="A170" s="1"/>
      <c r="B170" s="1"/>
      <c r="C170" s="1"/>
      <c r="D170" s="1"/>
      <c r="E170" s="1"/>
    </row>
    <row r="171" spans="1:5" x14ac:dyDescent="0.2">
      <c r="A171" s="1"/>
      <c r="B171" s="1"/>
      <c r="C171" s="1"/>
      <c r="D171" s="1"/>
      <c r="E171" s="1"/>
    </row>
    <row r="172" spans="1:5" x14ac:dyDescent="0.2">
      <c r="A172" s="1"/>
      <c r="B172" s="1"/>
      <c r="C172" s="1"/>
      <c r="D172" s="1"/>
      <c r="E172" s="1"/>
    </row>
    <row r="173" spans="1:5" x14ac:dyDescent="0.2">
      <c r="A173" s="1"/>
      <c r="B173" s="1"/>
      <c r="C173" s="1"/>
      <c r="D173" s="1"/>
      <c r="E173" s="1"/>
    </row>
    <row r="174" spans="1:5" x14ac:dyDescent="0.2">
      <c r="A174" s="1"/>
      <c r="B174" s="1"/>
      <c r="C174" s="1"/>
      <c r="D174" s="1"/>
      <c r="E174" s="1"/>
    </row>
    <row r="175" spans="1:5" x14ac:dyDescent="0.2">
      <c r="A175" s="1"/>
      <c r="B175" s="1"/>
      <c r="C175" s="1"/>
      <c r="D175" s="1"/>
      <c r="E175" s="1"/>
    </row>
    <row r="176" spans="1:5" x14ac:dyDescent="0.2">
      <c r="A176" s="1"/>
      <c r="B176" s="1"/>
      <c r="C176" s="1"/>
      <c r="D176" s="1"/>
      <c r="E176" s="1"/>
    </row>
    <row r="177" spans="1:5" x14ac:dyDescent="0.2">
      <c r="A177" s="1"/>
      <c r="B177" s="1"/>
      <c r="C177" s="1"/>
      <c r="D177" s="1"/>
      <c r="E177" s="1"/>
    </row>
    <row r="178" spans="1:5" x14ac:dyDescent="0.2">
      <c r="A178" s="1"/>
      <c r="B178" s="1"/>
      <c r="C178" s="1"/>
      <c r="D178" s="1"/>
      <c r="E178" s="1"/>
    </row>
    <row r="179" spans="1:5" x14ac:dyDescent="0.2">
      <c r="A179" s="1"/>
      <c r="B179" s="1"/>
      <c r="C179" s="1"/>
      <c r="D179" s="1"/>
      <c r="E179" s="1"/>
    </row>
    <row r="180" spans="1:5" x14ac:dyDescent="0.2">
      <c r="A180" s="1"/>
      <c r="B180" s="1"/>
      <c r="C180" s="1"/>
      <c r="D180" s="1"/>
      <c r="E180" s="1"/>
    </row>
    <row r="181" spans="1:5" x14ac:dyDescent="0.2">
      <c r="A181" s="1"/>
      <c r="B181" s="1"/>
      <c r="C181" s="1"/>
      <c r="D181" s="1"/>
      <c r="E181" s="1"/>
    </row>
    <row r="182" spans="1:5" x14ac:dyDescent="0.2">
      <c r="A182" s="1"/>
      <c r="B182" s="1"/>
      <c r="C182" s="1"/>
      <c r="D182" s="1"/>
      <c r="E182" s="1"/>
    </row>
    <row r="183" spans="1:5" x14ac:dyDescent="0.2">
      <c r="A183" s="1"/>
      <c r="B183" s="1"/>
      <c r="C183" s="1"/>
      <c r="D183" s="1"/>
      <c r="E183" s="1"/>
    </row>
    <row r="184" spans="1:5" x14ac:dyDescent="0.2">
      <c r="A184" s="1"/>
      <c r="B184" s="1"/>
      <c r="C184" s="1"/>
      <c r="D184" s="1"/>
      <c r="E184" s="1"/>
    </row>
    <row r="185" spans="1:5" x14ac:dyDescent="0.2">
      <c r="A185" s="1"/>
      <c r="B185" s="1"/>
      <c r="C185" s="1"/>
      <c r="D185" s="1"/>
      <c r="E185" s="1"/>
    </row>
    <row r="186" spans="1:5" x14ac:dyDescent="0.2">
      <c r="A186" s="1"/>
      <c r="B186" s="1"/>
      <c r="C186" s="1"/>
      <c r="D186" s="1"/>
      <c r="E186" s="1"/>
    </row>
    <row r="187" spans="1:5" x14ac:dyDescent="0.2">
      <c r="A187" s="1"/>
      <c r="B187" s="1"/>
      <c r="C187" s="1"/>
      <c r="D187" s="1"/>
      <c r="E187" s="1"/>
    </row>
    <row r="188" spans="1:5" x14ac:dyDescent="0.2">
      <c r="A188" s="1"/>
      <c r="B188" s="1"/>
      <c r="C188" s="1"/>
      <c r="D188" s="1"/>
      <c r="E188" s="1"/>
    </row>
    <row r="189" spans="1:5" x14ac:dyDescent="0.2">
      <c r="A189" s="1"/>
      <c r="B189" s="1"/>
      <c r="C189" s="1"/>
      <c r="D189" s="1"/>
      <c r="E189" s="1"/>
    </row>
    <row r="190" spans="1:5" x14ac:dyDescent="0.2">
      <c r="A190" s="1"/>
      <c r="B190" s="1"/>
      <c r="C190" s="1"/>
      <c r="D190" s="1"/>
      <c r="E190" s="1"/>
    </row>
    <row r="191" spans="1:5" x14ac:dyDescent="0.2">
      <c r="A191" s="1"/>
      <c r="B191" s="1"/>
      <c r="C191" s="1"/>
      <c r="D191" s="1"/>
      <c r="E191" s="1"/>
    </row>
    <row r="192" spans="1:5" x14ac:dyDescent="0.2">
      <c r="A192" s="1"/>
      <c r="B192" s="1"/>
      <c r="C192" s="1"/>
      <c r="D192" s="1"/>
      <c r="E192" s="1"/>
    </row>
    <row r="193" spans="1:5" x14ac:dyDescent="0.2">
      <c r="A193" s="1"/>
      <c r="B193" s="1"/>
      <c r="C193" s="1"/>
      <c r="D193" s="1"/>
      <c r="E193" s="1"/>
    </row>
  </sheetData>
  <sortState xmlns:xlrd2="http://schemas.microsoft.com/office/spreadsheetml/2017/richdata2" ref="A37:E50">
    <sortCondition ref="E37:E50"/>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CCF3-7F36-DD48-8AF3-0FE99DF9D37C}">
  <sheetPr>
    <tabColor rgb="FF00B0F0"/>
  </sheetPr>
  <dimension ref="A1:T193"/>
  <sheetViews>
    <sheetView topLeftCell="L19" workbookViewId="0">
      <selection activeCell="O36" sqref="O36"/>
    </sheetView>
  </sheetViews>
  <sheetFormatPr baseColWidth="10" defaultColWidth="11.1640625" defaultRowHeight="16" x14ac:dyDescent="0.2"/>
  <sheetData>
    <row r="1" spans="1:12" x14ac:dyDescent="0.2">
      <c r="A1" s="22">
        <v>1</v>
      </c>
      <c r="B1" s="22">
        <v>1</v>
      </c>
      <c r="C1" s="22">
        <v>3</v>
      </c>
      <c r="D1" s="22">
        <v>3</v>
      </c>
      <c r="E1" s="22">
        <v>1</v>
      </c>
    </row>
    <row r="2" spans="1:12" ht="43" x14ac:dyDescent="0.2">
      <c r="A2" s="22">
        <v>1</v>
      </c>
      <c r="B2" s="22">
        <v>1</v>
      </c>
      <c r="C2" s="22">
        <v>3</v>
      </c>
      <c r="D2" s="22">
        <v>3</v>
      </c>
      <c r="E2" s="22">
        <v>3</v>
      </c>
      <c r="G2" s="4"/>
      <c r="H2" s="5" t="s">
        <v>24</v>
      </c>
      <c r="I2" s="5" t="s">
        <v>23</v>
      </c>
      <c r="J2" s="5" t="s">
        <v>25</v>
      </c>
      <c r="K2" s="5" t="s">
        <v>26</v>
      </c>
      <c r="L2" s="5" t="s">
        <v>27</v>
      </c>
    </row>
    <row r="3" spans="1:12" x14ac:dyDescent="0.2">
      <c r="A3" s="22">
        <v>1</v>
      </c>
      <c r="B3" s="22">
        <v>1</v>
      </c>
      <c r="C3" s="22">
        <v>5</v>
      </c>
      <c r="D3" s="22">
        <v>7</v>
      </c>
      <c r="E3" s="22">
        <v>6</v>
      </c>
      <c r="G3" s="2">
        <v>1</v>
      </c>
      <c r="H3" s="2">
        <v>16</v>
      </c>
      <c r="I3" s="2">
        <v>13</v>
      </c>
      <c r="J3" s="2">
        <v>10</v>
      </c>
      <c r="K3" s="2">
        <v>10</v>
      </c>
      <c r="L3" s="2">
        <v>10</v>
      </c>
    </row>
    <row r="4" spans="1:12" x14ac:dyDescent="0.2">
      <c r="A4" s="22">
        <v>1</v>
      </c>
      <c r="B4" s="22">
        <v>1</v>
      </c>
      <c r="C4" s="22">
        <v>6</v>
      </c>
      <c r="D4" s="22">
        <v>6</v>
      </c>
      <c r="E4" s="22">
        <v>1</v>
      </c>
      <c r="G4" s="2">
        <v>2</v>
      </c>
      <c r="H4" s="2">
        <v>1</v>
      </c>
      <c r="I4" s="2">
        <v>2</v>
      </c>
      <c r="J4" s="2">
        <v>3</v>
      </c>
      <c r="K4" s="2">
        <v>3</v>
      </c>
      <c r="L4" s="2">
        <v>4</v>
      </c>
    </row>
    <row r="5" spans="1:12" x14ac:dyDescent="0.2">
      <c r="A5" s="22">
        <v>1</v>
      </c>
      <c r="B5" s="22">
        <v>1</v>
      </c>
      <c r="C5" s="22">
        <v>6</v>
      </c>
      <c r="D5" s="22">
        <v>6</v>
      </c>
      <c r="E5" s="22">
        <v>4</v>
      </c>
      <c r="G5" s="2">
        <v>3</v>
      </c>
      <c r="H5" s="2">
        <v>1</v>
      </c>
      <c r="I5" s="2">
        <v>0</v>
      </c>
      <c r="J5" s="2">
        <v>4</v>
      </c>
      <c r="K5" s="2">
        <v>5</v>
      </c>
      <c r="L5" s="2">
        <v>3</v>
      </c>
    </row>
    <row r="6" spans="1:12" x14ac:dyDescent="0.2">
      <c r="A6" s="22">
        <v>1</v>
      </c>
      <c r="B6" s="22">
        <v>1</v>
      </c>
      <c r="C6" s="22">
        <v>6</v>
      </c>
      <c r="D6" s="22">
        <v>7</v>
      </c>
      <c r="E6" s="22">
        <v>5</v>
      </c>
      <c r="G6" s="2">
        <v>4</v>
      </c>
      <c r="H6" s="2">
        <v>0</v>
      </c>
      <c r="I6" s="2">
        <v>0</v>
      </c>
      <c r="J6" s="2">
        <v>0</v>
      </c>
      <c r="K6" s="2">
        <v>1</v>
      </c>
      <c r="L6" s="2">
        <v>0</v>
      </c>
    </row>
    <row r="7" spans="1:12" x14ac:dyDescent="0.2">
      <c r="A7" s="22">
        <v>1</v>
      </c>
      <c r="B7" s="22">
        <v>1</v>
      </c>
      <c r="C7" s="22">
        <v>6</v>
      </c>
      <c r="D7" s="22">
        <v>7</v>
      </c>
      <c r="E7" s="22">
        <v>7</v>
      </c>
      <c r="G7" s="2">
        <v>5</v>
      </c>
      <c r="H7" s="2">
        <v>0</v>
      </c>
      <c r="I7" s="2">
        <v>1</v>
      </c>
      <c r="J7" s="2">
        <v>1</v>
      </c>
      <c r="K7" s="2">
        <v>2</v>
      </c>
      <c r="L7" s="2">
        <v>2</v>
      </c>
    </row>
    <row r="8" spans="1:12" x14ac:dyDescent="0.2">
      <c r="A8" s="22">
        <v>1</v>
      </c>
      <c r="B8" s="22">
        <v>1</v>
      </c>
      <c r="C8" s="22">
        <v>7</v>
      </c>
      <c r="D8" s="22">
        <v>7</v>
      </c>
      <c r="E8" s="22">
        <v>1</v>
      </c>
      <c r="G8" s="2">
        <v>6</v>
      </c>
      <c r="H8" s="2">
        <v>1</v>
      </c>
      <c r="I8" s="2">
        <v>2</v>
      </c>
      <c r="J8" s="2">
        <v>3</v>
      </c>
      <c r="K8" s="2">
        <v>2</v>
      </c>
      <c r="L8" s="2">
        <v>4</v>
      </c>
    </row>
    <row r="9" spans="1:12" x14ac:dyDescent="0.2">
      <c r="A9" s="22">
        <v>1</v>
      </c>
      <c r="B9" s="22">
        <v>1</v>
      </c>
      <c r="C9" s="22">
        <v>7</v>
      </c>
      <c r="D9" s="22">
        <v>7</v>
      </c>
      <c r="E9" s="22">
        <v>6</v>
      </c>
      <c r="G9" s="2">
        <v>7</v>
      </c>
      <c r="H9" s="2">
        <v>13</v>
      </c>
      <c r="I9" s="2">
        <v>14</v>
      </c>
      <c r="J9" s="2">
        <v>11</v>
      </c>
      <c r="K9" s="2">
        <v>9</v>
      </c>
      <c r="L9" s="2">
        <v>9</v>
      </c>
    </row>
    <row r="10" spans="1:12" x14ac:dyDescent="0.2">
      <c r="A10" s="22">
        <v>1</v>
      </c>
      <c r="B10" s="22">
        <v>1</v>
      </c>
      <c r="C10" s="22">
        <v>7</v>
      </c>
      <c r="D10" s="22">
        <v>7</v>
      </c>
      <c r="E10" s="22">
        <v>7</v>
      </c>
      <c r="G10" t="s">
        <v>22</v>
      </c>
      <c r="H10">
        <f>SUM(H3:H9)</f>
        <v>32</v>
      </c>
      <c r="I10">
        <f>SUM(I3:I9)</f>
        <v>32</v>
      </c>
      <c r="J10">
        <f t="shared" ref="J10:L10" si="0">SUM(J3:J9)</f>
        <v>32</v>
      </c>
      <c r="K10">
        <f>SUM(K3:K9)</f>
        <v>32</v>
      </c>
      <c r="L10">
        <f t="shared" si="0"/>
        <v>32</v>
      </c>
    </row>
    <row r="11" spans="1:12" x14ac:dyDescent="0.2">
      <c r="A11" s="22">
        <v>1</v>
      </c>
      <c r="B11" s="22">
        <v>1</v>
      </c>
      <c r="C11" s="22">
        <v>7</v>
      </c>
      <c r="D11" s="22">
        <v>7</v>
      </c>
      <c r="E11" s="22">
        <v>7</v>
      </c>
      <c r="H11" s="2"/>
      <c r="I11" s="2"/>
      <c r="J11" s="2"/>
      <c r="K11" s="2"/>
      <c r="L11" s="2"/>
    </row>
    <row r="12" spans="1:12" x14ac:dyDescent="0.2">
      <c r="A12" s="22">
        <v>1</v>
      </c>
      <c r="B12" s="22">
        <v>1</v>
      </c>
      <c r="C12" s="22">
        <v>7</v>
      </c>
      <c r="D12" s="22">
        <v>7</v>
      </c>
      <c r="E12" s="22">
        <v>7</v>
      </c>
      <c r="H12" s="2"/>
      <c r="I12" s="2"/>
      <c r="J12" s="2"/>
      <c r="K12" s="2"/>
      <c r="L12" s="2"/>
    </row>
    <row r="13" spans="1:12" x14ac:dyDescent="0.2">
      <c r="A13" s="22">
        <v>1</v>
      </c>
      <c r="B13" s="22">
        <v>1</v>
      </c>
      <c r="C13" s="22">
        <v>7</v>
      </c>
      <c r="D13" s="22">
        <v>7</v>
      </c>
      <c r="E13" s="22">
        <v>7</v>
      </c>
      <c r="H13" s="2"/>
      <c r="I13" s="2"/>
      <c r="J13" s="2"/>
      <c r="K13" s="2"/>
      <c r="L13" s="2"/>
    </row>
    <row r="14" spans="1:12" x14ac:dyDescent="0.2">
      <c r="A14" s="22">
        <v>2</v>
      </c>
      <c r="B14" s="22">
        <v>2</v>
      </c>
      <c r="C14" s="22">
        <v>2</v>
      </c>
      <c r="D14" s="22">
        <v>2</v>
      </c>
      <c r="E14" s="22">
        <v>2</v>
      </c>
      <c r="H14" s="2"/>
      <c r="I14" s="2"/>
      <c r="J14" s="2"/>
      <c r="K14" s="2"/>
      <c r="L14" s="2"/>
    </row>
    <row r="15" spans="1:12" x14ac:dyDescent="0.2">
      <c r="A15" s="22">
        <v>3</v>
      </c>
      <c r="B15" s="22">
        <v>3</v>
      </c>
      <c r="C15" s="22">
        <v>3</v>
      </c>
      <c r="D15" s="22">
        <v>3</v>
      </c>
      <c r="E15" s="22">
        <v>3</v>
      </c>
      <c r="H15" s="2"/>
      <c r="I15" s="2"/>
      <c r="J15" s="2"/>
      <c r="K15" s="2"/>
      <c r="L15" s="2"/>
    </row>
    <row r="16" spans="1:12" ht="43" x14ac:dyDescent="0.2">
      <c r="A16" s="22">
        <v>6</v>
      </c>
      <c r="B16" s="22">
        <v>6</v>
      </c>
      <c r="C16" s="22">
        <v>2</v>
      </c>
      <c r="D16" s="22">
        <v>2</v>
      </c>
      <c r="E16" s="22">
        <v>3</v>
      </c>
      <c r="G16" s="4"/>
      <c r="H16" s="5" t="s">
        <v>24</v>
      </c>
      <c r="I16" s="5" t="s">
        <v>23</v>
      </c>
      <c r="J16" s="5" t="s">
        <v>25</v>
      </c>
      <c r="K16" s="5" t="s">
        <v>26</v>
      </c>
      <c r="L16" s="5" t="s">
        <v>27</v>
      </c>
    </row>
    <row r="17" spans="1:19" x14ac:dyDescent="0.2">
      <c r="A17" s="22">
        <v>7</v>
      </c>
      <c r="B17" s="22">
        <v>1</v>
      </c>
      <c r="C17" s="22">
        <v>5</v>
      </c>
      <c r="D17" s="22">
        <v>5</v>
      </c>
      <c r="E17" s="22">
        <v>5</v>
      </c>
      <c r="G17" s="2">
        <v>1</v>
      </c>
      <c r="H17" s="16">
        <f>H3/H10</f>
        <v>0.5</v>
      </c>
      <c r="I17" s="16">
        <f>I3/I10</f>
        <v>0.40625</v>
      </c>
      <c r="J17" s="16">
        <f>J3/J10</f>
        <v>0.3125</v>
      </c>
      <c r="K17" s="16">
        <f>K3/K10</f>
        <v>0.3125</v>
      </c>
      <c r="L17" s="16">
        <f>L3/L10</f>
        <v>0.3125</v>
      </c>
    </row>
    <row r="18" spans="1:19" x14ac:dyDescent="0.2">
      <c r="A18" s="22">
        <v>7</v>
      </c>
      <c r="B18" s="22">
        <v>2</v>
      </c>
      <c r="C18" s="22">
        <v>7</v>
      </c>
      <c r="D18" s="22">
        <v>7</v>
      </c>
      <c r="E18" s="22">
        <v>7</v>
      </c>
      <c r="G18" s="2">
        <v>2</v>
      </c>
      <c r="H18" s="16">
        <f>H4/H10</f>
        <v>3.125E-2</v>
      </c>
      <c r="I18" s="16">
        <f>I4/I10</f>
        <v>6.25E-2</v>
      </c>
      <c r="J18" s="16">
        <f>J4/J10</f>
        <v>9.375E-2</v>
      </c>
      <c r="K18" s="16">
        <f>K4/K10</f>
        <v>9.375E-2</v>
      </c>
      <c r="L18" s="16">
        <f>L4/L10</f>
        <v>0.125</v>
      </c>
    </row>
    <row r="19" spans="1:19" x14ac:dyDescent="0.2">
      <c r="A19" s="22">
        <v>7</v>
      </c>
      <c r="B19" s="22">
        <v>6</v>
      </c>
      <c r="C19" s="22">
        <v>2</v>
      </c>
      <c r="D19" s="22">
        <v>3</v>
      </c>
      <c r="E19" s="22">
        <v>3</v>
      </c>
      <c r="G19" s="2">
        <v>3</v>
      </c>
      <c r="H19" s="16">
        <f>H5/H10</f>
        <v>3.125E-2</v>
      </c>
      <c r="I19" s="16">
        <f>I5/I10</f>
        <v>0</v>
      </c>
      <c r="J19" s="16">
        <f>J5/J10</f>
        <v>0.125</v>
      </c>
      <c r="K19" s="16">
        <f>K5/K10</f>
        <v>0.15625</v>
      </c>
      <c r="L19" s="16">
        <f>L5/L10</f>
        <v>9.375E-2</v>
      </c>
    </row>
    <row r="20" spans="1:19" x14ac:dyDescent="0.2">
      <c r="A20" s="22">
        <v>7</v>
      </c>
      <c r="B20" s="22">
        <v>7</v>
      </c>
      <c r="C20" s="22">
        <v>1</v>
      </c>
      <c r="D20" s="22">
        <v>1</v>
      </c>
      <c r="E20" s="22">
        <v>1</v>
      </c>
      <c r="G20" s="2">
        <v>4</v>
      </c>
      <c r="H20" s="16">
        <f>H6/H10</f>
        <v>0</v>
      </c>
      <c r="I20" s="16">
        <f>I6/I10</f>
        <v>0</v>
      </c>
      <c r="J20" s="16">
        <f>J6/J10</f>
        <v>0</v>
      </c>
      <c r="K20" s="16">
        <f>K6/K10</f>
        <v>3.125E-2</v>
      </c>
      <c r="L20" s="16">
        <f>L6/L10</f>
        <v>0</v>
      </c>
    </row>
    <row r="21" spans="1:19" x14ac:dyDescent="0.2">
      <c r="A21" s="22">
        <v>7</v>
      </c>
      <c r="B21" s="22">
        <v>7</v>
      </c>
      <c r="C21" s="22">
        <v>1</v>
      </c>
      <c r="D21" s="22">
        <v>1</v>
      </c>
      <c r="E21" s="22">
        <v>1</v>
      </c>
      <c r="G21" s="2">
        <v>5</v>
      </c>
      <c r="H21" s="16">
        <f>H7/H10</f>
        <v>0</v>
      </c>
      <c r="I21" s="16">
        <f>I7/I10</f>
        <v>3.125E-2</v>
      </c>
      <c r="J21" s="16">
        <f>J7/J10</f>
        <v>3.125E-2</v>
      </c>
      <c r="K21" s="16">
        <f>K7/K10</f>
        <v>6.25E-2</v>
      </c>
      <c r="L21" s="16">
        <f>L7/L10</f>
        <v>6.25E-2</v>
      </c>
    </row>
    <row r="22" spans="1:19" x14ac:dyDescent="0.2">
      <c r="A22" s="22">
        <v>7</v>
      </c>
      <c r="B22" s="22">
        <v>7</v>
      </c>
      <c r="C22" s="22">
        <v>1</v>
      </c>
      <c r="D22" s="22">
        <v>1</v>
      </c>
      <c r="E22" s="22">
        <v>1</v>
      </c>
      <c r="G22" s="2">
        <v>6</v>
      </c>
      <c r="H22" s="16">
        <f>H8/H10</f>
        <v>3.125E-2</v>
      </c>
      <c r="I22" s="16">
        <f>I8/I10</f>
        <v>6.25E-2</v>
      </c>
      <c r="J22" s="16">
        <f>J8/J10</f>
        <v>9.375E-2</v>
      </c>
      <c r="K22" s="16">
        <f>K8/K10</f>
        <v>6.25E-2</v>
      </c>
      <c r="L22" s="16">
        <f>L8/L10</f>
        <v>0.125</v>
      </c>
    </row>
    <row r="23" spans="1:19" x14ac:dyDescent="0.2">
      <c r="A23" s="22">
        <v>7</v>
      </c>
      <c r="B23" s="22">
        <v>7</v>
      </c>
      <c r="C23" s="22">
        <v>1</v>
      </c>
      <c r="D23" s="22">
        <v>1</v>
      </c>
      <c r="E23" s="22">
        <v>1</v>
      </c>
      <c r="G23" s="2">
        <v>7</v>
      </c>
      <c r="H23" s="16">
        <f>H9/H10</f>
        <v>0.40625</v>
      </c>
      <c r="I23" s="16">
        <f>I9/I10</f>
        <v>0.4375</v>
      </c>
      <c r="J23" s="16">
        <f>J9/J10</f>
        <v>0.34375</v>
      </c>
      <c r="K23" s="16">
        <f>K9/K10</f>
        <v>0.28125</v>
      </c>
      <c r="L23" s="16">
        <f>L9/L10</f>
        <v>0.28125</v>
      </c>
    </row>
    <row r="24" spans="1:19" x14ac:dyDescent="0.2">
      <c r="A24" s="22">
        <v>7</v>
      </c>
      <c r="B24" s="22">
        <v>7</v>
      </c>
      <c r="C24" s="22">
        <v>1</v>
      </c>
      <c r="D24" s="22">
        <v>1</v>
      </c>
      <c r="E24" s="22">
        <v>1</v>
      </c>
      <c r="G24" t="s">
        <v>22</v>
      </c>
      <c r="H24">
        <f>SUM(H17:H23)</f>
        <v>1</v>
      </c>
      <c r="I24">
        <f>SUM(I17:I23)</f>
        <v>1</v>
      </c>
      <c r="J24">
        <f t="shared" ref="J24" si="1">SUM(J17:J23)</f>
        <v>1</v>
      </c>
      <c r="K24">
        <f>SUM(K17:K23)</f>
        <v>1</v>
      </c>
      <c r="L24">
        <f t="shared" ref="L24" si="2">SUM(L17:L23)</f>
        <v>1</v>
      </c>
    </row>
    <row r="25" spans="1:19" x14ac:dyDescent="0.2">
      <c r="A25" s="22">
        <v>7</v>
      </c>
      <c r="B25" s="22">
        <v>7</v>
      </c>
      <c r="C25" s="22">
        <v>1</v>
      </c>
      <c r="D25" s="22">
        <v>1</v>
      </c>
      <c r="E25" s="22">
        <v>1</v>
      </c>
      <c r="H25" s="30">
        <f>H22+H23</f>
        <v>0.4375</v>
      </c>
      <c r="I25" s="30">
        <f>I22+I23</f>
        <v>0.5</v>
      </c>
      <c r="J25" s="30">
        <f>J22+J23</f>
        <v>0.4375</v>
      </c>
      <c r="K25" s="30">
        <f>K22+K23</f>
        <v>0.34375</v>
      </c>
      <c r="L25" s="30">
        <f>L22+L23</f>
        <v>0.40625</v>
      </c>
    </row>
    <row r="26" spans="1:19" x14ac:dyDescent="0.2">
      <c r="A26" s="22">
        <v>7</v>
      </c>
      <c r="B26" s="22">
        <v>7</v>
      </c>
      <c r="C26" s="22">
        <v>1</v>
      </c>
      <c r="D26" s="22">
        <v>1</v>
      </c>
      <c r="E26" s="22">
        <v>1</v>
      </c>
    </row>
    <row r="27" spans="1:19" x14ac:dyDescent="0.2">
      <c r="A27" s="22">
        <v>7</v>
      </c>
      <c r="B27" s="22">
        <v>7</v>
      </c>
      <c r="C27" s="22">
        <v>1</v>
      </c>
      <c r="D27" s="22">
        <v>1</v>
      </c>
      <c r="E27" s="22">
        <v>2</v>
      </c>
    </row>
    <row r="28" spans="1:19" x14ac:dyDescent="0.2">
      <c r="A28" s="22">
        <v>7</v>
      </c>
      <c r="B28" s="22">
        <v>7</v>
      </c>
      <c r="C28" s="22">
        <v>1</v>
      </c>
      <c r="D28" s="22">
        <v>1</v>
      </c>
      <c r="E28" s="22">
        <v>3</v>
      </c>
    </row>
    <row r="29" spans="1:19" x14ac:dyDescent="0.2">
      <c r="A29" s="22">
        <v>7</v>
      </c>
      <c r="B29" s="22">
        <v>7</v>
      </c>
      <c r="C29" s="22">
        <v>1</v>
      </c>
      <c r="D29" s="22">
        <v>1</v>
      </c>
      <c r="E29" s="22">
        <v>7</v>
      </c>
    </row>
    <row r="30" spans="1:19" x14ac:dyDescent="0.2">
      <c r="A30" s="22">
        <v>7</v>
      </c>
      <c r="B30" s="22">
        <v>7</v>
      </c>
      <c r="C30" s="22">
        <v>2</v>
      </c>
      <c r="D30" s="22">
        <v>2</v>
      </c>
      <c r="E30" s="22">
        <v>2</v>
      </c>
    </row>
    <row r="31" spans="1:19" x14ac:dyDescent="0.2">
      <c r="A31" s="22">
        <v>7</v>
      </c>
      <c r="B31" s="22">
        <v>7</v>
      </c>
      <c r="C31" s="22">
        <v>7</v>
      </c>
      <c r="D31" s="22">
        <v>6</v>
      </c>
      <c r="E31" s="22">
        <v>7</v>
      </c>
    </row>
    <row r="32" spans="1:19" x14ac:dyDescent="0.2">
      <c r="A32" s="22">
        <v>7</v>
      </c>
      <c r="B32" s="22">
        <v>7</v>
      </c>
      <c r="C32" s="22">
        <v>7</v>
      </c>
      <c r="D32" s="22">
        <v>7</v>
      </c>
      <c r="E32" s="22">
        <v>7</v>
      </c>
      <c r="O32" s="5" t="s">
        <v>31</v>
      </c>
      <c r="P32" s="5" t="s">
        <v>32</v>
      </c>
      <c r="Q32" s="5" t="s">
        <v>33</v>
      </c>
      <c r="R32" s="5" t="s">
        <v>34</v>
      </c>
      <c r="S32" s="5" t="s">
        <v>35</v>
      </c>
    </row>
    <row r="33" spans="1:20" x14ac:dyDescent="0.2">
      <c r="A33" s="15" t="s">
        <v>19</v>
      </c>
      <c r="B33" s="15" t="s">
        <v>20</v>
      </c>
      <c r="C33" s="15" t="s">
        <v>18</v>
      </c>
      <c r="D33" s="15" t="s">
        <v>21</v>
      </c>
      <c r="E33" s="15" t="s">
        <v>7</v>
      </c>
      <c r="N33" t="s">
        <v>29</v>
      </c>
      <c r="O33" s="24">
        <f>H17+H18</f>
        <v>0.53125</v>
      </c>
      <c r="P33" s="24">
        <f t="shared" ref="P33:S33" si="3">I17+I18</f>
        <v>0.46875</v>
      </c>
      <c r="Q33" s="24">
        <f t="shared" si="3"/>
        <v>0.40625</v>
      </c>
      <c r="R33" s="24">
        <f t="shared" si="3"/>
        <v>0.40625</v>
      </c>
      <c r="S33" s="24">
        <f t="shared" si="3"/>
        <v>0.4375</v>
      </c>
    </row>
    <row r="34" spans="1:20" x14ac:dyDescent="0.2">
      <c r="A34" s="15"/>
      <c r="B34" s="15"/>
      <c r="C34" s="15"/>
      <c r="D34" s="15"/>
      <c r="E34" s="15"/>
      <c r="N34" t="s">
        <v>30</v>
      </c>
      <c r="O34" s="24">
        <f>H52+H53</f>
        <v>0.5</v>
      </c>
      <c r="P34" s="24">
        <f t="shared" ref="P34:S34" si="4">I52+I53</f>
        <v>0.64285714285714279</v>
      </c>
      <c r="Q34" s="24">
        <f t="shared" si="4"/>
        <v>0.64285714285714279</v>
      </c>
      <c r="R34" s="24">
        <f t="shared" si="4"/>
        <v>0.5714285714285714</v>
      </c>
      <c r="S34" s="24">
        <f t="shared" si="4"/>
        <v>0.64285714285714279</v>
      </c>
    </row>
    <row r="35" spans="1:20" x14ac:dyDescent="0.2">
      <c r="A35" s="15"/>
      <c r="B35" s="15"/>
      <c r="C35" s="15"/>
      <c r="D35" s="15"/>
      <c r="E35" s="15"/>
      <c r="O35" s="24">
        <f>O34-O33</f>
        <v>-3.125E-2</v>
      </c>
      <c r="P35" s="24">
        <f t="shared" ref="P35:S35" si="5">P34-P33</f>
        <v>0.17410714285714279</v>
      </c>
      <c r="Q35" s="24">
        <f t="shared" si="5"/>
        <v>0.23660714285714279</v>
      </c>
      <c r="R35" s="24">
        <f t="shared" si="5"/>
        <v>0.1651785714285714</v>
      </c>
      <c r="S35" s="24">
        <f t="shared" si="5"/>
        <v>0.20535714285714279</v>
      </c>
      <c r="T35" s="32">
        <v>0.12</v>
      </c>
    </row>
    <row r="36" spans="1:20" x14ac:dyDescent="0.2">
      <c r="A36" s="15"/>
      <c r="B36" s="15"/>
      <c r="C36" s="15"/>
      <c r="D36" s="15"/>
      <c r="E36" s="15"/>
    </row>
    <row r="37" spans="1:20" ht="43" x14ac:dyDescent="0.2">
      <c r="A37" s="21">
        <v>2</v>
      </c>
      <c r="B37" s="21">
        <v>2</v>
      </c>
      <c r="C37" s="21">
        <v>1</v>
      </c>
      <c r="D37" s="21">
        <v>1</v>
      </c>
      <c r="E37" s="21">
        <v>1</v>
      </c>
      <c r="G37" s="4"/>
      <c r="H37" s="5" t="s">
        <v>24</v>
      </c>
      <c r="I37" s="5" t="s">
        <v>23</v>
      </c>
      <c r="J37" s="5" t="s">
        <v>25</v>
      </c>
      <c r="K37" s="5" t="s">
        <v>26</v>
      </c>
      <c r="L37" s="5" t="s">
        <v>27</v>
      </c>
    </row>
    <row r="38" spans="1:20" x14ac:dyDescent="0.2">
      <c r="A38" s="21">
        <v>5</v>
      </c>
      <c r="B38" s="21">
        <v>6</v>
      </c>
      <c r="C38" s="21">
        <v>1</v>
      </c>
      <c r="D38" s="21">
        <v>1</v>
      </c>
      <c r="E38" s="21">
        <v>1</v>
      </c>
      <c r="G38" s="2">
        <v>1</v>
      </c>
      <c r="H38" s="2">
        <v>7</v>
      </c>
      <c r="I38" s="2">
        <v>7</v>
      </c>
      <c r="J38" s="2">
        <v>5</v>
      </c>
      <c r="K38" s="2">
        <v>6</v>
      </c>
      <c r="L38" s="2">
        <v>6</v>
      </c>
    </row>
    <row r="39" spans="1:20" x14ac:dyDescent="0.2">
      <c r="A39" s="21">
        <v>7</v>
      </c>
      <c r="B39" s="21">
        <v>7</v>
      </c>
      <c r="C39" s="21">
        <v>1</v>
      </c>
      <c r="D39" s="21">
        <v>1</v>
      </c>
      <c r="E39" s="21">
        <v>1</v>
      </c>
      <c r="G39" s="2">
        <v>2</v>
      </c>
      <c r="H39" s="2">
        <v>0</v>
      </c>
      <c r="I39" s="2">
        <v>2</v>
      </c>
      <c r="J39" s="2">
        <v>4</v>
      </c>
      <c r="K39" s="2">
        <v>2</v>
      </c>
      <c r="L39" s="2">
        <v>3</v>
      </c>
    </row>
    <row r="40" spans="1:20" x14ac:dyDescent="0.2">
      <c r="A40" s="21">
        <v>7</v>
      </c>
      <c r="B40" s="21">
        <v>7</v>
      </c>
      <c r="C40" s="21">
        <v>1</v>
      </c>
      <c r="D40" s="21">
        <v>1</v>
      </c>
      <c r="E40" s="21">
        <v>1</v>
      </c>
      <c r="G40" s="2">
        <v>3</v>
      </c>
      <c r="H40" s="2">
        <v>1</v>
      </c>
      <c r="I40" s="2">
        <v>0</v>
      </c>
      <c r="J40" s="2">
        <v>0</v>
      </c>
      <c r="K40" s="2">
        <v>0</v>
      </c>
      <c r="L40" s="2">
        <v>0</v>
      </c>
    </row>
    <row r="41" spans="1:20" x14ac:dyDescent="0.2">
      <c r="A41" s="21">
        <v>7</v>
      </c>
      <c r="B41" s="21">
        <v>7</v>
      </c>
      <c r="C41" s="21">
        <v>1</v>
      </c>
      <c r="D41" s="21">
        <v>1</v>
      </c>
      <c r="E41" s="21">
        <v>1</v>
      </c>
      <c r="G41" s="2">
        <v>4</v>
      </c>
      <c r="H41" s="2">
        <v>0</v>
      </c>
      <c r="I41" s="2">
        <v>0</v>
      </c>
      <c r="J41" s="2">
        <v>0</v>
      </c>
      <c r="K41" s="2">
        <v>1</v>
      </c>
      <c r="L41" s="2">
        <v>0</v>
      </c>
    </row>
    <row r="42" spans="1:20" x14ac:dyDescent="0.2">
      <c r="A42" s="21">
        <v>7</v>
      </c>
      <c r="B42" s="21">
        <v>7</v>
      </c>
      <c r="C42" s="21">
        <v>2</v>
      </c>
      <c r="D42" s="21">
        <v>2</v>
      </c>
      <c r="E42" s="21">
        <v>1</v>
      </c>
      <c r="G42" s="2">
        <v>5</v>
      </c>
      <c r="H42" s="2">
        <v>0</v>
      </c>
      <c r="I42" s="2">
        <v>0</v>
      </c>
      <c r="J42" s="2">
        <v>0</v>
      </c>
      <c r="K42" s="2">
        <v>1</v>
      </c>
      <c r="L42" s="2">
        <v>0</v>
      </c>
    </row>
    <row r="43" spans="1:20" x14ac:dyDescent="0.2">
      <c r="A43" s="21">
        <v>1</v>
      </c>
      <c r="B43" s="21">
        <v>1</v>
      </c>
      <c r="C43" s="21">
        <v>2</v>
      </c>
      <c r="D43" s="21">
        <v>2</v>
      </c>
      <c r="E43" s="21">
        <v>2</v>
      </c>
      <c r="G43" s="2">
        <v>6</v>
      </c>
      <c r="H43" s="2">
        <v>3</v>
      </c>
      <c r="I43" s="2">
        <v>1</v>
      </c>
      <c r="J43" s="2">
        <v>3</v>
      </c>
      <c r="K43" s="2">
        <v>0</v>
      </c>
      <c r="L43" s="2">
        <v>1</v>
      </c>
    </row>
    <row r="44" spans="1:20" x14ac:dyDescent="0.2">
      <c r="A44" s="21">
        <v>2</v>
      </c>
      <c r="B44" s="21">
        <v>7</v>
      </c>
      <c r="C44" s="21">
        <v>2</v>
      </c>
      <c r="D44" s="21">
        <v>2</v>
      </c>
      <c r="E44" s="21">
        <v>2</v>
      </c>
      <c r="G44" s="2">
        <v>7</v>
      </c>
      <c r="H44" s="2">
        <v>3</v>
      </c>
      <c r="I44" s="2">
        <v>4</v>
      </c>
      <c r="J44" s="2">
        <v>2</v>
      </c>
      <c r="K44" s="2">
        <v>4</v>
      </c>
      <c r="L44" s="2">
        <v>4</v>
      </c>
    </row>
    <row r="45" spans="1:20" x14ac:dyDescent="0.2">
      <c r="A45" s="21">
        <v>7</v>
      </c>
      <c r="B45" s="21">
        <v>7</v>
      </c>
      <c r="C45" s="21">
        <v>1</v>
      </c>
      <c r="D45" s="21">
        <v>2</v>
      </c>
      <c r="E45" s="21">
        <v>4</v>
      </c>
      <c r="G45" t="s">
        <v>22</v>
      </c>
      <c r="H45">
        <f>SUM(H38:H44)</f>
        <v>14</v>
      </c>
      <c r="I45">
        <f>SUM(I38:I44)</f>
        <v>14</v>
      </c>
      <c r="J45">
        <f t="shared" ref="J45" si="6">SUM(J38:J44)</f>
        <v>14</v>
      </c>
      <c r="K45">
        <f>SUM(K38:K44)</f>
        <v>14</v>
      </c>
      <c r="L45">
        <f t="shared" ref="L45" si="7">SUM(L38:L44)</f>
        <v>14</v>
      </c>
    </row>
    <row r="46" spans="1:20" x14ac:dyDescent="0.2">
      <c r="A46" s="21">
        <v>2</v>
      </c>
      <c r="B46" s="21">
        <v>6</v>
      </c>
      <c r="C46" s="21">
        <v>6</v>
      </c>
      <c r="D46" s="21">
        <v>6</v>
      </c>
      <c r="E46" s="21">
        <v>5</v>
      </c>
      <c r="H46" s="2"/>
      <c r="I46" s="2"/>
      <c r="J46" s="2"/>
      <c r="K46" s="2"/>
      <c r="L46" s="2"/>
    </row>
    <row r="47" spans="1:20" x14ac:dyDescent="0.2">
      <c r="A47" s="21">
        <v>7</v>
      </c>
      <c r="B47" s="21">
        <v>1</v>
      </c>
      <c r="C47" s="21">
        <v>7</v>
      </c>
      <c r="D47" s="21">
        <v>6</v>
      </c>
      <c r="E47" s="21">
        <v>7</v>
      </c>
      <c r="H47" s="2"/>
      <c r="I47" s="2"/>
      <c r="J47" s="2"/>
      <c r="K47" s="2"/>
      <c r="L47" s="2"/>
    </row>
    <row r="48" spans="1:20" x14ac:dyDescent="0.2">
      <c r="A48" s="21">
        <v>7</v>
      </c>
      <c r="B48" s="21">
        <v>1</v>
      </c>
      <c r="C48" s="21">
        <v>7</v>
      </c>
      <c r="D48" s="21">
        <v>6</v>
      </c>
      <c r="E48" s="21">
        <v>7</v>
      </c>
      <c r="H48" s="2"/>
      <c r="I48" s="2"/>
      <c r="J48" s="2"/>
      <c r="K48" s="2"/>
      <c r="L48" s="2"/>
    </row>
    <row r="49" spans="1:12" x14ac:dyDescent="0.2">
      <c r="A49" s="21">
        <v>1</v>
      </c>
      <c r="B49" s="21">
        <v>1</v>
      </c>
      <c r="C49" s="21">
        <v>7</v>
      </c>
      <c r="D49" s="21">
        <v>7</v>
      </c>
      <c r="E49" s="21">
        <v>7</v>
      </c>
      <c r="H49" s="2"/>
      <c r="I49" s="2"/>
      <c r="J49" s="2"/>
      <c r="K49" s="2"/>
      <c r="L49" s="2"/>
    </row>
    <row r="50" spans="1:12" x14ac:dyDescent="0.2">
      <c r="A50" s="21">
        <v>1</v>
      </c>
      <c r="B50" s="21">
        <v>7</v>
      </c>
      <c r="C50" s="21">
        <v>7</v>
      </c>
      <c r="D50" s="21">
        <v>7</v>
      </c>
      <c r="E50" s="21">
        <v>7</v>
      </c>
      <c r="H50" s="2"/>
      <c r="I50" s="2"/>
      <c r="J50" s="2"/>
      <c r="K50" s="2"/>
      <c r="L50" s="2"/>
    </row>
    <row r="51" spans="1:12" ht="43" x14ac:dyDescent="0.2">
      <c r="A51" s="1"/>
      <c r="B51" s="1"/>
      <c r="C51" s="1"/>
      <c r="D51" s="1"/>
      <c r="E51" s="1"/>
      <c r="G51" s="4"/>
      <c r="H51" s="5" t="s">
        <v>24</v>
      </c>
      <c r="I51" s="5" t="s">
        <v>23</v>
      </c>
      <c r="J51" s="5" t="s">
        <v>25</v>
      </c>
      <c r="K51" s="5" t="s">
        <v>26</v>
      </c>
      <c r="L51" s="5" t="s">
        <v>27</v>
      </c>
    </row>
    <row r="52" spans="1:12" x14ac:dyDescent="0.2">
      <c r="A52" s="1"/>
      <c r="B52" s="1"/>
      <c r="C52" s="1"/>
      <c r="D52" s="1"/>
      <c r="E52" s="1"/>
      <c r="G52" s="2">
        <v>1</v>
      </c>
      <c r="H52" s="16">
        <f>H38/H45</f>
        <v>0.5</v>
      </c>
      <c r="I52" s="16">
        <f>I38/I45</f>
        <v>0.5</v>
      </c>
      <c r="J52" s="16">
        <f>J38/J45</f>
        <v>0.35714285714285715</v>
      </c>
      <c r="K52" s="16">
        <f>K38/K45</f>
        <v>0.42857142857142855</v>
      </c>
      <c r="L52" s="16">
        <f>L38/L45</f>
        <v>0.42857142857142855</v>
      </c>
    </row>
    <row r="53" spans="1:12" x14ac:dyDescent="0.2">
      <c r="A53" s="1"/>
      <c r="B53" s="1"/>
      <c r="C53" s="1"/>
      <c r="D53" s="1"/>
      <c r="E53" s="1"/>
      <c r="G53" s="2">
        <v>2</v>
      </c>
      <c r="H53" s="16">
        <f>H39/H45</f>
        <v>0</v>
      </c>
      <c r="I53" s="16">
        <f>I39/I45</f>
        <v>0.14285714285714285</v>
      </c>
      <c r="J53" s="16">
        <f>J39/J45</f>
        <v>0.2857142857142857</v>
      </c>
      <c r="K53" s="16">
        <f>K39/K45</f>
        <v>0.14285714285714285</v>
      </c>
      <c r="L53" s="16">
        <f>L39/L45</f>
        <v>0.21428571428571427</v>
      </c>
    </row>
    <row r="54" spans="1:12" x14ac:dyDescent="0.2">
      <c r="A54" s="1"/>
      <c r="B54" s="1"/>
      <c r="C54" s="1"/>
      <c r="D54" s="1"/>
      <c r="E54" s="1"/>
      <c r="G54" s="2">
        <v>3</v>
      </c>
      <c r="H54" s="16">
        <f>H40/H45</f>
        <v>7.1428571428571425E-2</v>
      </c>
      <c r="I54" s="16">
        <f>I40/I45</f>
        <v>0</v>
      </c>
      <c r="J54" s="16">
        <f>J40/J45</f>
        <v>0</v>
      </c>
      <c r="K54" s="16">
        <f>K40/K45</f>
        <v>0</v>
      </c>
      <c r="L54" s="16">
        <f>L40/L45</f>
        <v>0</v>
      </c>
    </row>
    <row r="55" spans="1:12" x14ac:dyDescent="0.2">
      <c r="A55" s="1"/>
      <c r="B55" s="1"/>
      <c r="C55" s="1"/>
      <c r="D55" s="1"/>
      <c r="E55" s="1"/>
      <c r="G55" s="2">
        <v>4</v>
      </c>
      <c r="H55" s="16">
        <f>H41/H45</f>
        <v>0</v>
      </c>
      <c r="I55" s="16">
        <f>I41/I45</f>
        <v>0</v>
      </c>
      <c r="J55" s="16">
        <f>J41/J45</f>
        <v>0</v>
      </c>
      <c r="K55" s="16">
        <f>K41/K45</f>
        <v>7.1428571428571425E-2</v>
      </c>
      <c r="L55" s="16">
        <f>L41/L45</f>
        <v>0</v>
      </c>
    </row>
    <row r="56" spans="1:12" x14ac:dyDescent="0.2">
      <c r="A56" s="1"/>
      <c r="B56" s="1"/>
      <c r="C56" s="1"/>
      <c r="D56" s="1"/>
      <c r="E56" s="1"/>
      <c r="G56" s="2">
        <v>5</v>
      </c>
      <c r="H56" s="16">
        <f>H42/H45</f>
        <v>0</v>
      </c>
      <c r="I56" s="16">
        <f>I42/I45</f>
        <v>0</v>
      </c>
      <c r="J56" s="16">
        <f>J42/J45</f>
        <v>0</v>
      </c>
      <c r="K56" s="16">
        <f>K42/K45</f>
        <v>7.1428571428571425E-2</v>
      </c>
      <c r="L56" s="16">
        <f>L42/L45</f>
        <v>0</v>
      </c>
    </row>
    <row r="57" spans="1:12" x14ac:dyDescent="0.2">
      <c r="A57" s="1"/>
      <c r="B57" s="1"/>
      <c r="C57" s="1"/>
      <c r="D57" s="1"/>
      <c r="E57" s="1"/>
      <c r="G57" s="2">
        <v>6</v>
      </c>
      <c r="H57" s="16">
        <f>H43/H45</f>
        <v>0.21428571428571427</v>
      </c>
      <c r="I57" s="16">
        <f>I43/I45</f>
        <v>7.1428571428571425E-2</v>
      </c>
      <c r="J57" s="16">
        <f>J43/J45</f>
        <v>0.21428571428571427</v>
      </c>
      <c r="K57" s="16">
        <f>K43/K45</f>
        <v>0</v>
      </c>
      <c r="L57" s="16">
        <f>L43/L45</f>
        <v>7.1428571428571425E-2</v>
      </c>
    </row>
    <row r="58" spans="1:12" x14ac:dyDescent="0.2">
      <c r="A58" s="1"/>
      <c r="B58" s="1"/>
      <c r="C58" s="1"/>
      <c r="D58" s="1"/>
      <c r="E58" s="1"/>
      <c r="G58" s="2">
        <v>7</v>
      </c>
      <c r="H58" s="16">
        <f>H44/H45</f>
        <v>0.21428571428571427</v>
      </c>
      <c r="I58" s="16">
        <f>I44/I45</f>
        <v>0.2857142857142857</v>
      </c>
      <c r="J58" s="16">
        <f>J44/J45</f>
        <v>0.14285714285714285</v>
      </c>
      <c r="K58" s="16">
        <f>K44/K45</f>
        <v>0.2857142857142857</v>
      </c>
      <c r="L58" s="16">
        <f>L44/L45</f>
        <v>0.2857142857142857</v>
      </c>
    </row>
    <row r="59" spans="1:12" x14ac:dyDescent="0.2">
      <c r="A59" s="1"/>
      <c r="B59" s="1"/>
      <c r="C59" s="1"/>
      <c r="D59" s="1"/>
      <c r="E59" s="1"/>
      <c r="G59" t="s">
        <v>22</v>
      </c>
      <c r="H59">
        <f>SUM(H52:H58)</f>
        <v>1</v>
      </c>
      <c r="I59">
        <f>SUM(I52:I58)</f>
        <v>0.99999999999999989</v>
      </c>
      <c r="J59">
        <f t="shared" ref="J59" si="8">SUM(J52:J58)</f>
        <v>1</v>
      </c>
      <c r="K59">
        <f>SUM(K52:K58)</f>
        <v>0.99999999999999989</v>
      </c>
      <c r="L59">
        <f t="shared" ref="L59" si="9">SUM(L52:L58)</f>
        <v>0.99999999999999989</v>
      </c>
    </row>
    <row r="60" spans="1:12" x14ac:dyDescent="0.2">
      <c r="A60" s="1"/>
      <c r="B60" s="1"/>
      <c r="C60" s="1"/>
      <c r="D60" s="1"/>
      <c r="E60" s="1"/>
    </row>
    <row r="61" spans="1:12" x14ac:dyDescent="0.2">
      <c r="A61" s="1"/>
      <c r="B61" s="1"/>
      <c r="C61" s="1"/>
      <c r="D61" s="1"/>
      <c r="E61" s="1"/>
      <c r="H61" s="30">
        <f>H57+H58</f>
        <v>0.42857142857142855</v>
      </c>
      <c r="I61" s="30">
        <f t="shared" ref="I61:L61" si="10">I57+I58</f>
        <v>0.3571428571428571</v>
      </c>
      <c r="J61" s="30">
        <f t="shared" si="10"/>
        <v>0.3571428571428571</v>
      </c>
      <c r="K61" s="30">
        <f t="shared" si="10"/>
        <v>0.2857142857142857</v>
      </c>
      <c r="L61" s="30">
        <f t="shared" si="10"/>
        <v>0.3571428571428571</v>
      </c>
    </row>
    <row r="62" spans="1:12" x14ac:dyDescent="0.2">
      <c r="A62" s="1"/>
      <c r="B62" s="1"/>
      <c r="C62" s="1"/>
      <c r="D62" s="1"/>
      <c r="E62" s="1"/>
    </row>
    <row r="63" spans="1:12" x14ac:dyDescent="0.2">
      <c r="A63" s="1"/>
      <c r="B63" s="1"/>
      <c r="C63" s="1"/>
      <c r="D63" s="1"/>
      <c r="E63" s="1"/>
      <c r="G63" t="s">
        <v>208</v>
      </c>
      <c r="H63" s="30">
        <f>H25-H61</f>
        <v>8.9285714285714524E-3</v>
      </c>
      <c r="I63" s="30">
        <f t="shared" ref="I63:L63" si="11">I25-I61</f>
        <v>0.1428571428571429</v>
      </c>
      <c r="J63" s="30">
        <f t="shared" si="11"/>
        <v>8.0357142857142905E-2</v>
      </c>
      <c r="K63" s="30">
        <f t="shared" si="11"/>
        <v>5.8035714285714302E-2</v>
      </c>
      <c r="L63" s="30">
        <f t="shared" si="11"/>
        <v>4.9107142857142905E-2</v>
      </c>
    </row>
    <row r="64" spans="1:12" x14ac:dyDescent="0.2">
      <c r="A64" s="1"/>
      <c r="B64" s="1"/>
      <c r="C64" s="1"/>
      <c r="D64" s="1"/>
      <c r="E64" s="1"/>
    </row>
    <row r="65" spans="1:5" x14ac:dyDescent="0.2">
      <c r="A65" s="1"/>
      <c r="B65" s="1"/>
      <c r="C65" s="1"/>
      <c r="D65" s="1"/>
      <c r="E65" s="1"/>
    </row>
    <row r="66" spans="1:5" x14ac:dyDescent="0.2">
      <c r="A66" s="1"/>
      <c r="B66" s="1"/>
      <c r="C66" s="1"/>
      <c r="D66" s="1"/>
      <c r="E66" s="1"/>
    </row>
    <row r="67" spans="1:5" x14ac:dyDescent="0.2">
      <c r="A67" s="1"/>
      <c r="B67" s="1"/>
      <c r="C67" s="1"/>
      <c r="D67" s="1"/>
      <c r="E67" s="1"/>
    </row>
    <row r="68" spans="1:5" x14ac:dyDescent="0.2">
      <c r="A68" s="1"/>
      <c r="B68" s="1"/>
      <c r="C68" s="1"/>
      <c r="D68" s="1"/>
      <c r="E68" s="1"/>
    </row>
    <row r="69" spans="1:5" x14ac:dyDescent="0.2">
      <c r="A69" s="1"/>
      <c r="B69" s="1"/>
      <c r="C69" s="1"/>
      <c r="D69" s="1"/>
      <c r="E69" s="1"/>
    </row>
    <row r="70" spans="1:5" x14ac:dyDescent="0.2">
      <c r="A70" s="1"/>
      <c r="B70" s="1"/>
      <c r="C70" s="1"/>
      <c r="D70" s="1"/>
      <c r="E70" s="1"/>
    </row>
    <row r="71" spans="1:5" x14ac:dyDescent="0.2">
      <c r="A71" s="1"/>
      <c r="B71" s="1"/>
      <c r="C71" s="1"/>
      <c r="D71" s="1"/>
      <c r="E71" s="1"/>
    </row>
    <row r="72" spans="1:5" x14ac:dyDescent="0.2">
      <c r="A72" s="1"/>
      <c r="B72" s="1"/>
      <c r="C72" s="1"/>
      <c r="D72" s="1"/>
      <c r="E72" s="1"/>
    </row>
    <row r="73" spans="1:5" x14ac:dyDescent="0.2">
      <c r="A73" s="1"/>
      <c r="B73" s="1"/>
      <c r="C73" s="1"/>
      <c r="D73" s="1"/>
      <c r="E73" s="1"/>
    </row>
    <row r="74" spans="1:5" x14ac:dyDescent="0.2">
      <c r="A74" s="1"/>
      <c r="B74" s="1"/>
      <c r="C74" s="1"/>
      <c r="D74" s="1"/>
      <c r="E74" s="1"/>
    </row>
    <row r="75" spans="1:5" x14ac:dyDescent="0.2">
      <c r="A75" s="1"/>
      <c r="B75" s="1"/>
      <c r="C75" s="1"/>
      <c r="D75" s="1"/>
      <c r="E75" s="1"/>
    </row>
    <row r="76" spans="1:5" x14ac:dyDescent="0.2">
      <c r="A76" s="1"/>
      <c r="B76" s="1"/>
      <c r="C76" s="1"/>
      <c r="D76" s="1"/>
      <c r="E76" s="1"/>
    </row>
    <row r="77" spans="1:5" x14ac:dyDescent="0.2">
      <c r="A77" s="1"/>
      <c r="B77" s="1"/>
      <c r="C77" s="1"/>
      <c r="D77" s="1"/>
      <c r="E77" s="1"/>
    </row>
    <row r="78" spans="1:5" x14ac:dyDescent="0.2">
      <c r="A78" s="1"/>
      <c r="B78" s="1"/>
      <c r="C78" s="1"/>
      <c r="D78" s="1"/>
      <c r="E78" s="1"/>
    </row>
    <row r="79" spans="1:5" x14ac:dyDescent="0.2">
      <c r="A79" s="1"/>
      <c r="B79" s="1"/>
      <c r="C79" s="1"/>
      <c r="D79" s="1"/>
      <c r="E79" s="1"/>
    </row>
    <row r="80" spans="1:5" x14ac:dyDescent="0.2">
      <c r="A80" s="1"/>
      <c r="B80" s="1"/>
      <c r="C80" s="1"/>
      <c r="D80" s="1"/>
      <c r="E80" s="1"/>
    </row>
    <row r="81" spans="1:5" x14ac:dyDescent="0.2">
      <c r="A81" s="1"/>
      <c r="B81" s="1"/>
      <c r="C81" s="1"/>
      <c r="D81" s="1"/>
      <c r="E81" s="1"/>
    </row>
    <row r="82" spans="1:5" x14ac:dyDescent="0.2">
      <c r="A82" s="1"/>
      <c r="B82" s="1"/>
      <c r="C82" s="1"/>
      <c r="D82" s="1"/>
      <c r="E82" s="1"/>
    </row>
    <row r="83" spans="1:5" x14ac:dyDescent="0.2">
      <c r="A83" s="1"/>
      <c r="B83" s="1"/>
      <c r="C83" s="1"/>
      <c r="D83" s="1"/>
      <c r="E83" s="1"/>
    </row>
    <row r="84" spans="1:5" x14ac:dyDescent="0.2">
      <c r="A84" s="1"/>
      <c r="B84" s="1"/>
      <c r="C84" s="1"/>
      <c r="D84" s="1"/>
      <c r="E84" s="1"/>
    </row>
    <row r="85" spans="1:5" x14ac:dyDescent="0.2">
      <c r="A85" s="1"/>
      <c r="B85" s="1"/>
      <c r="C85" s="1"/>
      <c r="D85" s="1"/>
      <c r="E85" s="1"/>
    </row>
    <row r="86" spans="1:5" x14ac:dyDescent="0.2">
      <c r="A86" s="1"/>
      <c r="B86" s="1"/>
      <c r="C86" s="1"/>
      <c r="D86" s="1"/>
      <c r="E86" s="1"/>
    </row>
    <row r="87" spans="1:5" x14ac:dyDescent="0.2">
      <c r="A87" s="1"/>
      <c r="B87" s="1"/>
      <c r="C87" s="1"/>
      <c r="D87" s="1"/>
      <c r="E87" s="1"/>
    </row>
    <row r="88" spans="1:5" x14ac:dyDescent="0.2">
      <c r="A88" s="1"/>
      <c r="B88" s="1"/>
      <c r="C88" s="1"/>
      <c r="D88" s="1"/>
      <c r="E88" s="1"/>
    </row>
    <row r="89" spans="1:5" x14ac:dyDescent="0.2">
      <c r="A89" s="1"/>
      <c r="B89" s="1"/>
      <c r="C89" s="1"/>
      <c r="D89" s="1"/>
      <c r="E89" s="1"/>
    </row>
    <row r="90" spans="1:5" x14ac:dyDescent="0.2">
      <c r="A90" s="1"/>
      <c r="B90" s="1"/>
      <c r="C90" s="1"/>
      <c r="D90" s="1"/>
      <c r="E90" s="1"/>
    </row>
    <row r="91" spans="1:5" x14ac:dyDescent="0.2">
      <c r="A91" s="1"/>
      <c r="B91" s="1"/>
      <c r="C91" s="1"/>
      <c r="D91" s="1"/>
      <c r="E91" s="1"/>
    </row>
    <row r="92" spans="1:5" x14ac:dyDescent="0.2">
      <c r="A92" s="1"/>
      <c r="B92" s="1"/>
      <c r="C92" s="1"/>
      <c r="D92" s="1"/>
      <c r="E92" s="1"/>
    </row>
    <row r="93" spans="1:5" x14ac:dyDescent="0.2">
      <c r="A93" s="1"/>
      <c r="B93" s="1"/>
      <c r="C93" s="1"/>
      <c r="D93" s="1"/>
      <c r="E93" s="1"/>
    </row>
    <row r="94" spans="1:5" x14ac:dyDescent="0.2">
      <c r="A94" s="1"/>
      <c r="B94" s="1"/>
      <c r="C94" s="1"/>
      <c r="D94" s="1"/>
      <c r="E94" s="1"/>
    </row>
    <row r="95" spans="1:5" x14ac:dyDescent="0.2">
      <c r="A95" s="1"/>
      <c r="B95" s="1"/>
      <c r="C95" s="1"/>
      <c r="D95" s="1"/>
      <c r="E95" s="1"/>
    </row>
    <row r="96" spans="1:5" x14ac:dyDescent="0.2">
      <c r="A96" s="1"/>
      <c r="B96" s="1"/>
      <c r="C96" s="1"/>
      <c r="D96" s="1"/>
      <c r="E96" s="1"/>
    </row>
    <row r="97" spans="1:5" x14ac:dyDescent="0.2">
      <c r="A97" s="1"/>
      <c r="B97" s="1"/>
      <c r="C97" s="1"/>
      <c r="D97" s="1"/>
      <c r="E97" s="1"/>
    </row>
    <row r="98" spans="1:5" x14ac:dyDescent="0.2">
      <c r="A98" s="1"/>
      <c r="B98" s="1"/>
      <c r="C98" s="1"/>
      <c r="D98" s="1"/>
      <c r="E98" s="1"/>
    </row>
    <row r="99" spans="1:5" x14ac:dyDescent="0.2">
      <c r="A99" s="1"/>
      <c r="B99" s="1"/>
      <c r="C99" s="1"/>
      <c r="D99" s="1"/>
      <c r="E99" s="1"/>
    </row>
    <row r="100" spans="1:5" x14ac:dyDescent="0.2">
      <c r="A100" s="1"/>
      <c r="B100" s="1"/>
      <c r="C100" s="1"/>
      <c r="D100" s="1"/>
      <c r="E100" s="1"/>
    </row>
    <row r="101" spans="1:5" x14ac:dyDescent="0.2">
      <c r="A101" s="1"/>
      <c r="B101" s="1"/>
      <c r="C101" s="1"/>
      <c r="D101" s="1"/>
      <c r="E101" s="1"/>
    </row>
    <row r="102" spans="1:5" x14ac:dyDescent="0.2">
      <c r="A102" s="1"/>
      <c r="B102" s="1"/>
      <c r="C102" s="1"/>
      <c r="D102" s="1"/>
      <c r="E102" s="1"/>
    </row>
    <row r="103" spans="1:5" x14ac:dyDescent="0.2">
      <c r="A103" s="1"/>
      <c r="B103" s="1"/>
      <c r="C103" s="1"/>
      <c r="D103" s="1"/>
      <c r="E103" s="1"/>
    </row>
    <row r="104" spans="1:5" x14ac:dyDescent="0.2">
      <c r="A104" s="1"/>
      <c r="B104" s="1"/>
      <c r="C104" s="1"/>
      <c r="D104" s="1"/>
      <c r="E104" s="1"/>
    </row>
    <row r="105" spans="1:5" x14ac:dyDescent="0.2">
      <c r="A105" s="1"/>
      <c r="B105" s="1"/>
      <c r="C105" s="1"/>
      <c r="D105" s="1"/>
      <c r="E105" s="1"/>
    </row>
    <row r="106" spans="1:5" x14ac:dyDescent="0.2">
      <c r="A106" s="1"/>
      <c r="B106" s="1"/>
      <c r="C106" s="1"/>
      <c r="D106" s="1"/>
      <c r="E106" s="1"/>
    </row>
    <row r="107" spans="1:5" x14ac:dyDescent="0.2">
      <c r="A107" s="1"/>
      <c r="B107" s="1"/>
      <c r="C107" s="1"/>
      <c r="D107" s="1"/>
      <c r="E107" s="1"/>
    </row>
    <row r="108" spans="1:5" x14ac:dyDescent="0.2">
      <c r="A108" s="1"/>
      <c r="B108" s="1"/>
      <c r="C108" s="1"/>
      <c r="D108" s="1"/>
      <c r="E108" s="1"/>
    </row>
    <row r="109" spans="1:5" x14ac:dyDescent="0.2">
      <c r="A109" s="1"/>
      <c r="B109" s="1"/>
      <c r="C109" s="1"/>
      <c r="D109" s="1"/>
      <c r="E109" s="1"/>
    </row>
    <row r="110" spans="1:5" x14ac:dyDescent="0.2">
      <c r="A110" s="1"/>
      <c r="B110" s="1"/>
      <c r="C110" s="1"/>
      <c r="D110" s="1"/>
      <c r="E110" s="1"/>
    </row>
    <row r="111" spans="1:5" x14ac:dyDescent="0.2">
      <c r="A111" s="1"/>
      <c r="B111" s="1"/>
      <c r="C111" s="1"/>
      <c r="D111" s="1"/>
      <c r="E111" s="1"/>
    </row>
    <row r="112" spans="1:5" x14ac:dyDescent="0.2">
      <c r="A112" s="1"/>
      <c r="B112" s="1"/>
      <c r="C112" s="1"/>
      <c r="D112" s="1"/>
      <c r="E112" s="1"/>
    </row>
    <row r="113" spans="1:5" x14ac:dyDescent="0.2">
      <c r="A113" s="1"/>
      <c r="B113" s="1"/>
      <c r="C113" s="1"/>
      <c r="D113" s="1"/>
      <c r="E113" s="1"/>
    </row>
    <row r="114" spans="1:5" x14ac:dyDescent="0.2">
      <c r="A114" s="1"/>
      <c r="B114" s="1"/>
      <c r="C114" s="1"/>
      <c r="D114" s="1"/>
      <c r="E114" s="1"/>
    </row>
    <row r="115" spans="1:5" x14ac:dyDescent="0.2">
      <c r="A115" s="1"/>
      <c r="B115" s="1"/>
      <c r="C115" s="1"/>
      <c r="D115" s="1"/>
      <c r="E115" s="1"/>
    </row>
    <row r="116" spans="1:5" x14ac:dyDescent="0.2">
      <c r="A116" s="1"/>
      <c r="B116" s="1"/>
      <c r="C116" s="1"/>
      <c r="D116" s="1"/>
      <c r="E116" s="1"/>
    </row>
    <row r="117" spans="1:5" x14ac:dyDescent="0.2">
      <c r="A117" s="1"/>
      <c r="B117" s="1"/>
      <c r="C117" s="1"/>
      <c r="D117" s="1"/>
      <c r="E117" s="1"/>
    </row>
    <row r="118" spans="1:5" x14ac:dyDescent="0.2">
      <c r="A118" s="1"/>
      <c r="B118" s="1"/>
      <c r="C118" s="1"/>
      <c r="D118" s="1"/>
      <c r="E118" s="1"/>
    </row>
    <row r="119" spans="1:5" x14ac:dyDescent="0.2">
      <c r="A119" s="1"/>
      <c r="B119" s="1"/>
      <c r="C119" s="1"/>
      <c r="D119" s="1"/>
      <c r="E119" s="1"/>
    </row>
    <row r="120" spans="1:5" x14ac:dyDescent="0.2">
      <c r="A120" s="1"/>
      <c r="B120" s="1"/>
      <c r="C120" s="1"/>
      <c r="D120" s="1"/>
      <c r="E120" s="1"/>
    </row>
    <row r="121" spans="1:5" x14ac:dyDescent="0.2">
      <c r="A121" s="1"/>
      <c r="B121" s="1"/>
      <c r="C121" s="1"/>
      <c r="D121" s="1"/>
      <c r="E121" s="1"/>
    </row>
    <row r="122" spans="1:5" x14ac:dyDescent="0.2">
      <c r="A122" s="1"/>
      <c r="B122" s="1"/>
      <c r="C122" s="1"/>
      <c r="D122" s="1"/>
      <c r="E122" s="1"/>
    </row>
    <row r="123" spans="1:5" x14ac:dyDescent="0.2">
      <c r="A123" s="1"/>
      <c r="B123" s="1"/>
      <c r="C123" s="1"/>
      <c r="D123" s="1"/>
      <c r="E123" s="1"/>
    </row>
    <row r="124" spans="1:5" x14ac:dyDescent="0.2">
      <c r="A124" s="1"/>
      <c r="B124" s="1"/>
      <c r="C124" s="1"/>
      <c r="D124" s="1"/>
      <c r="E124" s="1"/>
    </row>
    <row r="125" spans="1:5" x14ac:dyDescent="0.2">
      <c r="A125" s="1"/>
      <c r="B125" s="1"/>
      <c r="C125" s="1"/>
      <c r="D125" s="1"/>
      <c r="E125" s="1"/>
    </row>
    <row r="126" spans="1:5" x14ac:dyDescent="0.2">
      <c r="A126" s="1"/>
      <c r="B126" s="1"/>
      <c r="C126" s="1"/>
      <c r="D126" s="1"/>
      <c r="E126" s="1"/>
    </row>
    <row r="127" spans="1:5" x14ac:dyDescent="0.2">
      <c r="A127" s="1"/>
      <c r="B127" s="1"/>
      <c r="C127" s="1"/>
      <c r="D127" s="1"/>
      <c r="E127" s="1"/>
    </row>
    <row r="128" spans="1:5" x14ac:dyDescent="0.2">
      <c r="A128" s="1"/>
      <c r="B128" s="1"/>
      <c r="C128" s="1"/>
      <c r="D128" s="1"/>
      <c r="E128" s="1"/>
    </row>
    <row r="129" spans="1:5" x14ac:dyDescent="0.2">
      <c r="A129" s="1"/>
      <c r="B129" s="1"/>
      <c r="C129" s="1"/>
      <c r="D129" s="1"/>
      <c r="E129" s="1"/>
    </row>
    <row r="130" spans="1:5" x14ac:dyDescent="0.2">
      <c r="A130" s="1"/>
      <c r="B130" s="1"/>
      <c r="C130" s="1"/>
      <c r="D130" s="1"/>
      <c r="E130" s="1"/>
    </row>
    <row r="131" spans="1:5" x14ac:dyDescent="0.2">
      <c r="A131" s="1"/>
      <c r="B131" s="1"/>
      <c r="C131" s="1"/>
      <c r="D131" s="1"/>
      <c r="E131" s="1"/>
    </row>
    <row r="132" spans="1:5" x14ac:dyDescent="0.2">
      <c r="A132" s="1"/>
      <c r="B132" s="1"/>
      <c r="C132" s="1"/>
      <c r="D132" s="1"/>
      <c r="E132" s="1"/>
    </row>
    <row r="133" spans="1:5" x14ac:dyDescent="0.2">
      <c r="A133" s="1"/>
      <c r="B133" s="1"/>
      <c r="C133" s="1"/>
      <c r="D133" s="1"/>
      <c r="E133" s="1"/>
    </row>
    <row r="134" spans="1:5" x14ac:dyDescent="0.2">
      <c r="A134" s="1"/>
      <c r="B134" s="1"/>
      <c r="C134" s="1"/>
      <c r="D134" s="1"/>
      <c r="E134" s="1"/>
    </row>
    <row r="135" spans="1:5" x14ac:dyDescent="0.2">
      <c r="A135" s="1"/>
      <c r="B135" s="1"/>
      <c r="C135" s="1"/>
      <c r="D135" s="1"/>
      <c r="E135" s="1"/>
    </row>
    <row r="136" spans="1:5" x14ac:dyDescent="0.2">
      <c r="A136" s="1"/>
      <c r="B136" s="1"/>
      <c r="C136" s="1"/>
      <c r="D136" s="1"/>
      <c r="E136" s="1"/>
    </row>
    <row r="137" spans="1:5" x14ac:dyDescent="0.2">
      <c r="A137" s="1"/>
      <c r="B137" s="1"/>
      <c r="C137" s="1"/>
      <c r="D137" s="1"/>
      <c r="E137" s="1"/>
    </row>
    <row r="138" spans="1:5" x14ac:dyDescent="0.2">
      <c r="A138" s="1"/>
      <c r="B138" s="1"/>
      <c r="C138" s="1"/>
      <c r="D138" s="1"/>
      <c r="E138" s="1"/>
    </row>
    <row r="139" spans="1:5" x14ac:dyDescent="0.2">
      <c r="A139" s="1"/>
      <c r="B139" s="1"/>
      <c r="C139" s="1"/>
      <c r="D139" s="1"/>
      <c r="E139" s="1"/>
    </row>
    <row r="140" spans="1:5" x14ac:dyDescent="0.2">
      <c r="A140" s="1"/>
      <c r="B140" s="1"/>
      <c r="C140" s="1"/>
      <c r="D140" s="1"/>
      <c r="E140" s="1"/>
    </row>
    <row r="141" spans="1:5" x14ac:dyDescent="0.2">
      <c r="A141" s="1"/>
      <c r="B141" s="1"/>
      <c r="C141" s="1"/>
      <c r="D141" s="1"/>
      <c r="E141" s="1"/>
    </row>
    <row r="142" spans="1:5" x14ac:dyDescent="0.2">
      <c r="A142" s="1"/>
      <c r="B142" s="1"/>
      <c r="C142" s="1"/>
      <c r="D142" s="1"/>
      <c r="E142" s="1"/>
    </row>
    <row r="143" spans="1:5" x14ac:dyDescent="0.2">
      <c r="A143" s="1"/>
      <c r="B143" s="1"/>
      <c r="C143" s="1"/>
      <c r="D143" s="1"/>
      <c r="E143" s="1"/>
    </row>
    <row r="144" spans="1:5" x14ac:dyDescent="0.2">
      <c r="A144" s="1"/>
      <c r="B144" s="1"/>
      <c r="C144" s="1"/>
      <c r="D144" s="1"/>
      <c r="E144" s="1"/>
    </row>
    <row r="145" spans="1:5" x14ac:dyDescent="0.2">
      <c r="A145" s="1"/>
      <c r="B145" s="1"/>
      <c r="C145" s="1"/>
      <c r="D145" s="1"/>
      <c r="E145" s="1"/>
    </row>
    <row r="146" spans="1:5" x14ac:dyDescent="0.2">
      <c r="A146" s="1"/>
      <c r="B146" s="1"/>
      <c r="C146" s="1"/>
      <c r="D146" s="1"/>
      <c r="E146" s="1"/>
    </row>
    <row r="147" spans="1:5" x14ac:dyDescent="0.2">
      <c r="A147" s="1"/>
      <c r="B147" s="1"/>
      <c r="C147" s="1"/>
      <c r="D147" s="1"/>
      <c r="E147" s="1"/>
    </row>
    <row r="148" spans="1:5" x14ac:dyDescent="0.2">
      <c r="A148" s="1"/>
      <c r="B148" s="1"/>
      <c r="C148" s="1"/>
      <c r="D148" s="1"/>
      <c r="E148" s="1"/>
    </row>
    <row r="149" spans="1:5" x14ac:dyDescent="0.2">
      <c r="A149" s="1"/>
      <c r="B149" s="1"/>
      <c r="C149" s="1"/>
      <c r="D149" s="1"/>
      <c r="E149" s="1"/>
    </row>
    <row r="150" spans="1:5" x14ac:dyDescent="0.2">
      <c r="A150" s="1"/>
      <c r="B150" s="1"/>
      <c r="C150" s="1"/>
      <c r="D150" s="1"/>
      <c r="E150" s="1"/>
    </row>
    <row r="151" spans="1:5" x14ac:dyDescent="0.2">
      <c r="A151" s="1"/>
      <c r="B151" s="1"/>
      <c r="C151" s="1"/>
      <c r="D151" s="1"/>
      <c r="E151" s="1"/>
    </row>
    <row r="152" spans="1:5" x14ac:dyDescent="0.2">
      <c r="A152" s="1"/>
      <c r="B152" s="1"/>
      <c r="C152" s="1"/>
      <c r="D152" s="1"/>
      <c r="E152" s="1"/>
    </row>
    <row r="153" spans="1:5" x14ac:dyDescent="0.2">
      <c r="A153" s="1"/>
      <c r="B153" s="1"/>
      <c r="C153" s="1"/>
      <c r="D153" s="1"/>
      <c r="E153" s="1"/>
    </row>
    <row r="154" spans="1:5" x14ac:dyDescent="0.2">
      <c r="A154" s="1"/>
      <c r="B154" s="1"/>
      <c r="C154" s="1"/>
      <c r="D154" s="1"/>
      <c r="E154" s="1"/>
    </row>
    <row r="155" spans="1:5" x14ac:dyDescent="0.2">
      <c r="A155" s="1"/>
      <c r="B155" s="1"/>
      <c r="C155" s="1"/>
      <c r="D155" s="1"/>
      <c r="E155" s="1"/>
    </row>
    <row r="156" spans="1:5" x14ac:dyDescent="0.2">
      <c r="A156" s="1"/>
      <c r="B156" s="1"/>
      <c r="C156" s="1"/>
      <c r="D156" s="1"/>
      <c r="E156" s="1"/>
    </row>
    <row r="157" spans="1:5" x14ac:dyDescent="0.2">
      <c r="A157" s="1"/>
      <c r="B157" s="1"/>
      <c r="C157" s="1"/>
      <c r="D157" s="1"/>
      <c r="E157" s="1"/>
    </row>
    <row r="158" spans="1:5" x14ac:dyDescent="0.2">
      <c r="A158" s="1"/>
      <c r="B158" s="1"/>
      <c r="C158" s="1"/>
      <c r="D158" s="1"/>
      <c r="E158" s="1"/>
    </row>
    <row r="159" spans="1:5" x14ac:dyDescent="0.2">
      <c r="A159" s="1"/>
      <c r="B159" s="1"/>
      <c r="C159" s="1"/>
      <c r="D159" s="1"/>
      <c r="E159" s="1"/>
    </row>
    <row r="160" spans="1:5" x14ac:dyDescent="0.2">
      <c r="A160" s="1"/>
      <c r="B160" s="1"/>
      <c r="C160" s="1"/>
      <c r="D160" s="1"/>
      <c r="E160" s="1"/>
    </row>
    <row r="161" spans="1:5" x14ac:dyDescent="0.2">
      <c r="A161" s="1"/>
      <c r="B161" s="1"/>
      <c r="C161" s="1"/>
      <c r="D161" s="1"/>
      <c r="E161" s="1"/>
    </row>
    <row r="162" spans="1:5" x14ac:dyDescent="0.2">
      <c r="A162" s="1"/>
      <c r="B162" s="1"/>
      <c r="C162" s="1"/>
      <c r="D162" s="1"/>
      <c r="E162" s="1"/>
    </row>
    <row r="163" spans="1:5" x14ac:dyDescent="0.2">
      <c r="A163" s="1"/>
      <c r="B163" s="1"/>
      <c r="C163" s="1"/>
      <c r="D163" s="1"/>
      <c r="E163" s="1"/>
    </row>
    <row r="164" spans="1:5" x14ac:dyDescent="0.2">
      <c r="A164" s="1"/>
      <c r="B164" s="1"/>
      <c r="C164" s="1"/>
      <c r="D164" s="1"/>
      <c r="E164" s="1"/>
    </row>
    <row r="165" spans="1:5" x14ac:dyDescent="0.2">
      <c r="A165" s="1"/>
      <c r="B165" s="1"/>
      <c r="C165" s="1"/>
      <c r="D165" s="1"/>
      <c r="E165" s="1"/>
    </row>
    <row r="166" spans="1:5" x14ac:dyDescent="0.2">
      <c r="A166" s="1"/>
      <c r="B166" s="1"/>
      <c r="C166" s="1"/>
      <c r="D166" s="1"/>
      <c r="E166" s="1"/>
    </row>
    <row r="167" spans="1:5" x14ac:dyDescent="0.2">
      <c r="A167" s="1"/>
      <c r="B167" s="1"/>
      <c r="C167" s="1"/>
      <c r="D167" s="1"/>
      <c r="E167" s="1"/>
    </row>
    <row r="168" spans="1:5" x14ac:dyDescent="0.2">
      <c r="A168" s="1"/>
      <c r="B168" s="1"/>
      <c r="C168" s="1"/>
      <c r="D168" s="1"/>
      <c r="E168" s="1"/>
    </row>
    <row r="169" spans="1:5" x14ac:dyDescent="0.2">
      <c r="A169" s="1"/>
      <c r="B169" s="1"/>
      <c r="C169" s="1"/>
      <c r="D169" s="1"/>
      <c r="E169" s="1"/>
    </row>
    <row r="170" spans="1:5" x14ac:dyDescent="0.2">
      <c r="A170" s="1"/>
      <c r="B170" s="1"/>
      <c r="C170" s="1"/>
      <c r="D170" s="1"/>
      <c r="E170" s="1"/>
    </row>
    <row r="171" spans="1:5" x14ac:dyDescent="0.2">
      <c r="A171" s="1"/>
      <c r="B171" s="1"/>
      <c r="C171" s="1"/>
      <c r="D171" s="1"/>
      <c r="E171" s="1"/>
    </row>
    <row r="172" spans="1:5" x14ac:dyDescent="0.2">
      <c r="A172" s="1"/>
      <c r="B172" s="1"/>
      <c r="C172" s="1"/>
      <c r="D172" s="1"/>
      <c r="E172" s="1"/>
    </row>
    <row r="173" spans="1:5" x14ac:dyDescent="0.2">
      <c r="A173" s="1"/>
      <c r="B173" s="1"/>
      <c r="C173" s="1"/>
      <c r="D173" s="1"/>
      <c r="E173" s="1"/>
    </row>
    <row r="174" spans="1:5" x14ac:dyDescent="0.2">
      <c r="A174" s="1"/>
      <c r="B174" s="1"/>
      <c r="C174" s="1"/>
      <c r="D174" s="1"/>
      <c r="E174" s="1"/>
    </row>
    <row r="175" spans="1:5" x14ac:dyDescent="0.2">
      <c r="A175" s="1"/>
      <c r="B175" s="1"/>
      <c r="C175" s="1"/>
      <c r="D175" s="1"/>
      <c r="E175" s="1"/>
    </row>
    <row r="176" spans="1:5" x14ac:dyDescent="0.2">
      <c r="A176" s="1"/>
      <c r="B176" s="1"/>
      <c r="C176" s="1"/>
      <c r="D176" s="1"/>
      <c r="E176" s="1"/>
    </row>
    <row r="177" spans="1:5" x14ac:dyDescent="0.2">
      <c r="A177" s="1"/>
      <c r="B177" s="1"/>
      <c r="C177" s="1"/>
      <c r="D177" s="1"/>
      <c r="E177" s="1"/>
    </row>
    <row r="178" spans="1:5" x14ac:dyDescent="0.2">
      <c r="A178" s="1"/>
      <c r="B178" s="1"/>
      <c r="C178" s="1"/>
      <c r="D178" s="1"/>
      <c r="E178" s="1"/>
    </row>
    <row r="179" spans="1:5" x14ac:dyDescent="0.2">
      <c r="A179" s="1"/>
      <c r="B179" s="1"/>
      <c r="C179" s="1"/>
      <c r="D179" s="1"/>
      <c r="E179" s="1"/>
    </row>
    <row r="180" spans="1:5" x14ac:dyDescent="0.2">
      <c r="A180" s="1"/>
      <c r="B180" s="1"/>
      <c r="C180" s="1"/>
      <c r="D180" s="1"/>
      <c r="E180" s="1"/>
    </row>
    <row r="181" spans="1:5" x14ac:dyDescent="0.2">
      <c r="A181" s="1"/>
      <c r="B181" s="1"/>
      <c r="C181" s="1"/>
      <c r="D181" s="1"/>
      <c r="E181" s="1"/>
    </row>
    <row r="182" spans="1:5" x14ac:dyDescent="0.2">
      <c r="A182" s="1"/>
      <c r="B182" s="1"/>
      <c r="C182" s="1"/>
      <c r="D182" s="1"/>
      <c r="E182" s="1"/>
    </row>
    <row r="183" spans="1:5" x14ac:dyDescent="0.2">
      <c r="A183" s="1"/>
      <c r="B183" s="1"/>
      <c r="C183" s="1"/>
      <c r="D183" s="1"/>
      <c r="E183" s="1"/>
    </row>
    <row r="184" spans="1:5" x14ac:dyDescent="0.2">
      <c r="A184" s="1"/>
      <c r="B184" s="1"/>
      <c r="C184" s="1"/>
      <c r="D184" s="1"/>
      <c r="E184" s="1"/>
    </row>
    <row r="185" spans="1:5" x14ac:dyDescent="0.2">
      <c r="A185" s="1"/>
      <c r="B185" s="1"/>
      <c r="C185" s="1"/>
      <c r="D185" s="1"/>
      <c r="E185" s="1"/>
    </row>
    <row r="186" spans="1:5" x14ac:dyDescent="0.2">
      <c r="A186" s="1"/>
      <c r="B186" s="1"/>
      <c r="C186" s="1"/>
      <c r="D186" s="1"/>
      <c r="E186" s="1"/>
    </row>
    <row r="187" spans="1:5" x14ac:dyDescent="0.2">
      <c r="A187" s="1"/>
      <c r="B187" s="1"/>
      <c r="C187" s="1"/>
      <c r="D187" s="1"/>
      <c r="E187" s="1"/>
    </row>
    <row r="188" spans="1:5" x14ac:dyDescent="0.2">
      <c r="A188" s="1"/>
      <c r="B188" s="1"/>
      <c r="C188" s="1"/>
      <c r="D188" s="1"/>
      <c r="E188" s="1"/>
    </row>
    <row r="189" spans="1:5" x14ac:dyDescent="0.2">
      <c r="A189" s="1"/>
      <c r="B189" s="1"/>
      <c r="C189" s="1"/>
      <c r="D189" s="1"/>
      <c r="E189" s="1"/>
    </row>
    <row r="190" spans="1:5" x14ac:dyDescent="0.2">
      <c r="A190" s="1"/>
      <c r="B190" s="1"/>
      <c r="C190" s="1"/>
      <c r="D190" s="1"/>
      <c r="E190" s="1"/>
    </row>
    <row r="191" spans="1:5" x14ac:dyDescent="0.2">
      <c r="A191" s="1"/>
      <c r="B191" s="1"/>
      <c r="C191" s="1"/>
      <c r="D191" s="1"/>
      <c r="E191" s="1"/>
    </row>
    <row r="192" spans="1:5" x14ac:dyDescent="0.2">
      <c r="A192" s="1"/>
      <c r="B192" s="1"/>
      <c r="C192" s="1"/>
      <c r="D192" s="1"/>
      <c r="E192" s="1"/>
    </row>
    <row r="193" spans="1:5" x14ac:dyDescent="0.2">
      <c r="A193" s="1"/>
      <c r="B193" s="1"/>
      <c r="C193" s="1"/>
      <c r="D193" s="1"/>
      <c r="E193" s="1"/>
    </row>
  </sheetData>
  <sortState xmlns:xlrd2="http://schemas.microsoft.com/office/spreadsheetml/2017/richdata2" ref="A37:E50">
    <sortCondition ref="E37:E5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3150-66F9-2A43-BBC1-128C9E8F15F2}">
  <dimension ref="A1:B8"/>
  <sheetViews>
    <sheetView workbookViewId="0">
      <selection activeCell="L18" sqref="L18"/>
    </sheetView>
  </sheetViews>
  <sheetFormatPr baseColWidth="10" defaultRowHeight="16" x14ac:dyDescent="0.2"/>
  <sheetData>
    <row r="1" spans="1:2" x14ac:dyDescent="0.2">
      <c r="A1" s="35" t="s">
        <v>224</v>
      </c>
      <c r="B1" s="36">
        <v>0.38</v>
      </c>
    </row>
    <row r="2" spans="1:2" x14ac:dyDescent="0.2">
      <c r="A2" s="35" t="s">
        <v>225</v>
      </c>
      <c r="B2" s="36">
        <v>0.38</v>
      </c>
    </row>
    <row r="3" spans="1:2" x14ac:dyDescent="0.2">
      <c r="A3" s="35" t="s">
        <v>226</v>
      </c>
      <c r="B3" s="36">
        <v>0.38</v>
      </c>
    </row>
    <row r="4" spans="1:2" x14ac:dyDescent="0.2">
      <c r="A4" s="35" t="s">
        <v>227</v>
      </c>
      <c r="B4" s="36">
        <v>0.38</v>
      </c>
    </row>
    <row r="5" spans="1:2" x14ac:dyDescent="0.2">
      <c r="A5" s="35" t="s">
        <v>228</v>
      </c>
      <c r="B5" s="37">
        <v>0.56000000000000005</v>
      </c>
    </row>
    <row r="6" spans="1:2" x14ac:dyDescent="0.2">
      <c r="A6" s="35" t="s">
        <v>229</v>
      </c>
      <c r="B6" s="36">
        <v>0.63</v>
      </c>
    </row>
    <row r="7" spans="1:2" x14ac:dyDescent="0.2">
      <c r="A7" s="35" t="s">
        <v>230</v>
      </c>
      <c r="B7" s="37">
        <v>0.63</v>
      </c>
    </row>
    <row r="8" spans="1:2" x14ac:dyDescent="0.2">
      <c r="A8" s="35" t="s">
        <v>231</v>
      </c>
      <c r="B8" s="37">
        <v>0.69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57C29-73F3-D44E-ADD5-FDE62B7AC39F}">
  <dimension ref="A1:AD181"/>
  <sheetViews>
    <sheetView topLeftCell="R42" workbookViewId="0">
      <selection activeCell="O35" sqref="O35"/>
    </sheetView>
  </sheetViews>
  <sheetFormatPr baseColWidth="10" defaultRowHeight="16" x14ac:dyDescent="0.2"/>
  <cols>
    <col min="1" max="1" width="24.5" style="28" customWidth="1"/>
    <col min="2" max="2" width="10.83203125" style="28"/>
  </cols>
  <sheetData>
    <row r="1" spans="1:22" x14ac:dyDescent="0.2">
      <c r="A1" s="27" t="s">
        <v>37</v>
      </c>
      <c r="B1" s="27" t="s">
        <v>38</v>
      </c>
      <c r="C1" s="1" t="s">
        <v>39</v>
      </c>
      <c r="D1" s="1" t="s">
        <v>40</v>
      </c>
      <c r="E1" s="1" t="s">
        <v>41</v>
      </c>
      <c r="F1" s="1" t="s">
        <v>42</v>
      </c>
      <c r="G1" s="1" t="s">
        <v>43</v>
      </c>
      <c r="H1" s="1" t="s">
        <v>44</v>
      </c>
      <c r="I1" s="1" t="s">
        <v>45</v>
      </c>
      <c r="J1" s="1" t="s">
        <v>46</v>
      </c>
      <c r="K1" s="1" t="s">
        <v>47</v>
      </c>
      <c r="L1" s="1" t="s">
        <v>48</v>
      </c>
      <c r="M1" s="1" t="s">
        <v>49</v>
      </c>
    </row>
    <row r="2" spans="1:22" x14ac:dyDescent="0.2">
      <c r="A2" s="27" t="s">
        <v>50</v>
      </c>
      <c r="B2" s="27" t="s">
        <v>51</v>
      </c>
      <c r="C2" s="10">
        <v>4</v>
      </c>
      <c r="D2" s="10" t="s">
        <v>52</v>
      </c>
      <c r="E2" s="10" t="s">
        <v>53</v>
      </c>
      <c r="F2" s="10" t="s">
        <v>56</v>
      </c>
      <c r="G2" s="10" t="s">
        <v>55</v>
      </c>
      <c r="H2" s="10" t="s">
        <v>55</v>
      </c>
      <c r="I2" s="10" t="s">
        <v>54</v>
      </c>
      <c r="J2" s="10" t="s">
        <v>56</v>
      </c>
      <c r="K2" s="10" t="s">
        <v>55</v>
      </c>
      <c r="L2" s="10" t="s">
        <v>55</v>
      </c>
      <c r="M2" s="10" t="s">
        <v>55</v>
      </c>
    </row>
    <row r="3" spans="1:22" x14ac:dyDescent="0.2">
      <c r="A3" s="27" t="s">
        <v>50</v>
      </c>
      <c r="B3" s="27" t="s">
        <v>57</v>
      </c>
      <c r="C3" s="10">
        <v>3</v>
      </c>
      <c r="D3" s="10" t="s">
        <v>58</v>
      </c>
      <c r="E3" s="10" t="s">
        <v>59</v>
      </c>
      <c r="F3" s="10" t="s">
        <v>56</v>
      </c>
      <c r="G3" s="10" t="s">
        <v>60</v>
      </c>
      <c r="H3" s="10" t="s">
        <v>56</v>
      </c>
      <c r="I3" s="10" t="s">
        <v>55</v>
      </c>
      <c r="J3" s="10" t="s">
        <v>56</v>
      </c>
      <c r="K3" s="10" t="s">
        <v>56</v>
      </c>
      <c r="L3" s="10" t="s">
        <v>55</v>
      </c>
      <c r="M3" s="10" t="s">
        <v>55</v>
      </c>
      <c r="S3" t="s">
        <v>169</v>
      </c>
      <c r="T3" t="s">
        <v>29</v>
      </c>
      <c r="U3" t="s">
        <v>30</v>
      </c>
    </row>
    <row r="4" spans="1:22" x14ac:dyDescent="0.2">
      <c r="A4" s="27" t="s">
        <v>50</v>
      </c>
      <c r="B4" s="27" t="s">
        <v>62</v>
      </c>
      <c r="C4" s="10">
        <v>3</v>
      </c>
      <c r="D4" s="10" t="s">
        <v>63</v>
      </c>
      <c r="E4" s="10" t="s">
        <v>64</v>
      </c>
      <c r="F4" s="10" t="s">
        <v>54</v>
      </c>
      <c r="G4" s="10" t="s">
        <v>60</v>
      </c>
      <c r="H4" s="10" t="s">
        <v>55</v>
      </c>
      <c r="I4" s="10" t="s">
        <v>54</v>
      </c>
      <c r="J4" s="10" t="s">
        <v>55</v>
      </c>
      <c r="K4" s="10" t="s">
        <v>55</v>
      </c>
      <c r="L4" s="10" t="s">
        <v>56</v>
      </c>
      <c r="M4" s="10" t="s">
        <v>55</v>
      </c>
      <c r="S4" t="s">
        <v>170</v>
      </c>
      <c r="T4" s="26">
        <f>6/32</f>
        <v>0.1875</v>
      </c>
      <c r="U4" s="26">
        <f>5/14</f>
        <v>0.35714285714285715</v>
      </c>
    </row>
    <row r="5" spans="1:22" x14ac:dyDescent="0.2">
      <c r="A5" s="27" t="s">
        <v>50</v>
      </c>
      <c r="B5" s="27" t="s">
        <v>65</v>
      </c>
      <c r="C5" s="10">
        <v>3</v>
      </c>
      <c r="D5" s="10" t="s">
        <v>66</v>
      </c>
      <c r="E5" s="10" t="s">
        <v>67</v>
      </c>
      <c r="F5" s="10" t="s">
        <v>55</v>
      </c>
      <c r="G5" s="10" t="s">
        <v>54</v>
      </c>
      <c r="H5" s="10" t="s">
        <v>56</v>
      </c>
      <c r="I5" s="10" t="s">
        <v>56</v>
      </c>
      <c r="J5" s="10" t="s">
        <v>55</v>
      </c>
      <c r="K5" s="10" t="s">
        <v>56</v>
      </c>
      <c r="L5" s="10" t="s">
        <v>56</v>
      </c>
      <c r="M5" s="10" t="s">
        <v>55</v>
      </c>
      <c r="S5" t="s">
        <v>171</v>
      </c>
      <c r="T5" s="26">
        <f>26/32</f>
        <v>0.8125</v>
      </c>
      <c r="U5" s="26">
        <f>9/14</f>
        <v>0.6428571428571429</v>
      </c>
    </row>
    <row r="6" spans="1:22" x14ac:dyDescent="0.2">
      <c r="A6" s="27" t="s">
        <v>50</v>
      </c>
      <c r="B6" s="27" t="s">
        <v>68</v>
      </c>
      <c r="C6" s="10">
        <v>3</v>
      </c>
      <c r="D6" s="10" t="s">
        <v>69</v>
      </c>
      <c r="E6" s="10" t="s">
        <v>70</v>
      </c>
      <c r="F6" s="10" t="s">
        <v>56</v>
      </c>
      <c r="G6" s="10" t="s">
        <v>56</v>
      </c>
      <c r="H6" s="10" t="s">
        <v>55</v>
      </c>
      <c r="I6" s="10" t="s">
        <v>60</v>
      </c>
      <c r="J6" s="10" t="s">
        <v>60</v>
      </c>
      <c r="K6" s="10" t="s">
        <v>56</v>
      </c>
      <c r="L6" s="10" t="s">
        <v>56</v>
      </c>
      <c r="M6" s="10" t="s">
        <v>55</v>
      </c>
    </row>
    <row r="7" spans="1:22" x14ac:dyDescent="0.2">
      <c r="A7" s="27" t="s">
        <v>50</v>
      </c>
      <c r="B7" s="27" t="s">
        <v>71</v>
      </c>
      <c r="C7" s="10">
        <v>4</v>
      </c>
      <c r="D7" s="10" t="s">
        <v>72</v>
      </c>
      <c r="E7" s="10" t="s">
        <v>73</v>
      </c>
      <c r="F7" s="10" t="s">
        <v>56</v>
      </c>
      <c r="G7" s="10" t="s">
        <v>55</v>
      </c>
      <c r="H7" s="10" t="s">
        <v>54</v>
      </c>
      <c r="I7" s="10" t="s">
        <v>54</v>
      </c>
      <c r="J7" s="10" t="s">
        <v>54</v>
      </c>
      <c r="K7" s="10" t="s">
        <v>56</v>
      </c>
      <c r="L7" s="10" t="s">
        <v>56</v>
      </c>
      <c r="M7" s="10" t="s">
        <v>55</v>
      </c>
    </row>
    <row r="8" spans="1:22" x14ac:dyDescent="0.2">
      <c r="A8" s="27" t="s">
        <v>61</v>
      </c>
      <c r="B8" s="27" t="s">
        <v>74</v>
      </c>
      <c r="C8" s="10">
        <v>3</v>
      </c>
      <c r="D8" s="10" t="s">
        <v>75</v>
      </c>
      <c r="E8" s="10" t="s">
        <v>76</v>
      </c>
      <c r="F8" s="10" t="s">
        <v>55</v>
      </c>
      <c r="G8" s="10" t="s">
        <v>54</v>
      </c>
      <c r="H8" s="10" t="s">
        <v>55</v>
      </c>
      <c r="I8" s="10" t="s">
        <v>55</v>
      </c>
      <c r="J8" s="10" t="s">
        <v>56</v>
      </c>
      <c r="K8" s="10" t="s">
        <v>56</v>
      </c>
      <c r="L8" s="10" t="s">
        <v>56</v>
      </c>
      <c r="M8" s="10" t="s">
        <v>55</v>
      </c>
    </row>
    <row r="9" spans="1:22" x14ac:dyDescent="0.2">
      <c r="A9" s="27" t="s">
        <v>61</v>
      </c>
      <c r="B9" s="27" t="s">
        <v>68</v>
      </c>
      <c r="C9" s="10">
        <v>3</v>
      </c>
      <c r="D9" s="10" t="s">
        <v>78</v>
      </c>
      <c r="E9" s="10" t="s">
        <v>79</v>
      </c>
      <c r="F9" s="10" t="s">
        <v>54</v>
      </c>
      <c r="G9" s="10" t="s">
        <v>54</v>
      </c>
      <c r="H9" s="10" t="s">
        <v>56</v>
      </c>
      <c r="I9" s="10" t="s">
        <v>54</v>
      </c>
      <c r="J9" s="10" t="s">
        <v>56</v>
      </c>
      <c r="K9" s="10" t="s">
        <v>56</v>
      </c>
      <c r="L9" s="10" t="s">
        <v>56</v>
      </c>
      <c r="M9" s="10" t="s">
        <v>55</v>
      </c>
      <c r="S9" t="s">
        <v>187</v>
      </c>
    </row>
    <row r="10" spans="1:22" x14ac:dyDescent="0.2">
      <c r="A10" s="27" t="s">
        <v>61</v>
      </c>
      <c r="B10" s="27" t="s">
        <v>80</v>
      </c>
      <c r="C10" s="10">
        <v>4</v>
      </c>
      <c r="D10" s="10" t="s">
        <v>81</v>
      </c>
      <c r="E10" s="10" t="s">
        <v>82</v>
      </c>
      <c r="F10" s="10" t="s">
        <v>55</v>
      </c>
      <c r="G10" s="10" t="s">
        <v>60</v>
      </c>
      <c r="H10" s="10" t="s">
        <v>56</v>
      </c>
      <c r="I10" s="10" t="s">
        <v>56</v>
      </c>
      <c r="J10" s="10" t="s">
        <v>56</v>
      </c>
      <c r="K10" s="10" t="s">
        <v>56</v>
      </c>
      <c r="L10" s="10" t="s">
        <v>56</v>
      </c>
      <c r="M10" s="10" t="s">
        <v>55</v>
      </c>
      <c r="T10" t="s">
        <v>188</v>
      </c>
      <c r="U10">
        <v>0</v>
      </c>
    </row>
    <row r="11" spans="1:22" x14ac:dyDescent="0.2">
      <c r="A11" s="27" t="s">
        <v>61</v>
      </c>
      <c r="B11" s="27" t="s">
        <v>80</v>
      </c>
      <c r="C11" s="10">
        <v>4</v>
      </c>
      <c r="D11" s="10" t="s">
        <v>81</v>
      </c>
      <c r="E11" s="10" t="s">
        <v>83</v>
      </c>
      <c r="F11" s="10" t="s">
        <v>60</v>
      </c>
      <c r="G11" s="10" t="s">
        <v>77</v>
      </c>
      <c r="H11" s="10" t="s">
        <v>60</v>
      </c>
      <c r="I11" s="10" t="s">
        <v>60</v>
      </c>
      <c r="J11" s="10" t="s">
        <v>60</v>
      </c>
      <c r="K11" s="10" t="s">
        <v>60</v>
      </c>
      <c r="L11" s="10" t="s">
        <v>60</v>
      </c>
      <c r="M11" s="10" t="s">
        <v>60</v>
      </c>
      <c r="T11" t="s">
        <v>189</v>
      </c>
      <c r="U11">
        <v>1</v>
      </c>
    </row>
    <row r="12" spans="1:22" x14ac:dyDescent="0.2">
      <c r="A12" s="27" t="s">
        <v>61</v>
      </c>
      <c r="B12" s="27" t="s">
        <v>84</v>
      </c>
      <c r="C12" s="10">
        <v>4</v>
      </c>
      <c r="D12" s="10" t="s">
        <v>85</v>
      </c>
      <c r="E12" s="10" t="s">
        <v>86</v>
      </c>
      <c r="F12" s="10" t="s">
        <v>55</v>
      </c>
      <c r="G12" s="10" t="s">
        <v>77</v>
      </c>
      <c r="H12" s="10" t="s">
        <v>77</v>
      </c>
      <c r="I12" s="10" t="s">
        <v>55</v>
      </c>
      <c r="J12" s="10" t="s">
        <v>54</v>
      </c>
      <c r="K12" s="10" t="s">
        <v>56</v>
      </c>
      <c r="L12" s="10" t="s">
        <v>56</v>
      </c>
      <c r="M12" s="10" t="s">
        <v>60</v>
      </c>
      <c r="T12" t="s">
        <v>190</v>
      </c>
      <c r="U12">
        <v>16</v>
      </c>
    </row>
    <row r="13" spans="1:22" x14ac:dyDescent="0.2">
      <c r="A13" s="27" t="s">
        <v>61</v>
      </c>
      <c r="B13" s="27" t="s">
        <v>87</v>
      </c>
      <c r="C13" s="10">
        <v>3</v>
      </c>
      <c r="D13" s="10" t="s">
        <v>88</v>
      </c>
      <c r="E13" s="10" t="s">
        <v>89</v>
      </c>
      <c r="F13" s="10" t="s">
        <v>56</v>
      </c>
      <c r="G13" s="10" t="s">
        <v>55</v>
      </c>
      <c r="H13" s="10" t="s">
        <v>56</v>
      </c>
      <c r="I13" s="10" t="s">
        <v>54</v>
      </c>
      <c r="J13" s="10" t="s">
        <v>55</v>
      </c>
      <c r="K13" s="10" t="s">
        <v>56</v>
      </c>
      <c r="L13" s="10" t="s">
        <v>55</v>
      </c>
      <c r="M13" s="10" t="s">
        <v>54</v>
      </c>
      <c r="S13" s="10">
        <v>2</v>
      </c>
      <c r="T13" t="s">
        <v>191</v>
      </c>
      <c r="U13">
        <v>10</v>
      </c>
    </row>
    <row r="14" spans="1:22" x14ac:dyDescent="0.2">
      <c r="A14" s="27" t="s">
        <v>61</v>
      </c>
      <c r="B14" s="27" t="s">
        <v>90</v>
      </c>
      <c r="C14" s="10">
        <v>3</v>
      </c>
      <c r="D14" s="10" t="s">
        <v>91</v>
      </c>
      <c r="E14" s="10" t="s">
        <v>92</v>
      </c>
      <c r="F14" s="10" t="s">
        <v>54</v>
      </c>
      <c r="G14" s="10" t="s">
        <v>55</v>
      </c>
      <c r="H14" s="10" t="s">
        <v>60</v>
      </c>
      <c r="I14" s="10" t="s">
        <v>56</v>
      </c>
      <c r="J14" s="10" t="s">
        <v>55</v>
      </c>
      <c r="K14" s="10" t="s">
        <v>56</v>
      </c>
      <c r="L14" s="10" t="s">
        <v>55</v>
      </c>
      <c r="M14" s="10" t="s">
        <v>54</v>
      </c>
      <c r="S14" s="10">
        <v>3</v>
      </c>
      <c r="T14" t="s">
        <v>192</v>
      </c>
      <c r="U14">
        <v>5</v>
      </c>
    </row>
    <row r="15" spans="1:22" x14ac:dyDescent="0.2">
      <c r="A15" s="27" t="s">
        <v>61</v>
      </c>
      <c r="B15" s="27" t="s">
        <v>68</v>
      </c>
      <c r="C15" s="10">
        <v>5</v>
      </c>
      <c r="D15" s="10" t="s">
        <v>93</v>
      </c>
      <c r="E15" s="10" t="s">
        <v>94</v>
      </c>
      <c r="F15" s="10" t="s">
        <v>54</v>
      </c>
      <c r="G15" s="10" t="s">
        <v>60</v>
      </c>
      <c r="H15" s="10" t="s">
        <v>54</v>
      </c>
      <c r="I15" s="10" t="s">
        <v>54</v>
      </c>
      <c r="J15" s="10" t="s">
        <v>54</v>
      </c>
      <c r="K15" s="10" t="s">
        <v>54</v>
      </c>
      <c r="L15" s="10" t="s">
        <v>54</v>
      </c>
      <c r="M15" s="10" t="s">
        <v>54</v>
      </c>
      <c r="S15" s="10">
        <v>3</v>
      </c>
    </row>
    <row r="16" spans="1:22" x14ac:dyDescent="0.2">
      <c r="A16" s="27" t="s">
        <v>61</v>
      </c>
      <c r="B16" s="27" t="s">
        <v>57</v>
      </c>
      <c r="C16" s="10">
        <v>4</v>
      </c>
      <c r="D16" s="10" t="s">
        <v>95</v>
      </c>
      <c r="E16" s="10" t="s">
        <v>96</v>
      </c>
      <c r="F16" s="10" t="s">
        <v>54</v>
      </c>
      <c r="G16" s="10" t="s">
        <v>55</v>
      </c>
      <c r="H16" s="10" t="s">
        <v>55</v>
      </c>
      <c r="I16" s="10" t="s">
        <v>54</v>
      </c>
      <c r="J16" s="10" t="s">
        <v>56</v>
      </c>
      <c r="K16" s="10" t="s">
        <v>55</v>
      </c>
      <c r="L16" s="10" t="s">
        <v>56</v>
      </c>
      <c r="M16" s="10" t="s">
        <v>54</v>
      </c>
      <c r="T16" t="s">
        <v>187</v>
      </c>
      <c r="U16" t="s">
        <v>29</v>
      </c>
      <c r="V16" t="s">
        <v>30</v>
      </c>
    </row>
    <row r="17" spans="1:22" x14ac:dyDescent="0.2">
      <c r="A17" s="27" t="s">
        <v>61</v>
      </c>
      <c r="B17" s="27"/>
      <c r="C17" s="10"/>
      <c r="D17" s="10"/>
      <c r="E17" s="10" t="s">
        <v>97</v>
      </c>
      <c r="F17" s="10" t="s">
        <v>56</v>
      </c>
      <c r="G17" s="10" t="s">
        <v>54</v>
      </c>
      <c r="H17" s="10" t="s">
        <v>55</v>
      </c>
      <c r="I17" s="10" t="s">
        <v>56</v>
      </c>
      <c r="J17" s="10" t="s">
        <v>55</v>
      </c>
      <c r="K17" s="10" t="s">
        <v>56</v>
      </c>
      <c r="L17" s="10" t="s">
        <v>56</v>
      </c>
      <c r="M17" s="10" t="s">
        <v>54</v>
      </c>
      <c r="T17" s="26" t="s">
        <v>210</v>
      </c>
      <c r="U17" s="26">
        <v>0</v>
      </c>
      <c r="V17" s="26"/>
    </row>
    <row r="18" spans="1:22" x14ac:dyDescent="0.2">
      <c r="A18" s="27" t="s">
        <v>61</v>
      </c>
      <c r="B18" s="27" t="s">
        <v>98</v>
      </c>
      <c r="C18" s="10">
        <v>4</v>
      </c>
      <c r="D18" s="10" t="s">
        <v>99</v>
      </c>
      <c r="E18" s="10" t="s">
        <v>100</v>
      </c>
      <c r="F18" s="10" t="s">
        <v>56</v>
      </c>
      <c r="G18" s="10" t="s">
        <v>54</v>
      </c>
      <c r="H18" s="10" t="s">
        <v>55</v>
      </c>
      <c r="I18" s="10" t="s">
        <v>55</v>
      </c>
      <c r="J18" s="10" t="s">
        <v>56</v>
      </c>
      <c r="K18" s="10" t="s">
        <v>56</v>
      </c>
      <c r="L18" s="10" t="s">
        <v>56</v>
      </c>
      <c r="M18" s="10" t="s">
        <v>54</v>
      </c>
      <c r="T18" s="26" t="s">
        <v>209</v>
      </c>
      <c r="U18" s="26">
        <f>1/32</f>
        <v>3.125E-2</v>
      </c>
      <c r="V18" s="26"/>
    </row>
    <row r="19" spans="1:22" x14ac:dyDescent="0.2">
      <c r="A19" s="27" t="s">
        <v>61</v>
      </c>
      <c r="B19" s="27" t="s">
        <v>101</v>
      </c>
      <c r="C19" s="10">
        <v>3</v>
      </c>
      <c r="D19" s="10" t="s">
        <v>102</v>
      </c>
      <c r="E19" s="10" t="s">
        <v>103</v>
      </c>
      <c r="F19" s="10" t="s">
        <v>54</v>
      </c>
      <c r="G19" s="10" t="s">
        <v>55</v>
      </c>
      <c r="H19" s="10" t="s">
        <v>60</v>
      </c>
      <c r="I19" s="10" t="s">
        <v>56</v>
      </c>
      <c r="J19" s="10" t="s">
        <v>56</v>
      </c>
      <c r="K19" s="10" t="s">
        <v>56</v>
      </c>
      <c r="L19" s="10" t="s">
        <v>56</v>
      </c>
      <c r="M19" s="10" t="s">
        <v>54</v>
      </c>
      <c r="T19" s="26" t="s">
        <v>211</v>
      </c>
      <c r="U19" s="26">
        <f>16/32</f>
        <v>0.5</v>
      </c>
      <c r="V19" s="26">
        <f>2/14</f>
        <v>0.14285714285714285</v>
      </c>
    </row>
    <row r="20" spans="1:22" x14ac:dyDescent="0.2">
      <c r="A20" s="27" t="s">
        <v>61</v>
      </c>
      <c r="B20" s="27" t="s">
        <v>104</v>
      </c>
      <c r="C20" s="10">
        <v>3</v>
      </c>
      <c r="D20" s="10" t="s">
        <v>105</v>
      </c>
      <c r="E20" s="10" t="s">
        <v>106</v>
      </c>
      <c r="F20" s="10" t="s">
        <v>55</v>
      </c>
      <c r="G20" s="10" t="s">
        <v>55</v>
      </c>
      <c r="H20" s="10" t="s">
        <v>56</v>
      </c>
      <c r="I20" s="10" t="s">
        <v>56</v>
      </c>
      <c r="J20" s="10" t="s">
        <v>56</v>
      </c>
      <c r="K20" s="10" t="s">
        <v>56</v>
      </c>
      <c r="L20" s="10" t="s">
        <v>56</v>
      </c>
      <c r="M20" s="10" t="s">
        <v>54</v>
      </c>
      <c r="S20" s="10"/>
      <c r="T20" s="26" t="s">
        <v>191</v>
      </c>
      <c r="U20" s="26">
        <f>10/32</f>
        <v>0.3125</v>
      </c>
      <c r="V20" s="26">
        <f>7/14</f>
        <v>0.5</v>
      </c>
    </row>
    <row r="21" spans="1:22" x14ac:dyDescent="0.2">
      <c r="A21" s="27" t="s">
        <v>61</v>
      </c>
      <c r="B21" s="27" t="s">
        <v>68</v>
      </c>
      <c r="C21" s="10">
        <v>4</v>
      </c>
      <c r="D21" s="10" t="s">
        <v>107</v>
      </c>
      <c r="E21" s="10" t="s">
        <v>108</v>
      </c>
      <c r="F21" s="10" t="s">
        <v>55</v>
      </c>
      <c r="G21" s="10" t="s">
        <v>60</v>
      </c>
      <c r="H21" s="10" t="s">
        <v>56</v>
      </c>
      <c r="I21" s="10" t="s">
        <v>55</v>
      </c>
      <c r="J21" s="10" t="s">
        <v>55</v>
      </c>
      <c r="K21" s="10" t="s">
        <v>55</v>
      </c>
      <c r="L21" s="10" t="s">
        <v>55</v>
      </c>
      <c r="M21" s="10" t="s">
        <v>56</v>
      </c>
      <c r="S21" s="10"/>
      <c r="T21" s="26" t="s">
        <v>192</v>
      </c>
      <c r="U21" s="26">
        <f>5/32</f>
        <v>0.15625</v>
      </c>
      <c r="V21" s="26">
        <f>5/14</f>
        <v>0.35714285714285715</v>
      </c>
    </row>
    <row r="22" spans="1:22" x14ac:dyDescent="0.2">
      <c r="A22" s="27" t="s">
        <v>61</v>
      </c>
      <c r="B22" s="27" t="s">
        <v>109</v>
      </c>
      <c r="C22" s="10">
        <v>3</v>
      </c>
      <c r="D22" s="10" t="s">
        <v>110</v>
      </c>
      <c r="E22" s="10" t="s">
        <v>111</v>
      </c>
      <c r="F22" s="10" t="s">
        <v>55</v>
      </c>
      <c r="G22" s="10" t="s">
        <v>54</v>
      </c>
      <c r="H22" s="10" t="s">
        <v>60</v>
      </c>
      <c r="I22" s="10" t="s">
        <v>55</v>
      </c>
      <c r="J22" s="10" t="s">
        <v>55</v>
      </c>
      <c r="K22" s="10" t="s">
        <v>56</v>
      </c>
      <c r="L22" s="10" t="s">
        <v>55</v>
      </c>
      <c r="M22" s="10" t="s">
        <v>56</v>
      </c>
      <c r="S22" s="10"/>
    </row>
    <row r="23" spans="1:22" x14ac:dyDescent="0.2">
      <c r="A23" s="27" t="s">
        <v>61</v>
      </c>
      <c r="B23" s="27" t="s">
        <v>57</v>
      </c>
      <c r="C23" s="10">
        <v>5</v>
      </c>
      <c r="D23" s="10" t="s">
        <v>112</v>
      </c>
      <c r="E23" s="10" t="s">
        <v>113</v>
      </c>
      <c r="F23" s="10" t="s">
        <v>55</v>
      </c>
      <c r="G23" s="10" t="s">
        <v>56</v>
      </c>
      <c r="H23" s="10" t="s">
        <v>56</v>
      </c>
      <c r="I23" s="10" t="s">
        <v>55</v>
      </c>
      <c r="J23" s="10" t="s">
        <v>55</v>
      </c>
      <c r="K23" s="10" t="s">
        <v>56</v>
      </c>
      <c r="L23" s="10" t="s">
        <v>55</v>
      </c>
      <c r="M23" s="10" t="s">
        <v>56</v>
      </c>
      <c r="S23" s="10"/>
    </row>
    <row r="24" spans="1:22" x14ac:dyDescent="0.2">
      <c r="A24" s="27" t="s">
        <v>61</v>
      </c>
      <c r="B24" s="27" t="s">
        <v>74</v>
      </c>
      <c r="C24" s="10">
        <v>3</v>
      </c>
      <c r="D24" s="10" t="s">
        <v>114</v>
      </c>
      <c r="E24" s="10" t="s">
        <v>115</v>
      </c>
      <c r="F24" s="10" t="s">
        <v>56</v>
      </c>
      <c r="G24" s="10" t="s">
        <v>56</v>
      </c>
      <c r="H24" s="10" t="s">
        <v>55</v>
      </c>
      <c r="I24" s="10" t="s">
        <v>56</v>
      </c>
      <c r="J24" s="10" t="s">
        <v>55</v>
      </c>
      <c r="K24" s="10" t="s">
        <v>56</v>
      </c>
      <c r="L24" s="10" t="s">
        <v>56</v>
      </c>
      <c r="M24" s="10" t="s">
        <v>56</v>
      </c>
      <c r="S24" s="10"/>
      <c r="U24">
        <v>47</v>
      </c>
      <c r="V24">
        <v>86</v>
      </c>
    </row>
    <row r="25" spans="1:22" x14ac:dyDescent="0.2">
      <c r="A25" s="27" t="s">
        <v>61</v>
      </c>
      <c r="B25" s="27" t="s">
        <v>74</v>
      </c>
      <c r="C25" s="10">
        <v>3</v>
      </c>
      <c r="D25" s="10"/>
      <c r="E25" s="10"/>
      <c r="F25" s="10" t="s">
        <v>56</v>
      </c>
      <c r="G25" s="10" t="s">
        <v>56</v>
      </c>
      <c r="H25" s="10" t="s">
        <v>56</v>
      </c>
      <c r="I25" s="10" t="s">
        <v>56</v>
      </c>
      <c r="J25" s="10" t="s">
        <v>55</v>
      </c>
      <c r="K25" s="10" t="s">
        <v>56</v>
      </c>
      <c r="L25" s="10" t="s">
        <v>56</v>
      </c>
      <c r="M25" s="10" t="s">
        <v>56</v>
      </c>
      <c r="S25" s="10"/>
    </row>
    <row r="26" spans="1:22" x14ac:dyDescent="0.2">
      <c r="A26" s="27" t="s">
        <v>61</v>
      </c>
      <c r="B26" s="27" t="s">
        <v>74</v>
      </c>
      <c r="C26" s="10">
        <v>5</v>
      </c>
      <c r="D26" s="10" t="s">
        <v>116</v>
      </c>
      <c r="E26" s="10" t="s">
        <v>117</v>
      </c>
      <c r="F26" s="10" t="s">
        <v>56</v>
      </c>
      <c r="G26" s="10" t="s">
        <v>54</v>
      </c>
      <c r="H26" s="10" t="s">
        <v>55</v>
      </c>
      <c r="I26" s="10" t="s">
        <v>55</v>
      </c>
      <c r="J26" s="10" t="s">
        <v>56</v>
      </c>
      <c r="K26" s="10" t="s">
        <v>56</v>
      </c>
      <c r="L26" s="10" t="s">
        <v>56</v>
      </c>
      <c r="M26" s="10" t="s">
        <v>56</v>
      </c>
      <c r="S26" s="19">
        <v>3</v>
      </c>
    </row>
    <row r="27" spans="1:22" x14ac:dyDescent="0.2">
      <c r="A27" s="27" t="s">
        <v>61</v>
      </c>
      <c r="B27" s="27" t="s">
        <v>118</v>
      </c>
      <c r="C27" s="10">
        <v>4</v>
      </c>
      <c r="D27" s="10" t="s">
        <v>119</v>
      </c>
      <c r="E27" s="10" t="s">
        <v>120</v>
      </c>
      <c r="F27" s="10" t="s">
        <v>55</v>
      </c>
      <c r="G27" s="10" t="s">
        <v>60</v>
      </c>
      <c r="H27" s="10" t="s">
        <v>55</v>
      </c>
      <c r="I27" s="10" t="s">
        <v>56</v>
      </c>
      <c r="J27" s="10" t="s">
        <v>56</v>
      </c>
      <c r="K27" s="10" t="s">
        <v>56</v>
      </c>
      <c r="L27" s="10" t="s">
        <v>56</v>
      </c>
      <c r="M27" s="10" t="s">
        <v>56</v>
      </c>
      <c r="S27" s="19">
        <v>3</v>
      </c>
    </row>
    <row r="28" spans="1:22" x14ac:dyDescent="0.2">
      <c r="A28" s="27" t="s">
        <v>61</v>
      </c>
      <c r="B28" s="27" t="s">
        <v>62</v>
      </c>
      <c r="C28" s="10">
        <v>3</v>
      </c>
      <c r="D28" s="10" t="s">
        <v>121</v>
      </c>
      <c r="E28" s="10" t="s">
        <v>122</v>
      </c>
      <c r="F28" s="10" t="s">
        <v>55</v>
      </c>
      <c r="G28" s="10" t="s">
        <v>55</v>
      </c>
      <c r="H28" s="10" t="s">
        <v>56</v>
      </c>
      <c r="I28" s="10" t="s">
        <v>56</v>
      </c>
      <c r="J28" s="10" t="s">
        <v>56</v>
      </c>
      <c r="K28" s="10" t="s">
        <v>56</v>
      </c>
      <c r="L28" s="10" t="s">
        <v>56</v>
      </c>
      <c r="M28" s="10" t="s">
        <v>56</v>
      </c>
      <c r="S28" s="19">
        <v>4</v>
      </c>
    </row>
    <row r="29" spans="1:22" x14ac:dyDescent="0.2">
      <c r="A29" s="27" t="s">
        <v>61</v>
      </c>
      <c r="B29" s="27" t="s">
        <v>68</v>
      </c>
      <c r="C29" s="10">
        <v>3</v>
      </c>
      <c r="D29" s="10" t="s">
        <v>123</v>
      </c>
      <c r="E29" s="10" t="s">
        <v>124</v>
      </c>
      <c r="F29" s="10" t="s">
        <v>56</v>
      </c>
      <c r="G29" s="10" t="s">
        <v>55</v>
      </c>
      <c r="H29" s="10" t="s">
        <v>56</v>
      </c>
      <c r="I29" s="10" t="s">
        <v>56</v>
      </c>
      <c r="J29" s="10" t="s">
        <v>56</v>
      </c>
      <c r="K29" s="10" t="s">
        <v>56</v>
      </c>
      <c r="L29" s="10" t="s">
        <v>56</v>
      </c>
      <c r="M29" s="10" t="s">
        <v>56</v>
      </c>
      <c r="S29" s="19">
        <v>4</v>
      </c>
    </row>
    <row r="30" spans="1:22" x14ac:dyDescent="0.2">
      <c r="A30" s="27" t="s">
        <v>61</v>
      </c>
      <c r="B30" s="27" t="s">
        <v>125</v>
      </c>
      <c r="C30" s="10">
        <v>4</v>
      </c>
      <c r="D30" s="10" t="s">
        <v>126</v>
      </c>
      <c r="E30" s="10" t="s">
        <v>127</v>
      </c>
      <c r="F30" s="10" t="s">
        <v>56</v>
      </c>
      <c r="G30" s="10" t="s">
        <v>60</v>
      </c>
      <c r="H30" s="10" t="s">
        <v>56</v>
      </c>
      <c r="I30" s="10" t="s">
        <v>56</v>
      </c>
      <c r="J30" s="10" t="s">
        <v>56</v>
      </c>
      <c r="K30" s="10" t="s">
        <v>56</v>
      </c>
      <c r="L30" s="10" t="s">
        <v>56</v>
      </c>
      <c r="M30" s="10" t="s">
        <v>56</v>
      </c>
      <c r="S30" s="19">
        <v>4</v>
      </c>
    </row>
    <row r="31" spans="1:22" x14ac:dyDescent="0.2">
      <c r="A31" s="27" t="s">
        <v>61</v>
      </c>
      <c r="B31" s="27" t="s">
        <v>80</v>
      </c>
      <c r="C31" s="10">
        <v>5</v>
      </c>
      <c r="D31" s="10" t="s">
        <v>128</v>
      </c>
      <c r="E31" s="10" t="s">
        <v>129</v>
      </c>
      <c r="F31" s="10" t="s">
        <v>56</v>
      </c>
      <c r="G31" s="10" t="s">
        <v>54</v>
      </c>
      <c r="H31" s="10" t="s">
        <v>56</v>
      </c>
      <c r="I31" s="10" t="s">
        <v>56</v>
      </c>
      <c r="J31" s="10" t="s">
        <v>56</v>
      </c>
      <c r="K31" s="10" t="s">
        <v>56</v>
      </c>
      <c r="L31" s="10" t="s">
        <v>56</v>
      </c>
      <c r="M31" s="10" t="s">
        <v>56</v>
      </c>
      <c r="S31" s="19">
        <v>4</v>
      </c>
    </row>
    <row r="32" spans="1:22" x14ac:dyDescent="0.2">
      <c r="A32" s="27" t="s">
        <v>61</v>
      </c>
      <c r="B32" s="27" t="s">
        <v>68</v>
      </c>
      <c r="C32" s="10">
        <v>5</v>
      </c>
      <c r="D32" s="10" t="s">
        <v>130</v>
      </c>
      <c r="E32" s="10" t="s">
        <v>131</v>
      </c>
      <c r="F32" s="10" t="s">
        <v>56</v>
      </c>
      <c r="G32" s="10" t="s">
        <v>56</v>
      </c>
      <c r="H32" s="10" t="s">
        <v>56</v>
      </c>
      <c r="I32" s="10" t="s">
        <v>56</v>
      </c>
      <c r="J32" s="10" t="s">
        <v>56</v>
      </c>
      <c r="K32" s="10" t="s">
        <v>56</v>
      </c>
      <c r="L32" s="10" t="s">
        <v>56</v>
      </c>
      <c r="M32" s="10" t="s">
        <v>56</v>
      </c>
      <c r="S32" s="19">
        <v>4</v>
      </c>
    </row>
    <row r="33" spans="1:30" x14ac:dyDescent="0.2">
      <c r="A33" s="27" t="s">
        <v>61</v>
      </c>
      <c r="B33" s="27" t="s">
        <v>68</v>
      </c>
      <c r="C33" s="10">
        <v>3</v>
      </c>
      <c r="D33" s="10" t="s">
        <v>132</v>
      </c>
      <c r="E33" s="10" t="s">
        <v>133</v>
      </c>
      <c r="F33" s="10" t="s">
        <v>60</v>
      </c>
      <c r="G33" s="10" t="s">
        <v>60</v>
      </c>
      <c r="H33" s="10" t="s">
        <v>60</v>
      </c>
      <c r="I33" s="10" t="s">
        <v>60</v>
      </c>
      <c r="J33" s="10" t="s">
        <v>60</v>
      </c>
      <c r="K33" s="10" t="s">
        <v>60</v>
      </c>
      <c r="L33" s="10" t="s">
        <v>60</v>
      </c>
      <c r="M33" s="10" t="s">
        <v>77</v>
      </c>
      <c r="S33" s="19">
        <v>4</v>
      </c>
    </row>
    <row r="34" spans="1:30" x14ac:dyDescent="0.2">
      <c r="A34" s="27"/>
      <c r="B34" s="27" t="s">
        <v>134</v>
      </c>
      <c r="C34" s="10">
        <v>2</v>
      </c>
      <c r="D34" s="10" t="s">
        <v>135</v>
      </c>
      <c r="E34" s="10" t="s">
        <v>136</v>
      </c>
      <c r="F34" s="10"/>
      <c r="G34" s="10"/>
      <c r="H34" s="10"/>
      <c r="I34" s="10"/>
      <c r="J34" s="10"/>
      <c r="K34" s="10"/>
      <c r="L34" s="10"/>
      <c r="M34" s="10"/>
      <c r="S34" s="19">
        <v>4</v>
      </c>
    </row>
    <row r="35" spans="1:30" x14ac:dyDescent="0.2">
      <c r="A35" s="45" t="s">
        <v>50</v>
      </c>
      <c r="B35" s="45" t="s">
        <v>68</v>
      </c>
      <c r="C35" s="46">
        <v>3</v>
      </c>
      <c r="D35" s="46" t="s">
        <v>137</v>
      </c>
      <c r="E35" s="19" t="s">
        <v>138</v>
      </c>
      <c r="F35" s="19" t="s">
        <v>56</v>
      </c>
      <c r="G35" s="19" t="s">
        <v>55</v>
      </c>
      <c r="H35" s="19" t="s">
        <v>55</v>
      </c>
      <c r="I35" s="19" t="s">
        <v>54</v>
      </c>
      <c r="J35" s="19" t="s">
        <v>55</v>
      </c>
      <c r="K35" s="19" t="s">
        <v>56</v>
      </c>
      <c r="L35" s="19" t="s">
        <v>55</v>
      </c>
      <c r="M35" s="19" t="s">
        <v>55</v>
      </c>
      <c r="S35" s="19">
        <v>5</v>
      </c>
    </row>
    <row r="36" spans="1:30" x14ac:dyDescent="0.2">
      <c r="A36" s="45"/>
      <c r="B36" s="45"/>
      <c r="C36" s="46"/>
      <c r="D36" s="46"/>
      <c r="E36" s="19" t="s">
        <v>139</v>
      </c>
      <c r="F36" s="19" t="s">
        <v>55</v>
      </c>
      <c r="G36" s="19" t="s">
        <v>55</v>
      </c>
      <c r="H36" s="19" t="s">
        <v>54</v>
      </c>
      <c r="I36" s="19" t="s">
        <v>55</v>
      </c>
      <c r="J36" s="19" t="s">
        <v>54</v>
      </c>
      <c r="K36" s="19" t="s">
        <v>56</v>
      </c>
      <c r="L36" s="19" t="s">
        <v>55</v>
      </c>
      <c r="M36" s="19" t="s">
        <v>55</v>
      </c>
      <c r="S36" s="19">
        <v>5</v>
      </c>
    </row>
    <row r="37" spans="1:30" x14ac:dyDescent="0.2">
      <c r="A37" s="45"/>
      <c r="B37" s="45"/>
      <c r="C37" s="46"/>
      <c r="D37" s="46"/>
      <c r="E37" s="19" t="s">
        <v>140</v>
      </c>
      <c r="F37" s="19" t="s">
        <v>56</v>
      </c>
      <c r="G37" s="19" t="s">
        <v>77</v>
      </c>
      <c r="H37" s="19" t="s">
        <v>60</v>
      </c>
      <c r="I37" s="19" t="s">
        <v>55</v>
      </c>
      <c r="J37" s="19" t="s">
        <v>56</v>
      </c>
      <c r="K37" s="19" t="s">
        <v>56</v>
      </c>
      <c r="L37" s="19" t="s">
        <v>55</v>
      </c>
      <c r="M37" s="19" t="s">
        <v>55</v>
      </c>
      <c r="S37" s="19">
        <v>5</v>
      </c>
    </row>
    <row r="38" spans="1:30" x14ac:dyDescent="0.2">
      <c r="A38" s="45"/>
      <c r="B38" s="45"/>
      <c r="C38" s="46"/>
      <c r="D38" s="46"/>
      <c r="E38" s="19" t="s">
        <v>141</v>
      </c>
      <c r="F38" s="19" t="s">
        <v>56</v>
      </c>
      <c r="G38" s="19" t="s">
        <v>55</v>
      </c>
      <c r="H38" s="19" t="s">
        <v>55</v>
      </c>
      <c r="I38" s="19" t="s">
        <v>55</v>
      </c>
      <c r="J38" s="19" t="s">
        <v>55</v>
      </c>
      <c r="K38" s="19" t="s">
        <v>56</v>
      </c>
      <c r="L38" s="19" t="s">
        <v>56</v>
      </c>
      <c r="M38" s="19" t="s">
        <v>55</v>
      </c>
      <c r="S38" s="19">
        <v>5</v>
      </c>
    </row>
    <row r="39" spans="1:30" x14ac:dyDescent="0.2">
      <c r="A39" s="27" t="s">
        <v>50</v>
      </c>
      <c r="B39" s="27" t="s">
        <v>74</v>
      </c>
      <c r="C39" s="19">
        <v>4</v>
      </c>
      <c r="D39" s="19" t="s">
        <v>142</v>
      </c>
      <c r="E39" s="19" t="s">
        <v>143</v>
      </c>
      <c r="F39" s="19" t="s">
        <v>56</v>
      </c>
      <c r="G39" s="19" t="s">
        <v>55</v>
      </c>
      <c r="H39" s="19" t="s">
        <v>55</v>
      </c>
      <c r="I39" s="19" t="s">
        <v>56</v>
      </c>
      <c r="J39" s="19" t="s">
        <v>56</v>
      </c>
      <c r="K39" s="19" t="s">
        <v>56</v>
      </c>
      <c r="L39" s="19" t="s">
        <v>56</v>
      </c>
      <c r="M39" s="19" t="s">
        <v>55</v>
      </c>
      <c r="S39" s="19">
        <v>5</v>
      </c>
    </row>
    <row r="40" spans="1:30" x14ac:dyDescent="0.2">
      <c r="A40" s="27" t="s">
        <v>50</v>
      </c>
      <c r="B40" s="27" t="s">
        <v>57</v>
      </c>
      <c r="C40" s="19">
        <v>4</v>
      </c>
      <c r="D40" s="19" t="s">
        <v>144</v>
      </c>
      <c r="E40" s="19" t="s">
        <v>145</v>
      </c>
      <c r="F40" s="19" t="s">
        <v>54</v>
      </c>
      <c r="G40" s="19" t="s">
        <v>60</v>
      </c>
      <c r="H40" s="19" t="s">
        <v>55</v>
      </c>
      <c r="I40" s="19" t="s">
        <v>54</v>
      </c>
      <c r="J40" s="19" t="s">
        <v>56</v>
      </c>
      <c r="K40" s="19" t="s">
        <v>55</v>
      </c>
      <c r="L40" s="19" t="s">
        <v>55</v>
      </c>
      <c r="M40" s="19" t="s">
        <v>54</v>
      </c>
      <c r="S40" s="19"/>
    </row>
    <row r="41" spans="1:30" x14ac:dyDescent="0.2">
      <c r="A41" s="27" t="s">
        <v>50</v>
      </c>
      <c r="B41" s="27" t="s">
        <v>146</v>
      </c>
      <c r="C41" s="19">
        <v>4</v>
      </c>
      <c r="D41" s="19" t="s">
        <v>147</v>
      </c>
      <c r="E41" s="19" t="s">
        <v>148</v>
      </c>
      <c r="F41" s="19" t="s">
        <v>56</v>
      </c>
      <c r="G41" s="19" t="s">
        <v>56</v>
      </c>
      <c r="H41" s="19" t="s">
        <v>55</v>
      </c>
      <c r="I41" s="19" t="s">
        <v>55</v>
      </c>
      <c r="J41" s="19" t="s">
        <v>55</v>
      </c>
      <c r="K41" s="19" t="s">
        <v>56</v>
      </c>
      <c r="L41" s="19" t="s">
        <v>55</v>
      </c>
      <c r="M41" s="19" t="s">
        <v>56</v>
      </c>
      <c r="S41" s="19"/>
    </row>
    <row r="42" spans="1:30" x14ac:dyDescent="0.2">
      <c r="A42" s="27" t="s">
        <v>50</v>
      </c>
      <c r="B42" s="27" t="s">
        <v>149</v>
      </c>
      <c r="C42" s="19">
        <v>5</v>
      </c>
      <c r="D42" s="19" t="s">
        <v>150</v>
      </c>
      <c r="E42" s="19"/>
      <c r="F42" s="19" t="s">
        <v>56</v>
      </c>
      <c r="G42" s="19" t="s">
        <v>56</v>
      </c>
      <c r="H42" s="19" t="s">
        <v>56</v>
      </c>
      <c r="I42" s="19" t="s">
        <v>56</v>
      </c>
      <c r="J42" s="19" t="s">
        <v>55</v>
      </c>
      <c r="K42" s="19" t="s">
        <v>56</v>
      </c>
      <c r="L42" s="19" t="s">
        <v>55</v>
      </c>
      <c r="M42" s="19" t="s">
        <v>56</v>
      </c>
      <c r="S42" s="19"/>
    </row>
    <row r="43" spans="1:30" x14ac:dyDescent="0.2">
      <c r="A43" s="27" t="s">
        <v>61</v>
      </c>
      <c r="B43" s="27" t="s">
        <v>84</v>
      </c>
      <c r="C43" s="19">
        <v>4</v>
      </c>
      <c r="D43" s="19" t="s">
        <v>151</v>
      </c>
      <c r="E43" s="19" t="s">
        <v>152</v>
      </c>
      <c r="F43" s="19" t="s">
        <v>56</v>
      </c>
      <c r="G43" s="19" t="s">
        <v>56</v>
      </c>
      <c r="H43" s="19" t="s">
        <v>56</v>
      </c>
      <c r="I43" s="19" t="s">
        <v>56</v>
      </c>
      <c r="J43" s="19" t="s">
        <v>55</v>
      </c>
      <c r="K43" s="19" t="s">
        <v>56</v>
      </c>
      <c r="L43" s="19" t="s">
        <v>55</v>
      </c>
      <c r="M43" s="19" t="s">
        <v>56</v>
      </c>
      <c r="S43" s="10"/>
    </row>
    <row r="44" spans="1:30" x14ac:dyDescent="0.2">
      <c r="A44" s="27" t="s">
        <v>61</v>
      </c>
      <c r="B44" s="27" t="s">
        <v>57</v>
      </c>
      <c r="C44" s="19">
        <v>5</v>
      </c>
      <c r="D44" s="19" t="s">
        <v>153</v>
      </c>
      <c r="E44" s="19" t="s">
        <v>154</v>
      </c>
      <c r="F44" s="19" t="s">
        <v>56</v>
      </c>
      <c r="G44" s="19" t="s">
        <v>55</v>
      </c>
      <c r="H44" s="19" t="s">
        <v>56</v>
      </c>
      <c r="I44" s="19" t="s">
        <v>56</v>
      </c>
      <c r="J44" s="19" t="s">
        <v>56</v>
      </c>
      <c r="K44" s="19" t="s">
        <v>56</v>
      </c>
      <c r="L44" s="19" t="s">
        <v>55</v>
      </c>
      <c r="M44" s="19" t="s">
        <v>56</v>
      </c>
      <c r="S44" s="10"/>
      <c r="U44" s="1" t="s">
        <v>195</v>
      </c>
      <c r="V44" s="1" t="s">
        <v>212</v>
      </c>
      <c r="W44" s="1" t="s">
        <v>196</v>
      </c>
      <c r="X44" s="1" t="s">
        <v>213</v>
      </c>
      <c r="Y44" s="1" t="s">
        <v>214</v>
      </c>
      <c r="Z44" s="1" t="s">
        <v>215</v>
      </c>
      <c r="AA44" s="1" t="s">
        <v>217</v>
      </c>
      <c r="AB44" s="1" t="s">
        <v>218</v>
      </c>
      <c r="AD44" s="1" t="s">
        <v>216</v>
      </c>
    </row>
    <row r="45" spans="1:30" x14ac:dyDescent="0.2">
      <c r="A45" s="27" t="s">
        <v>61</v>
      </c>
      <c r="B45" s="27" t="s">
        <v>57</v>
      </c>
      <c r="C45" s="19">
        <v>5</v>
      </c>
      <c r="D45" s="19" t="s">
        <v>153</v>
      </c>
      <c r="E45" s="19" t="s">
        <v>154</v>
      </c>
      <c r="F45" s="19" t="s">
        <v>55</v>
      </c>
      <c r="G45" s="19" t="s">
        <v>55</v>
      </c>
      <c r="H45" s="19" t="s">
        <v>55</v>
      </c>
      <c r="I45" s="19" t="s">
        <v>56</v>
      </c>
      <c r="J45" s="19" t="s">
        <v>55</v>
      </c>
      <c r="K45" s="19" t="s">
        <v>56</v>
      </c>
      <c r="L45" s="19" t="s">
        <v>56</v>
      </c>
      <c r="M45" s="19" t="s">
        <v>56</v>
      </c>
      <c r="S45" s="10"/>
      <c r="T45" t="s">
        <v>193</v>
      </c>
      <c r="U45" s="26">
        <f>16/32</f>
        <v>0.5</v>
      </c>
      <c r="V45" s="26">
        <f>16/32</f>
        <v>0.5</v>
      </c>
      <c r="W45" s="26">
        <f>21/32</f>
        <v>0.65625</v>
      </c>
      <c r="X45" s="26">
        <f>24/32</f>
        <v>0.75</v>
      </c>
      <c r="Y45" s="26">
        <f>24/32</f>
        <v>0.75</v>
      </c>
      <c r="Z45" s="26">
        <f>22/32</f>
        <v>0.6875</v>
      </c>
      <c r="AA45" s="26">
        <f>29/32</f>
        <v>0.90625</v>
      </c>
      <c r="AB45" s="26">
        <f>29/32</f>
        <v>0.90625</v>
      </c>
      <c r="AD45" s="24">
        <f>AVERAGE(U45:AB45)</f>
        <v>0.70703125</v>
      </c>
    </row>
    <row r="46" spans="1:30" x14ac:dyDescent="0.2">
      <c r="A46" s="27" t="s">
        <v>61</v>
      </c>
      <c r="B46" s="27" t="s">
        <v>155</v>
      </c>
      <c r="C46" s="19">
        <v>5</v>
      </c>
      <c r="D46" s="19" t="s">
        <v>156</v>
      </c>
      <c r="E46" s="19" t="s">
        <v>157</v>
      </c>
      <c r="F46" s="19" t="s">
        <v>56</v>
      </c>
      <c r="G46" s="19" t="s">
        <v>55</v>
      </c>
      <c r="H46" s="19" t="s">
        <v>56</v>
      </c>
      <c r="I46" s="19" t="s">
        <v>56</v>
      </c>
      <c r="J46" s="19" t="s">
        <v>55</v>
      </c>
      <c r="K46" s="19" t="s">
        <v>56</v>
      </c>
      <c r="L46" s="19" t="s">
        <v>56</v>
      </c>
      <c r="M46" s="19" t="s">
        <v>56</v>
      </c>
      <c r="T46" t="s">
        <v>194</v>
      </c>
      <c r="U46" s="26">
        <f>13/14</f>
        <v>0.9285714285714286</v>
      </c>
      <c r="V46" s="26">
        <f>11/14</f>
        <v>0.7857142857142857</v>
      </c>
      <c r="W46" s="26">
        <f>13/14</f>
        <v>0.9285714285714286</v>
      </c>
      <c r="X46" s="26">
        <f>13/14</f>
        <v>0.9285714285714286</v>
      </c>
      <c r="Y46" s="26">
        <f>12/14</f>
        <v>0.8571428571428571</v>
      </c>
      <c r="Z46" s="26">
        <f>11/14</f>
        <v>0.7857142857142857</v>
      </c>
      <c r="AA46" s="26">
        <v>1</v>
      </c>
      <c r="AB46" s="26">
        <v>1</v>
      </c>
      <c r="AD46" s="24">
        <f t="shared" ref="AD46:AD48" si="0">AVERAGE(U46:AB46)</f>
        <v>0.9017857142857143</v>
      </c>
    </row>
    <row r="47" spans="1:30" x14ac:dyDescent="0.2">
      <c r="A47" s="27" t="s">
        <v>61</v>
      </c>
      <c r="B47" s="27" t="s">
        <v>158</v>
      </c>
      <c r="C47" s="19">
        <v>4</v>
      </c>
      <c r="D47" s="19" t="s">
        <v>159</v>
      </c>
      <c r="E47" s="19"/>
      <c r="F47" s="19" t="s">
        <v>56</v>
      </c>
      <c r="G47" s="19" t="s">
        <v>54</v>
      </c>
      <c r="H47" s="19" t="s">
        <v>55</v>
      </c>
      <c r="I47" s="19" t="s">
        <v>54</v>
      </c>
      <c r="J47" s="19" t="s">
        <v>56</v>
      </c>
      <c r="K47" s="19" t="s">
        <v>56</v>
      </c>
      <c r="L47" s="19" t="s">
        <v>56</v>
      </c>
      <c r="M47" s="19" t="s">
        <v>56</v>
      </c>
      <c r="AD47" s="24"/>
    </row>
    <row r="48" spans="1:30" x14ac:dyDescent="0.2">
      <c r="A48" s="27" t="s">
        <v>61</v>
      </c>
      <c r="B48" s="27" t="s">
        <v>68</v>
      </c>
      <c r="C48" s="19">
        <v>4</v>
      </c>
      <c r="D48" s="19" t="s">
        <v>160</v>
      </c>
      <c r="E48" s="19" t="s">
        <v>161</v>
      </c>
      <c r="F48" s="19" t="s">
        <v>56</v>
      </c>
      <c r="G48" s="19" t="s">
        <v>54</v>
      </c>
      <c r="H48" s="19" t="s">
        <v>55</v>
      </c>
      <c r="I48" s="19" t="s">
        <v>56</v>
      </c>
      <c r="J48" s="19" t="s">
        <v>56</v>
      </c>
      <c r="K48" s="19" t="s">
        <v>56</v>
      </c>
      <c r="L48" s="19" t="s">
        <v>56</v>
      </c>
      <c r="M48" s="19" t="s">
        <v>56</v>
      </c>
      <c r="U48" s="24">
        <f t="shared" ref="U48:AB48" si="1">U46-U45</f>
        <v>0.4285714285714286</v>
      </c>
      <c r="V48" s="24">
        <f t="shared" si="1"/>
        <v>0.2857142857142857</v>
      </c>
      <c r="W48" s="24">
        <f t="shared" si="1"/>
        <v>0.2723214285714286</v>
      </c>
      <c r="X48" s="24">
        <f t="shared" si="1"/>
        <v>0.1785714285714286</v>
      </c>
      <c r="Y48" s="24">
        <f t="shared" si="1"/>
        <v>0.1071428571428571</v>
      </c>
      <c r="Z48" s="24">
        <f t="shared" si="1"/>
        <v>9.8214285714285698E-2</v>
      </c>
      <c r="AA48" s="24">
        <f t="shared" si="1"/>
        <v>9.375E-2</v>
      </c>
      <c r="AB48" s="24">
        <f t="shared" si="1"/>
        <v>9.375E-2</v>
      </c>
      <c r="AD48" s="24">
        <f t="shared" si="0"/>
        <v>0.1947544642857143</v>
      </c>
    </row>
    <row r="49" spans="1:13" x14ac:dyDescent="0.2">
      <c r="A49" s="27" t="s">
        <v>61</v>
      </c>
      <c r="B49" s="27" t="s">
        <v>162</v>
      </c>
      <c r="C49" s="19">
        <v>5</v>
      </c>
      <c r="D49" s="19" t="s">
        <v>163</v>
      </c>
      <c r="E49" s="19" t="s">
        <v>164</v>
      </c>
      <c r="F49" s="19"/>
      <c r="G49" s="19"/>
      <c r="H49" s="19"/>
      <c r="I49" s="19"/>
      <c r="J49" s="19"/>
      <c r="K49" s="19"/>
      <c r="L49" s="19"/>
      <c r="M49" s="19"/>
    </row>
    <row r="50" spans="1:13" x14ac:dyDescent="0.2">
      <c r="A50" s="27" t="s">
        <v>61</v>
      </c>
      <c r="B50" s="27" t="s">
        <v>104</v>
      </c>
      <c r="C50" s="19">
        <v>4</v>
      </c>
      <c r="D50" s="19" t="s">
        <v>165</v>
      </c>
      <c r="E50" s="19" t="s">
        <v>166</v>
      </c>
      <c r="F50" s="19"/>
      <c r="G50" s="19"/>
      <c r="H50" s="19"/>
      <c r="I50" s="19"/>
      <c r="J50" s="19"/>
      <c r="K50" s="19"/>
      <c r="L50" s="19"/>
      <c r="M50" s="19"/>
    </row>
    <row r="51" spans="1:13" x14ac:dyDescent="0.2">
      <c r="A51" s="27" t="s">
        <v>61</v>
      </c>
      <c r="B51" s="27" t="s">
        <v>68</v>
      </c>
      <c r="C51" s="19">
        <v>3</v>
      </c>
      <c r="D51" s="19" t="s">
        <v>167</v>
      </c>
      <c r="E51" s="19" t="s">
        <v>168</v>
      </c>
      <c r="F51" s="19"/>
      <c r="G51" s="19"/>
      <c r="H51" s="19"/>
      <c r="I51" s="19"/>
      <c r="J51" s="19"/>
      <c r="K51" s="19"/>
      <c r="L51" s="19"/>
      <c r="M51" s="19"/>
    </row>
    <row r="52" spans="1:13" x14ac:dyDescent="0.2">
      <c r="A52" s="27"/>
      <c r="B52" s="27"/>
      <c r="C52" s="1"/>
      <c r="D52" s="1"/>
      <c r="E52" s="1"/>
      <c r="F52" s="1"/>
      <c r="G52" s="1"/>
      <c r="H52" s="1"/>
      <c r="I52" s="1"/>
      <c r="J52" s="1"/>
      <c r="K52" s="1"/>
      <c r="L52" s="1"/>
      <c r="M52" s="1"/>
    </row>
    <row r="53" spans="1:13" x14ac:dyDescent="0.2">
      <c r="A53" s="27"/>
      <c r="B53" s="27"/>
      <c r="C53" s="1"/>
      <c r="D53" s="1"/>
      <c r="E53" s="1"/>
      <c r="F53" s="1"/>
      <c r="G53" s="1"/>
      <c r="H53" s="1"/>
      <c r="I53" s="1"/>
      <c r="J53" s="1"/>
      <c r="K53" s="1"/>
      <c r="L53" s="1"/>
      <c r="M53" s="1"/>
    </row>
    <row r="54" spans="1:13" x14ac:dyDescent="0.2">
      <c r="A54" s="27"/>
      <c r="B54" s="27"/>
      <c r="C54" s="1"/>
      <c r="D54" s="1"/>
      <c r="E54" s="1"/>
      <c r="F54" s="1"/>
      <c r="G54" s="1"/>
      <c r="H54" s="1"/>
      <c r="I54" s="1"/>
      <c r="J54" s="1"/>
      <c r="K54" s="1"/>
      <c r="L54" s="1"/>
      <c r="M54" s="1"/>
    </row>
    <row r="55" spans="1:13" x14ac:dyDescent="0.2">
      <c r="A55" s="27"/>
      <c r="B55" s="27"/>
      <c r="C55" s="1"/>
      <c r="D55" s="1"/>
      <c r="E55" s="1"/>
      <c r="F55" s="1"/>
      <c r="G55" s="1"/>
      <c r="H55" s="1"/>
      <c r="I55" s="1"/>
      <c r="J55" s="1"/>
      <c r="K55" s="1"/>
      <c r="L55" s="1"/>
      <c r="M55" s="1"/>
    </row>
    <row r="56" spans="1:13" x14ac:dyDescent="0.2">
      <c r="A56" s="27"/>
      <c r="B56" s="27"/>
      <c r="C56" s="1"/>
      <c r="D56" s="1"/>
      <c r="E56" s="1"/>
      <c r="F56" s="1"/>
      <c r="G56" s="1"/>
      <c r="H56" s="1"/>
      <c r="I56" s="1"/>
      <c r="J56" s="1"/>
      <c r="K56" s="1"/>
      <c r="L56" s="1"/>
      <c r="M56" s="1"/>
    </row>
    <row r="57" spans="1:13" x14ac:dyDescent="0.2">
      <c r="A57" s="27"/>
      <c r="B57" s="27"/>
      <c r="C57" s="1"/>
      <c r="D57" s="1"/>
      <c r="E57" s="1"/>
      <c r="F57" s="1"/>
      <c r="G57" s="1"/>
      <c r="H57" s="1"/>
      <c r="I57" s="1"/>
      <c r="J57" s="1"/>
      <c r="K57" s="1"/>
      <c r="L57" s="1"/>
      <c r="M57" s="1"/>
    </row>
    <row r="58" spans="1:13" x14ac:dyDescent="0.2">
      <c r="A58" s="27"/>
      <c r="B58" s="27"/>
      <c r="C58" s="1"/>
      <c r="D58" s="1"/>
      <c r="E58" s="1"/>
      <c r="F58" s="1"/>
      <c r="G58" s="1"/>
      <c r="H58" s="1"/>
      <c r="I58" s="1"/>
      <c r="J58" s="1"/>
      <c r="K58" s="1"/>
      <c r="L58" s="1"/>
      <c r="M58" s="1"/>
    </row>
    <row r="59" spans="1:13" x14ac:dyDescent="0.2">
      <c r="A59" s="27"/>
      <c r="B59" s="27"/>
      <c r="C59" s="1"/>
      <c r="D59" s="1"/>
      <c r="E59" s="1"/>
      <c r="F59" s="1"/>
      <c r="G59" s="1"/>
      <c r="H59" s="1"/>
      <c r="I59" s="1"/>
      <c r="J59" s="1"/>
      <c r="K59" s="1"/>
      <c r="L59" s="1"/>
      <c r="M59" s="1"/>
    </row>
    <row r="60" spans="1:13" x14ac:dyDescent="0.2">
      <c r="A60" s="27"/>
      <c r="B60" s="27"/>
      <c r="C60" s="1"/>
      <c r="D60" s="1"/>
      <c r="E60" s="1"/>
      <c r="F60" s="1"/>
      <c r="G60" s="1"/>
      <c r="H60" s="1"/>
      <c r="I60" s="1"/>
      <c r="J60" s="1"/>
      <c r="K60" s="1"/>
      <c r="L60" s="1"/>
      <c r="M60" s="1"/>
    </row>
    <row r="61" spans="1:13" x14ac:dyDescent="0.2">
      <c r="A61" s="27"/>
      <c r="B61" s="27"/>
      <c r="C61" s="1"/>
      <c r="D61" s="1"/>
      <c r="E61" s="1"/>
      <c r="F61" s="1"/>
      <c r="G61" s="1"/>
      <c r="H61" s="1"/>
      <c r="I61" s="1"/>
      <c r="J61" s="1"/>
      <c r="K61" s="1"/>
      <c r="L61" s="1"/>
      <c r="M61" s="1"/>
    </row>
    <row r="62" spans="1:13" x14ac:dyDescent="0.2">
      <c r="A62" s="27"/>
      <c r="B62" s="27"/>
      <c r="C62" s="1"/>
      <c r="D62" s="1"/>
      <c r="E62" s="1"/>
      <c r="F62" s="1"/>
      <c r="G62" s="1"/>
      <c r="H62" s="1"/>
      <c r="I62" s="1"/>
      <c r="J62" s="1"/>
      <c r="K62" s="1"/>
      <c r="L62" s="1"/>
      <c r="M62" s="1"/>
    </row>
    <row r="63" spans="1:13" x14ac:dyDescent="0.2">
      <c r="A63" s="27"/>
      <c r="B63" s="27"/>
      <c r="C63" s="1"/>
      <c r="D63" s="1"/>
      <c r="E63" s="1"/>
      <c r="F63" s="1"/>
      <c r="G63" s="1"/>
      <c r="H63" s="1"/>
      <c r="I63" s="1"/>
      <c r="J63" s="1"/>
      <c r="K63" s="1"/>
      <c r="L63" s="1"/>
      <c r="M63" s="1"/>
    </row>
    <row r="64" spans="1:13" x14ac:dyDescent="0.2">
      <c r="A64" s="27"/>
      <c r="B64" s="27"/>
      <c r="C64" s="1"/>
      <c r="D64" s="1"/>
      <c r="E64" s="1"/>
      <c r="F64" s="1"/>
      <c r="G64" s="1"/>
      <c r="H64" s="1"/>
      <c r="I64" s="1"/>
      <c r="J64" s="1"/>
      <c r="K64" s="1"/>
      <c r="L64" s="1"/>
      <c r="M64" s="1"/>
    </row>
    <row r="65" spans="1:13" x14ac:dyDescent="0.2">
      <c r="A65" s="27"/>
      <c r="B65" s="27"/>
      <c r="C65" s="1"/>
      <c r="D65" s="1"/>
      <c r="E65" s="1"/>
      <c r="F65" s="1"/>
      <c r="G65" s="1"/>
      <c r="H65" s="1"/>
      <c r="I65" s="1"/>
      <c r="J65" s="1"/>
      <c r="K65" s="1"/>
      <c r="L65" s="1"/>
      <c r="M65" s="1"/>
    </row>
    <row r="66" spans="1:13" x14ac:dyDescent="0.2">
      <c r="A66" s="27"/>
      <c r="B66" s="27"/>
      <c r="C66" s="1"/>
      <c r="D66" s="1"/>
      <c r="E66" s="1"/>
      <c r="F66" s="1"/>
      <c r="G66" s="1"/>
      <c r="H66" s="1"/>
      <c r="I66" s="1"/>
      <c r="J66" s="1"/>
      <c r="K66" s="1"/>
      <c r="L66" s="1"/>
      <c r="M66" s="1"/>
    </row>
    <row r="67" spans="1:13" x14ac:dyDescent="0.2">
      <c r="A67" s="27"/>
      <c r="B67" s="27"/>
      <c r="C67" s="1"/>
      <c r="D67" s="1"/>
      <c r="E67" s="1"/>
      <c r="F67" s="1"/>
      <c r="G67" s="1"/>
      <c r="H67" s="1"/>
      <c r="I67" s="1"/>
      <c r="J67" s="1"/>
      <c r="K67" s="1"/>
      <c r="L67" s="1"/>
      <c r="M67" s="1"/>
    </row>
    <row r="68" spans="1:13" x14ac:dyDescent="0.2">
      <c r="A68" s="27"/>
      <c r="B68" s="27"/>
      <c r="C68" s="1"/>
      <c r="D68" s="1"/>
      <c r="E68" s="1"/>
      <c r="F68" s="1"/>
      <c r="G68" s="1"/>
      <c r="H68" s="1"/>
      <c r="I68" s="1"/>
      <c r="J68" s="1"/>
      <c r="K68" s="1"/>
      <c r="L68" s="1"/>
      <c r="M68" s="1"/>
    </row>
    <row r="69" spans="1:13" x14ac:dyDescent="0.2">
      <c r="A69" s="27"/>
      <c r="B69" s="27"/>
      <c r="C69" s="1"/>
      <c r="D69" s="1"/>
      <c r="E69" s="1"/>
      <c r="F69" s="1"/>
      <c r="G69" s="1"/>
      <c r="H69" s="1"/>
      <c r="I69" s="1"/>
      <c r="J69" s="1"/>
      <c r="K69" s="1"/>
      <c r="L69" s="1"/>
      <c r="M69" s="1"/>
    </row>
    <row r="70" spans="1:13" x14ac:dyDescent="0.2">
      <c r="A70" s="27"/>
      <c r="B70" s="27"/>
      <c r="C70" s="1"/>
      <c r="D70" s="1"/>
      <c r="E70" s="1"/>
      <c r="F70" s="1"/>
      <c r="G70" s="1"/>
      <c r="H70" s="1"/>
      <c r="I70" s="1"/>
      <c r="J70" s="1"/>
      <c r="K70" s="1"/>
      <c r="L70" s="1"/>
      <c r="M70" s="1"/>
    </row>
    <row r="71" spans="1:13" x14ac:dyDescent="0.2">
      <c r="A71" s="27"/>
      <c r="B71" s="27"/>
      <c r="C71" s="1"/>
      <c r="D71" s="1"/>
      <c r="E71" s="1"/>
      <c r="F71" s="1"/>
      <c r="G71" s="1"/>
      <c r="H71" s="1"/>
      <c r="I71" s="1"/>
      <c r="J71" s="1"/>
      <c r="K71" s="1"/>
      <c r="L71" s="1"/>
      <c r="M71" s="1"/>
    </row>
    <row r="72" spans="1:13" x14ac:dyDescent="0.2">
      <c r="A72" s="27"/>
      <c r="B72" s="27"/>
      <c r="C72" s="1"/>
      <c r="D72" s="1"/>
      <c r="E72" s="1"/>
      <c r="F72" s="1"/>
      <c r="G72" s="1"/>
      <c r="H72" s="1"/>
      <c r="I72" s="1"/>
      <c r="J72" s="1"/>
      <c r="K72" s="1"/>
      <c r="L72" s="1"/>
      <c r="M72" s="1"/>
    </row>
    <row r="73" spans="1:13" x14ac:dyDescent="0.2">
      <c r="A73" s="27"/>
      <c r="B73" s="27"/>
      <c r="C73" s="1"/>
      <c r="D73" s="1"/>
      <c r="E73" s="1"/>
      <c r="F73" s="1"/>
      <c r="G73" s="1"/>
      <c r="H73" s="1"/>
      <c r="I73" s="1"/>
      <c r="J73" s="1"/>
      <c r="K73" s="1"/>
      <c r="L73" s="1"/>
      <c r="M73" s="1"/>
    </row>
    <row r="74" spans="1:13" x14ac:dyDescent="0.2">
      <c r="A74" s="27"/>
      <c r="B74" s="27"/>
      <c r="C74" s="1"/>
      <c r="D74" s="1"/>
      <c r="E74" s="1"/>
      <c r="F74" s="1"/>
      <c r="G74" s="1"/>
      <c r="H74" s="1"/>
      <c r="I74" s="1"/>
      <c r="J74" s="1"/>
      <c r="K74" s="1"/>
      <c r="L74" s="1"/>
      <c r="M74" s="1"/>
    </row>
    <row r="75" spans="1:13" x14ac:dyDescent="0.2">
      <c r="A75" s="27"/>
      <c r="B75" s="27"/>
      <c r="C75" s="1"/>
      <c r="D75" s="1"/>
      <c r="E75" s="1"/>
      <c r="F75" s="1"/>
      <c r="G75" s="1"/>
      <c r="H75" s="1"/>
      <c r="I75" s="1"/>
      <c r="J75" s="1"/>
      <c r="K75" s="1"/>
      <c r="L75" s="1"/>
      <c r="M75" s="1"/>
    </row>
    <row r="76" spans="1:13" x14ac:dyDescent="0.2">
      <c r="A76" s="27"/>
      <c r="B76" s="27"/>
      <c r="C76" s="1"/>
      <c r="D76" s="1"/>
      <c r="E76" s="1"/>
      <c r="F76" s="1"/>
      <c r="G76" s="1"/>
      <c r="H76" s="1"/>
      <c r="I76" s="1"/>
      <c r="J76" s="1"/>
      <c r="K76" s="1"/>
      <c r="L76" s="1"/>
      <c r="M76" s="1"/>
    </row>
    <row r="77" spans="1:13" x14ac:dyDescent="0.2">
      <c r="A77" s="27"/>
      <c r="B77" s="27"/>
      <c r="C77" s="1"/>
      <c r="D77" s="1"/>
      <c r="E77" s="1"/>
      <c r="F77" s="1"/>
      <c r="G77" s="1"/>
      <c r="H77" s="1"/>
      <c r="I77" s="1"/>
      <c r="J77" s="1"/>
      <c r="K77" s="1"/>
      <c r="L77" s="1"/>
      <c r="M77" s="1"/>
    </row>
    <row r="78" spans="1:13" x14ac:dyDescent="0.2">
      <c r="A78" s="27"/>
      <c r="B78" s="27"/>
      <c r="C78" s="1"/>
      <c r="D78" s="1"/>
      <c r="E78" s="1"/>
      <c r="F78" s="1"/>
      <c r="G78" s="1"/>
      <c r="H78" s="1"/>
      <c r="I78" s="1"/>
      <c r="J78" s="1"/>
      <c r="K78" s="1"/>
      <c r="L78" s="1"/>
      <c r="M78" s="1"/>
    </row>
    <row r="79" spans="1:13" x14ac:dyDescent="0.2">
      <c r="A79" s="27"/>
      <c r="B79" s="27"/>
      <c r="C79" s="1"/>
      <c r="D79" s="1"/>
      <c r="E79" s="1"/>
      <c r="F79" s="1"/>
      <c r="G79" s="1"/>
      <c r="H79" s="1"/>
      <c r="I79" s="1"/>
      <c r="J79" s="1"/>
      <c r="K79" s="1"/>
      <c r="L79" s="1"/>
      <c r="M79" s="1"/>
    </row>
    <row r="80" spans="1:13" x14ac:dyDescent="0.2">
      <c r="A80" s="27"/>
      <c r="B80" s="27"/>
      <c r="C80" s="1"/>
      <c r="D80" s="1"/>
      <c r="E80" s="1"/>
      <c r="F80" s="1"/>
      <c r="G80" s="1"/>
      <c r="H80" s="1"/>
      <c r="I80" s="1"/>
      <c r="J80" s="1"/>
      <c r="K80" s="1"/>
      <c r="L80" s="1"/>
      <c r="M80" s="1"/>
    </row>
    <row r="81" spans="1:13" x14ac:dyDescent="0.2">
      <c r="A81" s="27"/>
      <c r="B81" s="27"/>
      <c r="C81" s="1"/>
      <c r="D81" s="1"/>
      <c r="E81" s="1"/>
      <c r="F81" s="1"/>
      <c r="G81" s="1"/>
      <c r="H81" s="1"/>
      <c r="I81" s="1"/>
      <c r="J81" s="1"/>
      <c r="K81" s="1"/>
      <c r="L81" s="1"/>
      <c r="M81" s="1"/>
    </row>
    <row r="82" spans="1:13" x14ac:dyDescent="0.2">
      <c r="A82" s="27"/>
      <c r="B82" s="27"/>
      <c r="C82" s="1"/>
      <c r="D82" s="1"/>
      <c r="E82" s="1"/>
      <c r="F82" s="1"/>
      <c r="G82" s="1"/>
      <c r="H82" s="1"/>
      <c r="I82" s="1"/>
      <c r="J82" s="1"/>
      <c r="K82" s="1"/>
      <c r="L82" s="1"/>
      <c r="M82" s="1"/>
    </row>
    <row r="83" spans="1:13" x14ac:dyDescent="0.2">
      <c r="A83" s="27"/>
      <c r="B83" s="27"/>
      <c r="C83" s="1"/>
      <c r="D83" s="1"/>
      <c r="E83" s="1"/>
      <c r="F83" s="1"/>
      <c r="G83" s="1"/>
      <c r="H83" s="1"/>
      <c r="I83" s="1"/>
      <c r="J83" s="1"/>
      <c r="K83" s="1"/>
      <c r="L83" s="1"/>
      <c r="M83" s="1"/>
    </row>
    <row r="84" spans="1:13" x14ac:dyDescent="0.2">
      <c r="A84" s="27"/>
      <c r="B84" s="27"/>
      <c r="C84" s="1"/>
      <c r="D84" s="1"/>
      <c r="E84" s="1"/>
      <c r="F84" s="1"/>
      <c r="G84" s="1"/>
      <c r="H84" s="1"/>
      <c r="I84" s="1"/>
      <c r="J84" s="1"/>
      <c r="K84" s="1"/>
      <c r="L84" s="1"/>
      <c r="M84" s="1"/>
    </row>
    <row r="85" spans="1:13" x14ac:dyDescent="0.2">
      <c r="A85" s="27"/>
      <c r="B85" s="27"/>
      <c r="C85" s="1"/>
      <c r="D85" s="1"/>
      <c r="E85" s="1"/>
      <c r="F85" s="1"/>
      <c r="G85" s="1"/>
      <c r="H85" s="1"/>
      <c r="I85" s="1"/>
      <c r="J85" s="1"/>
      <c r="K85" s="1"/>
      <c r="L85" s="1"/>
      <c r="M85" s="1"/>
    </row>
    <row r="86" spans="1:13" x14ac:dyDescent="0.2">
      <c r="A86" s="27"/>
      <c r="B86" s="27"/>
      <c r="C86" s="1"/>
      <c r="D86" s="1"/>
      <c r="E86" s="1"/>
      <c r="F86" s="1"/>
      <c r="G86" s="1"/>
      <c r="H86" s="1"/>
      <c r="I86" s="1"/>
      <c r="J86" s="1"/>
      <c r="K86" s="1"/>
      <c r="L86" s="1"/>
      <c r="M86" s="1"/>
    </row>
    <row r="87" spans="1:13" x14ac:dyDescent="0.2">
      <c r="A87" s="27"/>
      <c r="B87" s="27"/>
      <c r="C87" s="1"/>
      <c r="D87" s="1"/>
      <c r="E87" s="1"/>
      <c r="F87" s="1"/>
      <c r="G87" s="1"/>
      <c r="H87" s="1"/>
      <c r="I87" s="1"/>
      <c r="J87" s="1"/>
      <c r="K87" s="1"/>
      <c r="L87" s="1"/>
      <c r="M87" s="1"/>
    </row>
    <row r="88" spans="1:13" x14ac:dyDescent="0.2">
      <c r="A88" s="27"/>
      <c r="B88" s="27"/>
      <c r="C88" s="1"/>
      <c r="D88" s="1"/>
      <c r="E88" s="1"/>
      <c r="F88" s="1"/>
      <c r="G88" s="1"/>
      <c r="H88" s="1"/>
      <c r="I88" s="1"/>
      <c r="J88" s="1"/>
      <c r="K88" s="1"/>
      <c r="L88" s="1"/>
      <c r="M88" s="1"/>
    </row>
    <row r="89" spans="1:13" x14ac:dyDescent="0.2">
      <c r="A89" s="27"/>
      <c r="B89" s="27"/>
      <c r="C89" s="1"/>
      <c r="D89" s="1"/>
      <c r="E89" s="1"/>
      <c r="F89" s="1"/>
      <c r="G89" s="1"/>
      <c r="H89" s="1"/>
      <c r="I89" s="1"/>
      <c r="J89" s="1"/>
      <c r="K89" s="1"/>
      <c r="L89" s="1"/>
      <c r="M89" s="1"/>
    </row>
    <row r="90" spans="1:13" x14ac:dyDescent="0.2">
      <c r="A90" s="27"/>
      <c r="B90" s="27"/>
      <c r="C90" s="1"/>
      <c r="D90" s="1"/>
      <c r="E90" s="1"/>
      <c r="F90" s="1"/>
      <c r="G90" s="1"/>
      <c r="H90" s="1"/>
      <c r="I90" s="1"/>
      <c r="J90" s="1"/>
      <c r="K90" s="1"/>
      <c r="L90" s="1"/>
      <c r="M90" s="1"/>
    </row>
    <row r="91" spans="1:13" x14ac:dyDescent="0.2">
      <c r="A91" s="27"/>
      <c r="B91" s="27"/>
      <c r="C91" s="1"/>
      <c r="D91" s="1"/>
      <c r="E91" s="1"/>
      <c r="F91" s="1"/>
      <c r="G91" s="1"/>
      <c r="H91" s="1"/>
      <c r="I91" s="1"/>
      <c r="J91" s="1"/>
      <c r="K91" s="1"/>
      <c r="L91" s="1"/>
      <c r="M91" s="1"/>
    </row>
    <row r="92" spans="1:13" x14ac:dyDescent="0.2">
      <c r="A92" s="27"/>
      <c r="B92" s="27"/>
      <c r="C92" s="1"/>
      <c r="D92" s="1"/>
      <c r="E92" s="1"/>
      <c r="F92" s="1"/>
      <c r="G92" s="1"/>
      <c r="H92" s="1"/>
      <c r="I92" s="1"/>
      <c r="J92" s="1"/>
      <c r="K92" s="1"/>
      <c r="L92" s="1"/>
      <c r="M92" s="1"/>
    </row>
    <row r="93" spans="1:13" x14ac:dyDescent="0.2">
      <c r="A93" s="27"/>
      <c r="B93" s="27"/>
      <c r="C93" s="1"/>
      <c r="D93" s="1"/>
      <c r="E93" s="1"/>
      <c r="F93" s="1"/>
      <c r="G93" s="1"/>
      <c r="H93" s="1"/>
      <c r="I93" s="1"/>
      <c r="J93" s="1"/>
      <c r="K93" s="1"/>
      <c r="L93" s="1"/>
      <c r="M93" s="1"/>
    </row>
    <row r="94" spans="1:13" x14ac:dyDescent="0.2">
      <c r="A94" s="27"/>
      <c r="B94" s="27"/>
      <c r="C94" s="1"/>
      <c r="D94" s="1"/>
      <c r="E94" s="1"/>
      <c r="F94" s="1"/>
      <c r="G94" s="1"/>
      <c r="H94" s="1"/>
      <c r="I94" s="1"/>
      <c r="J94" s="1"/>
      <c r="K94" s="1"/>
      <c r="L94" s="1"/>
      <c r="M94" s="1"/>
    </row>
    <row r="95" spans="1:13" x14ac:dyDescent="0.2">
      <c r="A95" s="27"/>
      <c r="B95" s="27"/>
      <c r="C95" s="1"/>
      <c r="D95" s="1"/>
      <c r="E95" s="1"/>
      <c r="F95" s="1"/>
      <c r="G95" s="1"/>
      <c r="H95" s="1"/>
      <c r="I95" s="1"/>
      <c r="J95" s="1"/>
      <c r="K95" s="1"/>
      <c r="L95" s="1"/>
      <c r="M95" s="1"/>
    </row>
    <row r="96" spans="1:13" x14ac:dyDescent="0.2">
      <c r="A96" s="27"/>
      <c r="B96" s="27"/>
      <c r="C96" s="1"/>
      <c r="D96" s="1"/>
      <c r="E96" s="1"/>
      <c r="F96" s="1"/>
      <c r="G96" s="1"/>
      <c r="H96" s="1"/>
      <c r="I96" s="1"/>
      <c r="J96" s="1"/>
      <c r="K96" s="1"/>
      <c r="L96" s="1"/>
      <c r="M96" s="1"/>
    </row>
    <row r="97" spans="1:13" x14ac:dyDescent="0.2">
      <c r="A97" s="27"/>
      <c r="B97" s="27"/>
      <c r="C97" s="1"/>
      <c r="D97" s="1"/>
      <c r="E97" s="1"/>
      <c r="F97" s="1"/>
      <c r="G97" s="1"/>
      <c r="H97" s="1"/>
      <c r="I97" s="1"/>
      <c r="J97" s="1"/>
      <c r="K97" s="1"/>
      <c r="L97" s="1"/>
      <c r="M97" s="1"/>
    </row>
    <row r="98" spans="1:13" x14ac:dyDescent="0.2">
      <c r="A98" s="27"/>
      <c r="B98" s="27"/>
      <c r="C98" s="1"/>
      <c r="D98" s="1"/>
      <c r="E98" s="1"/>
      <c r="F98" s="1"/>
      <c r="G98" s="1"/>
      <c r="H98" s="1"/>
      <c r="I98" s="1"/>
      <c r="J98" s="1"/>
      <c r="K98" s="1"/>
      <c r="L98" s="1"/>
      <c r="M98" s="1"/>
    </row>
    <row r="99" spans="1:13" x14ac:dyDescent="0.2">
      <c r="A99" s="27"/>
      <c r="B99" s="27"/>
      <c r="C99" s="1"/>
      <c r="D99" s="1"/>
      <c r="E99" s="1"/>
      <c r="F99" s="1"/>
      <c r="G99" s="1"/>
      <c r="H99" s="1"/>
      <c r="I99" s="1"/>
      <c r="J99" s="1"/>
      <c r="K99" s="1"/>
      <c r="L99" s="1"/>
      <c r="M99" s="1"/>
    </row>
    <row r="100" spans="1:13" x14ac:dyDescent="0.2">
      <c r="A100" s="27"/>
      <c r="B100" s="27"/>
      <c r="C100" s="1"/>
      <c r="D100" s="1"/>
      <c r="E100" s="1"/>
      <c r="F100" s="1"/>
      <c r="G100" s="1"/>
      <c r="H100" s="1"/>
      <c r="I100" s="1"/>
      <c r="J100" s="1"/>
      <c r="K100" s="1"/>
      <c r="L100" s="1"/>
      <c r="M100" s="1"/>
    </row>
    <row r="101" spans="1:13" x14ac:dyDescent="0.2">
      <c r="A101" s="27"/>
      <c r="B101" s="27"/>
      <c r="C101" s="1"/>
      <c r="D101" s="1"/>
      <c r="E101" s="1"/>
      <c r="F101" s="1"/>
      <c r="G101" s="1"/>
      <c r="H101" s="1"/>
      <c r="I101" s="1"/>
      <c r="J101" s="1"/>
      <c r="K101" s="1"/>
      <c r="L101" s="1"/>
      <c r="M101" s="1"/>
    </row>
    <row r="102" spans="1:13" x14ac:dyDescent="0.2">
      <c r="A102" s="27"/>
      <c r="B102" s="27"/>
      <c r="C102" s="1"/>
      <c r="D102" s="1"/>
      <c r="E102" s="1"/>
      <c r="F102" s="1"/>
      <c r="G102" s="1"/>
      <c r="H102" s="1"/>
      <c r="I102" s="1"/>
      <c r="J102" s="1"/>
      <c r="K102" s="1"/>
      <c r="L102" s="1"/>
      <c r="M102" s="1"/>
    </row>
    <row r="103" spans="1:13" x14ac:dyDescent="0.2">
      <c r="A103" s="27"/>
      <c r="B103" s="27"/>
      <c r="C103" s="1"/>
      <c r="D103" s="1"/>
      <c r="E103" s="1"/>
      <c r="F103" s="1"/>
      <c r="G103" s="1"/>
      <c r="H103" s="1"/>
      <c r="I103" s="1"/>
      <c r="J103" s="1"/>
      <c r="K103" s="1"/>
      <c r="L103" s="1"/>
      <c r="M103" s="1"/>
    </row>
    <row r="104" spans="1:13" x14ac:dyDescent="0.2">
      <c r="A104" s="27"/>
      <c r="B104" s="27"/>
      <c r="C104" s="1"/>
      <c r="D104" s="1"/>
      <c r="E104" s="1"/>
      <c r="F104" s="1"/>
      <c r="G104" s="1"/>
      <c r="H104" s="1"/>
      <c r="I104" s="1"/>
      <c r="J104" s="1"/>
      <c r="K104" s="1"/>
      <c r="L104" s="1"/>
      <c r="M104" s="1"/>
    </row>
    <row r="105" spans="1:13" x14ac:dyDescent="0.2">
      <c r="A105" s="27"/>
      <c r="B105" s="27"/>
      <c r="C105" s="1"/>
      <c r="D105" s="1"/>
      <c r="E105" s="1"/>
      <c r="F105" s="1"/>
      <c r="G105" s="1"/>
      <c r="H105" s="1"/>
      <c r="I105" s="1"/>
      <c r="J105" s="1"/>
      <c r="K105" s="1"/>
      <c r="L105" s="1"/>
      <c r="M105" s="1"/>
    </row>
    <row r="106" spans="1:13" x14ac:dyDescent="0.2">
      <c r="A106" s="27"/>
      <c r="B106" s="27"/>
      <c r="C106" s="1"/>
      <c r="D106" s="1"/>
      <c r="E106" s="1"/>
      <c r="F106" s="1"/>
      <c r="G106" s="1"/>
      <c r="H106" s="1"/>
      <c r="I106" s="1"/>
      <c r="J106" s="1"/>
      <c r="K106" s="1"/>
      <c r="L106" s="1"/>
      <c r="M106" s="1"/>
    </row>
    <row r="107" spans="1:13" x14ac:dyDescent="0.2">
      <c r="A107" s="27"/>
      <c r="B107" s="27"/>
      <c r="C107" s="1"/>
      <c r="D107" s="1"/>
      <c r="E107" s="1"/>
      <c r="F107" s="1"/>
      <c r="G107" s="1"/>
      <c r="H107" s="1"/>
      <c r="I107" s="1"/>
      <c r="J107" s="1"/>
      <c r="K107" s="1"/>
      <c r="L107" s="1"/>
      <c r="M107" s="1"/>
    </row>
    <row r="108" spans="1:13" x14ac:dyDescent="0.2">
      <c r="A108" s="27"/>
      <c r="B108" s="27"/>
      <c r="C108" s="1"/>
      <c r="D108" s="1"/>
      <c r="E108" s="1"/>
      <c r="F108" s="1"/>
      <c r="G108" s="1"/>
      <c r="H108" s="1"/>
      <c r="I108" s="1"/>
      <c r="J108" s="1"/>
      <c r="K108" s="1"/>
      <c r="L108" s="1"/>
      <c r="M108" s="1"/>
    </row>
    <row r="109" spans="1:13" x14ac:dyDescent="0.2">
      <c r="A109" s="27"/>
      <c r="B109" s="27"/>
      <c r="C109" s="1"/>
      <c r="D109" s="1"/>
      <c r="E109" s="1"/>
      <c r="F109" s="1"/>
      <c r="G109" s="1"/>
      <c r="H109" s="1"/>
      <c r="I109" s="1"/>
      <c r="J109" s="1"/>
      <c r="K109" s="1"/>
      <c r="L109" s="1"/>
      <c r="M109" s="1"/>
    </row>
    <row r="110" spans="1:13" x14ac:dyDescent="0.2">
      <c r="A110" s="27"/>
      <c r="B110" s="27"/>
      <c r="C110" s="1"/>
      <c r="D110" s="1"/>
      <c r="E110" s="1"/>
      <c r="F110" s="1"/>
      <c r="G110" s="1"/>
      <c r="H110" s="1"/>
      <c r="I110" s="1"/>
      <c r="J110" s="1"/>
      <c r="K110" s="1"/>
      <c r="L110" s="1"/>
      <c r="M110" s="1"/>
    </row>
    <row r="111" spans="1:13" x14ac:dyDescent="0.2">
      <c r="A111" s="27"/>
      <c r="B111" s="27"/>
      <c r="C111" s="1"/>
      <c r="D111" s="1"/>
      <c r="E111" s="1"/>
      <c r="F111" s="1"/>
      <c r="G111" s="1"/>
      <c r="H111" s="1"/>
      <c r="I111" s="1"/>
      <c r="J111" s="1"/>
      <c r="K111" s="1"/>
      <c r="L111" s="1"/>
      <c r="M111" s="1"/>
    </row>
    <row r="112" spans="1:13" x14ac:dyDescent="0.2">
      <c r="A112" s="27"/>
      <c r="B112" s="27"/>
      <c r="C112" s="1"/>
      <c r="D112" s="1"/>
      <c r="E112" s="1"/>
      <c r="F112" s="1"/>
      <c r="G112" s="1"/>
      <c r="H112" s="1"/>
      <c r="I112" s="1"/>
      <c r="J112" s="1"/>
      <c r="K112" s="1"/>
      <c r="L112" s="1"/>
      <c r="M112" s="1"/>
    </row>
    <row r="113" spans="1:13" x14ac:dyDescent="0.2">
      <c r="A113" s="27"/>
      <c r="B113" s="27"/>
      <c r="C113" s="1"/>
      <c r="D113" s="1"/>
      <c r="E113" s="1"/>
      <c r="F113" s="1"/>
      <c r="G113" s="1"/>
      <c r="H113" s="1"/>
      <c r="I113" s="1"/>
      <c r="J113" s="1"/>
      <c r="K113" s="1"/>
      <c r="L113" s="1"/>
      <c r="M113" s="1"/>
    </row>
    <row r="114" spans="1:13" x14ac:dyDescent="0.2">
      <c r="A114" s="27"/>
      <c r="B114" s="27"/>
      <c r="C114" s="1"/>
      <c r="D114" s="1"/>
      <c r="E114" s="1"/>
      <c r="F114" s="1"/>
      <c r="G114" s="1"/>
      <c r="H114" s="1"/>
      <c r="I114" s="1"/>
      <c r="J114" s="1"/>
      <c r="K114" s="1"/>
      <c r="L114" s="1"/>
      <c r="M114" s="1"/>
    </row>
    <row r="115" spans="1:13" x14ac:dyDescent="0.2">
      <c r="A115" s="27"/>
      <c r="B115" s="27"/>
      <c r="C115" s="1"/>
      <c r="D115" s="1"/>
      <c r="E115" s="1"/>
      <c r="F115" s="1"/>
      <c r="G115" s="1"/>
      <c r="H115" s="1"/>
      <c r="I115" s="1"/>
      <c r="J115" s="1"/>
      <c r="K115" s="1"/>
      <c r="L115" s="1"/>
      <c r="M115" s="1"/>
    </row>
    <row r="116" spans="1:13" x14ac:dyDescent="0.2">
      <c r="A116" s="27"/>
      <c r="B116" s="27"/>
      <c r="C116" s="1"/>
      <c r="D116" s="1"/>
      <c r="E116" s="1"/>
      <c r="F116" s="1"/>
      <c r="G116" s="1"/>
      <c r="H116" s="1"/>
      <c r="I116" s="1"/>
      <c r="J116" s="1"/>
      <c r="K116" s="1"/>
      <c r="L116" s="1"/>
      <c r="M116" s="1"/>
    </row>
    <row r="117" spans="1:13" x14ac:dyDescent="0.2">
      <c r="A117" s="27"/>
      <c r="B117" s="27"/>
      <c r="C117" s="1"/>
      <c r="D117" s="1"/>
      <c r="E117" s="1"/>
      <c r="F117" s="1"/>
      <c r="G117" s="1"/>
      <c r="H117" s="1"/>
      <c r="I117" s="1"/>
      <c r="J117" s="1"/>
      <c r="K117" s="1"/>
      <c r="L117" s="1"/>
      <c r="M117" s="1"/>
    </row>
    <row r="118" spans="1:13" x14ac:dyDescent="0.2">
      <c r="A118" s="27"/>
      <c r="B118" s="27"/>
      <c r="C118" s="1"/>
      <c r="D118" s="1"/>
      <c r="E118" s="1"/>
      <c r="F118" s="1"/>
      <c r="G118" s="1"/>
      <c r="H118" s="1"/>
      <c r="I118" s="1"/>
      <c r="J118" s="1"/>
      <c r="K118" s="1"/>
      <c r="L118" s="1"/>
      <c r="M118" s="1"/>
    </row>
    <row r="119" spans="1:13" x14ac:dyDescent="0.2">
      <c r="A119" s="27"/>
      <c r="B119" s="27"/>
      <c r="C119" s="1"/>
      <c r="D119" s="1"/>
      <c r="E119" s="1"/>
      <c r="F119" s="1"/>
      <c r="G119" s="1"/>
      <c r="H119" s="1"/>
      <c r="I119" s="1"/>
      <c r="J119" s="1"/>
      <c r="K119" s="1"/>
      <c r="L119" s="1"/>
      <c r="M119" s="1"/>
    </row>
    <row r="120" spans="1:13" x14ac:dyDescent="0.2">
      <c r="A120" s="27"/>
      <c r="B120" s="27"/>
      <c r="C120" s="1"/>
      <c r="D120" s="1"/>
      <c r="E120" s="1"/>
      <c r="F120" s="1"/>
      <c r="G120" s="1"/>
      <c r="H120" s="1"/>
      <c r="I120" s="1"/>
      <c r="J120" s="1"/>
      <c r="K120" s="1"/>
      <c r="L120" s="1"/>
      <c r="M120" s="1"/>
    </row>
    <row r="121" spans="1:13" x14ac:dyDescent="0.2">
      <c r="A121" s="27"/>
      <c r="B121" s="27"/>
      <c r="C121" s="1"/>
      <c r="D121" s="1"/>
      <c r="E121" s="1"/>
      <c r="F121" s="1"/>
      <c r="G121" s="1"/>
      <c r="H121" s="1"/>
      <c r="I121" s="1"/>
      <c r="J121" s="1"/>
      <c r="K121" s="1"/>
      <c r="L121" s="1"/>
      <c r="M121" s="1"/>
    </row>
    <row r="122" spans="1:13" x14ac:dyDescent="0.2">
      <c r="A122" s="27"/>
      <c r="B122" s="27"/>
      <c r="C122" s="1"/>
      <c r="D122" s="1"/>
      <c r="E122" s="1"/>
      <c r="F122" s="1"/>
      <c r="G122" s="1"/>
      <c r="H122" s="1"/>
      <c r="I122" s="1"/>
      <c r="J122" s="1"/>
      <c r="K122" s="1"/>
      <c r="L122" s="1"/>
      <c r="M122" s="1"/>
    </row>
    <row r="123" spans="1:13" x14ac:dyDescent="0.2">
      <c r="A123" s="27"/>
      <c r="B123" s="27"/>
      <c r="C123" s="1"/>
      <c r="D123" s="1"/>
      <c r="E123" s="1"/>
      <c r="F123" s="1"/>
      <c r="G123" s="1"/>
      <c r="H123" s="1"/>
      <c r="I123" s="1"/>
      <c r="J123" s="1"/>
      <c r="K123" s="1"/>
      <c r="L123" s="1"/>
      <c r="M123" s="1"/>
    </row>
    <row r="124" spans="1:13" x14ac:dyDescent="0.2">
      <c r="A124" s="27"/>
      <c r="B124" s="27"/>
      <c r="C124" s="1"/>
      <c r="D124" s="1"/>
      <c r="E124" s="1"/>
      <c r="F124" s="1"/>
      <c r="G124" s="1"/>
      <c r="H124" s="1"/>
      <c r="I124" s="1"/>
      <c r="J124" s="1"/>
      <c r="K124" s="1"/>
      <c r="L124" s="1"/>
      <c r="M124" s="1"/>
    </row>
    <row r="125" spans="1:13" x14ac:dyDescent="0.2">
      <c r="A125" s="27"/>
      <c r="B125" s="27"/>
      <c r="C125" s="1"/>
      <c r="D125" s="1"/>
      <c r="E125" s="1"/>
      <c r="F125" s="1"/>
      <c r="G125" s="1"/>
      <c r="H125" s="1"/>
      <c r="I125" s="1"/>
      <c r="J125" s="1"/>
      <c r="K125" s="1"/>
      <c r="L125" s="1"/>
      <c r="M125" s="1"/>
    </row>
    <row r="126" spans="1:13" x14ac:dyDescent="0.2">
      <c r="A126" s="27"/>
      <c r="B126" s="27"/>
      <c r="C126" s="1"/>
      <c r="D126" s="1"/>
      <c r="E126" s="1"/>
      <c r="F126" s="1"/>
      <c r="G126" s="1"/>
      <c r="H126" s="1"/>
      <c r="I126" s="1"/>
      <c r="J126" s="1"/>
      <c r="K126" s="1"/>
      <c r="L126" s="1"/>
      <c r="M126" s="1"/>
    </row>
    <row r="127" spans="1:13" x14ac:dyDescent="0.2">
      <c r="A127" s="27"/>
      <c r="B127" s="27"/>
      <c r="C127" s="1"/>
      <c r="D127" s="1"/>
      <c r="E127" s="1"/>
      <c r="F127" s="1"/>
      <c r="G127" s="1"/>
      <c r="H127" s="1"/>
      <c r="I127" s="1"/>
      <c r="J127" s="1"/>
      <c r="K127" s="1"/>
      <c r="L127" s="1"/>
      <c r="M127" s="1"/>
    </row>
    <row r="128" spans="1:13" x14ac:dyDescent="0.2">
      <c r="A128" s="27"/>
      <c r="B128" s="27"/>
      <c r="C128" s="1"/>
      <c r="D128" s="1"/>
      <c r="E128" s="1"/>
      <c r="F128" s="1"/>
      <c r="G128" s="1"/>
      <c r="H128" s="1"/>
      <c r="I128" s="1"/>
      <c r="J128" s="1"/>
      <c r="K128" s="1"/>
      <c r="L128" s="1"/>
      <c r="M128" s="1"/>
    </row>
    <row r="129" spans="1:13" x14ac:dyDescent="0.2">
      <c r="A129" s="27"/>
      <c r="B129" s="27"/>
      <c r="C129" s="1"/>
      <c r="D129" s="1"/>
      <c r="E129" s="1"/>
      <c r="F129" s="1"/>
      <c r="G129" s="1"/>
      <c r="H129" s="1"/>
      <c r="I129" s="1"/>
      <c r="J129" s="1"/>
      <c r="K129" s="1"/>
      <c r="L129" s="1"/>
      <c r="M129" s="1"/>
    </row>
    <row r="130" spans="1:13" x14ac:dyDescent="0.2">
      <c r="A130" s="27"/>
      <c r="B130" s="27"/>
      <c r="C130" s="1"/>
      <c r="D130" s="1"/>
      <c r="E130" s="1"/>
      <c r="F130" s="1"/>
      <c r="G130" s="1"/>
      <c r="H130" s="1"/>
      <c r="I130" s="1"/>
      <c r="J130" s="1"/>
      <c r="K130" s="1"/>
      <c r="L130" s="1"/>
      <c r="M130" s="1"/>
    </row>
    <row r="131" spans="1:13" x14ac:dyDescent="0.2">
      <c r="A131" s="27"/>
      <c r="B131" s="27"/>
      <c r="C131" s="1"/>
      <c r="D131" s="1"/>
      <c r="E131" s="1"/>
      <c r="F131" s="1"/>
      <c r="G131" s="1"/>
      <c r="H131" s="1"/>
      <c r="I131" s="1"/>
      <c r="J131" s="1"/>
      <c r="K131" s="1"/>
      <c r="L131" s="1"/>
      <c r="M131" s="1"/>
    </row>
    <row r="132" spans="1:13" x14ac:dyDescent="0.2">
      <c r="A132" s="27"/>
      <c r="B132" s="27"/>
      <c r="C132" s="1"/>
      <c r="D132" s="1"/>
      <c r="E132" s="1"/>
      <c r="F132" s="1"/>
      <c r="G132" s="1"/>
      <c r="H132" s="1"/>
      <c r="I132" s="1"/>
      <c r="J132" s="1"/>
      <c r="K132" s="1"/>
      <c r="L132" s="1"/>
      <c r="M132" s="1"/>
    </row>
    <row r="133" spans="1:13" x14ac:dyDescent="0.2">
      <c r="A133" s="27"/>
      <c r="B133" s="27"/>
      <c r="C133" s="1"/>
      <c r="D133" s="1"/>
      <c r="E133" s="1"/>
      <c r="F133" s="1"/>
      <c r="G133" s="1"/>
      <c r="H133" s="1"/>
      <c r="I133" s="1"/>
      <c r="J133" s="1"/>
      <c r="K133" s="1"/>
      <c r="L133" s="1"/>
      <c r="M133" s="1"/>
    </row>
    <row r="134" spans="1:13" x14ac:dyDescent="0.2">
      <c r="A134" s="27"/>
      <c r="B134" s="27"/>
      <c r="C134" s="1"/>
      <c r="D134" s="1"/>
      <c r="E134" s="1"/>
      <c r="F134" s="1"/>
      <c r="G134" s="1"/>
      <c r="H134" s="1"/>
      <c r="I134" s="1"/>
      <c r="J134" s="1"/>
      <c r="K134" s="1"/>
      <c r="L134" s="1"/>
      <c r="M134" s="1"/>
    </row>
    <row r="135" spans="1:13" x14ac:dyDescent="0.2">
      <c r="A135" s="27"/>
      <c r="B135" s="27"/>
      <c r="C135" s="1"/>
      <c r="D135" s="1"/>
      <c r="E135" s="1"/>
      <c r="F135" s="1"/>
      <c r="G135" s="1"/>
      <c r="H135" s="1"/>
      <c r="I135" s="1"/>
      <c r="J135" s="1"/>
      <c r="K135" s="1"/>
      <c r="L135" s="1"/>
      <c r="M135" s="1"/>
    </row>
    <row r="136" spans="1:13" x14ac:dyDescent="0.2">
      <c r="A136" s="27"/>
      <c r="B136" s="27"/>
      <c r="C136" s="1"/>
      <c r="D136" s="1"/>
      <c r="E136" s="1"/>
      <c r="F136" s="1"/>
      <c r="G136" s="1"/>
      <c r="H136" s="1"/>
      <c r="I136" s="1"/>
      <c r="J136" s="1"/>
      <c r="K136" s="1"/>
      <c r="L136" s="1"/>
      <c r="M136" s="1"/>
    </row>
    <row r="137" spans="1:13" x14ac:dyDescent="0.2">
      <c r="A137" s="27"/>
      <c r="B137" s="27"/>
      <c r="C137" s="1"/>
      <c r="D137" s="1"/>
      <c r="E137" s="1"/>
      <c r="F137" s="1"/>
      <c r="G137" s="1"/>
      <c r="H137" s="1"/>
      <c r="I137" s="1"/>
      <c r="J137" s="1"/>
      <c r="K137" s="1"/>
      <c r="L137" s="1"/>
      <c r="M137" s="1"/>
    </row>
    <row r="138" spans="1:13" x14ac:dyDescent="0.2">
      <c r="A138" s="27"/>
      <c r="B138" s="27"/>
      <c r="C138" s="1"/>
      <c r="D138" s="1"/>
      <c r="E138" s="1"/>
      <c r="F138" s="1"/>
      <c r="G138" s="1"/>
      <c r="H138" s="1"/>
      <c r="I138" s="1"/>
      <c r="J138" s="1"/>
      <c r="K138" s="1"/>
      <c r="L138" s="1"/>
      <c r="M138" s="1"/>
    </row>
    <row r="139" spans="1:13" x14ac:dyDescent="0.2">
      <c r="A139" s="27"/>
      <c r="B139" s="27"/>
      <c r="C139" s="1"/>
      <c r="D139" s="1"/>
      <c r="E139" s="1"/>
      <c r="F139" s="1"/>
      <c r="G139" s="1"/>
      <c r="H139" s="1"/>
      <c r="I139" s="1"/>
      <c r="J139" s="1"/>
      <c r="K139" s="1"/>
      <c r="L139" s="1"/>
      <c r="M139" s="1"/>
    </row>
    <row r="140" spans="1:13" x14ac:dyDescent="0.2">
      <c r="A140" s="27"/>
      <c r="B140" s="27"/>
      <c r="C140" s="1"/>
      <c r="D140" s="1"/>
      <c r="E140" s="1"/>
      <c r="F140" s="1"/>
      <c r="G140" s="1"/>
      <c r="H140" s="1"/>
      <c r="I140" s="1"/>
      <c r="J140" s="1"/>
      <c r="K140" s="1"/>
      <c r="L140" s="1"/>
      <c r="M140" s="1"/>
    </row>
    <row r="141" spans="1:13" x14ac:dyDescent="0.2">
      <c r="A141" s="27"/>
      <c r="B141" s="27"/>
      <c r="C141" s="1"/>
      <c r="D141" s="1"/>
      <c r="E141" s="1"/>
      <c r="F141" s="1"/>
      <c r="G141" s="1"/>
      <c r="H141" s="1"/>
      <c r="I141" s="1"/>
      <c r="J141" s="1"/>
      <c r="K141" s="1"/>
      <c r="L141" s="1"/>
      <c r="M141" s="1"/>
    </row>
    <row r="142" spans="1:13" x14ac:dyDescent="0.2">
      <c r="A142" s="27"/>
      <c r="B142" s="27"/>
      <c r="C142" s="1"/>
      <c r="D142" s="1"/>
      <c r="E142" s="1"/>
      <c r="F142" s="1"/>
      <c r="G142" s="1"/>
      <c r="H142" s="1"/>
      <c r="I142" s="1"/>
      <c r="J142" s="1"/>
      <c r="K142" s="1"/>
      <c r="L142" s="1"/>
      <c r="M142" s="1"/>
    </row>
    <row r="143" spans="1:13" x14ac:dyDescent="0.2">
      <c r="A143" s="27"/>
      <c r="B143" s="27"/>
      <c r="C143" s="1"/>
      <c r="D143" s="1"/>
      <c r="E143" s="1"/>
      <c r="F143" s="1"/>
      <c r="G143" s="1"/>
      <c r="H143" s="1"/>
      <c r="I143" s="1"/>
      <c r="J143" s="1"/>
      <c r="K143" s="1"/>
      <c r="L143" s="1"/>
      <c r="M143" s="1"/>
    </row>
    <row r="144" spans="1:13" x14ac:dyDescent="0.2">
      <c r="A144" s="27"/>
      <c r="B144" s="27"/>
      <c r="C144" s="1"/>
      <c r="D144" s="1"/>
      <c r="E144" s="1"/>
      <c r="F144" s="1"/>
      <c r="G144" s="1"/>
      <c r="H144" s="1"/>
      <c r="I144" s="1"/>
      <c r="J144" s="1"/>
      <c r="K144" s="1"/>
      <c r="L144" s="1"/>
      <c r="M144" s="1"/>
    </row>
    <row r="145" spans="1:13" x14ac:dyDescent="0.2">
      <c r="A145" s="27"/>
      <c r="B145" s="27"/>
      <c r="C145" s="1"/>
      <c r="D145" s="1"/>
      <c r="E145" s="1"/>
      <c r="F145" s="1"/>
      <c r="G145" s="1"/>
      <c r="H145" s="1"/>
      <c r="I145" s="1"/>
      <c r="J145" s="1"/>
      <c r="K145" s="1"/>
      <c r="L145" s="1"/>
      <c r="M145" s="1"/>
    </row>
    <row r="146" spans="1:13" x14ac:dyDescent="0.2">
      <c r="A146" s="27"/>
      <c r="B146" s="27"/>
      <c r="C146" s="1"/>
      <c r="D146" s="1"/>
      <c r="E146" s="1"/>
      <c r="F146" s="1"/>
      <c r="G146" s="1"/>
      <c r="H146" s="1"/>
      <c r="I146" s="1"/>
      <c r="J146" s="1"/>
      <c r="K146" s="1"/>
      <c r="L146" s="1"/>
      <c r="M146" s="1"/>
    </row>
    <row r="147" spans="1:13" x14ac:dyDescent="0.2">
      <c r="A147" s="27"/>
      <c r="B147" s="27"/>
      <c r="C147" s="1"/>
      <c r="D147" s="1"/>
      <c r="E147" s="1"/>
      <c r="F147" s="1"/>
      <c r="G147" s="1"/>
      <c r="H147" s="1"/>
      <c r="I147" s="1"/>
      <c r="J147" s="1"/>
      <c r="K147" s="1"/>
      <c r="L147" s="1"/>
      <c r="M147" s="1"/>
    </row>
    <row r="148" spans="1:13" x14ac:dyDescent="0.2">
      <c r="A148" s="27"/>
      <c r="B148" s="27"/>
      <c r="C148" s="1"/>
      <c r="D148" s="1"/>
      <c r="E148" s="1"/>
      <c r="F148" s="1"/>
      <c r="G148" s="1"/>
      <c r="H148" s="1"/>
      <c r="I148" s="1"/>
      <c r="J148" s="1"/>
      <c r="K148" s="1"/>
      <c r="L148" s="1"/>
      <c r="M148" s="1"/>
    </row>
    <row r="149" spans="1:13" x14ac:dyDescent="0.2">
      <c r="A149" s="27"/>
      <c r="B149" s="27"/>
      <c r="C149" s="1"/>
      <c r="D149" s="1"/>
      <c r="E149" s="1"/>
      <c r="F149" s="1"/>
      <c r="G149" s="1"/>
      <c r="H149" s="1"/>
      <c r="I149" s="1"/>
      <c r="J149" s="1"/>
      <c r="K149" s="1"/>
      <c r="L149" s="1"/>
      <c r="M149" s="1"/>
    </row>
    <row r="150" spans="1:13" x14ac:dyDescent="0.2">
      <c r="A150" s="27"/>
      <c r="B150" s="27"/>
      <c r="C150" s="1"/>
      <c r="D150" s="1"/>
      <c r="E150" s="1"/>
      <c r="F150" s="1"/>
      <c r="G150" s="1"/>
      <c r="H150" s="1"/>
      <c r="I150" s="1"/>
      <c r="J150" s="1"/>
      <c r="K150" s="1"/>
      <c r="L150" s="1"/>
      <c r="M150" s="1"/>
    </row>
    <row r="151" spans="1:13" x14ac:dyDescent="0.2">
      <c r="A151" s="27"/>
      <c r="B151" s="27"/>
      <c r="C151" s="1"/>
      <c r="D151" s="1"/>
      <c r="E151" s="1"/>
      <c r="F151" s="1"/>
      <c r="G151" s="1"/>
      <c r="H151" s="1"/>
      <c r="I151" s="1"/>
      <c r="J151" s="1"/>
      <c r="K151" s="1"/>
      <c r="L151" s="1"/>
      <c r="M151" s="1"/>
    </row>
    <row r="152" spans="1:13" x14ac:dyDescent="0.2">
      <c r="A152" s="27"/>
      <c r="B152" s="27"/>
      <c r="C152" s="1"/>
      <c r="D152" s="1"/>
      <c r="E152" s="1"/>
      <c r="F152" s="1"/>
      <c r="G152" s="1"/>
      <c r="H152" s="1"/>
      <c r="I152" s="1"/>
      <c r="J152" s="1"/>
      <c r="K152" s="1"/>
      <c r="L152" s="1"/>
      <c r="M152" s="1"/>
    </row>
    <row r="153" spans="1:13" x14ac:dyDescent="0.2">
      <c r="A153" s="27"/>
      <c r="B153" s="27"/>
      <c r="C153" s="1"/>
      <c r="D153" s="1"/>
      <c r="E153" s="1"/>
      <c r="F153" s="1"/>
      <c r="G153" s="1"/>
      <c r="H153" s="1"/>
      <c r="I153" s="1"/>
      <c r="J153" s="1"/>
      <c r="K153" s="1"/>
      <c r="L153" s="1"/>
      <c r="M153" s="1"/>
    </row>
    <row r="154" spans="1:13" x14ac:dyDescent="0.2">
      <c r="A154" s="27"/>
      <c r="B154" s="27"/>
      <c r="C154" s="1"/>
      <c r="D154" s="1"/>
      <c r="E154" s="1"/>
      <c r="F154" s="1"/>
      <c r="G154" s="1"/>
      <c r="H154" s="1"/>
      <c r="I154" s="1"/>
      <c r="J154" s="1"/>
      <c r="K154" s="1"/>
      <c r="L154" s="1"/>
      <c r="M154" s="1"/>
    </row>
    <row r="155" spans="1:13" x14ac:dyDescent="0.2">
      <c r="A155" s="27"/>
      <c r="B155" s="27"/>
      <c r="C155" s="1"/>
      <c r="D155" s="1"/>
      <c r="E155" s="1"/>
      <c r="F155" s="1"/>
      <c r="G155" s="1"/>
      <c r="H155" s="1"/>
      <c r="I155" s="1"/>
      <c r="J155" s="1"/>
      <c r="K155" s="1"/>
      <c r="L155" s="1"/>
      <c r="M155" s="1"/>
    </row>
    <row r="156" spans="1:13" x14ac:dyDescent="0.2">
      <c r="A156" s="27"/>
      <c r="B156" s="27"/>
      <c r="C156" s="1"/>
      <c r="D156" s="1"/>
      <c r="E156" s="1"/>
      <c r="F156" s="1"/>
      <c r="G156" s="1"/>
      <c r="H156" s="1"/>
      <c r="I156" s="1"/>
      <c r="J156" s="1"/>
      <c r="K156" s="1"/>
      <c r="L156" s="1"/>
      <c r="M156" s="1"/>
    </row>
    <row r="157" spans="1:13" x14ac:dyDescent="0.2">
      <c r="A157" s="27"/>
      <c r="B157" s="27"/>
      <c r="C157" s="1"/>
      <c r="D157" s="1"/>
      <c r="E157" s="1"/>
      <c r="F157" s="1"/>
      <c r="G157" s="1"/>
      <c r="H157" s="1"/>
      <c r="I157" s="1"/>
      <c r="J157" s="1"/>
      <c r="K157" s="1"/>
      <c r="L157" s="1"/>
      <c r="M157" s="1"/>
    </row>
    <row r="158" spans="1:13" x14ac:dyDescent="0.2">
      <c r="A158" s="27"/>
      <c r="B158" s="27"/>
      <c r="C158" s="1"/>
      <c r="D158" s="1"/>
      <c r="E158" s="1"/>
      <c r="F158" s="1"/>
      <c r="G158" s="1"/>
      <c r="H158" s="1"/>
      <c r="I158" s="1"/>
      <c r="J158" s="1"/>
      <c r="K158" s="1"/>
      <c r="L158" s="1"/>
      <c r="M158" s="1"/>
    </row>
    <row r="159" spans="1:13" x14ac:dyDescent="0.2">
      <c r="A159" s="27"/>
      <c r="B159" s="27"/>
      <c r="C159" s="1"/>
      <c r="D159" s="1"/>
      <c r="E159" s="1"/>
      <c r="F159" s="1"/>
      <c r="G159" s="1"/>
      <c r="H159" s="1"/>
      <c r="I159" s="1"/>
      <c r="J159" s="1"/>
      <c r="K159" s="1"/>
      <c r="L159" s="1"/>
      <c r="M159" s="1"/>
    </row>
    <row r="160" spans="1:13" x14ac:dyDescent="0.2">
      <c r="A160" s="27"/>
      <c r="B160" s="27"/>
      <c r="C160" s="1"/>
      <c r="D160" s="1"/>
      <c r="E160" s="1"/>
      <c r="F160" s="1"/>
      <c r="G160" s="1"/>
      <c r="H160" s="1"/>
      <c r="I160" s="1"/>
      <c r="J160" s="1"/>
      <c r="K160" s="1"/>
      <c r="L160" s="1"/>
      <c r="M160" s="1"/>
    </row>
    <row r="161" spans="1:13" x14ac:dyDescent="0.2">
      <c r="A161" s="27"/>
      <c r="B161" s="27"/>
      <c r="C161" s="1"/>
      <c r="D161" s="1"/>
      <c r="E161" s="1"/>
      <c r="F161" s="1"/>
      <c r="G161" s="1"/>
      <c r="H161" s="1"/>
      <c r="I161" s="1"/>
      <c r="J161" s="1"/>
      <c r="K161" s="1"/>
      <c r="L161" s="1"/>
      <c r="M161" s="1"/>
    </row>
    <row r="162" spans="1:13" x14ac:dyDescent="0.2">
      <c r="A162" s="27"/>
      <c r="B162" s="27"/>
      <c r="C162" s="1"/>
      <c r="D162" s="1"/>
      <c r="E162" s="1"/>
      <c r="F162" s="1"/>
      <c r="G162" s="1"/>
      <c r="H162" s="1"/>
      <c r="I162" s="1"/>
      <c r="J162" s="1"/>
      <c r="K162" s="1"/>
      <c r="L162" s="1"/>
      <c r="M162" s="1"/>
    </row>
    <row r="163" spans="1:13" x14ac:dyDescent="0.2">
      <c r="A163" s="27"/>
      <c r="B163" s="27"/>
      <c r="C163" s="1"/>
      <c r="D163" s="1"/>
      <c r="E163" s="1"/>
      <c r="F163" s="1"/>
      <c r="G163" s="1"/>
      <c r="H163" s="1"/>
      <c r="I163" s="1"/>
      <c r="J163" s="1"/>
      <c r="K163" s="1"/>
      <c r="L163" s="1"/>
      <c r="M163" s="1"/>
    </row>
    <row r="164" spans="1:13" x14ac:dyDescent="0.2">
      <c r="A164" s="27"/>
      <c r="B164" s="27"/>
      <c r="C164" s="1"/>
      <c r="D164" s="1"/>
      <c r="E164" s="1"/>
      <c r="F164" s="1"/>
      <c r="G164" s="1"/>
      <c r="H164" s="1"/>
      <c r="I164" s="1"/>
      <c r="J164" s="1"/>
      <c r="K164" s="1"/>
      <c r="L164" s="1"/>
      <c r="M164" s="1"/>
    </row>
    <row r="165" spans="1:13" x14ac:dyDescent="0.2">
      <c r="A165" s="27"/>
      <c r="B165" s="27"/>
      <c r="C165" s="1"/>
      <c r="D165" s="1"/>
      <c r="E165" s="1"/>
      <c r="F165" s="1"/>
      <c r="G165" s="1"/>
      <c r="H165" s="1"/>
      <c r="I165" s="1"/>
      <c r="J165" s="1"/>
      <c r="K165" s="1"/>
      <c r="L165" s="1"/>
      <c r="M165" s="1"/>
    </row>
    <row r="166" spans="1:13" x14ac:dyDescent="0.2">
      <c r="A166" s="27"/>
      <c r="B166" s="27"/>
      <c r="C166" s="1"/>
      <c r="D166" s="1"/>
      <c r="E166" s="1"/>
      <c r="F166" s="1"/>
      <c r="G166" s="1"/>
      <c r="H166" s="1"/>
      <c r="I166" s="1"/>
      <c r="J166" s="1"/>
      <c r="K166" s="1"/>
      <c r="L166" s="1"/>
      <c r="M166" s="1"/>
    </row>
    <row r="167" spans="1:13" x14ac:dyDescent="0.2">
      <c r="A167" s="27"/>
      <c r="B167" s="27"/>
      <c r="C167" s="1"/>
      <c r="D167" s="1"/>
      <c r="E167" s="1"/>
      <c r="F167" s="1"/>
      <c r="G167" s="1"/>
      <c r="H167" s="1"/>
      <c r="I167" s="1"/>
      <c r="J167" s="1"/>
      <c r="K167" s="1"/>
      <c r="L167" s="1"/>
      <c r="M167" s="1"/>
    </row>
    <row r="168" spans="1:13" x14ac:dyDescent="0.2">
      <c r="A168" s="27"/>
      <c r="B168" s="27"/>
      <c r="C168" s="1"/>
      <c r="D168" s="1"/>
      <c r="E168" s="1"/>
      <c r="F168" s="1"/>
      <c r="G168" s="1"/>
      <c r="H168" s="1"/>
      <c r="I168" s="1"/>
      <c r="J168" s="1"/>
      <c r="K168" s="1"/>
      <c r="L168" s="1"/>
      <c r="M168" s="1"/>
    </row>
    <row r="169" spans="1:13" x14ac:dyDescent="0.2">
      <c r="A169" s="27"/>
      <c r="B169" s="27"/>
      <c r="C169" s="1"/>
      <c r="D169" s="1"/>
      <c r="E169" s="1"/>
      <c r="F169" s="1"/>
      <c r="G169" s="1"/>
      <c r="H169" s="1"/>
      <c r="I169" s="1"/>
      <c r="J169" s="1"/>
      <c r="K169" s="1"/>
      <c r="L169" s="1"/>
      <c r="M169" s="1"/>
    </row>
    <row r="170" spans="1:13" x14ac:dyDescent="0.2">
      <c r="A170" s="27"/>
      <c r="B170" s="27"/>
      <c r="C170" s="1"/>
      <c r="D170" s="1"/>
      <c r="E170" s="1"/>
      <c r="F170" s="1"/>
      <c r="G170" s="1"/>
      <c r="H170" s="1"/>
      <c r="I170" s="1"/>
      <c r="J170" s="1"/>
      <c r="K170" s="1"/>
      <c r="L170" s="1"/>
      <c r="M170" s="1"/>
    </row>
    <row r="171" spans="1:13" x14ac:dyDescent="0.2">
      <c r="A171" s="27"/>
      <c r="B171" s="27"/>
      <c r="C171" s="1"/>
      <c r="D171" s="1"/>
      <c r="E171" s="1"/>
      <c r="F171" s="1"/>
      <c r="G171" s="1"/>
      <c r="H171" s="1"/>
      <c r="I171" s="1"/>
      <c r="J171" s="1"/>
      <c r="K171" s="1"/>
      <c r="L171" s="1"/>
      <c r="M171" s="1"/>
    </row>
    <row r="172" spans="1:13" x14ac:dyDescent="0.2">
      <c r="A172" s="27"/>
      <c r="B172" s="27"/>
      <c r="C172" s="1"/>
      <c r="D172" s="1"/>
      <c r="E172" s="1"/>
      <c r="F172" s="1"/>
      <c r="G172" s="1"/>
      <c r="H172" s="1"/>
      <c r="I172" s="1"/>
      <c r="J172" s="1"/>
      <c r="K172" s="1"/>
      <c r="L172" s="1"/>
      <c r="M172" s="1"/>
    </row>
    <row r="173" spans="1:13" x14ac:dyDescent="0.2">
      <c r="A173" s="27"/>
      <c r="B173" s="27"/>
      <c r="C173" s="1"/>
      <c r="D173" s="1"/>
      <c r="E173" s="1"/>
      <c r="F173" s="1"/>
      <c r="G173" s="1"/>
      <c r="H173" s="1"/>
      <c r="I173" s="1"/>
      <c r="J173" s="1"/>
      <c r="K173" s="1"/>
      <c r="L173" s="1"/>
      <c r="M173" s="1"/>
    </row>
    <row r="174" spans="1:13" x14ac:dyDescent="0.2">
      <c r="A174" s="27"/>
      <c r="B174" s="27"/>
      <c r="C174" s="1"/>
      <c r="D174" s="1"/>
      <c r="E174" s="1"/>
      <c r="F174" s="1"/>
      <c r="G174" s="1"/>
      <c r="H174" s="1"/>
      <c r="I174" s="1"/>
      <c r="J174" s="1"/>
      <c r="K174" s="1"/>
      <c r="L174" s="1"/>
      <c r="M174" s="1"/>
    </row>
    <row r="175" spans="1:13" x14ac:dyDescent="0.2">
      <c r="A175" s="27"/>
      <c r="B175" s="27"/>
      <c r="C175" s="1"/>
      <c r="D175" s="1"/>
      <c r="E175" s="1"/>
      <c r="F175" s="1"/>
      <c r="G175" s="1"/>
      <c r="H175" s="1"/>
      <c r="I175" s="1"/>
      <c r="J175" s="1"/>
      <c r="K175" s="1"/>
      <c r="L175" s="1"/>
      <c r="M175" s="1"/>
    </row>
    <row r="176" spans="1:13" x14ac:dyDescent="0.2">
      <c r="A176" s="27"/>
      <c r="B176" s="27"/>
      <c r="C176" s="1"/>
      <c r="D176" s="1"/>
      <c r="E176" s="1"/>
      <c r="F176" s="1"/>
      <c r="G176" s="1"/>
      <c r="H176" s="1"/>
      <c r="I176" s="1"/>
      <c r="J176" s="1"/>
      <c r="K176" s="1"/>
      <c r="L176" s="1"/>
      <c r="M176" s="1"/>
    </row>
    <row r="177" spans="1:13" x14ac:dyDescent="0.2">
      <c r="A177" s="27"/>
      <c r="B177" s="27"/>
      <c r="C177" s="1"/>
      <c r="D177" s="1"/>
      <c r="E177" s="1"/>
      <c r="F177" s="1"/>
      <c r="G177" s="1"/>
      <c r="H177" s="1"/>
      <c r="I177" s="1"/>
      <c r="J177" s="1"/>
      <c r="K177" s="1"/>
      <c r="L177" s="1"/>
      <c r="M177" s="1"/>
    </row>
    <row r="178" spans="1:13" x14ac:dyDescent="0.2">
      <c r="A178" s="27"/>
      <c r="B178" s="27"/>
      <c r="C178" s="1"/>
      <c r="D178" s="1"/>
      <c r="E178" s="1"/>
      <c r="F178" s="1"/>
      <c r="G178" s="1"/>
      <c r="H178" s="1"/>
      <c r="I178" s="1"/>
      <c r="J178" s="1"/>
      <c r="K178" s="1"/>
      <c r="L178" s="1"/>
      <c r="M178" s="1"/>
    </row>
    <row r="179" spans="1:13" x14ac:dyDescent="0.2">
      <c r="A179" s="27"/>
      <c r="B179" s="27"/>
      <c r="C179" s="1"/>
      <c r="D179" s="1"/>
      <c r="E179" s="1"/>
      <c r="F179" s="1"/>
      <c r="G179" s="1"/>
      <c r="H179" s="1"/>
      <c r="I179" s="1"/>
      <c r="J179" s="1"/>
      <c r="K179" s="1"/>
      <c r="L179" s="1"/>
      <c r="M179" s="1"/>
    </row>
    <row r="180" spans="1:13" x14ac:dyDescent="0.2">
      <c r="A180" s="27"/>
      <c r="B180" s="27"/>
      <c r="C180" s="1"/>
      <c r="D180" s="1"/>
      <c r="E180" s="1"/>
      <c r="F180" s="1"/>
      <c r="G180" s="1"/>
      <c r="H180" s="1"/>
      <c r="I180" s="1"/>
      <c r="J180" s="1"/>
      <c r="K180" s="1"/>
      <c r="L180" s="1"/>
      <c r="M180" s="1"/>
    </row>
    <row r="181" spans="1:13" x14ac:dyDescent="0.2">
      <c r="A181" s="27"/>
      <c r="B181" s="27"/>
      <c r="C181" s="1"/>
      <c r="D181" s="1"/>
      <c r="E181" s="1"/>
      <c r="F181" s="1"/>
      <c r="G181" s="1"/>
      <c r="H181" s="1"/>
      <c r="I181" s="1"/>
      <c r="J181" s="1"/>
      <c r="K181" s="1"/>
      <c r="L181" s="1"/>
    </row>
  </sheetData>
  <sortState xmlns:xlrd2="http://schemas.microsoft.com/office/spreadsheetml/2017/richdata2" columnSort="1" ref="U44:AC48">
    <sortCondition descending="1" ref="U48:AC48"/>
  </sortState>
  <mergeCells count="4">
    <mergeCell ref="A35:A38"/>
    <mergeCell ref="B35:B38"/>
    <mergeCell ref="C35:C38"/>
    <mergeCell ref="D35:D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All Data</vt:lpstr>
      <vt:lpstr>Summary</vt:lpstr>
      <vt:lpstr>Science</vt:lpstr>
      <vt:lpstr>Math</vt:lpstr>
      <vt:lpstr>Engineering</vt:lpstr>
      <vt:lpstr>Tech</vt:lpstr>
      <vt:lpstr>Career</vt:lpstr>
      <vt:lpstr>Skills</vt:lpstr>
      <vt:lpstr>other quest.</vt:lpstr>
      <vt:lpstr>before</vt:lpstr>
      <vt:lpstr>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Rubinson</dc:creator>
  <cp:lastModifiedBy>Amy.Rubinson001</cp:lastModifiedBy>
  <dcterms:created xsi:type="dcterms:W3CDTF">2020-11-30T00:14:36Z</dcterms:created>
  <dcterms:modified xsi:type="dcterms:W3CDTF">2024-05-23T02:28:32Z</dcterms:modified>
</cp:coreProperties>
</file>