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20" yWindow="90" windowWidth="13275" windowHeight="1125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GanttChart!$A$1:$BN$44</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45621"/>
</workbook>
</file>

<file path=xl/calcChain.xml><?xml version="1.0" encoding="utf-8"?>
<calcChain xmlns="http://schemas.openxmlformats.org/spreadsheetml/2006/main">
  <c r="F30" i="9" l="1"/>
  <c r="I30" i="9" s="1"/>
  <c r="F23" i="9"/>
  <c r="I23" i="9" s="1"/>
  <c r="F22" i="9"/>
  <c r="I22" i="9" s="1"/>
  <c r="F20" i="9"/>
  <c r="I20" i="9" s="1"/>
  <c r="F19" i="9"/>
  <c r="I19" i="9" s="1"/>
  <c r="F16" i="9"/>
  <c r="I16" i="9" s="1"/>
  <c r="F17" i="9"/>
  <c r="I17" i="9" s="1"/>
  <c r="F12" i="9"/>
  <c r="I12" i="9" s="1"/>
  <c r="A12" i="9"/>
  <c r="A13" i="9" s="1"/>
  <c r="F14" i="9"/>
  <c r="I14" i="9" s="1"/>
  <c r="F9" i="9"/>
  <c r="I9" i="9" s="1"/>
  <c r="F13" i="9"/>
  <c r="I13" i="9" s="1"/>
  <c r="F15" i="9"/>
  <c r="I15" i="9" s="1"/>
  <c r="F10" i="9"/>
  <c r="A14" i="9" l="1"/>
  <c r="A15" i="9" s="1"/>
  <c r="A16" i="9" s="1"/>
  <c r="I44" i="9"/>
  <c r="I43" i="9"/>
  <c r="A17" i="9" l="1"/>
  <c r="F48" i="9"/>
  <c r="F49" i="9" s="1"/>
  <c r="I49" i="9" s="1"/>
  <c r="F47" i="9"/>
  <c r="I47" i="9" s="1"/>
  <c r="F8" i="9"/>
  <c r="I8" i="9" s="1"/>
  <c r="F37" i="9"/>
  <c r="I37" i="9" s="1"/>
  <c r="F31" i="9"/>
  <c r="I31" i="9" s="1"/>
  <c r="F24" i="9"/>
  <c r="I24" i="9" s="1"/>
  <c r="A18" i="9" l="1"/>
  <c r="A19" i="9" s="1"/>
  <c r="A20" i="9" s="1"/>
  <c r="F50" i="9"/>
  <c r="I50" i="9" s="1"/>
  <c r="I48" i="9"/>
  <c r="K6" i="9" l="1"/>
  <c r="F18" i="9" l="1"/>
  <c r="I18" i="9" s="1"/>
  <c r="I10" i="9"/>
  <c r="K7" i="9"/>
  <c r="K4" i="9"/>
  <c r="A8" i="9"/>
  <c r="A9" i="9" s="1"/>
  <c r="A47" i="9"/>
  <c r="A48" i="9" s="1"/>
  <c r="A49" i="9" s="1"/>
  <c r="A50" i="9" s="1"/>
  <c r="L6" i="9" l="1"/>
  <c r="F26" i="9" l="1"/>
  <c r="I26" i="9" s="1"/>
  <c r="F25" i="9"/>
  <c r="I25" i="9" s="1"/>
  <c r="F33" i="9"/>
  <c r="I33" i="9" s="1"/>
  <c r="F32" i="9"/>
  <c r="I32" i="9" s="1"/>
  <c r="F39" i="9"/>
  <c r="I39" i="9" s="1"/>
  <c r="F38" i="9"/>
  <c r="I38" i="9" s="1"/>
  <c r="M6" i="9"/>
  <c r="F34" i="9"/>
  <c r="I34" i="9" s="1"/>
  <c r="F40" i="9" l="1"/>
  <c r="I40" i="9" s="1"/>
  <c r="N6" i="9"/>
  <c r="F41" i="9" l="1"/>
  <c r="I41" i="9" s="1"/>
  <c r="F35" i="9"/>
  <c r="I35" i="9" s="1"/>
  <c r="O6" i="9"/>
  <c r="K5" i="9"/>
  <c r="F42" i="9" l="1"/>
  <c r="I42" i="9" s="1"/>
  <c r="F36" i="9"/>
  <c r="I36" i="9" s="1"/>
  <c r="F21" i="9"/>
  <c r="I2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0" i="9" l="1"/>
  <c r="A21" i="9" l="1"/>
  <c r="A22" i="9" l="1"/>
  <c r="A23" i="9" s="1"/>
  <c r="A24" i="9" l="1"/>
  <c r="A25" i="9" s="1"/>
  <c r="A26" i="9" s="1"/>
  <c r="A27" i="9" s="1"/>
  <c r="A28" i="9" s="1"/>
  <c r="A29" i="9" s="1"/>
  <c r="F27" i="9"/>
  <c r="A30" i="9" l="1"/>
  <c r="A31" i="9" s="1"/>
  <c r="A32" i="9" s="1"/>
  <c r="A33" i="9" s="1"/>
  <c r="A34" i="9" s="1"/>
  <c r="A35" i="9" s="1"/>
  <c r="A36" i="9" s="1"/>
  <c r="A37" i="9" s="1"/>
  <c r="A38" i="9" s="1"/>
  <c r="A39" i="9" s="1"/>
  <c r="A40" i="9" s="1"/>
  <c r="A41" i="9" s="1"/>
  <c r="A42" i="9" s="1"/>
  <c r="I27" i="9"/>
  <c r="F28" i="9"/>
  <c r="I28" i="9" l="1"/>
  <c r="F29" i="9"/>
  <c r="I29" i="9" s="1"/>
</calcChain>
</file>

<file path=xl/comments1.xml><?xml version="1.0" encoding="utf-8"?>
<comments xmlns="http://schemas.openxmlformats.org/spreadsheetml/2006/main">
  <authors>
    <author>Vertex42</author>
    <author>Vertex42.com Templates</author>
  </authors>
  <commentList>
    <comment ref="A7" author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text>
        <r>
          <rPr>
            <sz val="8"/>
            <color indexed="81"/>
            <rFont val="Tahoma"/>
            <family val="2"/>
          </rPr>
          <t>This is an example comment.</t>
        </r>
      </text>
    </comment>
  </commentList>
</comments>
</file>

<file path=xl/sharedStrings.xml><?xml version="1.0" encoding="utf-8"?>
<sst xmlns="http://schemas.openxmlformats.org/spreadsheetml/2006/main" count="181" uniqueCount="162">
  <si>
    <t>WBS</t>
  </si>
  <si>
    <t>TEMPLATE ROWS</t>
  </si>
  <si>
    <t>Input Cell</t>
  </si>
  <si>
    <t>Label</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</si>
  <si>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</si>
  <si>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</si>
  <si>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</si>
  <si>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</si>
  <si>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</si>
  <si>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</si>
  <si>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</si>
  <si>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</si>
  <si>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</si>
  <si>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</si>
  <si>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</si>
  <si>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</si>
  <si>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</si>
  <si>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</si>
  <si>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</si>
  <si>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</si>
  <si>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</si>
  <si>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</si>
  <si>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</si>
  <si>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</si>
  <si>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</si>
  <si>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</si>
  <si>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</si>
  <si>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</si>
  <si>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</si>
  <si>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</si>
  <si>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</si>
  <si>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</si>
  <si>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</si>
  <si>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</si>
  <si>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</si>
  <si>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</si>
  <si>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</si>
  <si>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</si>
  <si>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</si>
  <si>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</si>
  <si>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</si>
  <si>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</si>
  <si>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</si>
  <si>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</si>
  <si>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</si>
  <si>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</si>
  <si>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</si>
  <si>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</si>
  <si>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</si>
  <si>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</si>
  <si>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</si>
  <si>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</si>
  <si>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</si>
  <si>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</si>
  <si>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</si>
  <si>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</si>
  <si>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</si>
  <si>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</si>
  <si>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</si>
  <si>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</si>
  <si>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</si>
  <si>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</si>
  <si>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</si>
  <si>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</si>
  <si>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</si>
  <si>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</si>
  <si>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</si>
  <si>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</si>
  <si>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</si>
  <si>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</si>
  <si>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</si>
  <si>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</si>
  <si>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</si>
  <si>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</si>
  <si>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</si>
  <si>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</si>
  <si>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</si>
  <si>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</si>
  <si>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</si>
  <si>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</si>
  <si>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</si>
  <si>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</si>
  <si>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</si>
  <si>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</si>
  <si>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</si>
  <si>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</si>
  <si>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</si>
  <si>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</si>
  <si>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</si>
  <si>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</si>
  <si>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</si>
  <si>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</si>
  <si>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</si>
  <si>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</si>
  <si>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</si>
  <si>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</si>
  <si>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</si>
  <si>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</si>
  <si>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</si>
  <si>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</si>
  <si>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</si>
  <si>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</si>
  <si>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</si>
  <si>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</si>
  <si>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</si>
  <si>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</si>
  <si>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</si>
  <si>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</si>
  <si>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</si>
  <si>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</si>
  <si>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</si>
  <si>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</si>
  <si>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</si>
  <si>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</si>
  <si>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</si>
  <si>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</si>
  <si>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</si>
  <si>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</si>
  <si>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</si>
  <si>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</si>
  <si>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</si>
  <si>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</si>
  <si>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</si>
  <si>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</si>
  <si>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</si>
  <si>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</si>
  <si>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</si>
  <si>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</si>
  <si>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</si>
  <si>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</si>
  <si>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</si>
  <si>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</si>
  <si>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</si>
  <si>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</si>
  <si>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</si>
  <si>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</si>
  <si>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</si>
  <si>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</si>
  <si>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Choose model species</t>
  </si>
  <si>
    <t>Create preliminary hypotheses</t>
  </si>
  <si>
    <t>SOM Habitat Modelling Project Schedule</t>
  </si>
  <si>
    <t>Project Setup</t>
  </si>
  <si>
    <t>Create project plan &amp; timeline</t>
  </si>
  <si>
    <t>Evaluate georeferencing necessity</t>
  </si>
  <si>
    <t>Retrieve &amp; Evaluate dataset</t>
  </si>
  <si>
    <t>Georeference Data</t>
  </si>
  <si>
    <t>Write Geolocate API query script, append data to dataset</t>
  </si>
  <si>
    <t>Extract records to be georeferenced</t>
  </si>
  <si>
    <t>Retrieve geographical layer data</t>
  </si>
  <si>
    <t>Determine layers that describe habitat</t>
  </si>
  <si>
    <t>Find layer data &amp; normalize it</t>
  </si>
  <si>
    <t>Create dataset for SOM input</t>
  </si>
  <si>
    <t>Extract layer data for each species record: Write program with rasterio</t>
  </si>
  <si>
    <t>Append extracted layer data to dataset</t>
  </si>
  <si>
    <t>SOM Implementation</t>
  </si>
  <si>
    <t>Choose SOM package</t>
  </si>
  <si>
    <t>Study SOM documentation</t>
  </si>
  <si>
    <t>Input dataset into SOM</t>
  </si>
  <si>
    <t>Interpret SOM output</t>
  </si>
  <si>
    <t>Create and test hypothesis</t>
  </si>
  <si>
    <t>Document results</t>
  </si>
  <si>
    <t>Clean up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</si>
</sst>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8">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9</xdr:row>
      <xdr:rowOff>232833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Lst>
            </xdr:cNvPr>
            <xdr:cNvSpPr/>
          </xdr:nvSpPr>
          <xdr:spPr>
            <a:xfrm>
              <a:off x="0" y="0"/>
              <a:ext cx="0" cy="0"/>
            </a:xfrm>
            <a:prstGeom prst="rect">
              <a:avLst/>
            </a:prstGeom>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51"/>
  <sheetViews>
    <sheetView showGridLines="0" tabSelected="1" zoomScaleNormal="100" workbookViewId="0">
      <pane ySplit="7" topLeftCell="A8" activePane="bottomLeft" state="frozen"/>
      <selection pane="bottomLeft" activeCell="H14" sqref="H14"/>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5" t="s">
        <v>140</v>
      </c>
      <c r="B1" s="47"/>
      <c r="C1" s="47"/>
      <c r="D1" s="47"/>
      <c r="E1" s="47"/>
      <c r="F1" s="47"/>
      <c r="I1" s="132"/>
      <c r="K1" s="163" t="s">
        <v>79</v>
      </c>
      <c r="L1" s="163"/>
      <c r="M1" s="163"/>
      <c r="N1" s="163"/>
      <c r="O1" s="163"/>
      <c r="P1" s="163"/>
      <c r="Q1" s="163"/>
      <c r="R1" s="163"/>
      <c r="S1" s="163"/>
      <c r="T1" s="163"/>
      <c r="U1" s="163"/>
      <c r="V1" s="163"/>
      <c r="W1" s="163"/>
      <c r="X1" s="163"/>
      <c r="Y1" s="163"/>
      <c r="Z1" s="163"/>
      <c r="AA1" s="163"/>
      <c r="AB1" s="163"/>
      <c r="AC1" s="163"/>
      <c r="AD1" s="163"/>
      <c r="AE1" s="163"/>
    </row>
    <row r="2" spans="1:66" ht="18" customHeight="1" x14ac:dyDescent="0.2">
      <c r="A2" s="52"/>
      <c r="B2" s="22"/>
      <c r="C2" s="22"/>
      <c r="D2" s="34"/>
      <c r="E2" s="160"/>
      <c r="F2" s="160"/>
      <c r="H2" s="2"/>
    </row>
    <row r="3" spans="1:66" ht="14.2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10"/>
      <c r="B4" s="114" t="s">
        <v>76</v>
      </c>
      <c r="C4" s="168">
        <v>43313</v>
      </c>
      <c r="D4" s="168"/>
      <c r="E4" s="168"/>
      <c r="F4" s="111"/>
      <c r="G4" s="114" t="s">
        <v>75</v>
      </c>
      <c r="H4" s="129">
        <v>1</v>
      </c>
      <c r="I4" s="112"/>
      <c r="J4" s="50"/>
      <c r="K4" s="165" t="str">
        <f>"Week "&amp;(K6-($C$4-WEEKDAY($C$4,1)+2))/7+1</f>
        <v>Week 1</v>
      </c>
      <c r="L4" s="166"/>
      <c r="M4" s="166"/>
      <c r="N4" s="166"/>
      <c r="O4" s="166"/>
      <c r="P4" s="166"/>
      <c r="Q4" s="167"/>
      <c r="R4" s="165" t="str">
        <f>"Week "&amp;(R6-($C$4-WEEKDAY($C$4,1)+2))/7+1</f>
        <v>Week 2</v>
      </c>
      <c r="S4" s="166"/>
      <c r="T4" s="166"/>
      <c r="U4" s="166"/>
      <c r="V4" s="166"/>
      <c r="W4" s="166"/>
      <c r="X4" s="167"/>
      <c r="Y4" s="165" t="str">
        <f>"Week "&amp;(Y6-($C$4-WEEKDAY($C$4,1)+2))/7+1</f>
        <v>Week 3</v>
      </c>
      <c r="Z4" s="166"/>
      <c r="AA4" s="166"/>
      <c r="AB4" s="166"/>
      <c r="AC4" s="166"/>
      <c r="AD4" s="166"/>
      <c r="AE4" s="167"/>
      <c r="AF4" s="165" t="str">
        <f>"Week "&amp;(AF6-($C$4-WEEKDAY($C$4,1)+2))/7+1</f>
        <v>Week 4</v>
      </c>
      <c r="AG4" s="166"/>
      <c r="AH4" s="166"/>
      <c r="AI4" s="166"/>
      <c r="AJ4" s="166"/>
      <c r="AK4" s="166"/>
      <c r="AL4" s="167"/>
      <c r="AM4" s="165" t="str">
        <f>"Week "&amp;(AM6-($C$4-WEEKDAY($C$4,1)+2))/7+1</f>
        <v>Week 5</v>
      </c>
      <c r="AN4" s="166"/>
      <c r="AO4" s="166"/>
      <c r="AP4" s="166"/>
      <c r="AQ4" s="166"/>
      <c r="AR4" s="166"/>
      <c r="AS4" s="167"/>
      <c r="AT4" s="165" t="str">
        <f>"Week "&amp;(AT6-($C$4-WEEKDAY($C$4,1)+2))/7+1</f>
        <v>Week 6</v>
      </c>
      <c r="AU4" s="166"/>
      <c r="AV4" s="166"/>
      <c r="AW4" s="166"/>
      <c r="AX4" s="166"/>
      <c r="AY4" s="166"/>
      <c r="AZ4" s="167"/>
      <c r="BA4" s="165" t="str">
        <f>"Week "&amp;(BA6-($C$4-WEEKDAY($C$4,1)+2))/7+1</f>
        <v>Week 7</v>
      </c>
      <c r="BB4" s="166"/>
      <c r="BC4" s="166"/>
      <c r="BD4" s="166"/>
      <c r="BE4" s="166"/>
      <c r="BF4" s="166"/>
      <c r="BG4" s="167"/>
      <c r="BH4" s="165" t="str">
        <f>"Week "&amp;(BH6-($C$4-WEEKDAY($C$4,1)+2))/7+1</f>
        <v>Week 8</v>
      </c>
      <c r="BI4" s="166"/>
      <c r="BJ4" s="166"/>
      <c r="BK4" s="166"/>
      <c r="BL4" s="166"/>
      <c r="BM4" s="166"/>
      <c r="BN4" s="167"/>
    </row>
    <row r="5" spans="1:66" ht="17.25" customHeight="1" x14ac:dyDescent="0.2">
      <c r="A5" s="110"/>
      <c r="B5" s="114" t="s">
        <v>77</v>
      </c>
      <c r="C5" s="164"/>
      <c r="D5" s="164"/>
      <c r="E5" s="164"/>
      <c r="F5" s="113"/>
      <c r="G5" s="113"/>
      <c r="H5" s="113"/>
      <c r="I5" s="113"/>
      <c r="J5" s="50"/>
      <c r="K5" s="169">
        <f>K6</f>
        <v>43311</v>
      </c>
      <c r="L5" s="170"/>
      <c r="M5" s="170"/>
      <c r="N5" s="170"/>
      <c r="O5" s="170"/>
      <c r="P5" s="170"/>
      <c r="Q5" s="171"/>
      <c r="R5" s="169">
        <f>R6</f>
        <v>43318</v>
      </c>
      <c r="S5" s="170"/>
      <c r="T5" s="170"/>
      <c r="U5" s="170"/>
      <c r="V5" s="170"/>
      <c r="W5" s="170"/>
      <c r="X5" s="171"/>
      <c r="Y5" s="169">
        <f>Y6</f>
        <v>43325</v>
      </c>
      <c r="Z5" s="170"/>
      <c r="AA5" s="170"/>
      <c r="AB5" s="170"/>
      <c r="AC5" s="170"/>
      <c r="AD5" s="170"/>
      <c r="AE5" s="171"/>
      <c r="AF5" s="169">
        <f>AF6</f>
        <v>43332</v>
      </c>
      <c r="AG5" s="170"/>
      <c r="AH5" s="170"/>
      <c r="AI5" s="170"/>
      <c r="AJ5" s="170"/>
      <c r="AK5" s="170"/>
      <c r="AL5" s="171"/>
      <c r="AM5" s="169">
        <f>AM6</f>
        <v>43339</v>
      </c>
      <c r="AN5" s="170"/>
      <c r="AO5" s="170"/>
      <c r="AP5" s="170"/>
      <c r="AQ5" s="170"/>
      <c r="AR5" s="170"/>
      <c r="AS5" s="171"/>
      <c r="AT5" s="169">
        <f>AT6</f>
        <v>43346</v>
      </c>
      <c r="AU5" s="170"/>
      <c r="AV5" s="170"/>
      <c r="AW5" s="170"/>
      <c r="AX5" s="170"/>
      <c r="AY5" s="170"/>
      <c r="AZ5" s="171"/>
      <c r="BA5" s="169">
        <f>BA6</f>
        <v>43353</v>
      </c>
      <c r="BB5" s="170"/>
      <c r="BC5" s="170"/>
      <c r="BD5" s="170"/>
      <c r="BE5" s="170"/>
      <c r="BF5" s="170"/>
      <c r="BG5" s="171"/>
      <c r="BH5" s="169">
        <f>BH6</f>
        <v>43360</v>
      </c>
      <c r="BI5" s="170"/>
      <c r="BJ5" s="170"/>
      <c r="BK5" s="170"/>
      <c r="BL5" s="170"/>
      <c r="BM5" s="170"/>
      <c r="BN5" s="171"/>
    </row>
    <row r="6" spans="1:66" x14ac:dyDescent="0.2">
      <c r="A6" s="49"/>
      <c r="B6" s="50"/>
      <c r="C6" s="50"/>
      <c r="D6" s="51"/>
      <c r="E6" s="50"/>
      <c r="F6" s="50"/>
      <c r="G6" s="50"/>
      <c r="H6" s="50"/>
      <c r="I6" s="50"/>
      <c r="J6" s="50"/>
      <c r="K6" s="92">
        <f>C4-WEEKDAY(C4,1)+2+7*(H4-1)</f>
        <v>43311</v>
      </c>
      <c r="L6" s="83">
        <f t="shared" ref="L6:AQ6" si="0">K6+1</f>
        <v>43312</v>
      </c>
      <c r="M6" s="83">
        <f t="shared" si="0"/>
        <v>43313</v>
      </c>
      <c r="N6" s="83">
        <f t="shared" si="0"/>
        <v>43314</v>
      </c>
      <c r="O6" s="83">
        <f t="shared" si="0"/>
        <v>43315</v>
      </c>
      <c r="P6" s="83">
        <f t="shared" si="0"/>
        <v>43316</v>
      </c>
      <c r="Q6" s="93">
        <f t="shared" si="0"/>
        <v>43317</v>
      </c>
      <c r="R6" s="92">
        <f t="shared" si="0"/>
        <v>43318</v>
      </c>
      <c r="S6" s="83">
        <f t="shared" si="0"/>
        <v>43319</v>
      </c>
      <c r="T6" s="83">
        <f t="shared" si="0"/>
        <v>43320</v>
      </c>
      <c r="U6" s="83">
        <f t="shared" si="0"/>
        <v>43321</v>
      </c>
      <c r="V6" s="83">
        <f t="shared" si="0"/>
        <v>43322</v>
      </c>
      <c r="W6" s="83">
        <f t="shared" si="0"/>
        <v>43323</v>
      </c>
      <c r="X6" s="93">
        <f t="shared" si="0"/>
        <v>43324</v>
      </c>
      <c r="Y6" s="92">
        <f t="shared" si="0"/>
        <v>43325</v>
      </c>
      <c r="Z6" s="83">
        <f t="shared" si="0"/>
        <v>43326</v>
      </c>
      <c r="AA6" s="83">
        <f t="shared" si="0"/>
        <v>43327</v>
      </c>
      <c r="AB6" s="83">
        <f t="shared" si="0"/>
        <v>43328</v>
      </c>
      <c r="AC6" s="83">
        <f t="shared" si="0"/>
        <v>43329</v>
      </c>
      <c r="AD6" s="83">
        <f t="shared" si="0"/>
        <v>43330</v>
      </c>
      <c r="AE6" s="93">
        <f t="shared" si="0"/>
        <v>43331</v>
      </c>
      <c r="AF6" s="92">
        <f t="shared" si="0"/>
        <v>43332</v>
      </c>
      <c r="AG6" s="83">
        <f t="shared" si="0"/>
        <v>43333</v>
      </c>
      <c r="AH6" s="83">
        <f t="shared" si="0"/>
        <v>43334</v>
      </c>
      <c r="AI6" s="83">
        <f t="shared" si="0"/>
        <v>43335</v>
      </c>
      <c r="AJ6" s="83">
        <f t="shared" si="0"/>
        <v>43336</v>
      </c>
      <c r="AK6" s="83">
        <f t="shared" si="0"/>
        <v>43337</v>
      </c>
      <c r="AL6" s="93">
        <f t="shared" si="0"/>
        <v>43338</v>
      </c>
      <c r="AM6" s="92">
        <f t="shared" si="0"/>
        <v>43339</v>
      </c>
      <c r="AN6" s="83">
        <f t="shared" si="0"/>
        <v>43340</v>
      </c>
      <c r="AO6" s="83">
        <f t="shared" si="0"/>
        <v>43341</v>
      </c>
      <c r="AP6" s="83">
        <f t="shared" si="0"/>
        <v>43342</v>
      </c>
      <c r="AQ6" s="83">
        <f t="shared" si="0"/>
        <v>43343</v>
      </c>
      <c r="AR6" s="83">
        <f t="shared" ref="AR6:BN6" si="1">AQ6+1</f>
        <v>43344</v>
      </c>
      <c r="AS6" s="93">
        <f t="shared" si="1"/>
        <v>43345</v>
      </c>
      <c r="AT6" s="92">
        <f t="shared" si="1"/>
        <v>43346</v>
      </c>
      <c r="AU6" s="83">
        <f t="shared" si="1"/>
        <v>43347</v>
      </c>
      <c r="AV6" s="83">
        <f t="shared" si="1"/>
        <v>43348</v>
      </c>
      <c r="AW6" s="83">
        <f t="shared" si="1"/>
        <v>43349</v>
      </c>
      <c r="AX6" s="83">
        <f t="shared" si="1"/>
        <v>43350</v>
      </c>
      <c r="AY6" s="83">
        <f t="shared" si="1"/>
        <v>43351</v>
      </c>
      <c r="AZ6" s="93">
        <f t="shared" si="1"/>
        <v>43352</v>
      </c>
      <c r="BA6" s="92">
        <f t="shared" si="1"/>
        <v>43353</v>
      </c>
      <c r="BB6" s="83">
        <f t="shared" si="1"/>
        <v>43354</v>
      </c>
      <c r="BC6" s="83">
        <f t="shared" si="1"/>
        <v>43355</v>
      </c>
      <c r="BD6" s="83">
        <f t="shared" si="1"/>
        <v>43356</v>
      </c>
      <c r="BE6" s="83">
        <f t="shared" si="1"/>
        <v>43357</v>
      </c>
      <c r="BF6" s="83">
        <f t="shared" si="1"/>
        <v>43358</v>
      </c>
      <c r="BG6" s="93">
        <f t="shared" si="1"/>
        <v>43359</v>
      </c>
      <c r="BH6" s="92">
        <f t="shared" si="1"/>
        <v>43360</v>
      </c>
      <c r="BI6" s="83">
        <f t="shared" si="1"/>
        <v>43361</v>
      </c>
      <c r="BJ6" s="83">
        <f t="shared" si="1"/>
        <v>43362</v>
      </c>
      <c r="BK6" s="83">
        <f t="shared" si="1"/>
        <v>43363</v>
      </c>
      <c r="BL6" s="83">
        <f t="shared" si="1"/>
        <v>43364</v>
      </c>
      <c r="BM6" s="83">
        <f t="shared" si="1"/>
        <v>43365</v>
      </c>
      <c r="BN6" s="93">
        <f t="shared" si="1"/>
        <v>43366</v>
      </c>
    </row>
    <row r="7" spans="1:66" s="124" customFormat="1" ht="24.75" thickBot="1" x14ac:dyDescent="0.25">
      <c r="A7" s="116" t="s">
        <v>0</v>
      </c>
      <c r="B7" s="117" t="s">
        <v>67</v>
      </c>
      <c r="C7" s="118" t="s">
        <v>68</v>
      </c>
      <c r="D7" s="119" t="s">
        <v>74</v>
      </c>
      <c r="E7" s="120" t="s">
        <v>69</v>
      </c>
      <c r="F7" s="120" t="s">
        <v>70</v>
      </c>
      <c r="G7" s="118" t="s">
        <v>71</v>
      </c>
      <c r="H7" s="118" t="s">
        <v>72</v>
      </c>
      <c r="I7" s="118" t="s">
        <v>73</v>
      </c>
      <c r="J7" s="118"/>
      <c r="K7" s="121" t="str">
        <f t="shared" ref="K7:AP7" si="2">CHOOSE(WEEKDAY(K6,1),"S","M","T","W","T","F","S")</f>
        <v>M</v>
      </c>
      <c r="L7" s="122" t="str">
        <f t="shared" si="2"/>
        <v>T</v>
      </c>
      <c r="M7" s="122" t="str">
        <f t="shared" si="2"/>
        <v>W</v>
      </c>
      <c r="N7" s="122" t="str">
        <f t="shared" si="2"/>
        <v>T</v>
      </c>
      <c r="O7" s="122" t="str">
        <f t="shared" si="2"/>
        <v>F</v>
      </c>
      <c r="P7" s="122" t="str">
        <f t="shared" si="2"/>
        <v>S</v>
      </c>
      <c r="Q7" s="123" t="str">
        <f t="shared" si="2"/>
        <v>S</v>
      </c>
      <c r="R7" s="121" t="str">
        <f t="shared" si="2"/>
        <v>M</v>
      </c>
      <c r="S7" s="122" t="str">
        <f t="shared" si="2"/>
        <v>T</v>
      </c>
      <c r="T7" s="122" t="str">
        <f t="shared" si="2"/>
        <v>W</v>
      </c>
      <c r="U7" s="122" t="str">
        <f t="shared" si="2"/>
        <v>T</v>
      </c>
      <c r="V7" s="122" t="str">
        <f t="shared" si="2"/>
        <v>F</v>
      </c>
      <c r="W7" s="122" t="str">
        <f t="shared" si="2"/>
        <v>S</v>
      </c>
      <c r="X7" s="123" t="str">
        <f t="shared" si="2"/>
        <v>S</v>
      </c>
      <c r="Y7" s="121" t="str">
        <f t="shared" si="2"/>
        <v>M</v>
      </c>
      <c r="Z7" s="122" t="str">
        <f t="shared" si="2"/>
        <v>T</v>
      </c>
      <c r="AA7" s="122" t="str">
        <f t="shared" si="2"/>
        <v>W</v>
      </c>
      <c r="AB7" s="122" t="str">
        <f t="shared" si="2"/>
        <v>T</v>
      </c>
      <c r="AC7" s="122" t="str">
        <f t="shared" si="2"/>
        <v>F</v>
      </c>
      <c r="AD7" s="122" t="str">
        <f t="shared" si="2"/>
        <v>S</v>
      </c>
      <c r="AE7" s="123" t="str">
        <f t="shared" si="2"/>
        <v>S</v>
      </c>
      <c r="AF7" s="121" t="str">
        <f t="shared" si="2"/>
        <v>M</v>
      </c>
      <c r="AG7" s="122" t="str">
        <f t="shared" si="2"/>
        <v>T</v>
      </c>
      <c r="AH7" s="122" t="str">
        <f t="shared" si="2"/>
        <v>W</v>
      </c>
      <c r="AI7" s="122" t="str">
        <f t="shared" si="2"/>
        <v>T</v>
      </c>
      <c r="AJ7" s="122" t="str">
        <f t="shared" si="2"/>
        <v>F</v>
      </c>
      <c r="AK7" s="122" t="str">
        <f t="shared" si="2"/>
        <v>S</v>
      </c>
      <c r="AL7" s="123" t="str">
        <f t="shared" si="2"/>
        <v>S</v>
      </c>
      <c r="AM7" s="121" t="str">
        <f t="shared" si="2"/>
        <v>M</v>
      </c>
      <c r="AN7" s="122" t="str">
        <f t="shared" si="2"/>
        <v>T</v>
      </c>
      <c r="AO7" s="122" t="str">
        <f t="shared" si="2"/>
        <v>W</v>
      </c>
      <c r="AP7" s="122" t="str">
        <f t="shared" si="2"/>
        <v>T</v>
      </c>
      <c r="AQ7" s="122" t="str">
        <f t="shared" ref="AQ7:BN7" si="3">CHOOSE(WEEKDAY(AQ6,1),"S","M","T","W","T","F","S")</f>
        <v>F</v>
      </c>
      <c r="AR7" s="122" t="str">
        <f t="shared" si="3"/>
        <v>S</v>
      </c>
      <c r="AS7" s="123" t="str">
        <f t="shared" si="3"/>
        <v>S</v>
      </c>
      <c r="AT7" s="121" t="str">
        <f t="shared" si="3"/>
        <v>M</v>
      </c>
      <c r="AU7" s="122" t="str">
        <f t="shared" si="3"/>
        <v>T</v>
      </c>
      <c r="AV7" s="122" t="str">
        <f t="shared" si="3"/>
        <v>W</v>
      </c>
      <c r="AW7" s="122" t="str">
        <f t="shared" si="3"/>
        <v>T</v>
      </c>
      <c r="AX7" s="122" t="str">
        <f t="shared" si="3"/>
        <v>F</v>
      </c>
      <c r="AY7" s="122" t="str">
        <f t="shared" si="3"/>
        <v>S</v>
      </c>
      <c r="AZ7" s="123" t="str">
        <f t="shared" si="3"/>
        <v>S</v>
      </c>
      <c r="BA7" s="121" t="str">
        <f t="shared" si="3"/>
        <v>M</v>
      </c>
      <c r="BB7" s="122" t="str">
        <f t="shared" si="3"/>
        <v>T</v>
      </c>
      <c r="BC7" s="122" t="str">
        <f t="shared" si="3"/>
        <v>W</v>
      </c>
      <c r="BD7" s="122" t="str">
        <f t="shared" si="3"/>
        <v>T</v>
      </c>
      <c r="BE7" s="122" t="str">
        <f t="shared" si="3"/>
        <v>F</v>
      </c>
      <c r="BF7" s="122" t="str">
        <f t="shared" si="3"/>
        <v>S</v>
      </c>
      <c r="BG7" s="123" t="str">
        <f t="shared" si="3"/>
        <v>S</v>
      </c>
      <c r="BH7" s="121" t="str">
        <f t="shared" si="3"/>
        <v>M</v>
      </c>
      <c r="BI7" s="122" t="str">
        <f t="shared" si="3"/>
        <v>T</v>
      </c>
      <c r="BJ7" s="122" t="str">
        <f t="shared" si="3"/>
        <v>W</v>
      </c>
      <c r="BK7" s="122" t="str">
        <f t="shared" si="3"/>
        <v>T</v>
      </c>
      <c r="BL7" s="122" t="str">
        <f t="shared" si="3"/>
        <v>F</v>
      </c>
      <c r="BM7" s="122" t="str">
        <f t="shared" si="3"/>
        <v>S</v>
      </c>
      <c r="BN7" s="123" t="str">
        <f t="shared" si="3"/>
        <v>S</v>
      </c>
    </row>
    <row r="8" spans="1:66" s="55" customFormat="1" ht="18" x14ac:dyDescent="0.2">
      <c r="A8" s="84" t="str">
        <f>IF(ISERROR(VALUE(SUBSTITUTE(prevWBS,".",""))),"1",IF(ISERROR(FIND("`",SUBSTITUTE(prevWBS,".","`",1))),TEXT(VALUE(prevWBS)+1,"#"),TEXT(VALUE(LEFT(prevWBS,FIND("`",SUBSTITUTE(prevWBS,".","`",1))-1))+1,"#")))</f>
        <v>1</v>
      </c>
      <c r="B8" s="85" t="s">
        <v>141</v>
      </c>
      <c r="C8" s="86"/>
      <c r="D8" s="87"/>
      <c r="E8" s="88"/>
      <c r="F8" s="115" t="str">
        <f>IF(ISBLANK(E8)," - ",IF(G8=0,E8,E8+G8-1))</f>
        <v xml:space="preserve"> - </v>
      </c>
      <c r="G8" s="89"/>
      <c r="H8" s="90"/>
      <c r="I8" s="91" t="str">
        <f t="shared" ref="I8:I44" si="4">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row>
    <row r="9" spans="1:66" s="61" customFormat="1" ht="24" x14ac:dyDescent="0.2">
      <c r="A9" s="60" t="str">
        <f t="shared" ref="A9:A2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6" t="s">
        <v>142</v>
      </c>
      <c r="D9" s="127"/>
      <c r="E9" s="100">
        <v>43312</v>
      </c>
      <c r="F9" s="101">
        <f>IF(ISBLANK(E9)," - ",IF(G9=0,E9,E9+G9-1))</f>
        <v>43313</v>
      </c>
      <c r="G9" s="62">
        <v>2</v>
      </c>
      <c r="H9" s="63">
        <v>1</v>
      </c>
      <c r="I9" s="64">
        <f t="shared" ref="I9" si="6">IF(OR(F9=0,E9=0)," - ",NETWORKDAYS(E9,F9))</f>
        <v>2</v>
      </c>
      <c r="J9" s="95"/>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row>
    <row r="10" spans="1:66" s="61" customFormat="1" ht="24" x14ac:dyDescent="0.2">
      <c r="A10" s="60" t="str">
        <f t="shared" si="5"/>
        <v>1.2</v>
      </c>
      <c r="B10" s="126" t="s">
        <v>138</v>
      </c>
      <c r="D10" s="127"/>
      <c r="E10" s="100">
        <v>43313</v>
      </c>
      <c r="F10" s="101">
        <f>IF(ISBLANK(E10)," - ",IF(G10=0,E10,E10+G10-1))</f>
        <v>43320</v>
      </c>
      <c r="G10" s="62">
        <v>8</v>
      </c>
      <c r="H10" s="63">
        <v>1</v>
      </c>
      <c r="I10" s="64">
        <f t="shared" si="4"/>
        <v>6</v>
      </c>
      <c r="J10" s="95"/>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row>
    <row r="11" spans="1:66" s="61" customFormat="1" ht="24" x14ac:dyDescent="0.2">
      <c r="A11" s="60">
        <v>1.2</v>
      </c>
      <c r="B11" s="126" t="s">
        <v>144</v>
      </c>
      <c r="D11" s="127"/>
      <c r="E11" s="100">
        <v>43319</v>
      </c>
      <c r="F11" s="101">
        <v>43321</v>
      </c>
      <c r="G11" s="62">
        <v>1</v>
      </c>
      <c r="H11" s="63">
        <v>0.99</v>
      </c>
      <c r="I11" s="64">
        <v>1</v>
      </c>
      <c r="J11" s="95"/>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row>
    <row r="12" spans="1:66" s="61" customFormat="1" ht="18" x14ac:dyDescent="0.2">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2" s="128" t="s">
        <v>161</v>
      </c>
      <c r="D12" s="127"/>
      <c r="E12" s="100">
        <v>43320</v>
      </c>
      <c r="F12" s="101">
        <f t="shared" ref="F12" si="7">IF(ISBLANK(E12)," - ",IF(G12=0,E12,E12+G12-1))</f>
        <v>43321</v>
      </c>
      <c r="G12" s="62">
        <v>2</v>
      </c>
      <c r="H12" s="63">
        <v>0.95</v>
      </c>
      <c r="I12" s="64">
        <f t="shared" ref="I12" si="8">IF(OR(F12=0,E12=0)," - ",NETWORKDAYS(E12,F12))</f>
        <v>2</v>
      </c>
      <c r="J12" s="95"/>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row>
    <row r="13" spans="1:66" s="61" customFormat="1" ht="24" x14ac:dyDescent="0.2">
      <c r="A1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3" s="128" t="s">
        <v>139</v>
      </c>
      <c r="D13" s="127"/>
      <c r="E13" s="100">
        <v>43321</v>
      </c>
      <c r="F13" s="101">
        <f t="shared" ref="F13" si="9">IF(ISBLANK(E13)," - ",IF(G13=0,E13,E13+G13-1))</f>
        <v>43321</v>
      </c>
      <c r="G13" s="62">
        <v>1</v>
      </c>
      <c r="H13" s="63">
        <v>1</v>
      </c>
      <c r="I13" s="64">
        <f t="shared" ref="I13" si="10">IF(OR(F13=0,E13=0)," - ",NETWORKDAYS(E13,F13))</f>
        <v>1</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66" s="61" customFormat="1" ht="36" x14ac:dyDescent="0.2">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1.2.3</v>
      </c>
      <c r="B14" s="128" t="s">
        <v>143</v>
      </c>
      <c r="D14" s="127"/>
      <c r="E14" s="100">
        <v>43321</v>
      </c>
      <c r="F14" s="101">
        <f t="shared" ref="F14" si="11">IF(ISBLANK(E14)," - ",IF(G14=0,E14,E14+G14-1))</f>
        <v>43321</v>
      </c>
      <c r="G14" s="62">
        <v>1</v>
      </c>
      <c r="H14" s="63">
        <v>1</v>
      </c>
      <c r="I14" s="64">
        <f t="shared" ref="I14" si="12">IF(OR(F14=0,E14=0)," - ",NETWORKDAYS(E14,F14))</f>
        <v>1</v>
      </c>
      <c r="J14" s="95"/>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row>
    <row r="15" spans="1:66" s="61" customFormat="1" ht="18" x14ac:dyDescent="0.2">
      <c r="A1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5" s="126" t="s">
        <v>145</v>
      </c>
      <c r="D15" s="127"/>
      <c r="E15" s="100">
        <v>43326</v>
      </c>
      <c r="F15" s="101">
        <f t="shared" ref="F15:F16" si="13">IF(ISBLANK(E15)," - ",IF(G15=0,E15,E15+G15-1))</f>
        <v>43328</v>
      </c>
      <c r="G15" s="62">
        <v>3</v>
      </c>
      <c r="H15" s="63">
        <v>0.9</v>
      </c>
      <c r="I15" s="64">
        <f t="shared" ref="I15:I16" si="14">IF(OR(F15=0,E15=0)," - ",NETWORKDAYS(E15,F15))</f>
        <v>3</v>
      </c>
      <c r="J15" s="95"/>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row>
    <row r="16" spans="1:66" s="61" customFormat="1" ht="24" x14ac:dyDescent="0.2">
      <c r="A16"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6" s="128" t="s">
        <v>147</v>
      </c>
      <c r="D16" s="127"/>
      <c r="E16" s="100">
        <v>43326</v>
      </c>
      <c r="F16" s="101">
        <f t="shared" si="13"/>
        <v>43326</v>
      </c>
      <c r="G16" s="62">
        <v>1</v>
      </c>
      <c r="H16" s="63">
        <v>1</v>
      </c>
      <c r="I16" s="64">
        <f t="shared" si="14"/>
        <v>1</v>
      </c>
      <c r="J16" s="95"/>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c r="BN16" s="107"/>
    </row>
    <row r="17" spans="1:66" s="61" customFormat="1" ht="36" x14ac:dyDescent="0.2">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7" s="128" t="s">
        <v>146</v>
      </c>
      <c r="D17" s="127"/>
      <c r="E17" s="100">
        <v>43326</v>
      </c>
      <c r="F17" s="101">
        <f t="shared" ref="F17" si="15">IF(ISBLANK(E17)," - ",IF(G17=0,E17,E17+G17-1))</f>
        <v>43328</v>
      </c>
      <c r="G17" s="62">
        <v>3</v>
      </c>
      <c r="H17" s="63">
        <v>0.8</v>
      </c>
      <c r="I17" s="64">
        <f t="shared" ref="I17" si="16">IF(OR(F17=0,E17=0)," - ",NETWORKDAYS(E17,F17))</f>
        <v>3</v>
      </c>
      <c r="J17" s="95"/>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row>
    <row r="18" spans="1:66" s="61" customFormat="1" ht="24" x14ac:dyDescent="0.2">
      <c r="A1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18" s="126" t="s">
        <v>148</v>
      </c>
      <c r="D18" s="127"/>
      <c r="E18" s="100">
        <v>43333</v>
      </c>
      <c r="F18" s="101">
        <f t="shared" ref="F18:F42" si="17">IF(ISBLANK(E18)," - ",IF(G18=0,E18,E18+G18-1))</f>
        <v>43335</v>
      </c>
      <c r="G18" s="62">
        <v>3</v>
      </c>
      <c r="H18" s="63">
        <v>0</v>
      </c>
      <c r="I18" s="64">
        <f t="shared" si="4"/>
        <v>3</v>
      </c>
      <c r="J18" s="95"/>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66" s="61" customFormat="1" ht="24" x14ac:dyDescent="0.2">
      <c r="A1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9" s="128" t="s">
        <v>149</v>
      </c>
      <c r="D19" s="127"/>
      <c r="E19" s="100">
        <v>43333</v>
      </c>
      <c r="F19" s="101">
        <f t="shared" si="17"/>
        <v>43333</v>
      </c>
      <c r="G19" s="62">
        <v>1</v>
      </c>
      <c r="H19" s="63">
        <v>0</v>
      </c>
      <c r="I19" s="64">
        <f t="shared" si="4"/>
        <v>1</v>
      </c>
      <c r="J19" s="95"/>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row>
    <row r="20" spans="1:66" s="61" customFormat="1" ht="24" x14ac:dyDescent="0.2">
      <c r="A20"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20" s="128" t="s">
        <v>150</v>
      </c>
      <c r="D20" s="127"/>
      <c r="E20" s="100">
        <v>43334</v>
      </c>
      <c r="F20" s="101">
        <f t="shared" ref="F20" si="18">IF(ISBLANK(E20)," - ",IF(G20=0,E20,E20+G20-1))</f>
        <v>43335</v>
      </c>
      <c r="G20" s="62">
        <v>2</v>
      </c>
      <c r="H20" s="63">
        <v>0</v>
      </c>
      <c r="I20" s="64">
        <f t="shared" ref="I20" si="19">IF(OR(F20=0,E20=0)," - ",NETWORKDAYS(E20,F20))</f>
        <v>2</v>
      </c>
      <c r="J20" s="95"/>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row>
    <row r="21" spans="1:66" s="61" customFormat="1" ht="24" x14ac:dyDescent="0.2">
      <c r="A21" s="60" t="str">
        <f t="shared" si="5"/>
        <v>1.5</v>
      </c>
      <c r="B21" s="126" t="s">
        <v>151</v>
      </c>
      <c r="D21" s="127"/>
      <c r="E21" s="100">
        <v>43340</v>
      </c>
      <c r="F21" s="101">
        <f t="shared" si="17"/>
        <v>43342</v>
      </c>
      <c r="G21" s="62">
        <v>3</v>
      </c>
      <c r="H21" s="63">
        <v>0</v>
      </c>
      <c r="I21" s="64">
        <f t="shared" si="4"/>
        <v>3</v>
      </c>
      <c r="J21" s="95"/>
      <c r="K21" s="107"/>
      <c r="L21" s="107"/>
      <c r="M21" s="108"/>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row>
    <row r="22" spans="1:66" s="61" customFormat="1" ht="60" x14ac:dyDescent="0.2">
      <c r="A2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22" s="128" t="s">
        <v>152</v>
      </c>
      <c r="D22" s="127"/>
      <c r="E22" s="100">
        <v>43340</v>
      </c>
      <c r="F22" s="101">
        <f t="shared" ref="F22:F23" si="20">IF(ISBLANK(E22)," - ",IF(G22=0,E22,E22+G22-1))</f>
        <v>43342</v>
      </c>
      <c r="G22" s="62">
        <v>3</v>
      </c>
      <c r="H22" s="63">
        <v>0</v>
      </c>
      <c r="I22" s="64">
        <f t="shared" ref="I22:I23" si="21">IF(OR(F22=0,E22=0)," - ",NETWORKDAYS(E22,F22))</f>
        <v>3</v>
      </c>
      <c r="J22" s="95"/>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row>
    <row r="23" spans="1:66" s="61" customFormat="1" ht="24" x14ac:dyDescent="0.2">
      <c r="A2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23" s="128" t="s">
        <v>153</v>
      </c>
      <c r="D23" s="127"/>
      <c r="E23" s="100">
        <v>43342</v>
      </c>
      <c r="F23" s="101">
        <f t="shared" si="20"/>
        <v>43342</v>
      </c>
      <c r="G23" s="62">
        <v>1</v>
      </c>
      <c r="H23" s="63">
        <v>0</v>
      </c>
      <c r="I23" s="64">
        <f t="shared" si="21"/>
        <v>1</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row>
    <row r="24" spans="1:66" s="55" customFormat="1" ht="18" x14ac:dyDescent="0.2">
      <c r="A24" s="53" t="str">
        <f>IF(ISERROR(VALUE(SUBSTITUTE(prevWBS,".",""))),"1",IF(ISERROR(FIND("`",SUBSTITUTE(prevWBS,".","`",1))),TEXT(VALUE(prevWBS)+1,"#"),TEXT(VALUE(LEFT(prevWBS,FIND("`",SUBSTITUTE(prevWBS,".","`",1))-1))+1,"#")))</f>
        <v>2</v>
      </c>
      <c r="B24" s="54" t="s">
        <v>154</v>
      </c>
      <c r="D24" s="56"/>
      <c r="E24" s="102"/>
      <c r="F24" s="102" t="str">
        <f t="shared" si="17"/>
        <v xml:space="preserve"> - </v>
      </c>
      <c r="G24" s="57"/>
      <c r="H24" s="58"/>
      <c r="I24" s="59" t="str">
        <f t="shared" si="4"/>
        <v xml:space="preserve"> - </v>
      </c>
      <c r="J24" s="96"/>
      <c r="K24" s="109"/>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09"/>
      <c r="AQ24" s="109"/>
      <c r="AR24" s="109"/>
      <c r="AS24" s="109"/>
      <c r="AT24" s="109"/>
      <c r="AU24" s="109"/>
      <c r="AV24" s="109"/>
      <c r="AW24" s="109"/>
      <c r="AX24" s="109"/>
      <c r="AY24" s="109"/>
      <c r="AZ24" s="109"/>
      <c r="BA24" s="109"/>
      <c r="BB24" s="109"/>
      <c r="BC24" s="109"/>
      <c r="BD24" s="109"/>
      <c r="BE24" s="109"/>
      <c r="BF24" s="109"/>
      <c r="BG24" s="109"/>
      <c r="BH24" s="109"/>
      <c r="BI24" s="109"/>
      <c r="BJ24" s="109"/>
      <c r="BK24" s="109"/>
      <c r="BL24" s="109"/>
      <c r="BM24" s="109"/>
      <c r="BN24" s="109"/>
    </row>
    <row r="25" spans="1:66" s="61" customFormat="1" ht="18" x14ac:dyDescent="0.2">
      <c r="A25" s="60" t="str">
        <f t="shared" ref="A25:A30" si="2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5" s="126" t="s">
        <v>155</v>
      </c>
      <c r="D25" s="127"/>
      <c r="E25" s="100">
        <v>43347</v>
      </c>
      <c r="F25" s="101">
        <f t="shared" si="17"/>
        <v>43347</v>
      </c>
      <c r="G25" s="62">
        <v>1</v>
      </c>
      <c r="H25" s="63">
        <v>0</v>
      </c>
      <c r="I25" s="64">
        <f t="shared" si="4"/>
        <v>1</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66" s="61" customFormat="1" ht="24" x14ac:dyDescent="0.2">
      <c r="A26" s="60" t="str">
        <f t="shared" si="22"/>
        <v>2.2</v>
      </c>
      <c r="B26" s="126" t="s">
        <v>156</v>
      </c>
      <c r="D26" s="127"/>
      <c r="E26" s="100">
        <v>43347</v>
      </c>
      <c r="F26" s="101">
        <f t="shared" si="17"/>
        <v>43348</v>
      </c>
      <c r="G26" s="62">
        <v>2</v>
      </c>
      <c r="H26" s="63">
        <v>0</v>
      </c>
      <c r="I26" s="64">
        <f t="shared" si="4"/>
        <v>2</v>
      </c>
      <c r="J26" s="95"/>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row>
    <row r="27" spans="1:66" s="61" customFormat="1" ht="18" x14ac:dyDescent="0.2">
      <c r="A27" s="60" t="str">
        <f t="shared" si="22"/>
        <v>2.3</v>
      </c>
      <c r="B27" s="126" t="s">
        <v>157</v>
      </c>
      <c r="D27" s="127"/>
      <c r="E27" s="100">
        <v>43348</v>
      </c>
      <c r="F27" s="101">
        <f t="shared" si="17"/>
        <v>43349</v>
      </c>
      <c r="G27" s="62">
        <v>2</v>
      </c>
      <c r="H27" s="63">
        <v>0</v>
      </c>
      <c r="I27" s="64">
        <f t="shared" si="4"/>
        <v>2</v>
      </c>
      <c r="J27" s="95"/>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row>
    <row r="28" spans="1:66" s="61" customFormat="1" ht="18" x14ac:dyDescent="0.2">
      <c r="A28" s="60" t="str">
        <f t="shared" si="22"/>
        <v>2.4</v>
      </c>
      <c r="B28" s="126" t="s">
        <v>158</v>
      </c>
      <c r="D28" s="127"/>
      <c r="E28" s="100">
        <v>43349</v>
      </c>
      <c r="F28" s="101">
        <f t="shared" si="17"/>
        <v>43349</v>
      </c>
      <c r="G28" s="62">
        <v>1</v>
      </c>
      <c r="H28" s="63">
        <v>0</v>
      </c>
      <c r="I28" s="64">
        <f t="shared" si="4"/>
        <v>1</v>
      </c>
      <c r="J28" s="95"/>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row>
    <row r="29" spans="1:66" s="61" customFormat="1" ht="24" x14ac:dyDescent="0.2">
      <c r="A29" s="60" t="str">
        <f t="shared" si="22"/>
        <v>2.5</v>
      </c>
      <c r="B29" s="126" t="s">
        <v>159</v>
      </c>
      <c r="D29" s="127"/>
      <c r="E29" s="100">
        <v>43354</v>
      </c>
      <c r="F29" s="101">
        <f t="shared" si="17"/>
        <v>43354</v>
      </c>
      <c r="G29" s="62">
        <v>1</v>
      </c>
      <c r="H29" s="63">
        <v>0</v>
      </c>
      <c r="I29" s="64">
        <f t="shared" si="4"/>
        <v>1</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row>
    <row r="30" spans="1:66" s="61" customFormat="1" ht="18" x14ac:dyDescent="0.2">
      <c r="A30" s="60" t="str">
        <f t="shared" si="22"/>
        <v>2.6</v>
      </c>
      <c r="B30" s="126" t="s">
        <v>160</v>
      </c>
      <c r="D30" s="127"/>
      <c r="E30" s="100">
        <v>43354</v>
      </c>
      <c r="F30" s="101">
        <f t="shared" ref="F30" si="23">IF(ISBLANK(E30)," - ",IF(G30=0,E30,E30+G30-1))</f>
        <v>43356</v>
      </c>
      <c r="G30" s="62">
        <v>3</v>
      </c>
      <c r="H30" s="63">
        <v>0</v>
      </c>
      <c r="I30" s="64">
        <f t="shared" ref="I30" si="24">IF(OR(F30=0,E30=0)," - ",NETWORKDAYS(E30,F30))</f>
        <v>3</v>
      </c>
      <c r="J30" s="95"/>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row>
    <row r="31" spans="1:66" s="55" customFormat="1" ht="18" x14ac:dyDescent="0.2">
      <c r="A31" s="53" t="str">
        <f>IF(ISERROR(VALUE(SUBSTITUTE(prevWBS,".",""))),"1",IF(ISERROR(FIND("`",SUBSTITUTE(prevWBS,".","`",1))),TEXT(VALUE(prevWBS)+1,"#"),TEXT(VALUE(LEFT(prevWBS,FIND("`",SUBSTITUTE(prevWBS,".","`",1))-1))+1,"#")))</f>
        <v>3</v>
      </c>
      <c r="B31" s="54" t="s">
        <v>8</v>
      </c>
      <c r="D31" s="56"/>
      <c r="E31" s="102"/>
      <c r="F31" s="102" t="str">
        <f t="shared" si="17"/>
        <v xml:space="preserve"> - </v>
      </c>
      <c r="G31" s="57"/>
      <c r="H31" s="58"/>
      <c r="I31" s="59" t="str">
        <f t="shared" si="4"/>
        <v xml:space="preserve"> - </v>
      </c>
      <c r="J31" s="96"/>
      <c r="K31" s="109"/>
      <c r="L31" s="109"/>
      <c r="M31" s="109"/>
      <c r="N31" s="109"/>
      <c r="O31" s="109"/>
      <c r="P31" s="109"/>
      <c r="Q31" s="109"/>
      <c r="R31" s="109"/>
      <c r="S31" s="109"/>
      <c r="T31" s="109"/>
      <c r="U31" s="109"/>
      <c r="V31" s="109"/>
      <c r="W31" s="109"/>
      <c r="X31" s="109"/>
      <c r="Y31" s="109"/>
      <c r="Z31" s="109"/>
      <c r="AA31" s="109"/>
      <c r="AB31" s="109"/>
      <c r="AC31" s="109"/>
      <c r="AD31" s="109"/>
      <c r="AE31" s="109"/>
      <c r="AF31" s="109"/>
      <c r="AG31" s="109"/>
      <c r="AH31" s="109"/>
      <c r="AI31" s="109"/>
      <c r="AJ31" s="109"/>
      <c r="AK31" s="109"/>
      <c r="AL31" s="109"/>
      <c r="AM31" s="109"/>
      <c r="AN31" s="109"/>
      <c r="AO31" s="109"/>
      <c r="AP31" s="109"/>
      <c r="AQ31" s="109"/>
      <c r="AR31" s="109"/>
      <c r="AS31" s="109"/>
      <c r="AT31" s="109"/>
      <c r="AU31" s="109"/>
      <c r="AV31" s="109"/>
      <c r="AW31" s="109"/>
      <c r="AX31" s="109"/>
      <c r="AY31" s="109"/>
      <c r="AZ31" s="109"/>
      <c r="BA31" s="109"/>
      <c r="BB31" s="109"/>
      <c r="BC31" s="109"/>
      <c r="BD31" s="109"/>
      <c r="BE31" s="109"/>
      <c r="BF31" s="109"/>
      <c r="BG31" s="109"/>
      <c r="BH31" s="109"/>
      <c r="BI31" s="109"/>
      <c r="BJ31" s="109"/>
      <c r="BK31" s="109"/>
      <c r="BL31" s="109"/>
      <c r="BM31" s="109"/>
      <c r="BN31" s="109"/>
    </row>
    <row r="32" spans="1:66" s="61" customFormat="1" ht="18" x14ac:dyDescent="0.2">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2" s="126" t="s">
        <v>9</v>
      </c>
      <c r="D32" s="127"/>
      <c r="E32" s="100">
        <v>43141</v>
      </c>
      <c r="F32" s="101">
        <f t="shared" si="17"/>
        <v>43144</v>
      </c>
      <c r="G32" s="62">
        <v>4</v>
      </c>
      <c r="H32" s="63">
        <v>0</v>
      </c>
      <c r="I32" s="64">
        <f t="shared" si="4"/>
        <v>2</v>
      </c>
      <c r="J32" s="95"/>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row>
    <row r="33" spans="1:66" s="61" customFormat="1" ht="18" x14ac:dyDescent="0.2">
      <c r="A3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3" s="126" t="s">
        <v>9</v>
      </c>
      <c r="D33" s="127"/>
      <c r="E33" s="100">
        <v>43145</v>
      </c>
      <c r="F33" s="101">
        <f t="shared" si="17"/>
        <v>43147</v>
      </c>
      <c r="G33" s="62">
        <v>3</v>
      </c>
      <c r="H33" s="63">
        <v>0</v>
      </c>
      <c r="I33" s="64">
        <f t="shared" si="4"/>
        <v>3</v>
      </c>
      <c r="J33" s="95"/>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row>
    <row r="34" spans="1:66" s="61" customFormat="1" ht="18" x14ac:dyDescent="0.2">
      <c r="A3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4" s="126" t="s">
        <v>9</v>
      </c>
      <c r="D34" s="127"/>
      <c r="E34" s="100">
        <v>43145</v>
      </c>
      <c r="F34" s="101">
        <f t="shared" si="17"/>
        <v>43147</v>
      </c>
      <c r="G34" s="62">
        <v>3</v>
      </c>
      <c r="H34" s="63">
        <v>0</v>
      </c>
      <c r="I34" s="64">
        <f t="shared" si="4"/>
        <v>3</v>
      </c>
      <c r="J34" s="95"/>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row>
    <row r="35" spans="1:66" s="61" customFormat="1" ht="18" x14ac:dyDescent="0.2">
      <c r="A3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5" s="126" t="s">
        <v>9</v>
      </c>
      <c r="D35" s="127"/>
      <c r="E35" s="100">
        <v>43148</v>
      </c>
      <c r="F35" s="101">
        <f t="shared" si="17"/>
        <v>43153</v>
      </c>
      <c r="G35" s="62">
        <v>6</v>
      </c>
      <c r="H35" s="63">
        <v>0</v>
      </c>
      <c r="I35" s="64">
        <f t="shared" si="4"/>
        <v>4</v>
      </c>
      <c r="J35" s="95"/>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row>
    <row r="36" spans="1:66" s="61" customFormat="1" ht="18" x14ac:dyDescent="0.2">
      <c r="A3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6" s="126" t="s">
        <v>9</v>
      </c>
      <c r="D36" s="127"/>
      <c r="E36" s="100">
        <v>43154</v>
      </c>
      <c r="F36" s="101">
        <f t="shared" si="17"/>
        <v>43156</v>
      </c>
      <c r="G36" s="62">
        <v>3</v>
      </c>
      <c r="H36" s="63">
        <v>0</v>
      </c>
      <c r="I36" s="64">
        <f t="shared" si="4"/>
        <v>1</v>
      </c>
      <c r="J36" s="95"/>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row>
    <row r="37" spans="1:66" s="55" customFormat="1" ht="18" x14ac:dyDescent="0.2">
      <c r="A37" s="53" t="str">
        <f>IF(ISERROR(VALUE(SUBSTITUTE(prevWBS,".",""))),"1",IF(ISERROR(FIND("`",SUBSTITUTE(prevWBS,".","`",1))),TEXT(VALUE(prevWBS)+1,"#"),TEXT(VALUE(LEFT(prevWBS,FIND("`",SUBSTITUTE(prevWBS,".","`",1))-1))+1,"#")))</f>
        <v>4</v>
      </c>
      <c r="B37" s="54" t="s">
        <v>8</v>
      </c>
      <c r="D37" s="56"/>
      <c r="E37" s="102"/>
      <c r="F37" s="102" t="str">
        <f t="shared" si="17"/>
        <v xml:space="preserve"> - </v>
      </c>
      <c r="G37" s="57"/>
      <c r="H37" s="58"/>
      <c r="I37" s="59" t="str">
        <f t="shared" si="4"/>
        <v xml:space="preserve"> - </v>
      </c>
      <c r="J37" s="96"/>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09"/>
      <c r="AT37" s="109"/>
      <c r="AU37" s="109"/>
      <c r="AV37" s="109"/>
      <c r="AW37" s="109"/>
      <c r="AX37" s="109"/>
      <c r="AY37" s="109"/>
      <c r="AZ37" s="109"/>
      <c r="BA37" s="109"/>
      <c r="BB37" s="109"/>
      <c r="BC37" s="109"/>
      <c r="BD37" s="109"/>
      <c r="BE37" s="109"/>
      <c r="BF37" s="109"/>
      <c r="BG37" s="109"/>
      <c r="BH37" s="109"/>
      <c r="BI37" s="109"/>
      <c r="BJ37" s="109"/>
      <c r="BK37" s="109"/>
      <c r="BL37" s="109"/>
      <c r="BM37" s="109"/>
      <c r="BN37" s="109"/>
    </row>
    <row r="38" spans="1:66" s="61" customFormat="1" ht="18" x14ac:dyDescent="0.2">
      <c r="A3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8" s="126" t="s">
        <v>9</v>
      </c>
      <c r="D38" s="127"/>
      <c r="E38" s="100">
        <v>43129</v>
      </c>
      <c r="F38" s="101">
        <f t="shared" si="17"/>
        <v>43129</v>
      </c>
      <c r="G38" s="62">
        <v>1</v>
      </c>
      <c r="H38" s="63">
        <v>0</v>
      </c>
      <c r="I38" s="64">
        <f t="shared" si="4"/>
        <v>1</v>
      </c>
      <c r="J38" s="95"/>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row>
    <row r="39" spans="1:66" s="61" customFormat="1" ht="18" x14ac:dyDescent="0.2">
      <c r="A3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9" s="126" t="s">
        <v>9</v>
      </c>
      <c r="D39" s="127"/>
      <c r="E39" s="100">
        <v>43130</v>
      </c>
      <c r="F39" s="101">
        <f t="shared" si="17"/>
        <v>43130</v>
      </c>
      <c r="G39" s="62">
        <v>1</v>
      </c>
      <c r="H39" s="63">
        <v>0</v>
      </c>
      <c r="I39" s="64">
        <f t="shared" si="4"/>
        <v>1</v>
      </c>
      <c r="J39" s="95"/>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row>
    <row r="40" spans="1:66" s="61" customFormat="1" ht="18" x14ac:dyDescent="0.2">
      <c r="A4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40" s="126" t="s">
        <v>9</v>
      </c>
      <c r="D40" s="127"/>
      <c r="E40" s="100">
        <v>43131</v>
      </c>
      <c r="F40" s="101">
        <f t="shared" si="17"/>
        <v>43131</v>
      </c>
      <c r="G40" s="62">
        <v>1</v>
      </c>
      <c r="H40" s="63">
        <v>0</v>
      </c>
      <c r="I40" s="64">
        <f t="shared" si="4"/>
        <v>1</v>
      </c>
      <c r="J40" s="95"/>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row>
    <row r="41" spans="1:66" s="61" customFormat="1" ht="18" x14ac:dyDescent="0.2">
      <c r="A4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41" s="126" t="s">
        <v>9</v>
      </c>
      <c r="D41" s="127"/>
      <c r="E41" s="100">
        <v>43132</v>
      </c>
      <c r="F41" s="101">
        <f t="shared" si="17"/>
        <v>43132</v>
      </c>
      <c r="G41" s="62">
        <v>1</v>
      </c>
      <c r="H41" s="63">
        <v>0</v>
      </c>
      <c r="I41" s="64">
        <f t="shared" si="4"/>
        <v>1</v>
      </c>
      <c r="J41" s="95"/>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row>
    <row r="42" spans="1:66" s="61" customFormat="1" ht="18" x14ac:dyDescent="0.2">
      <c r="A4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42" s="126" t="s">
        <v>9</v>
      </c>
      <c r="D42" s="127"/>
      <c r="E42" s="100">
        <v>43133</v>
      </c>
      <c r="F42" s="101">
        <f t="shared" si="17"/>
        <v>43133</v>
      </c>
      <c r="G42" s="62">
        <v>1</v>
      </c>
      <c r="H42" s="63">
        <v>0</v>
      </c>
      <c r="I42" s="64">
        <f t="shared" si="4"/>
        <v>1</v>
      </c>
      <c r="J42" s="95"/>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row>
    <row r="43" spans="1:66" s="70" customFormat="1" ht="18" x14ac:dyDescent="0.2">
      <c r="A43" s="60"/>
      <c r="B43" s="65"/>
      <c r="C43" s="65"/>
      <c r="D43" s="66"/>
      <c r="E43" s="103"/>
      <c r="F43" s="103"/>
      <c r="G43" s="67"/>
      <c r="H43" s="68"/>
      <c r="I43" s="69" t="str">
        <f t="shared" si="4"/>
        <v xml:space="preserve"> - </v>
      </c>
      <c r="J43" s="97"/>
      <c r="K43" s="107"/>
      <c r="L43" s="107"/>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row>
    <row r="44" spans="1:66" s="70" customFormat="1" ht="18" x14ac:dyDescent="0.2">
      <c r="A44" s="60"/>
      <c r="B44" s="65"/>
      <c r="C44" s="65"/>
      <c r="D44" s="66"/>
      <c r="E44" s="103"/>
      <c r="F44" s="103"/>
      <c r="G44" s="67"/>
      <c r="H44" s="68"/>
      <c r="I44" s="69" t="str">
        <f t="shared" si="4"/>
        <v xml:space="preserve"> - </v>
      </c>
      <c r="J44" s="97"/>
      <c r="K44" s="107"/>
      <c r="L44" s="107"/>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c r="BI44" s="107"/>
      <c r="BJ44" s="107"/>
      <c r="BK44" s="107"/>
      <c r="BL44" s="107"/>
      <c r="BM44" s="107"/>
      <c r="BN44" s="107"/>
    </row>
    <row r="45" spans="1:66" s="75" customFormat="1" ht="18" x14ac:dyDescent="0.2">
      <c r="A45" s="71" t="s">
        <v>1</v>
      </c>
      <c r="B45" s="72"/>
      <c r="C45" s="73"/>
      <c r="D45" s="73"/>
      <c r="E45" s="104"/>
      <c r="F45" s="104"/>
      <c r="G45" s="74"/>
      <c r="H45" s="74"/>
      <c r="I45" s="74"/>
      <c r="J45" s="98"/>
      <c r="K45" s="107"/>
      <c r="L45" s="107"/>
      <c r="M45" s="107"/>
      <c r="N45" s="107"/>
      <c r="O45" s="107"/>
      <c r="P45" s="107"/>
      <c r="Q45" s="107"/>
      <c r="R45" s="107"/>
      <c r="S45" s="107"/>
      <c r="T45" s="107"/>
      <c r="U45" s="107"/>
      <c r="V45" s="107"/>
      <c r="W45" s="107"/>
      <c r="X45" s="107"/>
      <c r="Y45" s="107"/>
      <c r="Z45" s="107"/>
      <c r="AA45" s="107"/>
      <c r="AB45" s="107"/>
      <c r="AC45" s="107"/>
      <c r="AD45" s="107"/>
      <c r="AE45" s="107"/>
      <c r="AF45" s="107"/>
      <c r="AG45" s="107"/>
      <c r="AH45" s="107"/>
      <c r="AI45" s="107"/>
      <c r="AJ45" s="107"/>
      <c r="AK45" s="107"/>
      <c r="AL45" s="107"/>
      <c r="AM45" s="107"/>
      <c r="AN45" s="107"/>
      <c r="AO45" s="107"/>
      <c r="AP45" s="107"/>
      <c r="AQ45" s="107"/>
      <c r="AR45" s="107"/>
      <c r="AS45" s="107"/>
      <c r="AT45" s="107"/>
      <c r="AU45" s="107"/>
      <c r="AV45" s="107"/>
      <c r="AW45" s="107"/>
      <c r="AX45" s="107"/>
      <c r="AY45" s="107"/>
      <c r="AZ45" s="107"/>
      <c r="BA45" s="107"/>
      <c r="BB45" s="107"/>
      <c r="BC45" s="107"/>
      <c r="BD45" s="107"/>
      <c r="BE45" s="107"/>
      <c r="BF45" s="107"/>
      <c r="BG45" s="107"/>
      <c r="BH45" s="107"/>
      <c r="BI45" s="107"/>
      <c r="BJ45" s="107"/>
      <c r="BK45" s="107"/>
      <c r="BL45" s="107"/>
      <c r="BM45" s="107"/>
      <c r="BN45" s="107"/>
    </row>
    <row r="46" spans="1:66" s="70" customFormat="1" ht="18" x14ac:dyDescent="0.2">
      <c r="A46" s="76" t="s">
        <v>39</v>
      </c>
      <c r="B46" s="77"/>
      <c r="C46" s="77"/>
      <c r="D46" s="77"/>
      <c r="E46" s="105"/>
      <c r="F46" s="105"/>
      <c r="G46" s="77"/>
      <c r="H46" s="77"/>
      <c r="I46" s="77"/>
      <c r="J46" s="98"/>
      <c r="K46" s="107"/>
      <c r="L46" s="107"/>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c r="AX46" s="107"/>
      <c r="AY46" s="107"/>
      <c r="AZ46" s="107"/>
      <c r="BA46" s="107"/>
      <c r="BB46" s="107"/>
      <c r="BC46" s="107"/>
      <c r="BD46" s="107"/>
      <c r="BE46" s="107"/>
      <c r="BF46" s="107"/>
      <c r="BG46" s="107"/>
      <c r="BH46" s="107"/>
      <c r="BI46" s="107"/>
      <c r="BJ46" s="107"/>
      <c r="BK46" s="107"/>
      <c r="BL46" s="107"/>
      <c r="BM46" s="107"/>
      <c r="BN46" s="107"/>
    </row>
    <row r="47" spans="1:66" s="70" customFormat="1" ht="18" x14ac:dyDescent="0.2">
      <c r="A47" s="130" t="str">
        <f>IF(ISERROR(VALUE(SUBSTITUTE(prevWBS,".",""))),"1",IF(ISERROR(FIND("`",SUBSTITUTE(prevWBS,".","`",1))),TEXT(VALUE(prevWBS)+1,"#"),TEXT(VALUE(LEFT(prevWBS,FIND("`",SUBSTITUTE(prevWBS,".","`",1))-1))+1,"#")))</f>
        <v>1</v>
      </c>
      <c r="B47" s="131" t="s">
        <v>78</v>
      </c>
      <c r="C47" s="78"/>
      <c r="D47" s="79"/>
      <c r="E47" s="100"/>
      <c r="F47" s="101" t="str">
        <f t="shared" ref="F47:F50" si="25">IF(ISBLANK(E47)," - ",IF(G47=0,E47,E47+G47-1))</f>
        <v xml:space="preserve"> - </v>
      </c>
      <c r="G47" s="62"/>
      <c r="H47" s="63"/>
      <c r="I47" s="80" t="str">
        <f>IF(OR(F47=0,E47=0)," - ",NETWORKDAYS(E47,F47))</f>
        <v xml:space="preserve"> - </v>
      </c>
      <c r="J47" s="99"/>
      <c r="K47" s="107"/>
      <c r="L47" s="107"/>
      <c r="M47" s="107"/>
      <c r="N47" s="107"/>
      <c r="O47" s="107"/>
      <c r="P47" s="107"/>
      <c r="Q47" s="107"/>
      <c r="R47" s="107"/>
      <c r="S47" s="107"/>
      <c r="T47" s="107"/>
      <c r="U47" s="107"/>
      <c r="V47" s="107"/>
      <c r="W47" s="107"/>
      <c r="X47" s="107"/>
      <c r="Y47" s="107"/>
      <c r="Z47" s="107"/>
      <c r="AA47" s="107"/>
      <c r="AB47" s="107"/>
      <c r="AC47" s="107"/>
      <c r="AD47" s="107"/>
      <c r="AE47" s="107"/>
      <c r="AF47" s="107"/>
      <c r="AG47" s="107"/>
      <c r="AH47" s="107"/>
      <c r="AI47" s="107"/>
      <c r="AJ47" s="107"/>
      <c r="AK47" s="107"/>
      <c r="AL47" s="107"/>
      <c r="AM47" s="107"/>
      <c r="AN47" s="107"/>
      <c r="AO47" s="107"/>
      <c r="AP47" s="107"/>
      <c r="AQ47" s="107"/>
      <c r="AR47" s="107"/>
      <c r="AS47" s="107"/>
      <c r="AT47" s="107"/>
      <c r="AU47" s="107"/>
      <c r="AV47" s="107"/>
      <c r="AW47" s="107"/>
      <c r="AX47" s="107"/>
      <c r="AY47" s="107"/>
      <c r="AZ47" s="107"/>
      <c r="BA47" s="107"/>
      <c r="BB47" s="107"/>
      <c r="BC47" s="107"/>
      <c r="BD47" s="107"/>
      <c r="BE47" s="107"/>
      <c r="BF47" s="107"/>
      <c r="BG47" s="107"/>
      <c r="BH47" s="107"/>
      <c r="BI47" s="107"/>
      <c r="BJ47" s="107"/>
      <c r="BK47" s="107"/>
      <c r="BL47" s="107"/>
      <c r="BM47" s="107"/>
      <c r="BN47" s="107"/>
    </row>
    <row r="48" spans="1:66" s="70" customFormat="1" ht="18" x14ac:dyDescent="0.2">
      <c r="A4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8" s="81" t="s">
        <v>64</v>
      </c>
      <c r="C48" s="81"/>
      <c r="D48" s="79"/>
      <c r="E48" s="100"/>
      <c r="F48" s="101" t="str">
        <f t="shared" si="25"/>
        <v xml:space="preserve"> - </v>
      </c>
      <c r="G48" s="62"/>
      <c r="H48" s="63"/>
      <c r="I48" s="80" t="str">
        <f t="shared" ref="I48:I50" si="26">IF(OR(F48=0,E48=0)," - ",NETWORKDAYS(E48,F48))</f>
        <v xml:space="preserve"> - </v>
      </c>
      <c r="J48" s="99"/>
      <c r="K48" s="107"/>
      <c r="L48" s="107"/>
      <c r="M48" s="107"/>
      <c r="N48" s="107"/>
      <c r="O48" s="107"/>
      <c r="P48" s="107"/>
      <c r="Q48" s="107"/>
      <c r="R48" s="107"/>
      <c r="S48" s="107"/>
      <c r="T48" s="107"/>
      <c r="U48" s="107"/>
      <c r="V48" s="107"/>
      <c r="W48" s="107"/>
      <c r="X48" s="107"/>
      <c r="Y48" s="107"/>
      <c r="Z48" s="107"/>
      <c r="AA48" s="107"/>
      <c r="AB48" s="107"/>
      <c r="AC48" s="107"/>
      <c r="AD48" s="107"/>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row>
    <row r="49" spans="1:66" s="70" customFormat="1" ht="18" x14ac:dyDescent="0.2">
      <c r="A4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9" s="82" t="s">
        <v>65</v>
      </c>
      <c r="C49" s="81"/>
      <c r="D49" s="79"/>
      <c r="E49" s="100"/>
      <c r="F49" s="101" t="str">
        <f t="shared" si="25"/>
        <v xml:space="preserve"> - </v>
      </c>
      <c r="G49" s="62"/>
      <c r="H49" s="63"/>
      <c r="I49" s="80" t="str">
        <f t="shared" si="26"/>
        <v xml:space="preserve"> - </v>
      </c>
      <c r="J49" s="99"/>
      <c r="K49" s="107"/>
      <c r="L49" s="107"/>
      <c r="M49" s="107"/>
      <c r="N49" s="107"/>
      <c r="O49" s="107"/>
      <c r="P49" s="107"/>
      <c r="Q49" s="107"/>
      <c r="R49" s="107"/>
      <c r="S49" s="107"/>
      <c r="T49" s="107"/>
      <c r="U49" s="107"/>
      <c r="V49" s="107"/>
      <c r="W49" s="107"/>
      <c r="X49" s="107"/>
      <c r="Y49" s="107"/>
      <c r="Z49" s="107"/>
      <c r="AA49" s="107"/>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107"/>
      <c r="AZ49" s="107"/>
      <c r="BA49" s="107"/>
      <c r="BB49" s="107"/>
      <c r="BC49" s="107"/>
      <c r="BD49" s="107"/>
      <c r="BE49" s="107"/>
      <c r="BF49" s="107"/>
      <c r="BG49" s="107"/>
      <c r="BH49" s="107"/>
      <c r="BI49" s="107"/>
      <c r="BJ49" s="107"/>
      <c r="BK49" s="107"/>
      <c r="BL49" s="107"/>
      <c r="BM49" s="107"/>
      <c r="BN49" s="107"/>
    </row>
    <row r="50" spans="1:66" s="70" customFormat="1" ht="18" x14ac:dyDescent="0.2">
      <c r="A50"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0" s="82" t="s">
        <v>66</v>
      </c>
      <c r="C50" s="81"/>
      <c r="D50" s="79"/>
      <c r="E50" s="100"/>
      <c r="F50" s="101" t="str">
        <f t="shared" si="25"/>
        <v xml:space="preserve"> - </v>
      </c>
      <c r="G50" s="62"/>
      <c r="H50" s="63"/>
      <c r="I50" s="80" t="str">
        <f t="shared" si="26"/>
        <v xml:space="preserve"> - </v>
      </c>
      <c r="J50" s="99"/>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107"/>
      <c r="AH50" s="107"/>
      <c r="AI50" s="107"/>
      <c r="AJ50" s="107"/>
      <c r="AK50" s="107"/>
      <c r="AL50" s="107"/>
      <c r="AM50" s="107"/>
      <c r="AN50" s="107"/>
      <c r="AO50" s="107"/>
      <c r="AP50" s="107"/>
      <c r="AQ50" s="107"/>
      <c r="AR50" s="107"/>
      <c r="AS50" s="107"/>
      <c r="AT50" s="107"/>
      <c r="AU50" s="107"/>
      <c r="AV50" s="107"/>
      <c r="AW50" s="107"/>
      <c r="AX50" s="107"/>
      <c r="AY50" s="107"/>
      <c r="AZ50" s="107"/>
      <c r="BA50" s="107"/>
      <c r="BB50" s="107"/>
      <c r="BC50" s="107"/>
      <c r="BD50" s="107"/>
      <c r="BE50" s="107"/>
      <c r="BF50" s="107"/>
      <c r="BG50" s="107"/>
      <c r="BH50" s="107"/>
      <c r="BI50" s="107"/>
      <c r="BJ50" s="107"/>
      <c r="BK50" s="107"/>
      <c r="BL50" s="107"/>
      <c r="BM50" s="107"/>
      <c r="BN50" s="107"/>
    </row>
    <row r="51" spans="1:66" s="33" customFormat="1" x14ac:dyDescent="0.2">
      <c r="A51" s="30"/>
      <c r="B51" s="31"/>
      <c r="C51" s="31"/>
      <c r="D51" s="32"/>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 H18 H10:H11 H21 H24:H29 H31:H50">
    <cfRule type="dataBar" priority="5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7" priority="101">
      <formula>K$6=TODAY()</formula>
    </cfRule>
  </conditionalFormatting>
  <conditionalFormatting sqref="K8:BN8 K10:BN11 K17:BN50">
    <cfRule type="expression" dxfId="26" priority="104">
      <formula>AND($E8&lt;=K$6,ROUNDDOWN(($F8-$E8+1)*$H8,0)+$E8-1&gt;=K$6)</formula>
    </cfRule>
    <cfRule type="expression" dxfId="25" priority="105">
      <formula>AND(NOT(ISBLANK($E8)),$E8&lt;=K$6,$F8&gt;=K$6)</formula>
    </cfRule>
  </conditionalFormatting>
  <conditionalFormatting sqref="K6:BN8 K18:BN18 K10:BN11 K21:BN21 K24:BN29 K31:BN50">
    <cfRule type="expression" dxfId="24" priority="64">
      <formula>K$6=TODAY()</formula>
    </cfRule>
  </conditionalFormatting>
  <conditionalFormatting sqref="H15">
    <cfRule type="dataBar" priority="53">
      <dataBar>
        <cfvo type="num" val="0"/>
        <cfvo type="num" val="1"/>
        <color theme="0" tint="-0.34998626667073579"/>
      </dataBar>
      <extLst>
        <ext xmlns:x14="http://schemas.microsoft.com/office/spreadsheetml/2009/9/main" uri="{B025F937-C7B1-47D3-B67F-A62EFF666E3E}">
          <x14:id>{2EE15C46-67B1-423F-A32E-45DFD00DEF30}</x14:id>
        </ext>
      </extLst>
    </cfRule>
  </conditionalFormatting>
  <conditionalFormatting sqref="H13">
    <cfRule type="dataBar" priority="49">
      <dataBar>
        <cfvo type="num" val="0"/>
        <cfvo type="num" val="1"/>
        <color theme="0" tint="-0.34998626667073579"/>
      </dataBar>
      <extLst>
        <ext xmlns:x14="http://schemas.microsoft.com/office/spreadsheetml/2009/9/main" uri="{B025F937-C7B1-47D3-B67F-A62EFF666E3E}">
          <x14:id>{B201CE77-B95F-45EA-B905-D39E5E75F025}</x14:id>
        </ext>
      </extLst>
    </cfRule>
  </conditionalFormatting>
  <conditionalFormatting sqref="H9">
    <cfRule type="dataBar" priority="45">
      <dataBar>
        <cfvo type="num" val="0"/>
        <cfvo type="num" val="1"/>
        <color theme="0" tint="-0.34998626667073579"/>
      </dataBar>
      <extLst>
        <ext xmlns:x14="http://schemas.microsoft.com/office/spreadsheetml/2009/9/main" uri="{B025F937-C7B1-47D3-B67F-A62EFF666E3E}">
          <x14:id>{23D5631E-6A7C-43D3-B864-C44306DCB971}</x14:id>
        </ext>
      </extLst>
    </cfRule>
  </conditionalFormatting>
  <conditionalFormatting sqref="K15:BN15">
    <cfRule type="expression" dxfId="23" priority="55">
      <formula>AND($E15&lt;=K$6,ROUNDDOWN(($F15-$E15+1)*$H15,0)+$E15-1&gt;=K$6)</formula>
    </cfRule>
    <cfRule type="expression" dxfId="22" priority="56">
      <formula>AND(NOT(ISBLANK($E15)),$E15&lt;=K$6,$F15&gt;=K$6)</formula>
    </cfRule>
  </conditionalFormatting>
  <conditionalFormatting sqref="K15:BN15">
    <cfRule type="expression" dxfId="21" priority="54">
      <formula>K$6=TODAY()</formula>
    </cfRule>
  </conditionalFormatting>
  <conditionalFormatting sqref="H14">
    <cfRule type="dataBar" priority="41">
      <dataBar>
        <cfvo type="num" val="0"/>
        <cfvo type="num" val="1"/>
        <color theme="0" tint="-0.34998626667073579"/>
      </dataBar>
      <extLst>
        <ext xmlns:x14="http://schemas.microsoft.com/office/spreadsheetml/2009/9/main" uri="{B025F937-C7B1-47D3-B67F-A62EFF666E3E}">
          <x14:id>{44731E04-C084-4DC5-97E7-35D22D15C347}</x14:id>
        </ext>
      </extLst>
    </cfRule>
  </conditionalFormatting>
  <conditionalFormatting sqref="K13:BN13">
    <cfRule type="expression" dxfId="20" priority="51">
      <formula>AND($E13&lt;=K$6,ROUNDDOWN(($F13-$E13+1)*$H13,0)+$E13-1&gt;=K$6)</formula>
    </cfRule>
    <cfRule type="expression" dxfId="19" priority="52">
      <formula>AND(NOT(ISBLANK($E13)),$E13&lt;=K$6,$F13&gt;=K$6)</formula>
    </cfRule>
  </conditionalFormatting>
  <conditionalFormatting sqref="K13:BN13">
    <cfRule type="expression" dxfId="18" priority="50">
      <formula>K$6=TODAY()</formula>
    </cfRule>
  </conditionalFormatting>
  <conditionalFormatting sqref="H12">
    <cfRule type="dataBar" priority="37">
      <dataBar>
        <cfvo type="num" val="0"/>
        <cfvo type="num" val="1"/>
        <color theme="0" tint="-0.34998626667073579"/>
      </dataBar>
      <extLst>
        <ext xmlns:x14="http://schemas.microsoft.com/office/spreadsheetml/2009/9/main" uri="{B025F937-C7B1-47D3-B67F-A62EFF666E3E}">
          <x14:id>{1E5D2C2C-0B63-4275-A4EA-D61D44FE7932}</x14:id>
        </ext>
      </extLst>
    </cfRule>
  </conditionalFormatting>
  <conditionalFormatting sqref="K9:BN9">
    <cfRule type="expression" dxfId="17" priority="47">
      <formula>AND($E9&lt;=K$6,ROUNDDOWN(($F9-$E9+1)*$H9,0)+$E9-1&gt;=K$6)</formula>
    </cfRule>
    <cfRule type="expression" dxfId="16" priority="48">
      <formula>AND(NOT(ISBLANK($E9)),$E9&lt;=K$6,$F9&gt;=K$6)</formula>
    </cfRule>
  </conditionalFormatting>
  <conditionalFormatting sqref="K9:BN9">
    <cfRule type="expression" dxfId="15" priority="46">
      <formula>K$6=TODAY()</formula>
    </cfRule>
  </conditionalFormatting>
  <conditionalFormatting sqref="K14:BN14">
    <cfRule type="expression" dxfId="14" priority="43">
      <formula>AND($E14&lt;=K$6,ROUNDDOWN(($F14-$E14+1)*$H14,0)+$E14-1&gt;=K$6)</formula>
    </cfRule>
    <cfRule type="expression" dxfId="13" priority="44">
      <formula>AND(NOT(ISBLANK($E14)),$E14&lt;=K$6,$F14&gt;=K$6)</formula>
    </cfRule>
  </conditionalFormatting>
  <conditionalFormatting sqref="K14:BN14">
    <cfRule type="expression" dxfId="12" priority="42">
      <formula>K$6=TODAY()</formula>
    </cfRule>
  </conditionalFormatting>
  <conditionalFormatting sqref="H17">
    <cfRule type="dataBar" priority="29">
      <dataBar>
        <cfvo type="num" val="0"/>
        <cfvo type="num" val="1"/>
        <color theme="0" tint="-0.34998626667073579"/>
      </dataBar>
      <extLst>
        <ext xmlns:x14="http://schemas.microsoft.com/office/spreadsheetml/2009/9/main" uri="{B025F937-C7B1-47D3-B67F-A62EFF666E3E}">
          <x14:id>{2F72E4C2-C8DC-4EBC-935D-022C151F7886}</x14:id>
        </ext>
      </extLst>
    </cfRule>
  </conditionalFormatting>
  <conditionalFormatting sqref="K12:BN12">
    <cfRule type="expression" dxfId="11" priority="39">
      <formula>AND($E12&lt;=K$6,ROUNDDOWN(($F12-$E12+1)*$H12,0)+$E12-1&gt;=K$6)</formula>
    </cfRule>
    <cfRule type="expression" dxfId="10" priority="40">
      <formula>AND(NOT(ISBLANK($E12)),$E12&lt;=K$6,$F12&gt;=K$6)</formula>
    </cfRule>
  </conditionalFormatting>
  <conditionalFormatting sqref="K12:BN12">
    <cfRule type="expression" dxfId="9" priority="38">
      <formula>K$6=TODAY()</formula>
    </cfRule>
  </conditionalFormatting>
  <conditionalFormatting sqref="K17:BN17">
    <cfRule type="expression" dxfId="8" priority="30">
      <formula>K$6=TODAY()</formula>
    </cfRule>
  </conditionalFormatting>
  <conditionalFormatting sqref="K16:BN16">
    <cfRule type="expression" dxfId="7" priority="27">
      <formula>AND($E16&lt;=K$6,ROUNDDOWN(($F16-$E16+1)*$H16,0)+$E16-1&gt;=K$6)</formula>
    </cfRule>
    <cfRule type="expression" dxfId="6" priority="28">
      <formula>AND(NOT(ISBLANK($E16)),$E16&lt;=K$6,$F16&gt;=K$6)</formula>
    </cfRule>
  </conditionalFormatting>
  <conditionalFormatting sqref="H16">
    <cfRule type="dataBar" priority="25">
      <dataBar>
        <cfvo type="num" val="0"/>
        <cfvo type="num" val="1"/>
        <color theme="0" tint="-0.34998626667073579"/>
      </dataBar>
      <extLst>
        <ext xmlns:x14="http://schemas.microsoft.com/office/spreadsheetml/2009/9/main" uri="{B025F937-C7B1-47D3-B67F-A62EFF666E3E}">
          <x14:id>{80414C51-00BF-4FEF-8C52-EC075049279F}</x14:id>
        </ext>
      </extLst>
    </cfRule>
  </conditionalFormatting>
  <conditionalFormatting sqref="K16:BN16">
    <cfRule type="expression" dxfId="5" priority="26">
      <formula>K$6=TODAY()</formula>
    </cfRule>
  </conditionalFormatting>
  <conditionalFormatting sqref="H19">
    <cfRule type="dataBar" priority="21">
      <dataBar>
        <cfvo type="num" val="0"/>
        <cfvo type="num" val="1"/>
        <color theme="0" tint="-0.34998626667073579"/>
      </dataBar>
      <extLst>
        <ext xmlns:x14="http://schemas.microsoft.com/office/spreadsheetml/2009/9/main" uri="{B025F937-C7B1-47D3-B67F-A62EFF666E3E}">
          <x14:id>{D3C3D72B-C898-4D02-AD38-19948E43F5A2}</x14:id>
        </ext>
      </extLst>
    </cfRule>
  </conditionalFormatting>
  <conditionalFormatting sqref="K19:BN19">
    <cfRule type="expression" dxfId="4" priority="22">
      <formula>K$6=TODAY()</formula>
    </cfRule>
  </conditionalFormatting>
  <conditionalFormatting sqref="H20">
    <cfRule type="dataBar" priority="17">
      <dataBar>
        <cfvo type="num" val="0"/>
        <cfvo type="num" val="1"/>
        <color theme="0" tint="-0.34998626667073579"/>
      </dataBar>
      <extLst>
        <ext xmlns:x14="http://schemas.microsoft.com/office/spreadsheetml/2009/9/main" uri="{B025F937-C7B1-47D3-B67F-A62EFF666E3E}">
          <x14:id>{4D257D47-1CED-49D8-88CD-678EFAD0BB41}</x14:id>
        </ext>
      </extLst>
    </cfRule>
  </conditionalFormatting>
  <conditionalFormatting sqref="K20:BN20">
    <cfRule type="expression" dxfId="3" priority="18">
      <formula>K$6=TODAY()</formula>
    </cfRule>
  </conditionalFormatting>
  <conditionalFormatting sqref="H22">
    <cfRule type="dataBar" priority="13">
      <dataBar>
        <cfvo type="num" val="0"/>
        <cfvo type="num" val="1"/>
        <color theme="0" tint="-0.34998626667073579"/>
      </dataBar>
      <extLst>
        <ext xmlns:x14="http://schemas.microsoft.com/office/spreadsheetml/2009/9/main" uri="{B025F937-C7B1-47D3-B67F-A62EFF666E3E}">
          <x14:id>{D2F7E289-5C2A-45DC-B4DA-32B8F3D945CC}</x14:id>
        </ext>
      </extLst>
    </cfRule>
  </conditionalFormatting>
  <conditionalFormatting sqref="K22:BN22">
    <cfRule type="expression" dxfId="2" priority="14">
      <formula>K$6=TODAY()</formula>
    </cfRule>
  </conditionalFormatting>
  <conditionalFormatting sqref="H23">
    <cfRule type="dataBar" priority="9">
      <dataBar>
        <cfvo type="num" val="0"/>
        <cfvo type="num" val="1"/>
        <color theme="0" tint="-0.34998626667073579"/>
      </dataBar>
      <extLst>
        <ext xmlns:x14="http://schemas.microsoft.com/office/spreadsheetml/2009/9/main" uri="{B025F937-C7B1-47D3-B67F-A62EFF666E3E}">
          <x14:id>{4E4999D2-C9AC-4455-81F0-98708BD244C8}</x14:id>
        </ext>
      </extLst>
    </cfRule>
  </conditionalFormatting>
  <conditionalFormatting sqref="K23:BN23">
    <cfRule type="expression" dxfId="1" priority="10">
      <formula>K$6=TODAY()</formula>
    </cfRule>
  </conditionalFormatting>
  <conditionalFormatting sqref="H30">
    <cfRule type="dataBar" priority="5">
      <dataBar>
        <cfvo type="num" val="0"/>
        <cfvo type="num" val="1"/>
        <color theme="0" tint="-0.34998626667073579"/>
      </dataBar>
      <extLst>
        <ext xmlns:x14="http://schemas.microsoft.com/office/spreadsheetml/2009/9/main" uri="{B025F937-C7B1-47D3-B67F-A62EFF666E3E}">
          <x14:id>{2E16C457-7E79-4B83-A955-0B0444710CAD}</x14:id>
        </ext>
      </extLst>
    </cfRule>
  </conditionalFormatting>
  <conditionalFormatting sqref="K30:BN30">
    <cfRule type="expression" dxfId="0" priority="6">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A43:B44 B38 B39:B41 B32:B35 A46:B46 B45 E24 E31 E37 E43:H46 G24:H24 G31:H31 G37:H41 H28 G47 G48:G49 G50 H26 H27 H32:H35" unlockedFormula="1"/>
    <ignoredError sqref="A37 A31 A24"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 H18 H10:H11 H21 H24:H29 H31:H50</xm:sqref>
        </x14:conditionalFormatting>
        <x14:conditionalFormatting xmlns:xm="http://schemas.microsoft.com/office/excel/2006/main">
          <x14:cfRule type="dataBar" id="{2EE15C46-67B1-423F-A32E-45DFD00DEF3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B201CE77-B95F-45EA-B905-D39E5E75F02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3D5631E-6A7C-43D3-B864-C44306DCB971}">
            <x14:dataBar minLength="0" maxLength="100" gradient="0">
              <x14:cfvo type="num">
                <xm:f>0</xm:f>
              </x14:cfvo>
              <x14:cfvo type="num">
                <xm:f>1</xm:f>
              </x14:cfvo>
              <x14:negativeFillColor rgb="FFFF0000"/>
              <x14:axisColor rgb="FF000000"/>
            </x14:dataBar>
          </x14:cfRule>
          <xm:sqref>H9</xm:sqref>
        </x14:conditionalFormatting>
        <x14:conditionalFormatting xmlns:xm="http://schemas.microsoft.com/office/excel/2006/main">
          <x14:cfRule type="dataBar" id="{44731E04-C084-4DC5-97E7-35D22D15C34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E5D2C2C-0B63-4275-A4EA-D61D44FE793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2F72E4C2-C8DC-4EBC-935D-022C151F788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80414C51-00BF-4FEF-8C52-EC07504927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D3C3D72B-C898-4D02-AD38-19948E43F5A2}">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D257D47-1CED-49D8-88CD-678EFAD0BB41}">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D2F7E289-5C2A-45DC-B4DA-32B8F3D945CC}">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4E4999D2-C9AC-4455-81F0-98708BD244C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2E16C457-7E79-4B83-A955-0B0444710CAD}">
            <x14:dataBar minLength="0" maxLength="100" gradient="0">
              <x14:cfvo type="num">
                <xm:f>0</xm:f>
              </x14:cfvo>
              <x14:cfvo type="num">
                <xm:f>1</xm:f>
              </x14:cfvo>
              <x14:negativeFillColor rgb="FFFF0000"/>
              <x14:axisColor rgb="FF000000"/>
            </x14:dataBar>
          </x14:cfRule>
          <xm:sqref>H30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A16" sqref="A16:C48"/>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23</v>
      </c>
    </row>
    <row r="4" spans="1:3" x14ac:dyDescent="0.2">
      <c r="C4" s="23" t="s">
        <v>31</v>
      </c>
    </row>
    <row r="5" spans="1:3" x14ac:dyDescent="0.2">
      <c r="C5" s="20" t="s">
        <v>32</v>
      </c>
    </row>
    <row r="6" spans="1:3" x14ac:dyDescent="0.2">
      <c r="C6" s="20"/>
    </row>
    <row r="7" spans="1:3" ht="18" x14ac:dyDescent="0.25">
      <c r="C7" s="24" t="s">
        <v>52</v>
      </c>
    </row>
    <row r="8" spans="1:3" x14ac:dyDescent="0.2">
      <c r="C8" s="25" t="s">
        <v>50</v>
      </c>
    </row>
    <row r="10" spans="1:3" x14ac:dyDescent="0.2">
      <c r="C10" s="20" t="s">
        <v>49</v>
      </c>
    </row>
    <row r="11" spans="1:3" x14ac:dyDescent="0.2">
      <c r="C11" s="20" t="s">
        <v>48</v>
      </c>
    </row>
    <row r="13" spans="1:3" ht="18" x14ac:dyDescent="0.25">
      <c r="C13" s="24" t="s">
        <v>47</v>
      </c>
    </row>
    <row r="16" spans="1:3" ht="15.75" x14ac:dyDescent="0.25">
      <c r="A16" s="27" t="s">
        <v>25</v>
      </c>
    </row>
    <row r="17" spans="2:2" s="16" customFormat="1" x14ac:dyDescent="0.2"/>
    <row r="18" spans="2:2" ht="15" x14ac:dyDescent="0.25">
      <c r="B18" s="26" t="s">
        <v>36</v>
      </c>
    </row>
    <row r="19" spans="2:2" x14ac:dyDescent="0.2">
      <c r="B19" s="20" t="s">
        <v>42</v>
      </c>
    </row>
    <row r="20" spans="2:2" x14ac:dyDescent="0.2">
      <c r="B20" s="20" t="s">
        <v>43</v>
      </c>
    </row>
    <row r="22" spans="2:2" s="16" customFormat="1" ht="15" x14ac:dyDescent="0.25">
      <c r="B22" s="26" t="s">
        <v>44</v>
      </c>
    </row>
    <row r="23" spans="2:2" s="16" customFormat="1" x14ac:dyDescent="0.2">
      <c r="B23" s="20" t="s">
        <v>45</v>
      </c>
    </row>
    <row r="24" spans="2:2" s="16" customFormat="1" x14ac:dyDescent="0.2">
      <c r="B24" s="20" t="s">
        <v>46</v>
      </c>
    </row>
    <row r="26" spans="2:2" s="16" customFormat="1" ht="15" x14ac:dyDescent="0.25">
      <c r="B26" s="26" t="s">
        <v>33</v>
      </c>
    </row>
    <row r="27" spans="2:2" s="16" customFormat="1" x14ac:dyDescent="0.2">
      <c r="B27" s="20" t="s">
        <v>37</v>
      </c>
    </row>
    <row r="28" spans="2:2" s="16" customFormat="1" x14ac:dyDescent="0.2">
      <c r="B28" s="20" t="s">
        <v>38</v>
      </c>
    </row>
    <row r="29" spans="2:2" x14ac:dyDescent="0.2">
      <c r="B29" s="20" t="s">
        <v>40</v>
      </c>
    </row>
    <row r="30" spans="2:2" x14ac:dyDescent="0.2">
      <c r="B30" s="16" t="s">
        <v>26</v>
      </c>
    </row>
    <row r="31" spans="2:2" x14ac:dyDescent="0.2">
      <c r="B31" s="16" t="s">
        <v>27</v>
      </c>
    </row>
    <row r="32" spans="2:2" x14ac:dyDescent="0.2">
      <c r="B32" s="16" t="s">
        <v>28</v>
      </c>
    </row>
    <row r="34" spans="2:2" ht="15" x14ac:dyDescent="0.25">
      <c r="B34" s="26" t="s">
        <v>29</v>
      </c>
    </row>
    <row r="35" spans="2:2" x14ac:dyDescent="0.2">
      <c r="B35" s="20" t="s">
        <v>129</v>
      </c>
    </row>
    <row r="36" spans="2:2" x14ac:dyDescent="0.2">
      <c r="B36" s="20" t="s">
        <v>130</v>
      </c>
    </row>
    <row r="37" spans="2:2" x14ac:dyDescent="0.2">
      <c r="B37" s="20" t="s">
        <v>131</v>
      </c>
    </row>
    <row r="39" spans="2:2" ht="15" x14ac:dyDescent="0.25">
      <c r="B39" s="26" t="s">
        <v>30</v>
      </c>
    </row>
    <row r="40" spans="2:2" x14ac:dyDescent="0.2">
      <c r="B40" s="20" t="s">
        <v>41</v>
      </c>
    </row>
    <row r="42" spans="2:2" s="16" customFormat="1" ht="15" x14ac:dyDescent="0.25">
      <c r="B42" s="26" t="s">
        <v>34</v>
      </c>
    </row>
    <row r="43" spans="2:2" s="16" customFormat="1" x14ac:dyDescent="0.2">
      <c r="B43" s="20" t="s">
        <v>132</v>
      </c>
    </row>
    <row r="44" spans="2:2" s="16" customFormat="1" x14ac:dyDescent="0.2">
      <c r="B44" s="20" t="s">
        <v>35</v>
      </c>
    </row>
    <row r="45" spans="2:2" s="16" customFormat="1" x14ac:dyDescent="0.2"/>
    <row r="46" spans="2:2" ht="18" x14ac:dyDescent="0.25">
      <c r="B46" s="24" t="s">
        <v>24</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124</v>
      </c>
      <c r="B1" s="41"/>
      <c r="C1" s="42"/>
    </row>
    <row r="2" spans="1:3" ht="14.25" x14ac:dyDescent="0.2">
      <c r="A2" s="138" t="s">
        <v>50</v>
      </c>
      <c r="B2" s="9"/>
      <c r="C2" s="8"/>
    </row>
    <row r="3" spans="1:3" s="20" customFormat="1" x14ac:dyDescent="0.2">
      <c r="A3" s="8"/>
      <c r="B3" s="9"/>
      <c r="C3" s="8"/>
    </row>
    <row r="4" spans="1:3" s="8" customFormat="1" ht="18" x14ac:dyDescent="0.25">
      <c r="A4" s="133" t="s">
        <v>91</v>
      </c>
      <c r="B4" s="39"/>
    </row>
    <row r="5" spans="1:3" s="8" customFormat="1" ht="57" x14ac:dyDescent="0.2">
      <c r="B5" s="139" t="s">
        <v>80</v>
      </c>
    </row>
    <row r="7" spans="1:3" ht="28.5" x14ac:dyDescent="0.2">
      <c r="B7" s="139" t="s">
        <v>92</v>
      </c>
    </row>
    <row r="9" spans="1:3" ht="14.25" x14ac:dyDescent="0.2">
      <c r="B9" s="138" t="s">
        <v>62</v>
      </c>
    </row>
    <row r="11" spans="1:3" ht="28.5" x14ac:dyDescent="0.2">
      <c r="B11" s="137" t="s">
        <v>63</v>
      </c>
    </row>
    <row r="12" spans="1:3" s="20" customFormat="1" x14ac:dyDescent="0.2"/>
    <row r="13" spans="1:3" ht="18" x14ac:dyDescent="0.25">
      <c r="A13" s="172" t="s">
        <v>4</v>
      </c>
      <c r="B13" s="172"/>
    </row>
    <row r="14" spans="1:3" s="20" customFormat="1" x14ac:dyDescent="0.2"/>
    <row r="15" spans="1:3" s="134" customFormat="1" ht="18" x14ac:dyDescent="0.2">
      <c r="A15" s="142"/>
      <c r="B15" s="140" t="s">
        <v>83</v>
      </c>
    </row>
    <row r="16" spans="1:3" s="134" customFormat="1" ht="18" x14ac:dyDescent="0.2">
      <c r="A16" s="142"/>
      <c r="B16" s="141" t="s">
        <v>81</v>
      </c>
      <c r="C16" s="136" t="s">
        <v>3</v>
      </c>
    </row>
    <row r="17" spans="1:3" ht="18" x14ac:dyDescent="0.25">
      <c r="A17" s="143"/>
      <c r="B17" s="141" t="s">
        <v>85</v>
      </c>
    </row>
    <row r="18" spans="1:3" s="20" customFormat="1" ht="18" x14ac:dyDescent="0.25">
      <c r="A18" s="143"/>
      <c r="B18" s="141" t="s">
        <v>93</v>
      </c>
    </row>
    <row r="19" spans="1:3" s="42" customFormat="1" ht="18" x14ac:dyDescent="0.25">
      <c r="A19" s="146"/>
      <c r="B19" s="141" t="s">
        <v>94</v>
      </c>
    </row>
    <row r="20" spans="1:3" s="134" customFormat="1" ht="18" x14ac:dyDescent="0.2">
      <c r="A20" s="142"/>
      <c r="B20" s="140" t="s">
        <v>82</v>
      </c>
      <c r="C20" s="135" t="s">
        <v>2</v>
      </c>
    </row>
    <row r="21" spans="1:3" ht="18" x14ac:dyDescent="0.25">
      <c r="A21" s="143"/>
      <c r="B21" s="141" t="s">
        <v>84</v>
      </c>
    </row>
    <row r="22" spans="1:3" s="8" customFormat="1" ht="18" x14ac:dyDescent="0.25">
      <c r="A22" s="144"/>
      <c r="B22" s="145" t="s">
        <v>86</v>
      </c>
    </row>
    <row r="23" spans="1:3" s="8" customFormat="1" ht="18" x14ac:dyDescent="0.25">
      <c r="A23" s="144"/>
      <c r="B23" s="10"/>
    </row>
    <row r="24" spans="1:3" s="8" customFormat="1" ht="18" x14ac:dyDescent="0.25">
      <c r="A24" s="172" t="s">
        <v>87</v>
      </c>
      <c r="B24" s="172"/>
    </row>
    <row r="25" spans="1:3" s="8" customFormat="1" ht="43.5" x14ac:dyDescent="0.25">
      <c r="A25" s="144"/>
      <c r="B25" s="141" t="s">
        <v>95</v>
      </c>
    </row>
    <row r="26" spans="1:3" s="8" customFormat="1" ht="18" x14ac:dyDescent="0.25">
      <c r="A26" s="144"/>
      <c r="B26" s="141"/>
    </row>
    <row r="27" spans="1:3" s="8" customFormat="1" ht="18" x14ac:dyDescent="0.25">
      <c r="A27" s="144"/>
      <c r="B27" s="162" t="s">
        <v>99</v>
      </c>
    </row>
    <row r="28" spans="1:3" s="8" customFormat="1" ht="18" x14ac:dyDescent="0.25">
      <c r="A28" s="144"/>
      <c r="B28" s="141" t="s">
        <v>88</v>
      </c>
    </row>
    <row r="29" spans="1:3" s="8" customFormat="1" ht="28.5" x14ac:dyDescent="0.25">
      <c r="A29" s="144"/>
      <c r="B29" s="141" t="s">
        <v>90</v>
      </c>
    </row>
    <row r="30" spans="1:3" s="8" customFormat="1" ht="18" x14ac:dyDescent="0.25">
      <c r="A30" s="144"/>
      <c r="B30" s="141"/>
    </row>
    <row r="31" spans="1:3" s="8" customFormat="1" ht="18" x14ac:dyDescent="0.25">
      <c r="A31" s="144"/>
      <c r="B31" s="162" t="s">
        <v>96</v>
      </c>
    </row>
    <row r="32" spans="1:3" s="8" customFormat="1" ht="18" x14ac:dyDescent="0.25">
      <c r="A32" s="144"/>
      <c r="B32" s="141" t="s">
        <v>89</v>
      </c>
    </row>
    <row r="33" spans="1:2" s="8" customFormat="1" ht="18" x14ac:dyDescent="0.25">
      <c r="A33" s="144"/>
      <c r="B33" s="141" t="s">
        <v>97</v>
      </c>
    </row>
    <row r="34" spans="1:2" s="8" customFormat="1" ht="18" x14ac:dyDescent="0.25">
      <c r="A34" s="144"/>
      <c r="B34" s="10"/>
    </row>
    <row r="35" spans="1:2" s="8" customFormat="1" ht="28.5" x14ac:dyDescent="0.25">
      <c r="A35" s="144"/>
      <c r="B35" s="141" t="s">
        <v>134</v>
      </c>
    </row>
    <row r="36" spans="1:2" s="8" customFormat="1" ht="18" x14ac:dyDescent="0.25">
      <c r="A36" s="144"/>
      <c r="B36" s="147" t="s">
        <v>98</v>
      </c>
    </row>
    <row r="37" spans="1:2" s="8" customFormat="1" ht="18" x14ac:dyDescent="0.25">
      <c r="A37" s="144"/>
      <c r="B37" s="10"/>
    </row>
    <row r="38" spans="1:2" ht="18" x14ac:dyDescent="0.25">
      <c r="A38" s="172" t="s">
        <v>11</v>
      </c>
      <c r="B38" s="172"/>
    </row>
    <row r="39" spans="1:2" ht="28.5" x14ac:dyDescent="0.2">
      <c r="B39" s="141" t="s">
        <v>101</v>
      </c>
    </row>
    <row r="40" spans="1:2" s="20" customFormat="1" x14ac:dyDescent="0.2"/>
    <row r="41" spans="1:2" s="20" customFormat="1" ht="14.25" x14ac:dyDescent="0.2">
      <c r="B41" s="141" t="s">
        <v>102</v>
      </c>
    </row>
    <row r="42" spans="1:2" s="20" customFormat="1" x14ac:dyDescent="0.2"/>
    <row r="43" spans="1:2" s="20" customFormat="1" ht="28.5" x14ac:dyDescent="0.2">
      <c r="B43" s="141" t="s">
        <v>100</v>
      </c>
    </row>
    <row r="44" spans="1:2" s="20" customFormat="1" x14ac:dyDescent="0.2"/>
    <row r="45" spans="1:2" ht="28.5" x14ac:dyDescent="0.2">
      <c r="B45" s="141" t="s">
        <v>103</v>
      </c>
    </row>
    <row r="46" spans="1:2" x14ac:dyDescent="0.2">
      <c r="B46" s="21"/>
    </row>
    <row r="47" spans="1:2" ht="28.5" x14ac:dyDescent="0.2">
      <c r="B47" s="141" t="s">
        <v>104</v>
      </c>
    </row>
    <row r="48" spans="1:2" x14ac:dyDescent="0.2">
      <c r="B48" s="11"/>
    </row>
    <row r="49" spans="1:2" ht="18" x14ac:dyDescent="0.25">
      <c r="A49" s="172" t="s">
        <v>7</v>
      </c>
      <c r="B49" s="172"/>
    </row>
    <row r="50" spans="1:2" ht="28.5" x14ac:dyDescent="0.2">
      <c r="B50" s="141" t="s">
        <v>135</v>
      </c>
    </row>
    <row r="51" spans="1:2" x14ac:dyDescent="0.2">
      <c r="B51" s="11"/>
    </row>
    <row r="52" spans="1:2" ht="14.25" x14ac:dyDescent="0.2">
      <c r="A52" s="148" t="s">
        <v>12</v>
      </c>
      <c r="B52" s="141" t="s">
        <v>13</v>
      </c>
    </row>
    <row r="53" spans="1:2" ht="14.25" x14ac:dyDescent="0.2">
      <c r="A53" s="148" t="s">
        <v>14</v>
      </c>
      <c r="B53" s="141" t="s">
        <v>15</v>
      </c>
    </row>
    <row r="54" spans="1:2" ht="14.25" x14ac:dyDescent="0.2">
      <c r="A54" s="148" t="s">
        <v>16</v>
      </c>
      <c r="B54" s="141" t="s">
        <v>17</v>
      </c>
    </row>
    <row r="55" spans="1:2" ht="28.5" x14ac:dyDescent="0.2">
      <c r="A55" s="137"/>
      <c r="B55" s="141" t="s">
        <v>105</v>
      </c>
    </row>
    <row r="56" spans="1:2" ht="28.5" x14ac:dyDescent="0.2">
      <c r="A56" s="137"/>
      <c r="B56" s="141" t="s">
        <v>106</v>
      </c>
    </row>
    <row r="57" spans="1:2" ht="14.25" x14ac:dyDescent="0.2">
      <c r="A57" s="148" t="s">
        <v>18</v>
      </c>
      <c r="B57" s="141" t="s">
        <v>19</v>
      </c>
    </row>
    <row r="58" spans="1:2" ht="14.25" x14ac:dyDescent="0.2">
      <c r="A58" s="137"/>
      <c r="B58" s="141" t="s">
        <v>107</v>
      </c>
    </row>
    <row r="59" spans="1:2" ht="14.25" x14ac:dyDescent="0.2">
      <c r="A59" s="137"/>
      <c r="B59" s="141" t="s">
        <v>108</v>
      </c>
    </row>
    <row r="60" spans="1:2" ht="14.25" x14ac:dyDescent="0.2">
      <c r="A60" s="148" t="s">
        <v>20</v>
      </c>
      <c r="B60" s="141" t="s">
        <v>21</v>
      </c>
    </row>
    <row r="61" spans="1:2" ht="28.5" x14ac:dyDescent="0.2">
      <c r="A61" s="137"/>
      <c r="B61" s="141" t="s">
        <v>109</v>
      </c>
    </row>
    <row r="62" spans="1:2" ht="14.25" x14ac:dyDescent="0.2">
      <c r="A62" s="148" t="s">
        <v>110</v>
      </c>
      <c r="B62" s="141" t="s">
        <v>111</v>
      </c>
    </row>
    <row r="63" spans="1:2" ht="14.25" x14ac:dyDescent="0.2">
      <c r="A63" s="149"/>
      <c r="B63" s="141" t="s">
        <v>112</v>
      </c>
    </row>
    <row r="64" spans="1:2" s="20" customFormat="1" x14ac:dyDescent="0.2">
      <c r="B64" s="12"/>
    </row>
    <row r="65" spans="1:2" s="20" customFormat="1" ht="18" x14ac:dyDescent="0.25">
      <c r="A65" s="172" t="s">
        <v>10</v>
      </c>
      <c r="B65" s="172"/>
    </row>
    <row r="66" spans="1:2" s="20" customFormat="1" ht="42.75" x14ac:dyDescent="0.2">
      <c r="B66" s="141" t="s">
        <v>113</v>
      </c>
    </row>
    <row r="67" spans="1:2" s="20" customFormat="1" x14ac:dyDescent="0.2">
      <c r="B67" s="13"/>
    </row>
    <row r="68" spans="1:2" s="8" customFormat="1" ht="18" x14ac:dyDescent="0.25">
      <c r="A68" s="172" t="s">
        <v>5</v>
      </c>
      <c r="B68" s="172"/>
    </row>
    <row r="69" spans="1:2" s="20" customFormat="1" ht="15" x14ac:dyDescent="0.25">
      <c r="A69" s="156" t="s">
        <v>6</v>
      </c>
      <c r="B69" s="157" t="s">
        <v>114</v>
      </c>
    </row>
    <row r="70" spans="1:2" s="8" customFormat="1" ht="28.5" x14ac:dyDescent="0.2">
      <c r="A70" s="150"/>
      <c r="B70" s="155" t="s">
        <v>116</v>
      </c>
    </row>
    <row r="71" spans="1:2" s="8" customFormat="1" ht="14.25" x14ac:dyDescent="0.2">
      <c r="A71" s="150"/>
      <c r="B71" s="151"/>
    </row>
    <row r="72" spans="1:2" s="20" customFormat="1" ht="15" x14ac:dyDescent="0.25">
      <c r="A72" s="156" t="s">
        <v>6</v>
      </c>
      <c r="B72" s="157" t="s">
        <v>133</v>
      </c>
    </row>
    <row r="73" spans="1:2" s="8" customFormat="1" ht="28.5" x14ac:dyDescent="0.2">
      <c r="A73" s="150"/>
      <c r="B73" s="155" t="s">
        <v>137</v>
      </c>
    </row>
    <row r="74" spans="1:2" s="8" customFormat="1" ht="14.25" x14ac:dyDescent="0.2">
      <c r="A74" s="150"/>
      <c r="B74" s="151"/>
    </row>
    <row r="75" spans="1:2" ht="15" x14ac:dyDescent="0.25">
      <c r="A75" s="156" t="s">
        <v>6</v>
      </c>
      <c r="B75" s="159" t="s">
        <v>119</v>
      </c>
    </row>
    <row r="76" spans="1:2" s="8" customFormat="1" ht="42.75" x14ac:dyDescent="0.2">
      <c r="A76" s="150"/>
      <c r="B76" s="139" t="s">
        <v>136</v>
      </c>
    </row>
    <row r="77" spans="1:2" ht="14.25" x14ac:dyDescent="0.2">
      <c r="A77" s="149"/>
      <c r="B77" s="149"/>
    </row>
    <row r="78" spans="1:2" s="20" customFormat="1" ht="15" x14ac:dyDescent="0.25">
      <c r="A78" s="156" t="s">
        <v>6</v>
      </c>
      <c r="B78" s="159" t="s">
        <v>125</v>
      </c>
    </row>
    <row r="79" spans="1:2" s="8" customFormat="1" ht="28.5" x14ac:dyDescent="0.2">
      <c r="A79" s="150"/>
      <c r="B79" s="139" t="s">
        <v>120</v>
      </c>
    </row>
    <row r="80" spans="1:2" s="20" customFormat="1" ht="14.25" x14ac:dyDescent="0.2">
      <c r="A80" s="149"/>
      <c r="B80" s="149"/>
    </row>
    <row r="81" spans="1:2" ht="15" x14ac:dyDescent="0.25">
      <c r="A81" s="156" t="s">
        <v>6</v>
      </c>
      <c r="B81" s="159" t="s">
        <v>126</v>
      </c>
    </row>
    <row r="82" spans="1:2" s="8" customFormat="1" ht="14.25" x14ac:dyDescent="0.2">
      <c r="A82" s="150"/>
      <c r="B82" s="154" t="s">
        <v>121</v>
      </c>
    </row>
    <row r="83" spans="1:2" s="8" customFormat="1" ht="14.25" x14ac:dyDescent="0.2">
      <c r="A83" s="150"/>
      <c r="B83" s="154" t="s">
        <v>122</v>
      </c>
    </row>
    <row r="84" spans="1:2" s="8" customFormat="1" ht="14.25" x14ac:dyDescent="0.2">
      <c r="A84" s="150"/>
      <c r="B84" s="154" t="s">
        <v>123</v>
      </c>
    </row>
    <row r="85" spans="1:2" ht="15" x14ac:dyDescent="0.25">
      <c r="A85" s="149"/>
      <c r="B85" s="153"/>
    </row>
    <row r="86" spans="1:2" ht="15" x14ac:dyDescent="0.25">
      <c r="A86" s="156" t="s">
        <v>6</v>
      </c>
      <c r="B86" s="159" t="s">
        <v>127</v>
      </c>
    </row>
    <row r="87" spans="1:2" s="8" customFormat="1" ht="42.75" x14ac:dyDescent="0.2">
      <c r="A87" s="150"/>
      <c r="B87" s="139" t="s">
        <v>115</v>
      </c>
    </row>
    <row r="88" spans="1:2" s="8" customFormat="1" ht="14.25" x14ac:dyDescent="0.2">
      <c r="A88" s="150"/>
      <c r="B88" s="152" t="s">
        <v>117</v>
      </c>
    </row>
    <row r="89" spans="1:2" s="8" customFormat="1" ht="57" x14ac:dyDescent="0.2">
      <c r="A89" s="150"/>
      <c r="B89" s="158" t="s">
        <v>118</v>
      </c>
    </row>
    <row r="90" spans="1:2" ht="14.25" x14ac:dyDescent="0.2">
      <c r="A90" s="149"/>
      <c r="B90" s="149"/>
    </row>
    <row r="91" spans="1:2" ht="15" x14ac:dyDescent="0.25">
      <c r="A91" s="156" t="s">
        <v>6</v>
      </c>
      <c r="B91" s="161" t="s">
        <v>128</v>
      </c>
    </row>
    <row r="92" spans="1:2" ht="28.5" x14ac:dyDescent="0.2">
      <c r="A92" s="137"/>
      <c r="B92" s="154" t="s">
        <v>22</v>
      </c>
    </row>
    <row r="94" spans="1:2" x14ac:dyDescent="0.2">
      <c r="A94" s="28" t="s">
        <v>55</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53</v>
      </c>
      <c r="B1" s="40"/>
      <c r="C1" s="45"/>
      <c r="D1" s="45"/>
    </row>
    <row r="2" spans="1:4" ht="15" x14ac:dyDescent="0.2">
      <c r="A2" s="42"/>
      <c r="B2" s="46"/>
      <c r="C2" s="45"/>
      <c r="D2" s="45"/>
    </row>
    <row r="3" spans="1:4" ht="15" x14ac:dyDescent="0.2">
      <c r="A3" s="43"/>
      <c r="B3" s="36" t="s">
        <v>54</v>
      </c>
      <c r="C3" s="44"/>
    </row>
    <row r="4" spans="1:4" ht="14.25" x14ac:dyDescent="0.2">
      <c r="A4" s="14"/>
      <c r="B4" s="38" t="s">
        <v>50</v>
      </c>
      <c r="C4" s="15"/>
    </row>
    <row r="5" spans="1:4" ht="15" x14ac:dyDescent="0.2">
      <c r="A5" s="14"/>
      <c r="B5" s="17"/>
      <c r="C5" s="15"/>
    </row>
    <row r="6" spans="1:4" ht="15.75" x14ac:dyDescent="0.25">
      <c r="A6" s="14"/>
      <c r="B6" s="18" t="s">
        <v>55</v>
      </c>
      <c r="C6" s="15"/>
    </row>
    <row r="7" spans="1:4" ht="15" x14ac:dyDescent="0.2">
      <c r="A7" s="14"/>
      <c r="B7" s="17"/>
      <c r="C7" s="15"/>
    </row>
    <row r="8" spans="1:4" ht="30" x14ac:dyDescent="0.2">
      <c r="A8" s="14"/>
      <c r="B8" s="17" t="s">
        <v>56</v>
      </c>
      <c r="C8" s="15"/>
    </row>
    <row r="9" spans="1:4" ht="15" x14ac:dyDescent="0.2">
      <c r="A9" s="14"/>
      <c r="B9" s="17"/>
      <c r="C9" s="15"/>
    </row>
    <row r="10" spans="1:4" ht="46.5" x14ac:dyDescent="0.25">
      <c r="A10" s="14"/>
      <c r="B10" s="17" t="s">
        <v>57</v>
      </c>
      <c r="C10" s="15"/>
    </row>
    <row r="11" spans="1:4" ht="15" x14ac:dyDescent="0.2">
      <c r="A11" s="14"/>
      <c r="B11" s="17"/>
      <c r="C11" s="15"/>
    </row>
    <row r="12" spans="1:4" ht="45" x14ac:dyDescent="0.2">
      <c r="A12" s="14"/>
      <c r="B12" s="17" t="s">
        <v>58</v>
      </c>
      <c r="C12" s="15"/>
    </row>
    <row r="13" spans="1:4" ht="15" x14ac:dyDescent="0.2">
      <c r="A13" s="14"/>
      <c r="B13" s="17"/>
      <c r="C13" s="15"/>
    </row>
    <row r="14" spans="1:4" ht="60" x14ac:dyDescent="0.2">
      <c r="A14" s="14"/>
      <c r="B14" s="17" t="s">
        <v>59</v>
      </c>
      <c r="C14" s="15"/>
    </row>
    <row r="15" spans="1:4" ht="15" x14ac:dyDescent="0.2">
      <c r="A15" s="14"/>
      <c r="B15" s="17"/>
      <c r="C15" s="15"/>
    </row>
    <row r="16" spans="1:4" ht="30.75" x14ac:dyDescent="0.2">
      <c r="A16" s="14"/>
      <c r="B16" s="17" t="s">
        <v>60</v>
      </c>
      <c r="C16" s="15"/>
    </row>
    <row r="17" spans="1:3" ht="15" x14ac:dyDescent="0.2">
      <c r="A17" s="14"/>
      <c r="B17" s="17"/>
      <c r="C17" s="15"/>
    </row>
    <row r="18" spans="1:3" ht="15.75" x14ac:dyDescent="0.25">
      <c r="A18" s="14"/>
      <c r="B18" s="18" t="s">
        <v>61</v>
      </c>
      <c r="C18" s="15"/>
    </row>
    <row r="19" spans="1:3" ht="15" x14ac:dyDescent="0.2">
      <c r="A19" s="14"/>
      <c r="B19" s="37" t="s">
        <v>51</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Sladek,Aleksanteri</cp:lastModifiedBy>
  <cp:lastPrinted>2018-02-12T20:25:38Z</cp:lastPrinted>
  <dcterms:created xsi:type="dcterms:W3CDTF">2010-06-09T16:05:03Z</dcterms:created>
  <dcterms:modified xsi:type="dcterms:W3CDTF">2018-08-16T20:25:28Z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