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logs\"/>
    </mc:Choice>
  </mc:AlternateContent>
  <xr:revisionPtr revIDLastSave="0" documentId="13_ncr:1_{4A81F619-F3A9-4F41-B264-34DB37A506BD}" xr6:coauthVersionLast="45" xr6:coauthVersionMax="45" xr10:uidLastSave="{00000000-0000-0000-0000-000000000000}"/>
  <bookViews>
    <workbookView xWindow="-120" yWindow="-120" windowWidth="20730" windowHeight="11160" tabRatio="910" firstSheet="1" activeTab="7" xr2:uid="{80639697-FF86-44F9-9DF1-5B9D55444172}"/>
  </bookViews>
  <sheets>
    <sheet name="Profit Maximization" sheetId="1" r:id="rId1"/>
    <sheet name="Answer Report 1" sheetId="2" r:id="rId2"/>
    <sheet name="Sensitivity Report 1" sheetId="3" r:id="rId3"/>
    <sheet name="Decision var limits wt C3" sheetId="4" r:id="rId4"/>
    <sheet name="Decision var limits wo C3" sheetId="8" r:id="rId5"/>
    <sheet name="Dual Minimization" sheetId="9" r:id="rId6"/>
    <sheet name="Profit Maximization resolve" sheetId="10" r:id="rId7"/>
    <sheet name="Primal" sheetId="12" r:id="rId8"/>
  </sheets>
  <externalReferences>
    <externalReference r:id="rId9"/>
  </externalReferences>
  <definedNames>
    <definedName name="solver_adj" localSheetId="5" hidden="1">'Dual Minimization'!$C$4:$E$4</definedName>
    <definedName name="solver_adj" localSheetId="0" hidden="1">'Profit Maximization'!$C$4:$D$4</definedName>
    <definedName name="solver_adj" localSheetId="6" hidden="1">'Profit Maximization resolve'!$C$4:$D$4</definedName>
    <definedName name="solver_cvg" localSheetId="5" hidden="1">0.0001</definedName>
    <definedName name="solver_cvg" localSheetId="0" hidden="1">0.0001</definedName>
    <definedName name="solver_cvg" localSheetId="6" hidden="1">0.0001</definedName>
    <definedName name="solver_drv" localSheetId="5" hidden="1">2</definedName>
    <definedName name="solver_drv" localSheetId="0" hidden="1">2</definedName>
    <definedName name="solver_drv" localSheetId="6" hidden="1">2</definedName>
    <definedName name="solver_eng" localSheetId="5" hidden="1">2</definedName>
    <definedName name="solver_eng" localSheetId="0" hidden="1">2</definedName>
    <definedName name="solver_eng" localSheetId="6" hidden="1">2</definedName>
    <definedName name="solver_est" localSheetId="5" hidden="1">1</definedName>
    <definedName name="solver_est" localSheetId="0" hidden="1">1</definedName>
    <definedName name="solver_est" localSheetId="6" hidden="1">1</definedName>
    <definedName name="solver_itr" localSheetId="5" hidden="1">2147483647</definedName>
    <definedName name="solver_itr" localSheetId="0" hidden="1">2147483647</definedName>
    <definedName name="solver_itr" localSheetId="6" hidden="1">2147483647</definedName>
    <definedName name="solver_lhs1" localSheetId="5" hidden="1">'Dual Minimization'!$H$5:$H$6</definedName>
    <definedName name="solver_lhs1" localSheetId="0" hidden="1">'Profit Maximization'!$G$5:$G$7</definedName>
    <definedName name="solver_lhs1" localSheetId="6" hidden="1">'Profit Maximization resolve'!$G$5:$G$6</definedName>
    <definedName name="solver_mip" localSheetId="5" hidden="1">2147483647</definedName>
    <definedName name="solver_mip" localSheetId="0" hidden="1">2147483647</definedName>
    <definedName name="solver_mip" localSheetId="6" hidden="1">2147483647</definedName>
    <definedName name="solver_mni" localSheetId="5" hidden="1">30</definedName>
    <definedName name="solver_mni" localSheetId="0" hidden="1">30</definedName>
    <definedName name="solver_mni" localSheetId="6" hidden="1">30</definedName>
    <definedName name="solver_mrt" localSheetId="5" hidden="1">0.075</definedName>
    <definedName name="solver_mrt" localSheetId="0" hidden="1">0.075</definedName>
    <definedName name="solver_mrt" localSheetId="6" hidden="1">0.075</definedName>
    <definedName name="solver_msl" localSheetId="5" hidden="1">2</definedName>
    <definedName name="solver_msl" localSheetId="0" hidden="1">2</definedName>
    <definedName name="solver_msl" localSheetId="6" hidden="1">2</definedName>
    <definedName name="solver_neg" localSheetId="5" hidden="1">1</definedName>
    <definedName name="solver_neg" localSheetId="0" hidden="1">1</definedName>
    <definedName name="solver_neg" localSheetId="6" hidden="1">1</definedName>
    <definedName name="solver_nod" localSheetId="5" hidden="1">2147483647</definedName>
    <definedName name="solver_nod" localSheetId="0" hidden="1">2147483647</definedName>
    <definedName name="solver_nod" localSheetId="6" hidden="1">2147483647</definedName>
    <definedName name="solver_num" localSheetId="5" hidden="1">1</definedName>
    <definedName name="solver_num" localSheetId="0" hidden="1">1</definedName>
    <definedName name="solver_num" localSheetId="6" hidden="1">1</definedName>
    <definedName name="solver_nwt" localSheetId="5" hidden="1">1</definedName>
    <definedName name="solver_nwt" localSheetId="0" hidden="1">1</definedName>
    <definedName name="solver_nwt" localSheetId="6" hidden="1">1</definedName>
    <definedName name="solver_opt" localSheetId="5" hidden="1">'Dual Minimization'!$H$7</definedName>
    <definedName name="solver_opt" localSheetId="0" hidden="1">'Profit Maximization'!$G$8</definedName>
    <definedName name="solver_opt" localSheetId="6" hidden="1">'Profit Maximization resolve'!$G$7</definedName>
    <definedName name="solver_pre" localSheetId="5" hidden="1">0.000001</definedName>
    <definedName name="solver_pre" localSheetId="0" hidden="1">0.000001</definedName>
    <definedName name="solver_pre" localSheetId="6" hidden="1">0.000001</definedName>
    <definedName name="solver_rbv" localSheetId="5" hidden="1">2</definedName>
    <definedName name="solver_rbv" localSheetId="0" hidden="1">2</definedName>
    <definedName name="solver_rbv" localSheetId="6" hidden="1">2</definedName>
    <definedName name="solver_rel1" localSheetId="5" hidden="1">3</definedName>
    <definedName name="solver_rel1" localSheetId="0" hidden="1">1</definedName>
    <definedName name="solver_rel1" localSheetId="6" hidden="1">1</definedName>
    <definedName name="solver_rhs1" localSheetId="5" hidden="1">'Dual Minimization'!$G$5:$G$6</definedName>
    <definedName name="solver_rhs1" localSheetId="0" hidden="1">'Profit Maximization'!$F$5:$F$7</definedName>
    <definedName name="solver_rhs1" localSheetId="6" hidden="1">'Profit Maximization resolve'!$F$5:$F$6</definedName>
    <definedName name="solver_rlx" localSheetId="5" hidden="1">2</definedName>
    <definedName name="solver_rlx" localSheetId="0" hidden="1">2</definedName>
    <definedName name="solver_rlx" localSheetId="6" hidden="1">2</definedName>
    <definedName name="solver_rsd" localSheetId="5" hidden="1">0</definedName>
    <definedName name="solver_rsd" localSheetId="0" hidden="1">0</definedName>
    <definedName name="solver_rsd" localSheetId="6" hidden="1">0</definedName>
    <definedName name="solver_scl" localSheetId="5" hidden="1">2</definedName>
    <definedName name="solver_scl" localSheetId="0" hidden="1">2</definedName>
    <definedName name="solver_scl" localSheetId="6" hidden="1">2</definedName>
    <definedName name="solver_sho" localSheetId="4" hidden="1">2</definedName>
    <definedName name="solver_sho" localSheetId="3" hidden="1">2</definedName>
    <definedName name="solver_sho" localSheetId="5" hidden="1">2</definedName>
    <definedName name="solver_sho" localSheetId="0" hidden="1">2</definedName>
    <definedName name="solver_sho" localSheetId="6" hidden="1">2</definedName>
    <definedName name="solver_ssz" localSheetId="5" hidden="1">100</definedName>
    <definedName name="solver_ssz" localSheetId="0" hidden="1">100</definedName>
    <definedName name="solver_ssz" localSheetId="6" hidden="1">100</definedName>
    <definedName name="solver_tim" localSheetId="5" hidden="1">2147483647</definedName>
    <definedName name="solver_tim" localSheetId="0" hidden="1">2147483647</definedName>
    <definedName name="solver_tim" localSheetId="6" hidden="1">2147483647</definedName>
    <definedName name="solver_tol" localSheetId="5" hidden="1">0.01</definedName>
    <definedName name="solver_tol" localSheetId="0" hidden="1">0.01</definedName>
    <definedName name="solver_tol" localSheetId="6" hidden="1">0.01</definedName>
    <definedName name="solver_typ" localSheetId="5" hidden="1">2</definedName>
    <definedName name="solver_typ" localSheetId="0" hidden="1">1</definedName>
    <definedName name="solver_typ" localSheetId="6" hidden="1">1</definedName>
    <definedName name="solver_val" localSheetId="5" hidden="1">0</definedName>
    <definedName name="solver_val" localSheetId="0" hidden="1">0</definedName>
    <definedName name="solver_val" localSheetId="6" hidden="1">0</definedName>
    <definedName name="solver_ver" localSheetId="5" hidden="1">3</definedName>
    <definedName name="solver_ver" localSheetId="0" hidden="1">3</definedName>
    <definedName name="solver_ver" localSheetId="6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1" i="12" l="1"/>
  <c r="C21" i="12"/>
  <c r="B20" i="12"/>
  <c r="V17" i="12"/>
  <c r="S17" i="12"/>
  <c r="C16" i="12"/>
  <c r="B15" i="12"/>
  <c r="S11" i="12" a="1"/>
  <c r="S12" i="12" s="1"/>
  <c r="C11" i="12"/>
  <c r="B10" i="12"/>
  <c r="S5" i="12" a="1"/>
  <c r="S6" i="12" s="1"/>
  <c r="S5" i="12" l="1"/>
  <c r="S7" i="12" s="1"/>
  <c r="S11" i="12"/>
  <c r="S13" i="12" s="1"/>
  <c r="G7" i="10" l="1"/>
  <c r="G6" i="10"/>
  <c r="G5" i="10"/>
  <c r="G8" i="1" l="1"/>
  <c r="G5" i="1"/>
  <c r="H7" i="9" l="1"/>
  <c r="H6" i="9"/>
  <c r="H5" i="9"/>
  <c r="G7" i="1" l="1"/>
  <c r="G6" i="1"/>
</calcChain>
</file>

<file path=xl/sharedStrings.xml><?xml version="1.0" encoding="utf-8"?>
<sst xmlns="http://schemas.openxmlformats.org/spreadsheetml/2006/main" count="218" uniqueCount="83">
  <si>
    <t>Objective Coefficients</t>
  </si>
  <si>
    <t>Decision Variable</t>
  </si>
  <si>
    <t>Constraint -1</t>
  </si>
  <si>
    <t>&lt;=</t>
  </si>
  <si>
    <t>Constraint -2</t>
  </si>
  <si>
    <t>Constraint -3</t>
  </si>
  <si>
    <t>Objective Function</t>
  </si>
  <si>
    <t>R</t>
  </si>
  <si>
    <t>P</t>
  </si>
  <si>
    <t>Microsoft Excel 16.0 Answer Report</t>
  </si>
  <si>
    <t>Report Created: 10/20/2020 5:32:29 PM</t>
  </si>
  <si>
    <t>Result: Solver found a solution.  All Constraints and optimality conditions are satisfied.</t>
  </si>
  <si>
    <t>Solver Engine</t>
  </si>
  <si>
    <t>Engine: Simplex LP</t>
  </si>
  <si>
    <t>Solution Time: 0.031 Seconds.</t>
  </si>
  <si>
    <t>Iterations: 3 Subproblems: 0</t>
  </si>
  <si>
    <t>Solver Options</t>
  </si>
  <si>
    <t>Max Time Unlimited,  Iterations Unlimited, Precision 0.000001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</si>
  <si>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</si>
  <si>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</si>
  <si>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</si>
  <si>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</si>
  <si>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</si>
  <si>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</si>
  <si>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</si>
  <si>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</si>
  <si>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</si>
  <si>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</si>
  <si>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</si>
  <si>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</si>
  <si>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</si>
  <si>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$G$8</t>
  </si>
  <si>
    <t>$C$4</t>
  </si>
  <si>
    <t>Decision Variable R</t>
  </si>
  <si>
    <t>Contin</t>
  </si>
  <si>
    <t>$D$4</t>
  </si>
  <si>
    <t>Decision Variable P</t>
  </si>
  <si>
    <t>$G$5</t>
  </si>
  <si>
    <t>$G$5&lt;=$F$5</t>
  </si>
  <si>
    <t>Binding</t>
  </si>
  <si>
    <t>$G$6</t>
  </si>
  <si>
    <t>$G$6&lt;=$F$6</t>
  </si>
  <si>
    <t>$G$7</t>
  </si>
  <si>
    <t>$G$7&lt;=$F$7</t>
  </si>
  <si>
    <t>Not Binding</t>
  </si>
  <si>
    <t>Microsoft Excel 16.0 Sensitivity Report</t>
  </si>
  <si>
    <t>Report Created: 10/20/2020 5:32:30 PM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</si>
  <si>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</si>
  <si>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</si>
  <si>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</si>
  <si>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</si>
  <si>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</si>
  <si>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</si>
  <si>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</si>
  <si>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</si>
  <si>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</si>
  <si>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</si>
  <si>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</si>
  <si>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</si>
  <si>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</si>
  <si>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16.0 Limits Report</t>
  </si>
  <si>
    <t>Variable</t>
  </si>
  <si>
    <t>Lower</t>
  </si>
  <si>
    <t>Limit</t>
  </si>
  <si>
    <t>Result</t>
  </si>
  <si>
    <t>Upper</t>
  </si>
  <si>
    <t>Worksheet: [Ch2_41_SouthernOilCompany.xlsx]Profit Maximization</t>
  </si>
  <si>
    <t>Report Created: 10/20/2020 6:52:59 PM</t>
  </si>
  <si>
    <t>x1</t>
  </si>
  <si>
    <t>x2</t>
  </si>
  <si>
    <t>x3</t>
  </si>
  <si>
    <t>&gt;=</t>
  </si>
  <si>
    <t>Constraint-1</t>
  </si>
  <si>
    <t>Constraint-2</t>
  </si>
  <si>
    <t>Constraint-3</t>
  </si>
  <si>
    <t>Point-C</t>
  </si>
  <si>
    <t>Maximize Z</t>
  </si>
  <si>
    <t>Z</t>
  </si>
  <si>
    <t>Point-D</t>
  </si>
  <si>
    <t>Point-A</t>
  </si>
  <si>
    <t>Point-B</t>
  </si>
  <si>
    <t>Point-E</t>
  </si>
  <si>
    <t>Example-1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</si>
</sst>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6" xfId="0" applyFill="1" applyBorder="1" applyAlignment="1"/>
    <xf numFmtId="0" fontId="3" fillId="0" borderId="5" xfId="0" applyFont="1" applyFill="1" applyBorder="1" applyAlignment="1">
      <alignment horizontal="center"/>
    </xf>
    <xf numFmtId="0" fontId="0" fillId="0" borderId="7" xfId="0" applyFill="1" applyBorder="1" applyAlignment="1"/>
    <xf numFmtId="0" fontId="0" fillId="0" borderId="6" xfId="0" applyNumberFormat="1" applyFill="1" applyBorder="1" applyAlignment="1"/>
    <xf numFmtId="0" fontId="0" fillId="0" borderId="7" xfId="0" applyNumberFormat="1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center" vertical="center"/>
    </xf>
    <xf numFmtId="0" fontId="0" fillId="0" borderId="0" xfId="0" applyFill="1" applyBorder="1" applyAlignment="1"/>
    <xf numFmtId="0" fontId="0" fillId="3" borderId="7" xfId="0" applyFill="1" applyBorder="1" applyAlignment="1"/>
    <xf numFmtId="0" fontId="0" fillId="3" borderId="7" xfId="0" applyNumberFormat="1" applyFill="1" applyBorder="1" applyAlignment="1"/>
    <xf numFmtId="0" fontId="5" fillId="4" borderId="0" xfId="0" applyFont="1" applyFill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8" xfId="0" applyBorder="1"/>
    <xf numFmtId="0" fontId="6" fillId="5" borderId="1" xfId="0" applyFont="1" applyFill="1" applyBorder="1"/>
    <xf numFmtId="164" fontId="6" fillId="5" borderId="1" xfId="0" applyNumberFormat="1" applyFont="1" applyFill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Primal LPP - Southern Oil Company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Primal!$B$8</c:f>
              <c:strCache>
                <c:ptCount val="1"/>
                <c:pt idx="0">
                  <c:v>Constraint-1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Primal!$B$10:$B$11</c:f>
              <c:numCache>
                <c:formatCode>General</c:formatCode>
                <c:ptCount val="2"/>
                <c:pt idx="0">
                  <c:v>60000</c:v>
                </c:pt>
                <c:pt idx="1">
                  <c:v>0</c:v>
                </c:pt>
              </c:numCache>
            </c:numRef>
          </c:xVal>
          <c:yVal>
            <c:numRef>
              <c:f>Primal!$C$10:$C$11</c:f>
              <c:numCache>
                <c:formatCode>General</c:formatCode>
                <c:ptCount val="2"/>
                <c:pt idx="0">
                  <c:v>0</c:v>
                </c:pt>
                <c:pt idx="1">
                  <c:v>30000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50-4021-922C-452352B7999A}"/>
            </c:ext>
          </c:extLst>
        </c:ser>
        <c:ser>
          <c:idx val="1"/>
          <c:order val="1"/>
          <c:tx>
            <c:strRef>
              <c:f>Primal!$B$13</c:f>
              <c:strCache>
                <c:ptCount val="1"/>
                <c:pt idx="0">
                  <c:v>Constraint-2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Primal!$B$15:$B$16</c:f>
              <c:numCache>
                <c:formatCode>General</c:formatCode>
                <c:ptCount val="2"/>
                <c:pt idx="0">
                  <c:v>50000</c:v>
                </c:pt>
                <c:pt idx="1">
                  <c:v>0</c:v>
                </c:pt>
              </c:numCache>
            </c:numRef>
          </c:xVal>
          <c:yVal>
            <c:numRef>
              <c:f>Primal!$C$15:$C$16</c:f>
              <c:numCache>
                <c:formatCode>General</c:formatCode>
                <c:ptCount val="2"/>
                <c:pt idx="0">
                  <c:v>0</c:v>
                </c:pt>
                <c:pt idx="1">
                  <c:v>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50-4021-922C-452352B7999A}"/>
            </c:ext>
          </c:extLst>
        </c:ser>
        <c:ser>
          <c:idx val="2"/>
          <c:order val="2"/>
          <c:tx>
            <c:strRef>
              <c:f>Primal!$B$18</c:f>
              <c:strCache>
                <c:ptCount val="1"/>
                <c:pt idx="0">
                  <c:v>Constraint-3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Primal!$B$21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Primal!$C$21</c:f>
              <c:numCache>
                <c:formatCode>General</c:formatCode>
                <c:ptCount val="1"/>
                <c:pt idx="0">
                  <c:v>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150-4021-922C-452352B799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030888"/>
        <c:axId val="413031216"/>
      </c:scatterChart>
      <c:valAx>
        <c:axId val="41303088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Regular</a:t>
                </a:r>
                <a:r>
                  <a:rPr lang="en-US" b="1" baseline="0"/>
                  <a:t> Gasoline (Gallons)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031216"/>
        <c:crosses val="autoZero"/>
        <c:crossBetween val="midCat"/>
      </c:valAx>
      <c:valAx>
        <c:axId val="41303121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Premium Gasoline (Gallons)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030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</xdr:row>
      <xdr:rowOff>109536</xdr:rowOff>
    </xdr:from>
    <xdr:to>
      <xdr:col>15</xdr:col>
      <xdr:colOff>485775</xdr:colOff>
      <xdr:row>18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EF160C-1056-4D0B-ACB9-E6ADD9B49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257175</xdr:colOff>
      <xdr:row>13</xdr:row>
      <xdr:rowOff>38100</xdr:rowOff>
    </xdr:from>
    <xdr:to>
      <xdr:col>15</xdr:col>
      <xdr:colOff>200025</xdr:colOff>
      <xdr:row>14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A24DE2E-57C7-46A5-B782-BD4462A259A7}"/>
            </a:ext>
          </a:extLst>
        </xdr:cNvPr>
        <xdr:cNvSpPr txBox="1"/>
      </xdr:nvSpPr>
      <xdr:spPr>
        <a:xfrm>
          <a:off x="6667500" y="2390775"/>
          <a:ext cx="11620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Constraint-1</a:t>
          </a:r>
        </a:p>
      </xdr:txBody>
    </xdr:sp>
    <xdr:clientData/>
  </xdr:twoCellAnchor>
  <xdr:twoCellAnchor>
    <xdr:from>
      <xdr:col>9</xdr:col>
      <xdr:colOff>85725</xdr:colOff>
      <xdr:row>5</xdr:row>
      <xdr:rowOff>28575</xdr:rowOff>
    </xdr:from>
    <xdr:to>
      <xdr:col>11</xdr:col>
      <xdr:colOff>28575</xdr:colOff>
      <xdr:row>6</xdr:row>
      <xdr:rowOff>142875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D226856-A3C4-4703-AB68-086D9B416BC9}"/>
            </a:ext>
          </a:extLst>
        </xdr:cNvPr>
        <xdr:cNvSpPr txBox="1"/>
      </xdr:nvSpPr>
      <xdr:spPr>
        <a:xfrm>
          <a:off x="4057650" y="857250"/>
          <a:ext cx="11620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Constraint-2</a:t>
          </a:r>
        </a:p>
      </xdr:txBody>
    </xdr:sp>
    <xdr:clientData/>
  </xdr:twoCellAnchor>
  <xdr:twoCellAnchor>
    <xdr:from>
      <xdr:col>8</xdr:col>
      <xdr:colOff>161925</xdr:colOff>
      <xdr:row>11</xdr:row>
      <xdr:rowOff>66675</xdr:rowOff>
    </xdr:from>
    <xdr:to>
      <xdr:col>15</xdr:col>
      <xdr:colOff>114300</xdr:colOff>
      <xdr:row>11</xdr:row>
      <xdr:rowOff>104775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F9F5119-9624-41B8-84E8-5505BAF1FFDB}"/>
            </a:ext>
          </a:extLst>
        </xdr:cNvPr>
        <xdr:cNvCxnSpPr/>
      </xdr:nvCxnSpPr>
      <xdr:spPr>
        <a:xfrm>
          <a:off x="3524250" y="2038350"/>
          <a:ext cx="4219575" cy="38100"/>
        </a:xfrm>
        <a:prstGeom prst="line">
          <a:avLst/>
        </a:prstGeom>
        <a:ln w="19050">
          <a:headEnd type="oval" w="med" len="med"/>
          <a:tailEnd type="oval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180975</xdr:colOff>
      <xdr:row>9</xdr:row>
      <xdr:rowOff>133350</xdr:rowOff>
    </xdr:from>
    <xdr:to>
      <xdr:col>15</xdr:col>
      <xdr:colOff>123825</xdr:colOff>
      <xdr:row>11</xdr:row>
      <xdr:rowOff>57150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54D8C79-52A3-457D-A28D-5E3180F98796}"/>
            </a:ext>
          </a:extLst>
        </xdr:cNvPr>
        <xdr:cNvSpPr txBox="1"/>
      </xdr:nvSpPr>
      <xdr:spPr>
        <a:xfrm>
          <a:off x="6591300" y="1724025"/>
          <a:ext cx="11620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Constraint-3</a:t>
          </a:r>
        </a:p>
      </xdr:txBody>
    </xdr:sp>
    <xdr:clientData/>
  </xdr:twoCellAnchor>
  <xdr:twoCellAnchor>
    <xdr:from>
      <xdr:col>8</xdr:col>
      <xdr:colOff>133350</xdr:colOff>
      <xdr:row>11</xdr:row>
      <xdr:rowOff>66675</xdr:rowOff>
    </xdr:from>
    <xdr:to>
      <xdr:col>13</xdr:col>
      <xdr:colOff>161925</xdr:colOff>
      <xdr:row>15</xdr:row>
      <xdr:rowOff>171450</xdr:rowOff>
    </xdr:to>
    <xdr:sp macro="" textlink="">
      <xdr:nvSpPr>
        <xdr:cNvPr id="7" name="Freeform: Shape 6">
          <a:extLst>
            <a:ext uri="{FF2B5EF4-FFF2-40B4-BE49-F238E27FC236}">
              <a16:creationId xmlns:a16="http://schemas.microsoft.com/office/drawing/2014/main" id="{0F51B830-6D90-4BD3-872B-8F5050E61BE4}"/>
            </a:ext>
          </a:extLst>
        </xdr:cNvPr>
        <xdr:cNvSpPr/>
      </xdr:nvSpPr>
      <xdr:spPr>
        <a:xfrm>
          <a:off x="3495675" y="2038350"/>
          <a:ext cx="3076575" cy="866775"/>
        </a:xfrm>
        <a:custGeom>
          <a:avLst/>
          <a:gdLst>
            <a:gd name="connsiteX0" fmla="*/ 0 w 3076575"/>
            <a:gd name="connsiteY0" fmla="*/ 0 h 866775"/>
            <a:gd name="connsiteX1" fmla="*/ 9525 w 3076575"/>
            <a:gd name="connsiteY1" fmla="*/ 866775 h 866775"/>
            <a:gd name="connsiteX2" fmla="*/ 3076575 w 3076575"/>
            <a:gd name="connsiteY2" fmla="*/ 857250 h 866775"/>
            <a:gd name="connsiteX3" fmla="*/ 2466975 w 3076575"/>
            <a:gd name="connsiteY3" fmla="*/ 409575 h 866775"/>
            <a:gd name="connsiteX4" fmla="*/ 1333500 w 3076575"/>
            <a:gd name="connsiteY4" fmla="*/ 9525 h 866775"/>
            <a:gd name="connsiteX5" fmla="*/ 0 w 3076575"/>
            <a:gd name="connsiteY5" fmla="*/ 0 h 866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3076575" h="866775">
              <a:moveTo>
                <a:pt x="0" y="0"/>
              </a:moveTo>
              <a:lnTo>
                <a:pt x="9525" y="866775"/>
              </a:lnTo>
              <a:lnTo>
                <a:pt x="3076575" y="857250"/>
              </a:lnTo>
              <a:lnTo>
                <a:pt x="2466975" y="409575"/>
              </a:lnTo>
              <a:lnTo>
                <a:pt x="1333500" y="9525"/>
              </a:lnTo>
              <a:lnTo>
                <a:pt x="0" y="0"/>
              </a:lnTo>
              <a:close/>
            </a:path>
          </a:pathLst>
        </a:cu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161925</xdr:colOff>
      <xdr:row>14</xdr:row>
      <xdr:rowOff>95250</xdr:rowOff>
    </xdr:from>
    <xdr:to>
      <xdr:col>8</xdr:col>
      <xdr:colOff>419100</xdr:colOff>
      <xdr:row>15</xdr:row>
      <xdr:rowOff>133350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DC7FD83-66F5-4548-86CB-A06A9230005E}"/>
            </a:ext>
          </a:extLst>
        </xdr:cNvPr>
        <xdr:cNvSpPr txBox="1"/>
      </xdr:nvSpPr>
      <xdr:spPr>
        <a:xfrm>
          <a:off x="3524250" y="2638425"/>
          <a:ext cx="257175" cy="2286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A</a:t>
          </a:r>
        </a:p>
      </xdr:txBody>
    </xdr:sp>
    <xdr:clientData/>
  </xdr:twoCellAnchor>
  <xdr:twoCellAnchor>
    <xdr:from>
      <xdr:col>8</xdr:col>
      <xdr:colOff>161925</xdr:colOff>
      <xdr:row>10</xdr:row>
      <xdr:rowOff>0</xdr:rowOff>
    </xdr:from>
    <xdr:to>
      <xdr:col>8</xdr:col>
      <xdr:colOff>419100</xdr:colOff>
      <xdr:row>11</xdr:row>
      <xdr:rowOff>38100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608D438-446F-4DE9-AC97-1F1310B8D0FD}"/>
            </a:ext>
          </a:extLst>
        </xdr:cNvPr>
        <xdr:cNvSpPr txBox="1"/>
      </xdr:nvSpPr>
      <xdr:spPr>
        <a:xfrm>
          <a:off x="3524250" y="1781175"/>
          <a:ext cx="257175" cy="2286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B</a:t>
          </a:r>
        </a:p>
      </xdr:txBody>
    </xdr:sp>
    <xdr:clientData/>
  </xdr:twoCellAnchor>
  <xdr:twoCellAnchor>
    <xdr:from>
      <xdr:col>10</xdr:col>
      <xdr:colOff>114300</xdr:colOff>
      <xdr:row>10</xdr:row>
      <xdr:rowOff>9525</xdr:rowOff>
    </xdr:from>
    <xdr:to>
      <xdr:col>10</xdr:col>
      <xdr:colOff>371475</xdr:colOff>
      <xdr:row>11</xdr:row>
      <xdr:rowOff>47625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DC41339-A751-4F96-B387-973CC141D0E6}"/>
            </a:ext>
          </a:extLst>
        </xdr:cNvPr>
        <xdr:cNvSpPr txBox="1"/>
      </xdr:nvSpPr>
      <xdr:spPr>
        <a:xfrm>
          <a:off x="4695825" y="1790700"/>
          <a:ext cx="257175" cy="2286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C</a:t>
          </a:r>
        </a:p>
      </xdr:txBody>
    </xdr:sp>
    <xdr:clientData/>
  </xdr:twoCellAnchor>
  <xdr:twoCellAnchor>
    <xdr:from>
      <xdr:col>12</xdr:col>
      <xdr:colOff>161925</xdr:colOff>
      <xdr:row>12</xdr:row>
      <xdr:rowOff>28575</xdr:rowOff>
    </xdr:from>
    <xdr:to>
      <xdr:col>12</xdr:col>
      <xdr:colOff>419100</xdr:colOff>
      <xdr:row>13</xdr:row>
      <xdr:rowOff>66675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2F1D928F-DDEC-4134-8FD3-55F9BD53C160}"/>
            </a:ext>
          </a:extLst>
        </xdr:cNvPr>
        <xdr:cNvSpPr txBox="1"/>
      </xdr:nvSpPr>
      <xdr:spPr>
        <a:xfrm>
          <a:off x="5962650" y="2190750"/>
          <a:ext cx="257175" cy="2286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D</a:t>
          </a:r>
        </a:p>
      </xdr:txBody>
    </xdr:sp>
    <xdr:clientData/>
  </xdr:twoCellAnchor>
  <xdr:twoCellAnchor>
    <xdr:from>
      <xdr:col>12</xdr:col>
      <xdr:colOff>400050</xdr:colOff>
      <xdr:row>14</xdr:row>
      <xdr:rowOff>95250</xdr:rowOff>
    </xdr:from>
    <xdr:to>
      <xdr:col>13</xdr:col>
      <xdr:colOff>47625</xdr:colOff>
      <xdr:row>15</xdr:row>
      <xdr:rowOff>133350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5DE84AE-9C3A-49EF-9107-DD3D582092C5}"/>
            </a:ext>
          </a:extLst>
        </xdr:cNvPr>
        <xdr:cNvSpPr txBox="1"/>
      </xdr:nvSpPr>
      <xdr:spPr>
        <a:xfrm>
          <a:off x="6200775" y="2638425"/>
          <a:ext cx="257175" cy="2286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E</a:t>
          </a:r>
        </a:p>
      </xdr:txBody>
    </xdr:sp>
    <xdr:clientData/>
  </xdr:twoCellAnchor>
  <xdr:twoCellAnchor>
    <xdr:from>
      <xdr:col>12</xdr:col>
      <xdr:colOff>123825</xdr:colOff>
      <xdr:row>13</xdr:row>
      <xdr:rowOff>28575</xdr:rowOff>
    </xdr:from>
    <xdr:to>
      <xdr:col>12</xdr:col>
      <xdr:colOff>257175</xdr:colOff>
      <xdr:row>13</xdr:row>
      <xdr:rowOff>171450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4F398AF5-A6FC-448E-9F3D-C34A361BC892}"/>
            </a:ext>
          </a:extLst>
        </xdr:cNvPr>
        <xdr:cNvSpPr/>
      </xdr:nvSpPr>
      <xdr:spPr>
        <a:xfrm>
          <a:off x="5924550" y="2381250"/>
          <a:ext cx="133350" cy="142875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7_LPP_GraphMethod_Ex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mal"/>
    </sheetNames>
    <sheetDataSet>
      <sheetData sheetId="0">
        <row r="8">
          <cell r="B8" t="str">
            <v>Constraint-1</v>
          </cell>
        </row>
        <row r="10">
          <cell r="B10">
            <v>60000</v>
          </cell>
          <cell r="C10">
            <v>0</v>
          </cell>
        </row>
        <row r="11">
          <cell r="B11">
            <v>0</v>
          </cell>
          <cell r="C11">
            <v>30000</v>
          </cell>
        </row>
        <row r="13">
          <cell r="B13" t="str">
            <v>Constraint-2</v>
          </cell>
        </row>
        <row r="15">
          <cell r="B15">
            <v>50000</v>
          </cell>
          <cell r="C15">
            <v>0</v>
          </cell>
        </row>
        <row r="16">
          <cell r="B16">
            <v>0</v>
          </cell>
          <cell r="C16">
            <v>50000</v>
          </cell>
        </row>
        <row r="18">
          <cell r="B18" t="str">
            <v>Constraint-3</v>
          </cell>
        </row>
        <row r="21">
          <cell r="B21">
            <v>0</v>
          </cell>
          <cell r="C21">
            <v>20000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611AE-0256-4153-8E8E-EDA0BD384BA1}">
  <dimension ref="B2:G8"/>
  <sheetViews>
    <sheetView showGridLines="0" zoomScale="120" zoomScaleNormal="120" workbookViewId="0">
      <selection activeCell="I6" sqref="I6:I7"/>
    </sheetView>
  </sheetViews>
  <sheetFormatPr defaultRowHeight="15" x14ac:dyDescent="0.25"/>
  <cols>
    <col min="2" max="2" width="18" bestFit="1" customWidth="1"/>
    <col min="5" max="5" width="3.5703125" customWidth="1"/>
    <col min="7" max="7" width="14.28515625" bestFit="1" customWidth="1"/>
  </cols>
  <sheetData>
    <row r="2" spans="2:7" ht="30" x14ac:dyDescent="0.25">
      <c r="B2" s="1" t="s">
        <v>0</v>
      </c>
      <c r="C2" s="2">
        <v>0.3</v>
      </c>
      <c r="D2" s="2">
        <v>0.5</v>
      </c>
      <c r="E2" s="2"/>
    </row>
    <row r="3" spans="2:7" x14ac:dyDescent="0.25">
      <c r="C3" s="2" t="s">
        <v>7</v>
      </c>
      <c r="D3" s="2" t="s">
        <v>8</v>
      </c>
      <c r="E3" s="2"/>
    </row>
    <row r="4" spans="2:7" x14ac:dyDescent="0.25">
      <c r="B4" t="s">
        <v>1</v>
      </c>
      <c r="C4" s="3">
        <v>40000</v>
      </c>
      <c r="D4" s="3">
        <v>10000.000000000004</v>
      </c>
      <c r="E4" s="2"/>
    </row>
    <row r="5" spans="2:7" x14ac:dyDescent="0.25">
      <c r="B5" t="s">
        <v>2</v>
      </c>
      <c r="C5" s="2">
        <v>0.3</v>
      </c>
      <c r="D5" s="2">
        <v>0.6</v>
      </c>
      <c r="E5" t="s">
        <v>3</v>
      </c>
      <c r="F5" s="2">
        <v>18000</v>
      </c>
      <c r="G5" s="2">
        <f>SUMPRODUCT(C4:D4,C5:D5)</f>
        <v>18000</v>
      </c>
    </row>
    <row r="6" spans="2:7" x14ac:dyDescent="0.25">
      <c r="B6" t="s">
        <v>4</v>
      </c>
      <c r="C6" s="2">
        <v>1</v>
      </c>
      <c r="D6" s="2">
        <v>1</v>
      </c>
      <c r="E6" t="s">
        <v>3</v>
      </c>
      <c r="F6" s="2">
        <v>50000</v>
      </c>
      <c r="G6" s="2">
        <f>SUMPRODUCT(C4:D4,C6:D6)</f>
        <v>50000</v>
      </c>
    </row>
    <row r="7" spans="2:7" ht="15.75" thickBot="1" x14ac:dyDescent="0.3">
      <c r="B7" t="s">
        <v>5</v>
      </c>
      <c r="C7" s="2">
        <v>0</v>
      </c>
      <c r="D7" s="2">
        <v>1</v>
      </c>
      <c r="E7" t="s">
        <v>3</v>
      </c>
      <c r="F7" s="2">
        <v>20000</v>
      </c>
      <c r="G7" s="2">
        <f>SUMPRODUCT(C4:D4,C7:D7)</f>
        <v>10000.000000000004</v>
      </c>
    </row>
    <row r="8" spans="2:7" ht="21.75" thickBot="1" x14ac:dyDescent="0.3">
      <c r="B8" s="4" t="s">
        <v>6</v>
      </c>
      <c r="E8" s="5"/>
      <c r="G8" s="6">
        <f>SUMPRODUCT(C4:D4,C2:D2)</f>
        <v>17000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D1CEA-9C58-4870-B27E-59F1D8426416}">
  <dimension ref="A1:H29"/>
  <sheetViews>
    <sheetView showGridLines="0" topLeftCell="A16" workbookViewId="0">
      <selection activeCell="M30" sqref="M30"/>
    </sheetView>
  </sheetViews>
  <sheetFormatPr defaultRowHeight="15" x14ac:dyDescent="0.25"/>
  <cols>
    <col min="1" max="1" width="2.28515625" customWidth="1"/>
    <col min="2" max="2" width="5.28515625" bestFit="1" customWidth="1"/>
    <col min="3" max="3" width="18.28515625" bestFit="1" customWidth="1"/>
    <col min="4" max="4" width="13.7109375" bestFit="1" customWidth="1"/>
    <col min="5" max="5" width="11.28515625" bestFit="1" customWidth="1"/>
    <col min="6" max="6" width="11.42578125" bestFit="1" customWidth="1"/>
    <col min="7" max="7" width="6" bestFit="1" customWidth="1"/>
  </cols>
  <sheetData>
    <row r="1" spans="1:5" x14ac:dyDescent="0.25">
      <c r="A1" s="4" t="s">
        <v>9</v>
      </c>
    </row>
    <row r="2" spans="1:5" x14ac:dyDescent="0.25">
      <c r="A2" s="4" t="s">
        <v>66</v>
      </c>
    </row>
    <row r="3" spans="1:5" x14ac:dyDescent="0.25">
      <c r="A3" s="4" t="s">
        <v>10</v>
      </c>
    </row>
    <row r="4" spans="1:5" x14ac:dyDescent="0.25">
      <c r="A4" s="4" t="s">
        <v>11</v>
      </c>
    </row>
    <row r="5" spans="1:5" x14ac:dyDescent="0.25">
      <c r="A5" s="4" t="s">
        <v>12</v>
      </c>
    </row>
    <row r="6" spans="1:5" x14ac:dyDescent="0.25">
      <c r="A6" s="4"/>
      <c r="B6" t="s">
        <v>13</v>
      </c>
    </row>
    <row r="7" spans="1:5" x14ac:dyDescent="0.25">
      <c r="A7" s="4"/>
      <c r="B7" t="s">
        <v>14</v>
      </c>
    </row>
    <row r="8" spans="1:5" x14ac:dyDescent="0.25">
      <c r="A8" s="4"/>
      <c r="B8" t="s">
        <v>15</v>
      </c>
    </row>
    <row r="9" spans="1:5" x14ac:dyDescent="0.25">
      <c r="A9" s="4" t="s">
        <v>16</v>
      </c>
    </row>
    <row r="10" spans="1:5" x14ac:dyDescent="0.25">
      <c r="B10" t="s">
        <v>17</v>
      </c>
    </row>
    <row r="11" spans="1:5" x14ac:dyDescent="0.25">
      <c r="B11" t="s">
        <v>18</v>
      </c>
    </row>
    <row r="14" spans="1:5" ht="15.75" thickBot="1" x14ac:dyDescent="0.3">
      <c r="A14" t="s">
        <v>19</v>
      </c>
    </row>
    <row r="15" spans="1:5" ht="15.75" thickBot="1" x14ac:dyDescent="0.3">
      <c r="B15" s="8" t="s">
        <v>20</v>
      </c>
      <c r="C15" s="8" t="s">
        <v>21</v>
      </c>
      <c r="D15" s="8" t="s">
        <v>22</v>
      </c>
      <c r="E15" s="8" t="s">
        <v>23</v>
      </c>
    </row>
    <row r="16" spans="1:5" ht="15.75" thickBot="1" x14ac:dyDescent="0.3">
      <c r="B16" s="7" t="s">
        <v>31</v>
      </c>
      <c r="C16" s="7" t="s">
        <v>6</v>
      </c>
      <c r="D16" s="10">
        <v>0</v>
      </c>
      <c r="E16" s="10">
        <v>17000</v>
      </c>
    </row>
    <row r="19" spans="1:8" ht="15.75" thickBot="1" x14ac:dyDescent="0.3">
      <c r="A19" t="s">
        <v>24</v>
      </c>
    </row>
    <row r="20" spans="1:8" ht="15.75" thickBot="1" x14ac:dyDescent="0.3">
      <c r="B20" s="8" t="s">
        <v>20</v>
      </c>
      <c r="C20" s="8" t="s">
        <v>21</v>
      </c>
      <c r="D20" s="8" t="s">
        <v>22</v>
      </c>
      <c r="E20" s="8" t="s">
        <v>23</v>
      </c>
      <c r="F20" s="8" t="s">
        <v>25</v>
      </c>
    </row>
    <row r="21" spans="1:8" x14ac:dyDescent="0.25">
      <c r="B21" s="9" t="s">
        <v>32</v>
      </c>
      <c r="C21" s="9" t="s">
        <v>33</v>
      </c>
      <c r="D21" s="11">
        <v>0</v>
      </c>
      <c r="E21" s="11">
        <v>40000</v>
      </c>
      <c r="F21" s="9" t="s">
        <v>34</v>
      </c>
    </row>
    <row r="22" spans="1:8" ht="15.75" thickBot="1" x14ac:dyDescent="0.3">
      <c r="B22" s="7" t="s">
        <v>35</v>
      </c>
      <c r="C22" s="7" t="s">
        <v>36</v>
      </c>
      <c r="D22" s="10">
        <v>0</v>
      </c>
      <c r="E22" s="10">
        <v>10000.000000000004</v>
      </c>
      <c r="F22" s="7" t="s">
        <v>34</v>
      </c>
    </row>
    <row r="25" spans="1:8" ht="15.75" thickBot="1" x14ac:dyDescent="0.3">
      <c r="A25" t="s">
        <v>26</v>
      </c>
    </row>
    <row r="26" spans="1:8" ht="15.75" thickBot="1" x14ac:dyDescent="0.3">
      <c r="B26" s="8" t="s">
        <v>20</v>
      </c>
      <c r="C26" s="8" t="s">
        <v>21</v>
      </c>
      <c r="D26" s="8" t="s">
        <v>27</v>
      </c>
      <c r="E26" s="8" t="s">
        <v>28</v>
      </c>
      <c r="F26" s="8" t="s">
        <v>29</v>
      </c>
      <c r="G26" s="8" t="s">
        <v>30</v>
      </c>
    </row>
    <row r="27" spans="1:8" x14ac:dyDescent="0.25">
      <c r="B27" s="16" t="s">
        <v>37</v>
      </c>
      <c r="C27" s="16" t="s">
        <v>3</v>
      </c>
      <c r="D27" s="17">
        <v>18000</v>
      </c>
      <c r="E27" s="16" t="s">
        <v>38</v>
      </c>
      <c r="F27" s="16" t="s">
        <v>39</v>
      </c>
      <c r="G27" s="16">
        <v>0</v>
      </c>
      <c r="H27" s="15" t="s">
        <v>72</v>
      </c>
    </row>
    <row r="28" spans="1:8" x14ac:dyDescent="0.25">
      <c r="B28" s="16" t="s">
        <v>40</v>
      </c>
      <c r="C28" s="16" t="s">
        <v>3</v>
      </c>
      <c r="D28" s="17">
        <v>50000</v>
      </c>
      <c r="E28" s="16" t="s">
        <v>41</v>
      </c>
      <c r="F28" s="16" t="s">
        <v>39</v>
      </c>
      <c r="G28" s="16">
        <v>0</v>
      </c>
      <c r="H28" s="15" t="s">
        <v>73</v>
      </c>
    </row>
    <row r="29" spans="1:8" ht="15.75" thickBot="1" x14ac:dyDescent="0.3">
      <c r="B29" s="7" t="s">
        <v>42</v>
      </c>
      <c r="C29" s="7" t="s">
        <v>3</v>
      </c>
      <c r="D29" s="10">
        <v>10000.000000000004</v>
      </c>
      <c r="E29" s="7" t="s">
        <v>43</v>
      </c>
      <c r="F29" s="7" t="s">
        <v>44</v>
      </c>
      <c r="G29" s="7">
        <v>9999.9999999999964</v>
      </c>
      <c r="H29" s="15" t="s">
        <v>74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4BEC2-FE78-413F-AD3D-B7759C08136C}">
  <dimension ref="A1:H17"/>
  <sheetViews>
    <sheetView showGridLines="0" workbookViewId="0">
      <selection activeCell="A2" sqref="A2"/>
    </sheetView>
  </sheetViews>
  <sheetFormatPr defaultRowHeight="15" x14ac:dyDescent="0.25"/>
  <cols>
    <col min="1" max="1" width="2.28515625" customWidth="1"/>
    <col min="2" max="2" width="5.28515625" bestFit="1" customWidth="1"/>
    <col min="3" max="3" width="18.28515625" bestFit="1" customWidth="1"/>
    <col min="4" max="4" width="6.140625" bestFit="1" customWidth="1"/>
    <col min="5" max="5" width="12" bestFit="1" customWidth="1"/>
    <col min="6" max="6" width="10.85546875" bestFit="1" customWidth="1"/>
    <col min="7" max="8" width="10" bestFit="1" customWidth="1"/>
  </cols>
  <sheetData>
    <row r="1" spans="1:8" x14ac:dyDescent="0.25">
      <c r="A1" s="4" t="s">
        <v>45</v>
      </c>
    </row>
    <row r="2" spans="1:8" x14ac:dyDescent="0.25">
      <c r="A2" s="4" t="s">
        <v>66</v>
      </c>
    </row>
    <row r="3" spans="1:8" x14ac:dyDescent="0.25">
      <c r="A3" s="4" t="s">
        <v>46</v>
      </c>
    </row>
    <row r="6" spans="1:8" ht="15.75" thickBot="1" x14ac:dyDescent="0.3">
      <c r="A6" t="s">
        <v>24</v>
      </c>
    </row>
    <row r="7" spans="1:8" x14ac:dyDescent="0.25">
      <c r="B7" s="12"/>
      <c r="C7" s="12"/>
      <c r="D7" s="12" t="s">
        <v>47</v>
      </c>
      <c r="E7" s="12" t="s">
        <v>49</v>
      </c>
      <c r="F7" s="12" t="s">
        <v>51</v>
      </c>
      <c r="G7" s="12" t="s">
        <v>53</v>
      </c>
      <c r="H7" s="12" t="s">
        <v>53</v>
      </c>
    </row>
    <row r="8" spans="1:8" ht="15.75" thickBot="1" x14ac:dyDescent="0.3">
      <c r="B8" s="13" t="s">
        <v>20</v>
      </c>
      <c r="C8" s="13" t="s">
        <v>21</v>
      </c>
      <c r="D8" s="13" t="s">
        <v>48</v>
      </c>
      <c r="E8" s="13" t="s">
        <v>50</v>
      </c>
      <c r="F8" s="13" t="s">
        <v>52</v>
      </c>
      <c r="G8" s="13" t="s">
        <v>54</v>
      </c>
      <c r="H8" s="13" t="s">
        <v>55</v>
      </c>
    </row>
    <row r="9" spans="1:8" x14ac:dyDescent="0.25">
      <c r="B9" s="9" t="s">
        <v>32</v>
      </c>
      <c r="C9" s="9" t="s">
        <v>33</v>
      </c>
      <c r="D9" s="9">
        <v>40000</v>
      </c>
      <c r="E9" s="9">
        <v>0</v>
      </c>
      <c r="F9" s="9">
        <v>0.3</v>
      </c>
      <c r="G9" s="9">
        <v>0.20000000000000004</v>
      </c>
      <c r="H9" s="9">
        <v>4.999999999999994E-2</v>
      </c>
    </row>
    <row r="10" spans="1:8" ht="15.75" thickBot="1" x14ac:dyDescent="0.3">
      <c r="B10" s="7" t="s">
        <v>35</v>
      </c>
      <c r="C10" s="7" t="s">
        <v>36</v>
      </c>
      <c r="D10" s="7">
        <v>10000.000000000004</v>
      </c>
      <c r="E10" s="7">
        <v>0</v>
      </c>
      <c r="F10" s="7">
        <v>0.5</v>
      </c>
      <c r="G10" s="7">
        <v>9.9999999999999867E-2</v>
      </c>
      <c r="H10" s="7">
        <v>0.2</v>
      </c>
    </row>
    <row r="12" spans="1:8" ht="15.75" thickBot="1" x14ac:dyDescent="0.3">
      <c r="A12" t="s">
        <v>26</v>
      </c>
    </row>
    <row r="13" spans="1:8" x14ac:dyDescent="0.25">
      <c r="B13" s="12"/>
      <c r="C13" s="12"/>
      <c r="D13" s="12" t="s">
        <v>47</v>
      </c>
      <c r="E13" s="12" t="s">
        <v>56</v>
      </c>
      <c r="F13" s="12" t="s">
        <v>58</v>
      </c>
      <c r="G13" s="12" t="s">
        <v>53</v>
      </c>
      <c r="H13" s="12" t="s">
        <v>53</v>
      </c>
    </row>
    <row r="14" spans="1:8" ht="15.75" thickBot="1" x14ac:dyDescent="0.3">
      <c r="B14" s="13" t="s">
        <v>20</v>
      </c>
      <c r="C14" s="13" t="s">
        <v>21</v>
      </c>
      <c r="D14" s="13" t="s">
        <v>48</v>
      </c>
      <c r="E14" s="13" t="s">
        <v>57</v>
      </c>
      <c r="F14" s="13" t="s">
        <v>59</v>
      </c>
      <c r="G14" s="13" t="s">
        <v>54</v>
      </c>
      <c r="H14" s="13" t="s">
        <v>55</v>
      </c>
    </row>
    <row r="15" spans="1:8" x14ac:dyDescent="0.25">
      <c r="B15" s="9" t="s">
        <v>37</v>
      </c>
      <c r="C15" s="9" t="s">
        <v>3</v>
      </c>
      <c r="D15" s="9">
        <v>18000</v>
      </c>
      <c r="E15" s="9">
        <v>0.66666666666666696</v>
      </c>
      <c r="F15" s="9">
        <v>18000</v>
      </c>
      <c r="G15" s="9">
        <v>2999.9999999999977</v>
      </c>
      <c r="H15" s="9">
        <v>2999.9999999999995</v>
      </c>
    </row>
    <row r="16" spans="1:8" x14ac:dyDescent="0.25">
      <c r="B16" s="9" t="s">
        <v>40</v>
      </c>
      <c r="C16" s="9" t="s">
        <v>3</v>
      </c>
      <c r="D16" s="9">
        <v>50000</v>
      </c>
      <c r="E16" s="9">
        <v>9.9999999999999908E-2</v>
      </c>
      <c r="F16" s="9">
        <v>50000</v>
      </c>
      <c r="G16" s="9">
        <v>10000</v>
      </c>
      <c r="H16" s="9">
        <v>9999.9999999999927</v>
      </c>
    </row>
    <row r="17" spans="2:8" ht="15.75" thickBot="1" x14ac:dyDescent="0.3">
      <c r="B17" s="7" t="s">
        <v>42</v>
      </c>
      <c r="C17" s="7" t="s">
        <v>3</v>
      </c>
      <c r="D17" s="7">
        <v>10000.000000000004</v>
      </c>
      <c r="E17" s="7">
        <v>0</v>
      </c>
      <c r="F17" s="7">
        <v>20000</v>
      </c>
      <c r="G17" s="7">
        <v>1E+30</v>
      </c>
      <c r="H17" s="7">
        <v>9999.9999999999964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0980F-59EF-4717-844A-31C6341A39DF}">
  <dimension ref="A1:J14"/>
  <sheetViews>
    <sheetView showGridLines="0" workbookViewId="0">
      <selection activeCell="A2" sqref="A2"/>
    </sheetView>
  </sheetViews>
  <sheetFormatPr defaultRowHeight="15" x14ac:dyDescent="0.25"/>
  <cols>
    <col min="1" max="1" width="2.28515625" customWidth="1"/>
    <col min="2" max="2" width="5.28515625" bestFit="1" customWidth="1"/>
    <col min="3" max="3" width="18.28515625" bestFit="1" customWidth="1"/>
    <col min="4" max="4" width="6.140625" bestFit="1" customWidth="1"/>
    <col min="5" max="5" width="2.28515625" customWidth="1"/>
    <col min="6" max="6" width="6.42578125" bestFit="1" customWidth="1"/>
    <col min="7" max="7" width="9.5703125" bestFit="1" customWidth="1"/>
    <col min="8" max="8" width="2.28515625" customWidth="1"/>
    <col min="9" max="9" width="6.5703125" bestFit="1" customWidth="1"/>
    <col min="10" max="10" width="9.5703125" bestFit="1" customWidth="1"/>
  </cols>
  <sheetData>
    <row r="1" spans="1:10" x14ac:dyDescent="0.25">
      <c r="A1" s="4" t="s">
        <v>60</v>
      </c>
    </row>
    <row r="2" spans="1:10" x14ac:dyDescent="0.25">
      <c r="A2" s="4" t="s">
        <v>66</v>
      </c>
    </row>
    <row r="3" spans="1:10" x14ac:dyDescent="0.25">
      <c r="A3" s="4" t="s">
        <v>46</v>
      </c>
    </row>
    <row r="5" spans="1:10" ht="15.75" thickBot="1" x14ac:dyDescent="0.3"/>
    <row r="6" spans="1:10" x14ac:dyDescent="0.25">
      <c r="B6" s="12"/>
      <c r="C6" s="12" t="s">
        <v>51</v>
      </c>
      <c r="D6" s="12"/>
    </row>
    <row r="7" spans="1:10" ht="15.75" thickBot="1" x14ac:dyDescent="0.3">
      <c r="B7" s="13" t="s">
        <v>20</v>
      </c>
      <c r="C7" s="13" t="s">
        <v>21</v>
      </c>
      <c r="D7" s="13" t="s">
        <v>48</v>
      </c>
    </row>
    <row r="8" spans="1:10" ht="15.75" thickBot="1" x14ac:dyDescent="0.3">
      <c r="B8" s="7" t="s">
        <v>31</v>
      </c>
      <c r="C8" s="7" t="s">
        <v>6</v>
      </c>
      <c r="D8" s="10">
        <v>17000</v>
      </c>
    </row>
    <row r="10" spans="1:10" ht="15.75" thickBot="1" x14ac:dyDescent="0.3"/>
    <row r="11" spans="1:10" x14ac:dyDescent="0.25">
      <c r="B11" s="12"/>
      <c r="C11" s="12" t="s">
        <v>61</v>
      </c>
      <c r="D11" s="12"/>
      <c r="F11" s="12" t="s">
        <v>62</v>
      </c>
      <c r="G11" s="12" t="s">
        <v>51</v>
      </c>
      <c r="I11" s="12" t="s">
        <v>65</v>
      </c>
      <c r="J11" s="12" t="s">
        <v>51</v>
      </c>
    </row>
    <row r="12" spans="1:10" ht="15.75" thickBot="1" x14ac:dyDescent="0.3">
      <c r="B12" s="13" t="s">
        <v>20</v>
      </c>
      <c r="C12" s="13" t="s">
        <v>21</v>
      </c>
      <c r="D12" s="13" t="s">
        <v>48</v>
      </c>
      <c r="F12" s="13" t="s">
        <v>63</v>
      </c>
      <c r="G12" s="13" t="s">
        <v>64</v>
      </c>
      <c r="I12" s="13" t="s">
        <v>63</v>
      </c>
      <c r="J12" s="13" t="s">
        <v>64</v>
      </c>
    </row>
    <row r="13" spans="1:10" x14ac:dyDescent="0.25">
      <c r="B13" s="9" t="s">
        <v>32</v>
      </c>
      <c r="C13" s="9" t="s">
        <v>33</v>
      </c>
      <c r="D13" s="11">
        <v>40000</v>
      </c>
      <c r="F13" s="11">
        <v>0</v>
      </c>
      <c r="G13" s="11">
        <v>5000.0000000000018</v>
      </c>
      <c r="I13" s="11">
        <v>39999.999999975742</v>
      </c>
      <c r="J13" s="11">
        <v>16999.999999992724</v>
      </c>
    </row>
    <row r="14" spans="1:10" ht="15.75" thickBot="1" x14ac:dyDescent="0.3">
      <c r="B14" s="7" t="s">
        <v>35</v>
      </c>
      <c r="C14" s="7" t="s">
        <v>36</v>
      </c>
      <c r="D14" s="10">
        <v>10000.000000000004</v>
      </c>
      <c r="F14" s="10">
        <v>0</v>
      </c>
      <c r="G14" s="10">
        <v>12000</v>
      </c>
      <c r="I14" s="10">
        <v>9999.9999999939373</v>
      </c>
      <c r="J14" s="10">
        <v>16999.99999999697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F9262-3DB7-44E5-AD14-282C508C43A4}">
  <dimension ref="A1:J14"/>
  <sheetViews>
    <sheetView showGridLines="0" workbookViewId="0">
      <selection activeCell="A2" sqref="A2"/>
    </sheetView>
  </sheetViews>
  <sheetFormatPr defaultRowHeight="15" x14ac:dyDescent="0.25"/>
  <cols>
    <col min="1" max="1" width="2.28515625" customWidth="1"/>
    <col min="2" max="2" width="5.28515625" bestFit="1" customWidth="1"/>
    <col min="3" max="3" width="18.28515625" bestFit="1" customWidth="1"/>
    <col min="4" max="4" width="6.140625" bestFit="1" customWidth="1"/>
    <col min="5" max="5" width="2.28515625" customWidth="1"/>
    <col min="6" max="6" width="6.42578125" bestFit="1" customWidth="1"/>
    <col min="7" max="7" width="9.5703125" bestFit="1" customWidth="1"/>
    <col min="8" max="8" width="2.28515625" customWidth="1"/>
    <col min="9" max="9" width="6.5703125" bestFit="1" customWidth="1"/>
    <col min="10" max="10" width="9.5703125" bestFit="1" customWidth="1"/>
  </cols>
  <sheetData>
    <row r="1" spans="1:10" x14ac:dyDescent="0.25">
      <c r="A1" s="4" t="s">
        <v>60</v>
      </c>
    </row>
    <row r="2" spans="1:10" x14ac:dyDescent="0.25">
      <c r="A2" s="4" t="s">
        <v>66</v>
      </c>
    </row>
    <row r="3" spans="1:10" x14ac:dyDescent="0.25">
      <c r="A3" s="4" t="s">
        <v>67</v>
      </c>
    </row>
    <row r="5" spans="1:10" ht="15.75" thickBot="1" x14ac:dyDescent="0.3"/>
    <row r="6" spans="1:10" x14ac:dyDescent="0.25">
      <c r="B6" s="12"/>
      <c r="C6" s="12" t="s">
        <v>51</v>
      </c>
      <c r="D6" s="12"/>
    </row>
    <row r="7" spans="1:10" ht="15.75" thickBot="1" x14ac:dyDescent="0.3">
      <c r="B7" s="13" t="s">
        <v>20</v>
      </c>
      <c r="C7" s="13" t="s">
        <v>21</v>
      </c>
      <c r="D7" s="13" t="s">
        <v>48</v>
      </c>
    </row>
    <row r="8" spans="1:10" ht="15.75" thickBot="1" x14ac:dyDescent="0.3">
      <c r="B8" s="7" t="s">
        <v>31</v>
      </c>
      <c r="C8" s="7" t="s">
        <v>6</v>
      </c>
      <c r="D8" s="10">
        <v>17000</v>
      </c>
    </row>
    <row r="10" spans="1:10" ht="15.75" thickBot="1" x14ac:dyDescent="0.3"/>
    <row r="11" spans="1:10" x14ac:dyDescent="0.25">
      <c r="B11" s="12"/>
      <c r="C11" s="12" t="s">
        <v>61</v>
      </c>
      <c r="D11" s="12"/>
      <c r="F11" s="12" t="s">
        <v>62</v>
      </c>
      <c r="G11" s="12" t="s">
        <v>51</v>
      </c>
      <c r="I11" s="12" t="s">
        <v>65</v>
      </c>
      <c r="J11" s="12" t="s">
        <v>51</v>
      </c>
    </row>
    <row r="12" spans="1:10" ht="15.75" thickBot="1" x14ac:dyDescent="0.3">
      <c r="B12" s="13" t="s">
        <v>20</v>
      </c>
      <c r="C12" s="13" t="s">
        <v>21</v>
      </c>
      <c r="D12" s="13" t="s">
        <v>48</v>
      </c>
      <c r="F12" s="13" t="s">
        <v>63</v>
      </c>
      <c r="G12" s="13" t="s">
        <v>64</v>
      </c>
      <c r="I12" s="13" t="s">
        <v>63</v>
      </c>
      <c r="J12" s="13" t="s">
        <v>64</v>
      </c>
    </row>
    <row r="13" spans="1:10" x14ac:dyDescent="0.25">
      <c r="B13" s="9" t="s">
        <v>32</v>
      </c>
      <c r="C13" s="9" t="s">
        <v>33</v>
      </c>
      <c r="D13" s="11">
        <v>40000</v>
      </c>
      <c r="F13" s="11">
        <v>0</v>
      </c>
      <c r="G13" s="11">
        <v>5000</v>
      </c>
      <c r="I13" s="11">
        <v>39999.999999975749</v>
      </c>
      <c r="J13" s="11">
        <v>16999.999999992724</v>
      </c>
    </row>
    <row r="14" spans="1:10" ht="15.75" thickBot="1" x14ac:dyDescent="0.3">
      <c r="B14" s="7" t="s">
        <v>35</v>
      </c>
      <c r="C14" s="7" t="s">
        <v>36</v>
      </c>
      <c r="D14" s="10">
        <v>10000</v>
      </c>
      <c r="F14" s="10">
        <v>0</v>
      </c>
      <c r="G14" s="10">
        <v>12000</v>
      </c>
      <c r="I14" s="10">
        <v>9999.9999999939373</v>
      </c>
      <c r="J14" s="10">
        <v>16999.99999999697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C995-8BA8-496A-8487-60568233B17B}">
  <dimension ref="B2:H7"/>
  <sheetViews>
    <sheetView showGridLines="0" zoomScale="120" zoomScaleNormal="120" workbookViewId="0">
      <selection activeCell="P10" sqref="P10"/>
    </sheetView>
  </sheetViews>
  <sheetFormatPr defaultRowHeight="15" x14ac:dyDescent="0.25"/>
  <cols>
    <col min="2" max="2" width="18" bestFit="1" customWidth="1"/>
    <col min="6" max="6" width="3.5703125" customWidth="1"/>
    <col min="8" max="8" width="12.140625" customWidth="1"/>
  </cols>
  <sheetData>
    <row r="2" spans="2:8" ht="30" x14ac:dyDescent="0.25">
      <c r="B2" s="1" t="s">
        <v>0</v>
      </c>
      <c r="C2" s="2">
        <v>18000</v>
      </c>
      <c r="D2" s="2">
        <v>50000</v>
      </c>
      <c r="E2" s="2">
        <v>20000</v>
      </c>
      <c r="F2" s="2"/>
    </row>
    <row r="3" spans="2:8" x14ac:dyDescent="0.25">
      <c r="C3" s="2" t="s">
        <v>68</v>
      </c>
      <c r="D3" s="2" t="s">
        <v>69</v>
      </c>
      <c r="E3" s="2" t="s">
        <v>70</v>
      </c>
      <c r="F3" s="2"/>
    </row>
    <row r="4" spans="2:8" x14ac:dyDescent="0.25">
      <c r="B4" t="s">
        <v>1</v>
      </c>
      <c r="C4" s="14">
        <v>0.66666666666666674</v>
      </c>
      <c r="D4" s="14">
        <v>9.9999999999999978E-2</v>
      </c>
      <c r="E4" s="14">
        <v>0</v>
      </c>
      <c r="F4" s="2"/>
    </row>
    <row r="5" spans="2:8" x14ac:dyDescent="0.25">
      <c r="B5" t="s">
        <v>2</v>
      </c>
      <c r="C5" s="2">
        <v>0.3</v>
      </c>
      <c r="D5" s="2">
        <v>1</v>
      </c>
      <c r="E5" s="2"/>
      <c r="F5" t="s">
        <v>71</v>
      </c>
      <c r="G5" s="2">
        <v>0.3</v>
      </c>
      <c r="H5" s="2">
        <f>SUMPRODUCT(C4:E4,C5:E5)</f>
        <v>0.3</v>
      </c>
    </row>
    <row r="6" spans="2:8" ht="15.75" thickBot="1" x14ac:dyDescent="0.3">
      <c r="B6" t="s">
        <v>4</v>
      </c>
      <c r="C6" s="2">
        <v>0.6</v>
      </c>
      <c r="D6" s="2">
        <v>1</v>
      </c>
      <c r="E6" s="2">
        <v>1</v>
      </c>
      <c r="F6" t="s">
        <v>71</v>
      </c>
      <c r="G6" s="2">
        <v>0.5</v>
      </c>
      <c r="H6" s="2">
        <f>SUMPRODUCT(C4:E4,C6:E6)</f>
        <v>0.5</v>
      </c>
    </row>
    <row r="7" spans="2:8" ht="21.75" thickBot="1" x14ac:dyDescent="0.3">
      <c r="B7" s="4" t="s">
        <v>6</v>
      </c>
      <c r="F7" s="5"/>
      <c r="H7" s="6">
        <f>SUMPRODUCT(C4:E4,C2:E2)</f>
        <v>17000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02C61-29AA-4ABE-93C6-53EE29907190}">
  <dimension ref="B2:G7"/>
  <sheetViews>
    <sheetView showGridLines="0" zoomScale="120" zoomScaleNormal="120" workbookViewId="0">
      <selection activeCell="J6" sqref="J6"/>
    </sheetView>
  </sheetViews>
  <sheetFormatPr defaultRowHeight="15" x14ac:dyDescent="0.25"/>
  <cols>
    <col min="2" max="2" width="18" bestFit="1" customWidth="1"/>
    <col min="5" max="5" width="3.5703125" customWidth="1"/>
    <col min="7" max="7" width="14.28515625" bestFit="1" customWidth="1"/>
  </cols>
  <sheetData>
    <row r="2" spans="2:7" ht="30" x14ac:dyDescent="0.25">
      <c r="B2" s="1" t="s">
        <v>0</v>
      </c>
      <c r="C2" s="2">
        <v>0.3</v>
      </c>
      <c r="D2" s="2">
        <v>0.5</v>
      </c>
      <c r="E2" s="2"/>
    </row>
    <row r="3" spans="2:7" x14ac:dyDescent="0.25">
      <c r="C3" s="2" t="s">
        <v>7</v>
      </c>
      <c r="D3" s="2" t="s">
        <v>8</v>
      </c>
      <c r="E3" s="2"/>
    </row>
    <row r="4" spans="2:7" x14ac:dyDescent="0.25">
      <c r="B4" t="s">
        <v>1</v>
      </c>
      <c r="C4" s="3">
        <v>40000</v>
      </c>
      <c r="D4" s="3">
        <v>10000</v>
      </c>
      <c r="E4" s="2"/>
    </row>
    <row r="5" spans="2:7" x14ac:dyDescent="0.25">
      <c r="B5" t="s">
        <v>2</v>
      </c>
      <c r="C5" s="2">
        <v>0.3</v>
      </c>
      <c r="D5" s="2">
        <v>0.6</v>
      </c>
      <c r="E5" t="s">
        <v>3</v>
      </c>
      <c r="F5" s="2">
        <v>18000</v>
      </c>
      <c r="G5" s="2">
        <f>SUMPRODUCT(C4:D4,C5:D5)</f>
        <v>18000</v>
      </c>
    </row>
    <row r="6" spans="2:7" ht="15.75" thickBot="1" x14ac:dyDescent="0.3">
      <c r="B6" t="s">
        <v>4</v>
      </c>
      <c r="C6" s="2">
        <v>1</v>
      </c>
      <c r="D6" s="2">
        <v>1</v>
      </c>
      <c r="E6" t="s">
        <v>3</v>
      </c>
      <c r="F6" s="2">
        <v>50000</v>
      </c>
      <c r="G6" s="2">
        <f>SUMPRODUCT(C4:D4,C6:D6)</f>
        <v>50000</v>
      </c>
    </row>
    <row r="7" spans="2:7" ht="21.75" thickBot="1" x14ac:dyDescent="0.3">
      <c r="B7" s="4" t="s">
        <v>6</v>
      </c>
      <c r="E7" s="5"/>
      <c r="G7" s="6">
        <f>SUMPRODUCT(C4:D4,C2:D2)</f>
        <v>17000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BF98E-C779-4FD9-89E4-9445905797EF}">
  <dimension ref="B1:V23"/>
  <sheetViews>
    <sheetView showGridLines="0" tabSelected="1" workbookViewId="0">
      <selection activeCell="G14" sqref="G14"/>
    </sheetView>
  </sheetViews>
  <sheetFormatPr defaultRowHeight="15" x14ac:dyDescent="0.25"/>
  <cols>
    <col min="1" max="1" width="1.28515625" customWidth="1"/>
    <col min="2" max="2" width="11.85546875" bestFit="1" customWidth="1"/>
    <col min="3" max="3" width="6" bestFit="1" customWidth="1"/>
    <col min="4" max="4" width="4" bestFit="1" customWidth="1"/>
    <col min="5" max="5" width="3" bestFit="1" customWidth="1"/>
    <col min="6" max="6" width="6" bestFit="1" customWidth="1"/>
    <col min="17" max="17" width="1.5703125" customWidth="1"/>
    <col min="18" max="18" width="11.85546875" bestFit="1" customWidth="1"/>
    <col min="19" max="19" width="7.5703125" bestFit="1" customWidth="1"/>
    <col min="21" max="22" width="7.5703125" bestFit="1" customWidth="1"/>
  </cols>
  <sheetData>
    <row r="1" spans="2:22" ht="5.25" customHeight="1" x14ac:dyDescent="0.25"/>
    <row r="2" spans="2:22" x14ac:dyDescent="0.25">
      <c r="C2" t="s">
        <v>7</v>
      </c>
      <c r="D2" t="s">
        <v>8</v>
      </c>
      <c r="R2" s="18" t="s">
        <v>75</v>
      </c>
    </row>
    <row r="3" spans="2:22" x14ac:dyDescent="0.25">
      <c r="B3" t="s">
        <v>76</v>
      </c>
      <c r="C3">
        <v>0.3</v>
      </c>
      <c r="D3">
        <v>0.5</v>
      </c>
      <c r="R3" s="19" t="s">
        <v>72</v>
      </c>
      <c r="S3" s="19">
        <v>0.3</v>
      </c>
      <c r="T3" s="19">
        <v>0.6</v>
      </c>
      <c r="U3" s="19" t="s">
        <v>3</v>
      </c>
      <c r="V3" s="19">
        <v>18000</v>
      </c>
    </row>
    <row r="4" spans="2:22" x14ac:dyDescent="0.25">
      <c r="B4" s="19" t="s">
        <v>72</v>
      </c>
      <c r="C4" s="19">
        <v>0.3</v>
      </c>
      <c r="D4" s="19">
        <v>0.6</v>
      </c>
      <c r="E4" s="19" t="s">
        <v>3</v>
      </c>
      <c r="F4" s="19">
        <v>18000</v>
      </c>
      <c r="R4" s="19" t="s">
        <v>74</v>
      </c>
      <c r="S4" s="19">
        <v>0</v>
      </c>
      <c r="T4" s="19">
        <v>1</v>
      </c>
      <c r="U4" s="19" t="s">
        <v>3</v>
      </c>
      <c r="V4" s="19">
        <v>20000</v>
      </c>
    </row>
    <row r="5" spans="2:22" x14ac:dyDescent="0.25">
      <c r="B5" s="19" t="s">
        <v>73</v>
      </c>
      <c r="C5" s="19">
        <v>1</v>
      </c>
      <c r="D5" s="19">
        <v>1</v>
      </c>
      <c r="E5" s="19" t="s">
        <v>3</v>
      </c>
      <c r="F5" s="19">
        <v>50000</v>
      </c>
      <c r="R5" s="19" t="s">
        <v>7</v>
      </c>
      <c r="S5" s="20">
        <f t="array" ref="S5:S6">MMULT(MINVERSE(S3:T4),V3:V4)</f>
        <v>20000</v>
      </c>
    </row>
    <row r="6" spans="2:22" x14ac:dyDescent="0.25">
      <c r="B6" s="19" t="s">
        <v>74</v>
      </c>
      <c r="C6" s="19">
        <v>0</v>
      </c>
      <c r="D6" s="19">
        <v>1</v>
      </c>
      <c r="E6" s="19" t="s">
        <v>3</v>
      </c>
      <c r="F6" s="19">
        <v>20000</v>
      </c>
      <c r="R6" s="19" t="s">
        <v>8</v>
      </c>
      <c r="S6" s="20">
        <v>20000</v>
      </c>
    </row>
    <row r="7" spans="2:22" x14ac:dyDescent="0.25">
      <c r="R7" s="19" t="s">
        <v>77</v>
      </c>
      <c r="S7" s="21">
        <f>($C$3*S5)+($D$3*S6)</f>
        <v>16000</v>
      </c>
    </row>
    <row r="8" spans="2:22" x14ac:dyDescent="0.25">
      <c r="B8" s="22" t="s">
        <v>72</v>
      </c>
      <c r="R8" s="18" t="s">
        <v>78</v>
      </c>
    </row>
    <row r="9" spans="2:22" x14ac:dyDescent="0.25">
      <c r="B9" s="19" t="s">
        <v>7</v>
      </c>
      <c r="C9" s="19" t="s">
        <v>8</v>
      </c>
      <c r="R9" s="19" t="s">
        <v>72</v>
      </c>
      <c r="S9" s="19">
        <v>0.3</v>
      </c>
      <c r="T9" s="19">
        <v>0.6</v>
      </c>
      <c r="U9" s="19" t="s">
        <v>3</v>
      </c>
      <c r="V9" s="19">
        <v>18000</v>
      </c>
    </row>
    <row r="10" spans="2:22" x14ac:dyDescent="0.25">
      <c r="B10" s="19">
        <f>F4/C4</f>
        <v>60000</v>
      </c>
      <c r="C10" s="19">
        <v>0</v>
      </c>
      <c r="R10" s="19" t="s">
        <v>73</v>
      </c>
      <c r="S10" s="19">
        <v>1</v>
      </c>
      <c r="T10" s="19">
        <v>1</v>
      </c>
      <c r="U10" s="19" t="s">
        <v>3</v>
      </c>
      <c r="V10" s="19">
        <v>50000</v>
      </c>
    </row>
    <row r="11" spans="2:22" x14ac:dyDescent="0.25">
      <c r="B11" s="19">
        <v>0</v>
      </c>
      <c r="C11" s="19">
        <f>F4/D4</f>
        <v>30000</v>
      </c>
      <c r="R11" s="23" t="s">
        <v>7</v>
      </c>
      <c r="S11" s="24">
        <f t="array" ref="S11:S12">MMULT(MINVERSE(S9:T10),V9:V10)</f>
        <v>40000</v>
      </c>
    </row>
    <row r="12" spans="2:22" x14ac:dyDescent="0.25">
      <c r="R12" s="23" t="s">
        <v>8</v>
      </c>
      <c r="S12" s="24">
        <v>10000</v>
      </c>
    </row>
    <row r="13" spans="2:22" x14ac:dyDescent="0.25">
      <c r="B13" s="22" t="s">
        <v>73</v>
      </c>
      <c r="R13" s="19" t="s">
        <v>77</v>
      </c>
      <c r="S13" s="25">
        <f>($C$3*S11)+($D$3*S12)</f>
        <v>17000</v>
      </c>
    </row>
    <row r="14" spans="2:22" x14ac:dyDescent="0.25">
      <c r="B14" s="19" t="s">
        <v>7</v>
      </c>
      <c r="C14" s="19" t="s">
        <v>8</v>
      </c>
      <c r="R14" s="18" t="s">
        <v>79</v>
      </c>
      <c r="U14" s="18" t="s">
        <v>80</v>
      </c>
    </row>
    <row r="15" spans="2:22" x14ac:dyDescent="0.25">
      <c r="B15" s="19">
        <f>F5/C5</f>
        <v>50000</v>
      </c>
      <c r="C15" s="19">
        <v>0</v>
      </c>
      <c r="R15" s="19" t="s">
        <v>7</v>
      </c>
      <c r="S15" s="19">
        <v>0</v>
      </c>
      <c r="U15" s="19" t="s">
        <v>7</v>
      </c>
      <c r="V15" s="19">
        <v>0</v>
      </c>
    </row>
    <row r="16" spans="2:22" x14ac:dyDescent="0.25">
      <c r="B16" s="19">
        <v>0</v>
      </c>
      <c r="C16" s="19">
        <f>F5/D5</f>
        <v>50000</v>
      </c>
      <c r="R16" s="19" t="s">
        <v>8</v>
      </c>
      <c r="S16" s="19">
        <v>0</v>
      </c>
      <c r="U16" s="19" t="s">
        <v>8</v>
      </c>
      <c r="V16" s="19">
        <v>20000</v>
      </c>
    </row>
    <row r="17" spans="2:22" x14ac:dyDescent="0.25">
      <c r="R17" s="19" t="s">
        <v>77</v>
      </c>
      <c r="S17" s="21">
        <f>($C$3*S15)+($D$3*S16)</f>
        <v>0</v>
      </c>
      <c r="U17" s="19" t="s">
        <v>77</v>
      </c>
      <c r="V17" s="21">
        <f>($C$3*V15)+($D$3*V16)</f>
        <v>10000</v>
      </c>
    </row>
    <row r="18" spans="2:22" x14ac:dyDescent="0.25">
      <c r="B18" s="22" t="s">
        <v>74</v>
      </c>
      <c r="R18" s="18" t="s">
        <v>81</v>
      </c>
    </row>
    <row r="19" spans="2:22" x14ac:dyDescent="0.25">
      <c r="B19" s="19" t="s">
        <v>7</v>
      </c>
      <c r="C19" s="19" t="s">
        <v>8</v>
      </c>
      <c r="R19" s="19" t="s">
        <v>7</v>
      </c>
      <c r="S19" s="19">
        <v>50000</v>
      </c>
    </row>
    <row r="20" spans="2:22" x14ac:dyDescent="0.25">
      <c r="B20" s="19">
        <f>IFERROR(F6/C6,0)</f>
        <v>0</v>
      </c>
      <c r="C20" s="19">
        <v>0</v>
      </c>
      <c r="R20" s="19" t="s">
        <v>8</v>
      </c>
      <c r="S20" s="19">
        <v>0</v>
      </c>
    </row>
    <row r="21" spans="2:22" x14ac:dyDescent="0.25">
      <c r="B21" s="19">
        <v>0</v>
      </c>
      <c r="C21" s="19">
        <f>F6/D6</f>
        <v>20000</v>
      </c>
      <c r="R21" s="19" t="s">
        <v>77</v>
      </c>
      <c r="S21" s="21">
        <f>($C$3*S19)+($D$3*S20)</f>
        <v>15000</v>
      </c>
    </row>
    <row r="23" spans="2:22" x14ac:dyDescent="0.25">
      <c r="B23" t="s">
        <v>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Profit Maximization</vt:lpstr>
      <vt:lpstr>Answer Report 1</vt:lpstr>
      <vt:lpstr>Sensitivity Report 1</vt:lpstr>
      <vt:lpstr>Decision var limits wt C3</vt:lpstr>
      <vt:lpstr>Decision var limits wo C3</vt:lpstr>
      <vt:lpstr>Dual Minimization</vt:lpstr>
      <vt:lpstr>Profit Maximization resolve</vt:lpstr>
      <vt:lpstr>Primal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Debjani</dc:creator>
  <cp:lastModifiedBy>Debjani</cp:lastModifiedBy>
  <dcterms:created xsi:type="dcterms:W3CDTF">2020-10-20T11:53:07Z</dcterms:created>
  <dcterms:modified xsi:type="dcterms:W3CDTF">2020-11-18T19:00:52Z</dcterms:modified>
</cp:coreProperties>
</file>