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/>
  <bookViews>
    <workbookView xWindow="0" yWindow="2475" windowWidth="17565" windowHeight="3540" tabRatio="941"/>
  </bookViews>
  <sheets>
    <sheet name="売上リスト" sheetId="8" r:id="rId1"/>
    <sheet name="商品コード名称対応表" sheetId="7" r:id="rId2"/>
    <sheet name="★売上リスト（名称・金額あり）" sheetId="1" r:id="rId3"/>
    <sheet name="★商品別・販売数量" sheetId="10" r:id="rId4"/>
    <sheet name="★日別・商品別・販売金額" sheetId="9" r:id="rId5"/>
    <sheet name="WK-商品マスタ" sheetId="3" r:id="rId6"/>
  </sheets>
  <definedNames>
    <definedName name="_xlnm._FilterDatabase" localSheetId="2" hidden="1">'★売上リスト（名称・金額あり）'!$B$2:$I$33</definedName>
    <definedName name="_xlnm._FilterDatabase" localSheetId="0" hidden="1">売上リスト!$B$2:$I$33</definedName>
  </definedNames>
  <calcPr calcId="125725"/>
  <oleSize ref="A13:AK23"/>
  <pivotCaches>
    <pivotCache cacheId="0" r:id="rId7"/>
  </pivotCaches>
</workbook>
</file>

<file path=xl/sharedStrings.xml><?xml version="1.0" encoding="utf-8"?>
<sst xmlns="http://schemas.openxmlformats.org/spreadsheetml/2006/main" count="118" uniqueCount="33">
  <si>
    <t>取引番号</t>
    <rPh sb="0" eb="2">
      <t>トリヒキ</t>
    </rPh>
    <rPh sb="2" eb="4">
      <t>バンゴウ</t>
    </rPh>
    <phoneticPr fontId="1"/>
  </si>
  <si>
    <t>明細番号</t>
    <rPh sb="0" eb="2">
      <t>メイサイ</t>
    </rPh>
    <rPh sb="2" eb="4">
      <t>バンゴウ</t>
    </rPh>
    <phoneticPr fontId="1"/>
  </si>
  <si>
    <t>商品コード</t>
    <rPh sb="0" eb="2">
      <t>ショウヒン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</si>
  <si>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</si>
  <si>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</si>
  <si>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商品コード</t>
  </si>
  <si>
    <t>取引日</t>
    <rPh sb="0" eb="2">
      <t>トリヒキ</t>
    </rPh>
    <phoneticPr fontId="1"/>
  </si>
  <si>
    <t>バナナ</t>
  </si>
  <si>
    <t>キウイ</t>
  </si>
  <si>
    <t>八朔</t>
  </si>
  <si>
    <t>いちご</t>
  </si>
  <si>
    <t>アボカド</t>
  </si>
  <si>
    <t>りんご</t>
  </si>
  <si>
    <t>商品名</t>
    <rPh sb="0" eb="2">
      <t>ショウヒン</t>
    </rPh>
    <rPh sb="2" eb="3">
      <t>メイ</t>
    </rPh>
    <phoneticPr fontId="1"/>
  </si>
  <si>
    <t>F001</t>
    <phoneticPr fontId="1"/>
  </si>
  <si>
    <t>F002</t>
  </si>
  <si>
    <t>F003</t>
  </si>
  <si>
    <t>F004</t>
  </si>
  <si>
    <t>F005</t>
  </si>
  <si>
    <t>F006</t>
  </si>
  <si>
    <t>金額</t>
    <rPh sb="0" eb="2">
      <t>キンガク</t>
    </rPh>
    <phoneticPr fontId="1"/>
  </si>
  <si>
    <t>商品名</t>
  </si>
  <si>
    <t>行ラベル</t>
  </si>
  <si>
    <t>総計</t>
  </si>
  <si>
    <t>F001</t>
  </si>
  <si>
    <t>合計 / 金額</t>
  </si>
  <si>
    <t>売上総合計</t>
    <rPh sb="0" eb="2">
      <t>ウリアゲ</t>
    </rPh>
    <rPh sb="2" eb="3">
      <t>ソウ</t>
    </rPh>
    <rPh sb="3" eb="5">
      <t>ゴウケイ</t>
    </rPh>
    <phoneticPr fontId="1"/>
  </si>
  <si>
    <t>合計 / 数量</t>
  </si>
  <si>
    <t>販売数総合計</t>
    <rPh sb="0" eb="2">
      <t>ハンバイ</t>
    </rPh>
    <rPh sb="2" eb="3">
      <t>スウ</t>
    </rPh>
    <rPh sb="3" eb="4">
      <t>ソウ</t>
    </rPh>
    <rPh sb="4" eb="6">
      <t>ゴウケイ</t>
    </rPh>
    <phoneticPr fontId="1"/>
  </si>
  <si>
    <t>sumAmountGroupByDateItem</t>
  </si>
  <si>
    <t>sumAmountGroupByDate</t>
  </si>
  <si>
    <t>sumQtyByItem</t>
  </si>
  <si>
    <t>e</t>
    <phoneticPr fontId="1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</si>
</sst>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1" xfId="1" applyNumberFormat="1" applyFont="1" applyFill="1" applyBorder="1">
      <alignment vertical="center"/>
    </xf>
    <xf numFmtId="49" fontId="3" fillId="0" borderId="1" xfId="0" applyNumberFormat="1" applyFont="1" applyBorder="1">
      <alignment vertical="center"/>
    </xf>
    <xf numFmtId="49" fontId="3" fillId="2" borderId="1" xfId="0" applyNumberFormat="1" applyFont="1" applyFill="1" applyBorder="1">
      <alignment vertical="center"/>
    </xf>
    <xf numFmtId="38" fontId="3" fillId="0" borderId="1" xfId="1" applyFon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4" fillId="3" borderId="1" xfId="0" applyFont="1" applyFill="1" applyBorder="1">
      <alignment vertical="center"/>
    </xf>
    <xf numFmtId="38" fontId="4" fillId="0" borderId="1" xfId="1" applyFont="1" applyBorder="1">
      <alignment vertical="center"/>
    </xf>
    <xf numFmtId="38" fontId="0" fillId="0" borderId="1" xfId="1" applyFont="1" applyBorder="1">
      <alignment vertical="center"/>
    </xf>
    <xf numFmtId="38" fontId="0" fillId="0" borderId="0" xfId="1" applyFont="1">
      <alignment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indent="1"/>
    </xf>
    <xf numFmtId="38" fontId="0" fillId="0" borderId="0" xfId="0" applyNumberFormat="1">
      <alignment vertical="center"/>
    </xf>
    <xf numFmtId="38" fontId="0" fillId="0" borderId="1" xfId="0" applyNumberForma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4" borderId="1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14" fontId="0" fillId="0" borderId="1" xfId="0" applyNumberFormat="1" applyFill="1" applyBorder="1">
      <alignment vertical="center"/>
    </xf>
    <xf numFmtId="38" fontId="0" fillId="0" borderId="1" xfId="1" applyFont="1" applyFill="1" applyBorder="1">
      <alignment vertical="center"/>
    </xf>
    <xf numFmtId="0" fontId="4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</xdr:row>
      <xdr:rowOff>0</xdr:rowOff>
    </xdr:from>
    <xdr:to>
      <xdr:col>31</xdr:col>
      <xdr:colOff>1</xdr:colOff>
      <xdr:row>10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5562601" y="171450"/>
          <a:ext cx="4000500" cy="15430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・</a:t>
          </a:r>
          <a:r>
            <a:rPr kumimoji="1" lang="en-US" altLang="ja-JP" sz="1100"/>
            <a:t>4/1</a:t>
          </a:r>
          <a:r>
            <a:rPr kumimoji="1" lang="ja-JP" altLang="en-US" sz="1100"/>
            <a:t>～</a:t>
          </a:r>
          <a:r>
            <a:rPr kumimoji="1" lang="en-US" altLang="ja-JP" sz="1100"/>
            <a:t>4/7</a:t>
          </a:r>
          <a:r>
            <a:rPr kumimoji="1" lang="ja-JP" altLang="en-US" sz="1100"/>
            <a:t>の売上データ。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・レコード・キーは「取引番号」「明細番号」。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・レコードは、「取引日」「商品コード」の昇順にソートされている。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0</xdr:rowOff>
    </xdr:from>
    <xdr:to>
      <xdr:col>5</xdr:col>
      <xdr:colOff>247650</xdr:colOff>
      <xdr:row>43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190500" y="5829300"/>
          <a:ext cx="4000500" cy="15430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・</a:t>
          </a:r>
          <a:r>
            <a:rPr kumimoji="1" lang="en-US" altLang="ja-JP" sz="1100"/>
            <a:t>4/1</a:t>
          </a:r>
          <a:r>
            <a:rPr kumimoji="1" lang="ja-JP" altLang="en-US" sz="1100"/>
            <a:t>～</a:t>
          </a:r>
          <a:r>
            <a:rPr kumimoji="1" lang="en-US" altLang="ja-JP" sz="1100"/>
            <a:t>4/7</a:t>
          </a:r>
          <a:r>
            <a:rPr kumimoji="1" lang="ja-JP" altLang="en-US" sz="1100"/>
            <a:t>の売上データ。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・レコード・キーは「取引番号」「明細番号」。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・レコードは、「取引日」「商品コード」の昇順にソートされている。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Work400-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成者" refreshedDate="41013.925167476853" createdVersion="3" refreshedVersion="3" minRefreshableVersion="3" recordCount="31">
  <cacheSource type="worksheet">
    <worksheetSource ref="B2:I33" sheet="★売上リスト（名称・金額あり）" r:id="rId2"/>
  </cacheSource>
  <cacheFields count="8">
    <cacheField name="取引番号" numFmtId="0">
      <sharedItems containsSemiMixedTypes="0" containsString="0" containsNumber="1" containsInteger="1" minValue="10000001" maxValue="10000010"/>
    </cacheField>
    <cacheField name="取引日" numFmtId="14">
      <sharedItems containsSemiMixedTypes="0" containsNonDate="0" containsDate="1" containsString="0" minDate="2012-04-01T00:00:00" maxDate="2012-04-08T00:00:00" count="5">
        <d v="2012-04-01T00:00:00"/>
        <d v="2012-04-02T00:00:00"/>
        <d v="2012-04-04T00:00:00"/>
        <d v="2012-04-05T00:00:00"/>
        <d v="2012-04-07T00:00:00"/>
      </sharedItems>
    </cacheField>
    <cacheField name="明細番号" numFmtId="0">
      <sharedItems containsSemiMixedTypes="0" containsString="0" containsNumber="1" containsInteger="1" minValue="1" maxValue="6"/>
    </cacheField>
    <cacheField name="商品コード" numFmtId="0">
      <sharedItems count="6">
        <s v="F001"/>
        <s v="F002"/>
        <s v="F003"/>
        <s v="F004"/>
        <s v="F005"/>
        <s v="F006"/>
      </sharedItems>
    </cacheField>
    <cacheField name="商品名" numFmtId="0">
      <sharedItems/>
    </cacheField>
    <cacheField name="数量" numFmtId="38">
      <sharedItems containsSemiMixedTypes="0" containsString="0" containsNumber="1" containsInteger="1" minValue="1" maxValue="12"/>
    </cacheField>
    <cacheField name="単価" numFmtId="38">
      <sharedItems containsSemiMixedTypes="0" containsString="0" containsNumber="1" containsInteger="1" minValue="88" maxValue="398"/>
    </cacheField>
    <cacheField name="金額" numFmtId="38">
      <sharedItems containsSemiMixedTypes="0" containsString="0" containsNumber="1" containsInteger="1" minValue="88" maxValue="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n v="10000001"/>
    <x v="0"/>
    <n v="1"/>
    <x v="0"/>
    <s v="アボカド"/>
    <n v="1"/>
    <n v="150"/>
    <n v="150"/>
  </r>
  <r>
    <n v="10000001"/>
    <x v="0"/>
    <n v="3"/>
    <x v="0"/>
    <s v="アボカド"/>
    <n v="1"/>
    <n v="150"/>
    <n v="150"/>
  </r>
  <r>
    <n v="10000001"/>
    <x v="0"/>
    <n v="2"/>
    <x v="1"/>
    <s v="いちご"/>
    <n v="4"/>
    <n v="398"/>
    <n v="1592"/>
  </r>
  <r>
    <n v="10000002"/>
    <x v="0"/>
    <n v="1"/>
    <x v="1"/>
    <s v="いちご"/>
    <n v="1"/>
    <n v="398"/>
    <n v="398"/>
  </r>
  <r>
    <n v="10000002"/>
    <x v="0"/>
    <n v="5"/>
    <x v="1"/>
    <s v="いちご"/>
    <n v="1"/>
    <n v="398"/>
    <n v="398"/>
  </r>
  <r>
    <n v="10000002"/>
    <x v="0"/>
    <n v="3"/>
    <x v="2"/>
    <s v="キウイ"/>
    <n v="2"/>
    <n v="98"/>
    <n v="196"/>
  </r>
  <r>
    <n v="10000003"/>
    <x v="0"/>
    <n v="1"/>
    <x v="2"/>
    <s v="キウイ"/>
    <n v="1"/>
    <n v="98"/>
    <n v="98"/>
  </r>
  <r>
    <n v="10000003"/>
    <x v="0"/>
    <n v="4"/>
    <x v="3"/>
    <s v="八朔"/>
    <n v="5"/>
    <n v="120"/>
    <n v="600"/>
  </r>
  <r>
    <n v="10000003"/>
    <x v="0"/>
    <n v="2"/>
    <x v="4"/>
    <s v="バナナ"/>
    <n v="2"/>
    <n v="298"/>
    <n v="596"/>
  </r>
  <r>
    <n v="10000003"/>
    <x v="0"/>
    <n v="5"/>
    <x v="4"/>
    <s v="バナナ"/>
    <n v="3"/>
    <n v="298"/>
    <n v="894"/>
  </r>
  <r>
    <n v="10000003"/>
    <x v="0"/>
    <n v="4"/>
    <x v="5"/>
    <s v="りんご"/>
    <n v="1"/>
    <n v="198"/>
    <n v="198"/>
  </r>
  <r>
    <n v="10000003"/>
    <x v="0"/>
    <n v="6"/>
    <x v="5"/>
    <s v="りんご"/>
    <n v="6"/>
    <n v="198"/>
    <n v="1188"/>
  </r>
  <r>
    <n v="10000003"/>
    <x v="0"/>
    <n v="3"/>
    <x v="0"/>
    <s v="アボカド"/>
    <n v="1"/>
    <n v="150"/>
    <n v="150"/>
  </r>
  <r>
    <n v="10000003"/>
    <x v="0"/>
    <n v="4"/>
    <x v="0"/>
    <s v="アボカド"/>
    <n v="3"/>
    <n v="150"/>
    <n v="450"/>
  </r>
  <r>
    <n v="10000004"/>
    <x v="1"/>
    <n v="1"/>
    <x v="1"/>
    <s v="いちご"/>
    <n v="4"/>
    <n v="398"/>
    <n v="1592"/>
  </r>
  <r>
    <n v="10000004"/>
    <x v="1"/>
    <n v="4"/>
    <x v="1"/>
    <s v="いちご"/>
    <n v="5"/>
    <n v="398"/>
    <n v="1990"/>
  </r>
  <r>
    <n v="10000004"/>
    <x v="1"/>
    <n v="2"/>
    <x v="4"/>
    <s v="バナナ"/>
    <n v="2"/>
    <n v="298"/>
    <n v="596"/>
  </r>
  <r>
    <n v="10000006"/>
    <x v="2"/>
    <n v="1"/>
    <x v="1"/>
    <s v="いちご"/>
    <n v="2"/>
    <n v="250"/>
    <n v="500"/>
  </r>
  <r>
    <n v="10000007"/>
    <x v="2"/>
    <n v="1"/>
    <x v="1"/>
    <s v="いちご"/>
    <n v="12"/>
    <n v="250"/>
    <n v="3000"/>
  </r>
  <r>
    <n v="10000007"/>
    <x v="2"/>
    <n v="2"/>
    <x v="1"/>
    <s v="いちご"/>
    <n v="1"/>
    <n v="250"/>
    <n v="250"/>
  </r>
  <r>
    <n v="10000005"/>
    <x v="2"/>
    <n v="1"/>
    <x v="2"/>
    <s v="キウイ"/>
    <n v="1"/>
    <n v="88"/>
    <n v="88"/>
  </r>
  <r>
    <n v="10000005"/>
    <x v="2"/>
    <n v="2"/>
    <x v="2"/>
    <s v="キウイ"/>
    <n v="1"/>
    <n v="88"/>
    <n v="88"/>
  </r>
  <r>
    <n v="10000005"/>
    <x v="2"/>
    <n v="3"/>
    <x v="3"/>
    <s v="八朔"/>
    <n v="1"/>
    <n v="98"/>
    <n v="98"/>
  </r>
  <r>
    <n v="10000005"/>
    <x v="2"/>
    <n v="2"/>
    <x v="4"/>
    <s v="バナナ"/>
    <n v="1"/>
    <n v="198"/>
    <n v="198"/>
  </r>
  <r>
    <n v="10000005"/>
    <x v="2"/>
    <n v="3"/>
    <x v="4"/>
    <s v="バナナ"/>
    <n v="1"/>
    <n v="198"/>
    <n v="198"/>
  </r>
  <r>
    <n v="10000008"/>
    <x v="3"/>
    <n v="1"/>
    <x v="1"/>
    <s v="いちご"/>
    <n v="1"/>
    <n v="398"/>
    <n v="398"/>
  </r>
  <r>
    <n v="10000009"/>
    <x v="3"/>
    <n v="1"/>
    <x v="1"/>
    <s v="いちご"/>
    <n v="3"/>
    <n v="398"/>
    <n v="1194"/>
  </r>
  <r>
    <n v="10000009"/>
    <x v="3"/>
    <n v="2"/>
    <x v="1"/>
    <s v="いちご"/>
    <n v="2"/>
    <n v="398"/>
    <n v="796"/>
  </r>
  <r>
    <n v="10000009"/>
    <x v="3"/>
    <n v="2"/>
    <x v="1"/>
    <s v="いちご"/>
    <n v="3"/>
    <n v="398"/>
    <n v="1194"/>
  </r>
  <r>
    <n v="10000009"/>
    <x v="3"/>
    <n v="3"/>
    <x v="2"/>
    <s v="キウイ"/>
    <n v="7"/>
    <n v="98"/>
    <n v="686"/>
  </r>
  <r>
    <n v="10000010"/>
    <x v="4"/>
    <n v="1"/>
    <x v="3"/>
    <s v="八朔"/>
    <n v="2"/>
    <n v="120"/>
    <n v="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2" cacheId="0" applyNumberFormats="0" applyBorderFormats="0" applyFontFormats="0" applyPatternFormats="0" applyAlignmentFormats="0" applyWidthHeightFormats="1" dataCaption="値" updatedVersion="3" minRefreshableVersion="3" showCalcMbrs="0" useAutoFormatting="1" itemPrintTitles="1" createdVersion="3" indent="0" outline="1" outlineData="1" multipleFieldFilters="0">
  <location ref="C3:D10" firstHeaderRow="1" firstDataRow="1" firstDataCol="1"/>
  <pivotFields count="8">
    <pivotField showAll="0"/>
    <pivotField numFmtId="14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38" showAll="0"/>
    <pivotField numFmtId="38" showAll="0"/>
    <pivotField numFmtId="38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合計 / 数量" fld="5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3" minRefreshableVersion="3" showCalcMbrs="0" useAutoFormatting="1" itemPrintTitles="1" createdVersion="3" indent="0" outline="1" outlineData="1" multipleFieldFilters="0">
  <location ref="C3:D24" firstHeaderRow="1" firstDataRow="1" firstDataCol="1"/>
  <pivotFields count="8">
    <pivotField showAll="0"/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38" showAll="0"/>
    <pivotField numFmtId="38" showAll="0"/>
    <pivotField dataField="1" numFmtId="38" showAll="0"/>
  </pivotFields>
  <rowFields count="2">
    <field x="1"/>
    <field x="3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1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>
      <x v="4"/>
    </i>
    <i r="1">
      <x v="3"/>
    </i>
    <i t="grand">
      <x/>
    </i>
  </rowItems>
  <colItems count="1">
    <i/>
  </colItems>
  <dataFields count="1">
    <dataField name="合計 / 金額" fld="7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>
      <selection activeCell="K5" sqref="K5"/>
    </sheetView>
  </sheetViews>
  <sheetFormatPr defaultColWidth="2.625" defaultRowHeight="13.5"/>
  <cols>
    <col min="1" max="1" width="2.5" bestFit="1" customWidth="1"/>
    <col min="2" max="2" width="12.25" bestFit="1" customWidth="1"/>
    <col min="3" max="3" width="10.125" bestFit="1" customWidth="1"/>
    <col min="4" max="4" width="12.25" bestFit="1" customWidth="1"/>
    <col min="5" max="5" width="14.625" bestFit="1" customWidth="1"/>
    <col min="6" max="6" width="10.125" hidden="1" customWidth="1"/>
    <col min="7" max="8" width="8" style="10" bestFit="1" customWidth="1"/>
    <col min="9" max="9" width="10" style="10" hidden="1" customWidth="1"/>
  </cols>
  <sheetData>
    <row r="1" spans="1:9">
      <c r="A1" t="s">
        <v>32</v>
      </c>
    </row>
    <row r="2" spans="1:9">
      <c r="B2" s="1" t="s">
        <v>0</v>
      </c>
      <c r="C2" s="2" t="s">
        <v>6</v>
      </c>
      <c r="D2" s="3" t="s">
        <v>1</v>
      </c>
      <c r="E2" s="2" t="s">
        <v>2</v>
      </c>
      <c r="F2" s="2" t="s">
        <v>13</v>
      </c>
      <c r="G2" s="4" t="s">
        <v>3</v>
      </c>
      <c r="H2" s="4" t="s">
        <v>4</v>
      </c>
      <c r="I2" s="8" t="s">
        <v>20</v>
      </c>
    </row>
    <row r="3" spans="1:9">
      <c r="B3" s="5">
        <v>1</v>
      </c>
      <c r="C3" s="6">
        <f>'★売上リスト（名称・金額あり）'!C3</f>
        <v>41000</v>
      </c>
      <c r="D3" s="5">
        <f>'★売上リスト（名称・金額あり）'!D3</f>
        <v>1</v>
      </c>
      <c r="E3" s="5" t="str">
        <f>'★売上リスト（名称・金額あり）'!E3</f>
        <v>F001</v>
      </c>
      <c r="F3" s="5"/>
      <c r="G3" s="9">
        <f>'★売上リスト（名称・金額あり）'!G3</f>
        <v>1</v>
      </c>
      <c r="H3" s="9">
        <f>'★売上リスト（名称・金額あり）'!H3</f>
        <v>150</v>
      </c>
      <c r="I3" s="9"/>
    </row>
    <row r="4" spans="1:9">
      <c r="B4" s="5">
        <v>1</v>
      </c>
      <c r="C4" s="6">
        <f>'★売上リスト（名称・金額あり）'!C4</f>
        <v>41000</v>
      </c>
      <c r="D4" s="5">
        <f>'★売上リスト（名称・金額あり）'!D4</f>
        <v>3</v>
      </c>
      <c r="E4" s="5" t="str">
        <f>'★売上リスト（名称・金額あり）'!E4</f>
        <v>F001</v>
      </c>
      <c r="F4" s="5"/>
      <c r="G4" s="9">
        <f>'★売上リスト（名称・金額あり）'!G4</f>
        <v>1</v>
      </c>
      <c r="H4" s="9">
        <f>'★売上リスト（名称・金額あり）'!H4</f>
        <v>150</v>
      </c>
      <c r="I4" s="9"/>
    </row>
    <row r="5" spans="1:9">
      <c r="B5" s="5">
        <v>1</v>
      </c>
      <c r="C5" s="6">
        <f>'★売上リスト（名称・金額あり）'!C5</f>
        <v>41000</v>
      </c>
      <c r="D5" s="5">
        <f>'★売上リスト（名称・金額あり）'!D5</f>
        <v>2</v>
      </c>
      <c r="E5" s="5" t="str">
        <f>'★売上リスト（名称・金額あり）'!E5</f>
        <v>F002</v>
      </c>
      <c r="F5" s="5"/>
      <c r="G5" s="9">
        <f>'★売上リスト（名称・金額あり）'!G5</f>
        <v>4</v>
      </c>
      <c r="H5" s="9">
        <f>'★売上リスト（名称・金額あり）'!H5</f>
        <v>398</v>
      </c>
      <c r="I5" s="9"/>
    </row>
    <row r="6" spans="1:9">
      <c r="B6" s="5">
        <v>2</v>
      </c>
      <c r="C6" s="6">
        <f>'★売上リスト（名称・金額あり）'!C6</f>
        <v>41000</v>
      </c>
      <c r="D6" s="5">
        <f>'★売上リスト（名称・金額あり）'!D6</f>
        <v>1</v>
      </c>
      <c r="E6" s="5" t="str">
        <f>'★売上リスト（名称・金額あり）'!E6</f>
        <v>F002</v>
      </c>
      <c r="F6" s="5"/>
      <c r="G6" s="9">
        <f>'★売上リスト（名称・金額あり）'!G6</f>
        <v>1</v>
      </c>
      <c r="H6" s="9">
        <f>'★売上リスト（名称・金額あり）'!H6</f>
        <v>398</v>
      </c>
      <c r="I6" s="9"/>
    </row>
    <row r="7" spans="1:9">
      <c r="B7" s="5">
        <v>2</v>
      </c>
      <c r="C7" s="6">
        <f>'★売上リスト（名称・金額あり）'!C7</f>
        <v>41000</v>
      </c>
      <c r="D7" s="5">
        <f>'★売上リスト（名称・金額あり）'!D7</f>
        <v>5</v>
      </c>
      <c r="E7" s="5" t="str">
        <f>'★売上リスト（名称・金額あり）'!E7</f>
        <v>F002</v>
      </c>
      <c r="F7" s="5"/>
      <c r="G7" s="9">
        <f>'★売上リスト（名称・金額あり）'!G7</f>
        <v>1</v>
      </c>
      <c r="H7" s="9">
        <f>'★売上リスト（名称・金額あり）'!H7</f>
        <v>398</v>
      </c>
      <c r="I7" s="9"/>
    </row>
    <row r="8" spans="1:9">
      <c r="B8" s="5">
        <v>2</v>
      </c>
      <c r="C8" s="6">
        <f>'★売上リスト（名称・金額あり）'!C8</f>
        <v>41000</v>
      </c>
      <c r="D8" s="5">
        <f>'★売上リスト（名称・金額あり）'!D8</f>
        <v>3</v>
      </c>
      <c r="E8" s="5" t="str">
        <f>'★売上リスト（名称・金額あり）'!E8</f>
        <v>F003</v>
      </c>
      <c r="F8" s="5"/>
      <c r="G8" s="9">
        <f>'★売上リスト（名称・金額あり）'!G8</f>
        <v>2</v>
      </c>
      <c r="H8" s="9">
        <f>'★売上リスト（名称・金額あり）'!H8</f>
        <v>98</v>
      </c>
      <c r="I8" s="9"/>
    </row>
    <row r="9" spans="1:9">
      <c r="B9" s="5">
        <v>3</v>
      </c>
      <c r="C9" s="6">
        <f>'★売上リスト（名称・金額あり）'!C9</f>
        <v>41000</v>
      </c>
      <c r="D9" s="5">
        <f>'★売上リスト（名称・金額あり）'!D9</f>
        <v>1</v>
      </c>
      <c r="E9" s="5" t="str">
        <f>'★売上リスト（名称・金額あり）'!E9</f>
        <v>F003</v>
      </c>
      <c r="F9" s="5"/>
      <c r="G9" s="9">
        <f>'★売上リスト（名称・金額あり）'!G9</f>
        <v>1</v>
      </c>
      <c r="H9" s="9">
        <f>'★売上リスト（名称・金額あり）'!H9</f>
        <v>98</v>
      </c>
      <c r="I9" s="9"/>
    </row>
    <row r="10" spans="1:9">
      <c r="B10" s="5">
        <v>3</v>
      </c>
      <c r="C10" s="6">
        <f>'★売上リスト（名称・金額あり）'!C10</f>
        <v>41000</v>
      </c>
      <c r="D10" s="5">
        <f>'★売上リスト（名称・金額あり）'!D10</f>
        <v>4</v>
      </c>
      <c r="E10" s="5" t="str">
        <f>'★売上リスト（名称・金額あり）'!E10</f>
        <v>F004</v>
      </c>
      <c r="F10" s="5"/>
      <c r="G10" s="9">
        <f>'★売上リスト（名称・金額あり）'!G10</f>
        <v>5</v>
      </c>
      <c r="H10" s="9">
        <f>'★売上リスト（名称・金額あり）'!H10</f>
        <v>120</v>
      </c>
      <c r="I10" s="9"/>
    </row>
    <row r="11" spans="1:9">
      <c r="B11" s="5">
        <v>3</v>
      </c>
      <c r="C11" s="6">
        <f>'★売上リスト（名称・金額あり）'!C11</f>
        <v>41000</v>
      </c>
      <c r="D11" s="5">
        <f>'★売上リスト（名称・金額あり）'!D11</f>
        <v>2</v>
      </c>
      <c r="E11" s="5" t="str">
        <f>'★売上リスト（名称・金額あり）'!E11</f>
        <v>F005</v>
      </c>
      <c r="F11" s="5"/>
      <c r="G11" s="9">
        <f>'★売上リスト（名称・金額あり）'!G11</f>
        <v>2</v>
      </c>
      <c r="H11" s="9">
        <f>'★売上リスト（名称・金額あり）'!H11</f>
        <v>298</v>
      </c>
      <c r="I11" s="9"/>
    </row>
    <row r="12" spans="1:9">
      <c r="B12" s="5">
        <v>3</v>
      </c>
      <c r="C12" s="6">
        <f>'★売上リスト（名称・金額あり）'!C12</f>
        <v>41000</v>
      </c>
      <c r="D12" s="5">
        <f>'★売上リスト（名称・金額あり）'!D12</f>
        <v>5</v>
      </c>
      <c r="E12" s="5" t="str">
        <f>'★売上リスト（名称・金額あり）'!E12</f>
        <v>F005</v>
      </c>
      <c r="F12" s="5"/>
      <c r="G12" s="9">
        <f>'★売上リスト（名称・金額あり）'!G12</f>
        <v>3</v>
      </c>
      <c r="H12" s="9">
        <f>'★売上リスト（名称・金額あり）'!H12</f>
        <v>298</v>
      </c>
      <c r="I12" s="9"/>
    </row>
    <row r="13" spans="1:9">
      <c r="B13" s="5">
        <v>3</v>
      </c>
      <c r="C13" s="6">
        <f>'★売上リスト（名称・金額あり）'!C13</f>
        <v>41000</v>
      </c>
      <c r="D13" s="5">
        <f>'★売上リスト（名称・金額あり）'!D13</f>
        <v>4</v>
      </c>
      <c r="E13" s="5" t="str">
        <f>'★売上リスト（名称・金額あり）'!E13</f>
        <v>F006</v>
      </c>
      <c r="F13" s="5"/>
      <c r="G13" s="9">
        <f>'★売上リスト（名称・金額あり）'!G13</f>
        <v>1</v>
      </c>
      <c r="H13" s="9">
        <f>'★売上リスト（名称・金額あり）'!H13</f>
        <v>198</v>
      </c>
      <c r="I13" s="9"/>
    </row>
    <row r="14" spans="1:9">
      <c r="B14" s="5">
        <v>3</v>
      </c>
      <c r="C14" s="6">
        <f>'★売上リスト（名称・金額あり）'!C14</f>
        <v>41000</v>
      </c>
      <c r="D14" s="5">
        <f>'★売上リスト（名称・金額あり）'!D14</f>
        <v>6</v>
      </c>
      <c r="E14" s="5" t="str">
        <f>'★売上リスト（名称・金額あり）'!E14</f>
        <v>F006</v>
      </c>
      <c r="F14" s="5"/>
      <c r="G14" s="9">
        <f>'★売上リスト（名称・金額あり）'!G14</f>
        <v>6</v>
      </c>
      <c r="H14" s="9">
        <f>'★売上リスト（名称・金額あり）'!H14</f>
        <v>198</v>
      </c>
      <c r="I14" s="9"/>
    </row>
    <row r="15" spans="1:9">
      <c r="B15" s="5">
        <v>3</v>
      </c>
      <c r="C15" s="6">
        <f>'★売上リスト（名称・金額あり）'!C15</f>
        <v>41000</v>
      </c>
      <c r="D15" s="5">
        <f>'★売上リスト（名称・金額あり）'!D15</f>
        <v>3</v>
      </c>
      <c r="E15" s="5" t="str">
        <f>'★売上リスト（名称・金額あり）'!E15</f>
        <v>F001</v>
      </c>
      <c r="F15" s="5"/>
      <c r="G15" s="9">
        <f>'★売上リスト（名称・金額あり）'!G15</f>
        <v>1</v>
      </c>
      <c r="H15" s="9">
        <f>'★売上リスト（名称・金額あり）'!H15</f>
        <v>150</v>
      </c>
      <c r="I15" s="9"/>
    </row>
    <row r="16" spans="1:9">
      <c r="B16" s="5">
        <v>3</v>
      </c>
      <c r="C16" s="6">
        <f>'★売上リスト（名称・金額あり）'!C16</f>
        <v>41000</v>
      </c>
      <c r="D16" s="5">
        <f>'★売上リスト（名称・金額あり）'!D16</f>
        <v>4</v>
      </c>
      <c r="E16" s="5" t="str">
        <f>'★売上リスト（名称・金額あり）'!E16</f>
        <v>F001</v>
      </c>
      <c r="F16" s="5"/>
      <c r="G16" s="9">
        <f>'★売上リスト（名称・金額あり）'!G16</f>
        <v>3</v>
      </c>
      <c r="H16" s="9">
        <f>'★売上リスト（名称・金額あり）'!H16</f>
        <v>150</v>
      </c>
      <c r="I16" s="9"/>
    </row>
    <row r="17" spans="2:9">
      <c r="B17" s="5">
        <v>4</v>
      </c>
      <c r="C17" s="6">
        <f>'★売上リスト（名称・金額あり）'!C17</f>
        <v>41001</v>
      </c>
      <c r="D17" s="5">
        <f>'★売上リスト（名称・金額あり）'!D17</f>
        <v>1</v>
      </c>
      <c r="E17" s="5" t="str">
        <f>'★売上リスト（名称・金額あり）'!E17</f>
        <v>F002</v>
      </c>
      <c r="F17" s="5"/>
      <c r="G17" s="9">
        <f>'★売上リスト（名称・金額あり）'!G17</f>
        <v>4</v>
      </c>
      <c r="H17" s="9">
        <f>'★売上リスト（名称・金額あり）'!H17</f>
        <v>398</v>
      </c>
      <c r="I17" s="9"/>
    </row>
    <row r="18" spans="2:9">
      <c r="B18" s="5">
        <v>4</v>
      </c>
      <c r="C18" s="6">
        <f>'★売上リスト（名称・金額あり）'!C18</f>
        <v>41001</v>
      </c>
      <c r="D18" s="5">
        <f>'★売上リスト（名称・金額あり）'!D18</f>
        <v>4</v>
      </c>
      <c r="E18" s="5" t="str">
        <f>'★売上リスト（名称・金額あり）'!E18</f>
        <v>F002</v>
      </c>
      <c r="F18" s="5"/>
      <c r="G18" s="9">
        <f>'★売上リスト（名称・金額あり）'!G18</f>
        <v>5</v>
      </c>
      <c r="H18" s="9">
        <f>'★売上リスト（名称・金額あり）'!H18</f>
        <v>398</v>
      </c>
      <c r="I18" s="9"/>
    </row>
    <row r="19" spans="2:9">
      <c r="B19" s="5">
        <v>4</v>
      </c>
      <c r="C19" s="6">
        <f>'★売上リスト（名称・金額あり）'!C19</f>
        <v>41001</v>
      </c>
      <c r="D19" s="5">
        <f>'★売上リスト（名称・金額あり）'!D19</f>
        <v>2</v>
      </c>
      <c r="E19" s="5" t="str">
        <f>'★売上リスト（名称・金額あり）'!E19</f>
        <v>F005</v>
      </c>
      <c r="F19" s="5"/>
      <c r="G19" s="9">
        <f>'★売上リスト（名称・金額あり）'!G19</f>
        <v>2</v>
      </c>
      <c r="H19" s="9">
        <f>'★売上リスト（名称・金額あり）'!H19</f>
        <v>298</v>
      </c>
      <c r="I19" s="9"/>
    </row>
    <row r="20" spans="2:9">
      <c r="B20" s="5">
        <v>6</v>
      </c>
      <c r="C20" s="6">
        <f>'★売上リスト（名称・金額あり）'!C20</f>
        <v>41003</v>
      </c>
      <c r="D20" s="5">
        <f>'★売上リスト（名称・金額あり）'!D20</f>
        <v>1</v>
      </c>
      <c r="E20" s="5" t="str">
        <f>'★売上リスト（名称・金額あり）'!E20</f>
        <v>F002</v>
      </c>
      <c r="F20" s="5"/>
      <c r="G20" s="9">
        <f>'★売上リスト（名称・金額あり）'!G20</f>
        <v>2</v>
      </c>
      <c r="H20" s="9">
        <f>'★売上リスト（名称・金額あり）'!H20</f>
        <v>250</v>
      </c>
      <c r="I20" s="9"/>
    </row>
    <row r="21" spans="2:9">
      <c r="B21" s="5">
        <v>7</v>
      </c>
      <c r="C21" s="6">
        <f>'★売上リスト（名称・金額あり）'!C21</f>
        <v>41003</v>
      </c>
      <c r="D21" s="5">
        <f>'★売上リスト（名称・金額あり）'!D21</f>
        <v>1</v>
      </c>
      <c r="E21" s="5" t="str">
        <f>'★売上リスト（名称・金額あり）'!E21</f>
        <v>F002</v>
      </c>
      <c r="F21" s="5"/>
      <c r="G21" s="9">
        <f>'★売上リスト（名称・金額あり）'!G21</f>
        <v>12</v>
      </c>
      <c r="H21" s="9">
        <f>'★売上リスト（名称・金額あり）'!H21</f>
        <v>250</v>
      </c>
      <c r="I21" s="9"/>
    </row>
    <row r="22" spans="2:9">
      <c r="B22" s="5">
        <v>7</v>
      </c>
      <c r="C22" s="6">
        <f>'★売上リスト（名称・金額あり）'!C22</f>
        <v>41003</v>
      </c>
      <c r="D22" s="5">
        <f>'★売上リスト（名称・金額あり）'!D22</f>
        <v>2</v>
      </c>
      <c r="E22" s="5" t="str">
        <f>'★売上リスト（名称・金額あり）'!E22</f>
        <v>F002</v>
      </c>
      <c r="F22" s="5"/>
      <c r="G22" s="9">
        <f>'★売上リスト（名称・金額あり）'!G22</f>
        <v>1</v>
      </c>
      <c r="H22" s="9">
        <f>'★売上リスト（名称・金額あり）'!H22</f>
        <v>250</v>
      </c>
      <c r="I22" s="9"/>
    </row>
    <row r="23" spans="2:9">
      <c r="B23" s="5">
        <v>5</v>
      </c>
      <c r="C23" s="6">
        <f>'★売上リスト（名称・金額あり）'!C23</f>
        <v>41003</v>
      </c>
      <c r="D23" s="5">
        <f>'★売上リスト（名称・金額あり）'!D23</f>
        <v>1</v>
      </c>
      <c r="E23" s="5" t="str">
        <f>'★売上リスト（名称・金額あり）'!E23</f>
        <v>F003</v>
      </c>
      <c r="F23" s="5"/>
      <c r="G23" s="9">
        <f>'★売上リスト（名称・金額あり）'!G23</f>
        <v>1</v>
      </c>
      <c r="H23" s="9">
        <f>'★売上リスト（名称・金額あり）'!H23</f>
        <v>88</v>
      </c>
      <c r="I23" s="9"/>
    </row>
    <row r="24" spans="2:9">
      <c r="B24" s="5">
        <v>5</v>
      </c>
      <c r="C24" s="6">
        <f>'★売上リスト（名称・金額あり）'!C24</f>
        <v>41003</v>
      </c>
      <c r="D24" s="5">
        <f>'★売上リスト（名称・金額あり）'!D24</f>
        <v>2</v>
      </c>
      <c r="E24" s="5" t="str">
        <f>'★売上リスト（名称・金額あり）'!E24</f>
        <v>F003</v>
      </c>
      <c r="F24" s="5"/>
      <c r="G24" s="9">
        <f>'★売上リスト（名称・金額あり）'!G24</f>
        <v>1</v>
      </c>
      <c r="H24" s="9">
        <f>'★売上リスト（名称・金額あり）'!H24</f>
        <v>88</v>
      </c>
      <c r="I24" s="9"/>
    </row>
    <row r="25" spans="2:9">
      <c r="B25" s="5">
        <v>5</v>
      </c>
      <c r="C25" s="6">
        <f>'★売上リスト（名称・金額あり）'!C25</f>
        <v>41003</v>
      </c>
      <c r="D25" s="5">
        <f>'★売上リスト（名称・金額あり）'!D25</f>
        <v>3</v>
      </c>
      <c r="E25" s="5" t="str">
        <f>'★売上リスト（名称・金額あり）'!E25</f>
        <v>F004</v>
      </c>
      <c r="F25" s="5"/>
      <c r="G25" s="9">
        <f>'★売上リスト（名称・金額あり）'!G25</f>
        <v>1</v>
      </c>
      <c r="H25" s="9">
        <f>'★売上リスト（名称・金額あり）'!H25</f>
        <v>98</v>
      </c>
      <c r="I25" s="9"/>
    </row>
    <row r="26" spans="2:9">
      <c r="B26" s="5">
        <v>5</v>
      </c>
      <c r="C26" s="6">
        <f>'★売上リスト（名称・金額あり）'!C26</f>
        <v>41003</v>
      </c>
      <c r="D26" s="5">
        <f>'★売上リスト（名称・金額あり）'!D26</f>
        <v>2</v>
      </c>
      <c r="E26" s="5" t="str">
        <f>'★売上リスト（名称・金額あり）'!E26</f>
        <v>F005</v>
      </c>
      <c r="F26" s="5"/>
      <c r="G26" s="9">
        <f>'★売上リスト（名称・金額あり）'!G26</f>
        <v>1</v>
      </c>
      <c r="H26" s="9">
        <f>'★売上リスト（名称・金額あり）'!H26</f>
        <v>198</v>
      </c>
      <c r="I26" s="9"/>
    </row>
    <row r="27" spans="2:9">
      <c r="B27" s="5">
        <v>5</v>
      </c>
      <c r="C27" s="6">
        <f>'★売上リスト（名称・金額あり）'!C27</f>
        <v>41003</v>
      </c>
      <c r="D27" s="5">
        <f>'★売上リスト（名称・金額あり）'!D27</f>
        <v>3</v>
      </c>
      <c r="E27" s="5" t="str">
        <f>'★売上リスト（名称・金額あり）'!E27</f>
        <v>F005</v>
      </c>
      <c r="F27" s="5"/>
      <c r="G27" s="9">
        <f>'★売上リスト（名称・金額あり）'!G27</f>
        <v>1</v>
      </c>
      <c r="H27" s="9">
        <f>'★売上リスト（名称・金額あり）'!H27</f>
        <v>198</v>
      </c>
      <c r="I27" s="9"/>
    </row>
    <row r="28" spans="2:9">
      <c r="B28" s="5">
        <v>8</v>
      </c>
      <c r="C28" s="6">
        <f>'★売上リスト（名称・金額あり）'!C28</f>
        <v>41004</v>
      </c>
      <c r="D28" s="5">
        <f>'★売上リスト（名称・金額あり）'!D28</f>
        <v>1</v>
      </c>
      <c r="E28" s="5" t="str">
        <f>'★売上リスト（名称・金額あり）'!E28</f>
        <v>F002</v>
      </c>
      <c r="F28" s="5"/>
      <c r="G28" s="9">
        <f>'★売上リスト（名称・金額あり）'!G28</f>
        <v>1</v>
      </c>
      <c r="H28" s="9">
        <f>'★売上リスト（名称・金額あり）'!H28</f>
        <v>398</v>
      </c>
      <c r="I28" s="9"/>
    </row>
    <row r="29" spans="2:9">
      <c r="B29" s="5">
        <v>9</v>
      </c>
      <c r="C29" s="6">
        <f>'★売上リスト（名称・金額あり）'!C29</f>
        <v>41004</v>
      </c>
      <c r="D29" s="5">
        <f>'★売上リスト（名称・金額あり）'!D29</f>
        <v>1</v>
      </c>
      <c r="E29" s="5" t="str">
        <f>'★売上リスト（名称・金額あり）'!E29</f>
        <v>F002</v>
      </c>
      <c r="F29" s="5"/>
      <c r="G29" s="9">
        <f>'★売上リスト（名称・金額あり）'!G29</f>
        <v>3</v>
      </c>
      <c r="H29" s="9">
        <f>'★売上リスト（名称・金額あり）'!H29</f>
        <v>398</v>
      </c>
      <c r="I29" s="9"/>
    </row>
    <row r="30" spans="2:9">
      <c r="B30" s="5">
        <v>9</v>
      </c>
      <c r="C30" s="6">
        <f>'★売上リスト（名称・金額あり）'!C30</f>
        <v>41004</v>
      </c>
      <c r="D30" s="5">
        <f>'★売上リスト（名称・金額あり）'!D30</f>
        <v>2</v>
      </c>
      <c r="E30" s="5" t="str">
        <f>'★売上リスト（名称・金額あり）'!E30</f>
        <v>F002</v>
      </c>
      <c r="F30" s="5"/>
      <c r="G30" s="9">
        <f>'★売上リスト（名称・金額あり）'!G30</f>
        <v>2</v>
      </c>
      <c r="H30" s="9">
        <f>'★売上リスト（名称・金額あり）'!H30</f>
        <v>398</v>
      </c>
      <c r="I30" s="9"/>
    </row>
    <row r="31" spans="2:9">
      <c r="B31" s="5">
        <v>9</v>
      </c>
      <c r="C31" s="6">
        <f>'★売上リスト（名称・金額あり）'!C31</f>
        <v>41004</v>
      </c>
      <c r="D31" s="5">
        <f>'★売上リスト（名称・金額あり）'!D31</f>
        <v>2</v>
      </c>
      <c r="E31" s="5" t="str">
        <f>'★売上リスト（名称・金額あり）'!E31</f>
        <v>F002</v>
      </c>
      <c r="F31" s="5"/>
      <c r="G31" s="9">
        <f>'★売上リスト（名称・金額あり）'!G31</f>
        <v>3</v>
      </c>
      <c r="H31" s="9">
        <f>'★売上リスト（名称・金額あり）'!H31</f>
        <v>398</v>
      </c>
      <c r="I31" s="9"/>
    </row>
    <row r="32" spans="2:9">
      <c r="B32" s="5">
        <v>9</v>
      </c>
      <c r="C32" s="6">
        <f>'★売上リスト（名称・金額あり）'!C32</f>
        <v>41004</v>
      </c>
      <c r="D32" s="5">
        <f>'★売上リスト（名称・金額あり）'!D32</f>
        <v>3</v>
      </c>
      <c r="E32" s="5" t="str">
        <f>'★売上リスト（名称・金額あり）'!E32</f>
        <v>F003</v>
      </c>
      <c r="F32" s="5"/>
      <c r="G32" s="9">
        <f>'★売上リスト（名称・金額あり）'!G32</f>
        <v>7</v>
      </c>
      <c r="H32" s="9">
        <f>'★売上リスト（名称・金額あり）'!H32</f>
        <v>98</v>
      </c>
      <c r="I32" s="9"/>
    </row>
    <row r="33" spans="2:9">
      <c r="B33" s="5">
        <v>10</v>
      </c>
      <c r="C33" s="6">
        <f>'★売上リスト（名称・金額あり）'!C33</f>
        <v>41006</v>
      </c>
      <c r="D33" s="5">
        <f>'★売上リスト（名称・金額あり）'!D33</f>
        <v>1</v>
      </c>
      <c r="E33" s="5" t="str">
        <f>'★売上リスト（名称・金額あり）'!E33</f>
        <v>F004</v>
      </c>
      <c r="F33" s="5"/>
      <c r="G33" s="9">
        <f>'★売上リスト（名称・金額あり）'!G33</f>
        <v>2</v>
      </c>
      <c r="H33" s="9">
        <f>'★売上リスト（名称・金額あり）'!H33</f>
        <v>120</v>
      </c>
      <c r="I33" s="9"/>
    </row>
  </sheetData>
  <autoFilter ref="B2:I33"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8"/>
  <sheetViews>
    <sheetView workbookViewId="0">
      <selection activeCell="F34" sqref="F34"/>
    </sheetView>
  </sheetViews>
  <sheetFormatPr defaultRowHeight="13.5"/>
  <cols>
    <col min="1" max="1" width="5.5" bestFit="1" customWidth="1"/>
    <col min="2" max="2" width="10.75" bestFit="1" customWidth="1"/>
    <col min="3" max="3" width="7.75" bestFit="1" customWidth="1"/>
  </cols>
  <sheetData>
    <row r="2" spans="2:3">
      <c r="B2" s="7" t="s">
        <v>5</v>
      </c>
      <c r="C2" s="7" t="s">
        <v>21</v>
      </c>
    </row>
    <row r="3" spans="2:3">
      <c r="B3" s="5" t="s">
        <v>14</v>
      </c>
      <c r="C3" s="5" t="str">
        <f>VLOOKUP(商品コード名称対応表!B3,'WK-商品マスタ'!$A:$D,2,0)</f>
        <v>アボカド</v>
      </c>
    </row>
    <row r="4" spans="2:3">
      <c r="B4" s="5" t="s">
        <v>15</v>
      </c>
      <c r="C4" s="5" t="str">
        <f>VLOOKUP(商品コード名称対応表!B4,'WK-商品マスタ'!$A:$D,2,0)</f>
        <v>いちご</v>
      </c>
    </row>
    <row r="5" spans="2:3">
      <c r="B5" s="5" t="s">
        <v>16</v>
      </c>
      <c r="C5" s="5" t="str">
        <f>VLOOKUP(商品コード名称対応表!B5,'WK-商品マスタ'!$A:$D,2,0)</f>
        <v>キウイ</v>
      </c>
    </row>
    <row r="6" spans="2:3">
      <c r="B6" s="5" t="s">
        <v>17</v>
      </c>
      <c r="C6" s="5" t="str">
        <f>VLOOKUP(商品コード名称対応表!B6,'WK-商品マスタ'!$A:$D,2,0)</f>
        <v>八朔</v>
      </c>
    </row>
    <row r="7" spans="2:3">
      <c r="B7" s="5" t="s">
        <v>18</v>
      </c>
      <c r="C7" s="5" t="str">
        <f>VLOOKUP(商品コード名称対応表!B7,'WK-商品マスタ'!$A:$D,2,0)</f>
        <v>バナナ</v>
      </c>
    </row>
    <row r="8" spans="2:3">
      <c r="B8" s="5" t="s">
        <v>19</v>
      </c>
      <c r="C8" s="5" t="str">
        <f>VLOOKUP(商品コード名称対応表!B8,'WK-商品マスタ'!$A:$D,2,0)</f>
        <v>りんご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B2:O33"/>
  <sheetViews>
    <sheetView workbookViewId="0"/>
  </sheetViews>
  <sheetFormatPr defaultColWidth="2.625" defaultRowHeight="13.5"/>
  <cols>
    <col min="1" max="1" width="2.5" bestFit="1" customWidth="1"/>
    <col min="2" max="2" width="12.25" bestFit="1" customWidth="1"/>
    <col min="3" max="3" width="10.125" bestFit="1" customWidth="1"/>
    <col min="4" max="4" width="12.25" bestFit="1" customWidth="1"/>
    <col min="5" max="5" width="14.625" bestFit="1" customWidth="1"/>
    <col min="6" max="6" width="10.125" bestFit="1" customWidth="1"/>
    <col min="7" max="8" width="8" style="10" bestFit="1" customWidth="1"/>
    <col min="9" max="9" width="7.75" style="10" bestFit="1" customWidth="1"/>
    <col min="11" max="11" width="14.125" bestFit="1" customWidth="1"/>
    <col min="12" max="12" width="3.5" bestFit="1" customWidth="1"/>
    <col min="14" max="14" width="11.875" bestFit="1" customWidth="1"/>
    <col min="15" max="15" width="6.875" bestFit="1" customWidth="1"/>
  </cols>
  <sheetData>
    <row r="2" spans="2:15">
      <c r="B2" s="1" t="s">
        <v>0</v>
      </c>
      <c r="C2" s="2" t="s">
        <v>6</v>
      </c>
      <c r="D2" s="3" t="s">
        <v>1</v>
      </c>
      <c r="E2" s="2" t="s">
        <v>2</v>
      </c>
      <c r="F2" s="2" t="s">
        <v>13</v>
      </c>
      <c r="G2" s="4" t="s">
        <v>3</v>
      </c>
      <c r="H2" s="4" t="s">
        <v>4</v>
      </c>
      <c r="I2" s="8" t="s">
        <v>20</v>
      </c>
      <c r="K2" s="18" t="s">
        <v>28</v>
      </c>
      <c r="L2" s="15">
        <f>SUM(G:G)</f>
        <v>81</v>
      </c>
      <c r="N2" s="18" t="s">
        <v>26</v>
      </c>
      <c r="O2" s="15">
        <f>SUM(I:I)</f>
        <v>20164</v>
      </c>
    </row>
    <row r="3" spans="2:15">
      <c r="B3" s="5">
        <v>10000001</v>
      </c>
      <c r="C3" s="6">
        <v>41000</v>
      </c>
      <c r="D3" s="5">
        <v>1</v>
      </c>
      <c r="E3" s="5" t="s">
        <v>24</v>
      </c>
      <c r="F3" s="5" t="str">
        <f>VLOOKUP(E3,'WK-商品マスタ'!$A:$D,2,0)</f>
        <v>アボカド</v>
      </c>
      <c r="G3" s="9">
        <v>1</v>
      </c>
      <c r="H3" s="9">
        <f>VLOOKUP(E3,'WK-商品マスタ'!$A:$D,3,0)</f>
        <v>150</v>
      </c>
      <c r="I3" s="9">
        <f>G3*H3</f>
        <v>150</v>
      </c>
    </row>
    <row r="4" spans="2:15">
      <c r="B4" s="5">
        <v>10000001</v>
      </c>
      <c r="C4" s="6">
        <v>41000</v>
      </c>
      <c r="D4" s="5">
        <v>3</v>
      </c>
      <c r="E4" s="5" t="s">
        <v>24</v>
      </c>
      <c r="F4" s="5" t="str">
        <f>VLOOKUP(E4,'WK-商品マスタ'!$A:$D,2,0)</f>
        <v>アボカド</v>
      </c>
      <c r="G4" s="9">
        <v>1</v>
      </c>
      <c r="H4" s="9">
        <f>VLOOKUP(E4,'WK-商品マスタ'!$A:$D,3,0)</f>
        <v>150</v>
      </c>
      <c r="I4" s="9">
        <f t="shared" ref="I4:I33" si="0">G4*H4</f>
        <v>150</v>
      </c>
    </row>
    <row r="5" spans="2:15">
      <c r="B5" s="5">
        <v>10000001</v>
      </c>
      <c r="C5" s="6">
        <v>41000</v>
      </c>
      <c r="D5" s="5">
        <v>2</v>
      </c>
      <c r="E5" s="5" t="s">
        <v>15</v>
      </c>
      <c r="F5" s="5" t="str">
        <f>VLOOKUP(E5,'WK-商品マスタ'!$A:$D,2,0)</f>
        <v>いちご</v>
      </c>
      <c r="G5" s="9">
        <v>4</v>
      </c>
      <c r="H5" s="9">
        <f>VLOOKUP(E5,'WK-商品マスタ'!$A:$D,3,0)</f>
        <v>398</v>
      </c>
      <c r="I5" s="9">
        <f t="shared" si="0"/>
        <v>1592</v>
      </c>
    </row>
    <row r="6" spans="2:15">
      <c r="B6" s="5">
        <v>10000002</v>
      </c>
      <c r="C6" s="6">
        <v>41000</v>
      </c>
      <c r="D6" s="5">
        <v>1</v>
      </c>
      <c r="E6" s="5" t="s">
        <v>15</v>
      </c>
      <c r="F6" s="5" t="str">
        <f>VLOOKUP(E6,'WK-商品マスタ'!$A:$D,2,0)</f>
        <v>いちご</v>
      </c>
      <c r="G6" s="9">
        <v>1</v>
      </c>
      <c r="H6" s="9">
        <f>VLOOKUP(E6,'WK-商品マスタ'!$A:$D,3,0)</f>
        <v>398</v>
      </c>
      <c r="I6" s="9">
        <f t="shared" si="0"/>
        <v>398</v>
      </c>
    </row>
    <row r="7" spans="2:15">
      <c r="B7" s="5">
        <v>10000002</v>
      </c>
      <c r="C7" s="6">
        <v>41000</v>
      </c>
      <c r="D7" s="5">
        <v>5</v>
      </c>
      <c r="E7" s="5" t="s">
        <v>15</v>
      </c>
      <c r="F7" s="5" t="str">
        <f>VLOOKUP(E7,'WK-商品マスタ'!$A:$D,2,0)</f>
        <v>いちご</v>
      </c>
      <c r="G7" s="9">
        <v>1</v>
      </c>
      <c r="H7" s="9">
        <f>VLOOKUP(E7,'WK-商品マスタ'!$A:$D,3,0)</f>
        <v>398</v>
      </c>
      <c r="I7" s="9">
        <f t="shared" si="0"/>
        <v>398</v>
      </c>
    </row>
    <row r="8" spans="2:15">
      <c r="B8" s="5">
        <v>10000002</v>
      </c>
      <c r="C8" s="6">
        <v>41000</v>
      </c>
      <c r="D8" s="5">
        <v>3</v>
      </c>
      <c r="E8" s="5" t="s">
        <v>16</v>
      </c>
      <c r="F8" s="5" t="str">
        <f>VLOOKUP(E8,'WK-商品マスタ'!$A:$D,2,0)</f>
        <v>キウイ</v>
      </c>
      <c r="G8" s="9">
        <v>2</v>
      </c>
      <c r="H8" s="9">
        <f>VLOOKUP(E8,'WK-商品マスタ'!$A:$D,3,0)</f>
        <v>98</v>
      </c>
      <c r="I8" s="9">
        <f t="shared" si="0"/>
        <v>196</v>
      </c>
    </row>
    <row r="9" spans="2:15">
      <c r="B9" s="5">
        <v>10000003</v>
      </c>
      <c r="C9" s="6">
        <v>41000</v>
      </c>
      <c r="D9" s="5">
        <v>1</v>
      </c>
      <c r="E9" s="5" t="s">
        <v>16</v>
      </c>
      <c r="F9" s="5" t="str">
        <f>VLOOKUP(E9,'WK-商品マスタ'!$A:$D,2,0)</f>
        <v>キウイ</v>
      </c>
      <c r="G9" s="9">
        <v>1</v>
      </c>
      <c r="H9" s="9">
        <f>VLOOKUP(E9,'WK-商品マスタ'!$A:$D,3,0)</f>
        <v>98</v>
      </c>
      <c r="I9" s="9">
        <f t="shared" si="0"/>
        <v>98</v>
      </c>
    </row>
    <row r="10" spans="2:15">
      <c r="B10" s="5">
        <v>10000003</v>
      </c>
      <c r="C10" s="6">
        <v>41000</v>
      </c>
      <c r="D10" s="5">
        <v>4</v>
      </c>
      <c r="E10" s="5" t="s">
        <v>17</v>
      </c>
      <c r="F10" s="5" t="str">
        <f>VLOOKUP(E10,'WK-商品マスタ'!$A:$D,2,0)</f>
        <v>八朔</v>
      </c>
      <c r="G10" s="9">
        <v>5</v>
      </c>
      <c r="H10" s="9">
        <f>VLOOKUP(E10,'WK-商品マスタ'!$A:$D,3,0)</f>
        <v>120</v>
      </c>
      <c r="I10" s="9">
        <f t="shared" si="0"/>
        <v>600</v>
      </c>
    </row>
    <row r="11" spans="2:15">
      <c r="B11" s="5">
        <v>10000003</v>
      </c>
      <c r="C11" s="6">
        <v>41000</v>
      </c>
      <c r="D11" s="5">
        <v>2</v>
      </c>
      <c r="E11" s="5" t="s">
        <v>18</v>
      </c>
      <c r="F11" s="5" t="str">
        <f>VLOOKUP(E11,'WK-商品マスタ'!$A:$D,2,0)</f>
        <v>バナナ</v>
      </c>
      <c r="G11" s="9">
        <v>2</v>
      </c>
      <c r="H11" s="9">
        <f>VLOOKUP(E11,'WK-商品マスタ'!$A:$D,3,0)</f>
        <v>298</v>
      </c>
      <c r="I11" s="9">
        <f t="shared" si="0"/>
        <v>596</v>
      </c>
    </row>
    <row r="12" spans="2:15">
      <c r="B12" s="5">
        <v>10000003</v>
      </c>
      <c r="C12" s="6">
        <v>41000</v>
      </c>
      <c r="D12" s="5">
        <v>5</v>
      </c>
      <c r="E12" s="5" t="s">
        <v>18</v>
      </c>
      <c r="F12" s="5" t="str">
        <f>VLOOKUP(E12,'WK-商品マスタ'!$A:$D,2,0)</f>
        <v>バナナ</v>
      </c>
      <c r="G12" s="9">
        <v>3</v>
      </c>
      <c r="H12" s="9">
        <f>VLOOKUP(E12,'WK-商品マスタ'!$A:$D,3,0)</f>
        <v>298</v>
      </c>
      <c r="I12" s="9">
        <f t="shared" si="0"/>
        <v>894</v>
      </c>
    </row>
    <row r="13" spans="2:15">
      <c r="B13" s="5">
        <v>10000003</v>
      </c>
      <c r="C13" s="6">
        <v>41000</v>
      </c>
      <c r="D13" s="5">
        <v>4</v>
      </c>
      <c r="E13" s="5" t="s">
        <v>19</v>
      </c>
      <c r="F13" s="5" t="str">
        <f>VLOOKUP(E13,'WK-商品マスタ'!$A:$D,2,0)</f>
        <v>りんご</v>
      </c>
      <c r="G13" s="9">
        <v>1</v>
      </c>
      <c r="H13" s="9">
        <f>VLOOKUP(E13,'WK-商品マスタ'!$A:$D,3,0)</f>
        <v>198</v>
      </c>
      <c r="I13" s="9">
        <f t="shared" si="0"/>
        <v>198</v>
      </c>
    </row>
    <row r="14" spans="2:15">
      <c r="B14" s="5">
        <v>10000003</v>
      </c>
      <c r="C14" s="6">
        <v>41000</v>
      </c>
      <c r="D14" s="5">
        <v>6</v>
      </c>
      <c r="E14" s="5" t="s">
        <v>19</v>
      </c>
      <c r="F14" s="5" t="str">
        <f>VLOOKUP(E14,'WK-商品マスタ'!$A:$D,2,0)</f>
        <v>りんご</v>
      </c>
      <c r="G14" s="9">
        <v>6</v>
      </c>
      <c r="H14" s="9">
        <f>VLOOKUP(E14,'WK-商品マスタ'!$A:$D,3,0)</f>
        <v>198</v>
      </c>
      <c r="I14" s="9">
        <f t="shared" si="0"/>
        <v>1188</v>
      </c>
    </row>
    <row r="15" spans="2:15">
      <c r="B15" s="5">
        <v>10000003</v>
      </c>
      <c r="C15" s="6">
        <v>41000</v>
      </c>
      <c r="D15" s="5">
        <v>3</v>
      </c>
      <c r="E15" s="5" t="s">
        <v>24</v>
      </c>
      <c r="F15" s="5" t="str">
        <f>VLOOKUP(E15,'WK-商品マスタ'!$A:$D,2,0)</f>
        <v>アボカド</v>
      </c>
      <c r="G15" s="9">
        <v>1</v>
      </c>
      <c r="H15" s="9">
        <f>VLOOKUP(E15,'WK-商品マスタ'!$A:$D,3,0)</f>
        <v>150</v>
      </c>
      <c r="I15" s="9">
        <f t="shared" si="0"/>
        <v>150</v>
      </c>
    </row>
    <row r="16" spans="2:15">
      <c r="B16" s="5">
        <v>10000003</v>
      </c>
      <c r="C16" s="6">
        <v>41000</v>
      </c>
      <c r="D16" s="5">
        <v>4</v>
      </c>
      <c r="E16" s="5" t="s">
        <v>24</v>
      </c>
      <c r="F16" s="5" t="str">
        <f>VLOOKUP(E16,'WK-商品マスタ'!$A:$D,2,0)</f>
        <v>アボカド</v>
      </c>
      <c r="G16" s="9">
        <v>3</v>
      </c>
      <c r="H16" s="9">
        <f>VLOOKUP(E16,'WK-商品マスタ'!$A:$D,3,0)</f>
        <v>150</v>
      </c>
      <c r="I16" s="9">
        <f t="shared" si="0"/>
        <v>450</v>
      </c>
    </row>
    <row r="17" spans="2:9">
      <c r="B17" s="5">
        <v>10000004</v>
      </c>
      <c r="C17" s="6">
        <v>41001</v>
      </c>
      <c r="D17" s="5">
        <v>1</v>
      </c>
      <c r="E17" s="5" t="s">
        <v>15</v>
      </c>
      <c r="F17" s="5" t="str">
        <f>VLOOKUP(E17,'WK-商品マスタ'!$A:$D,2,0)</f>
        <v>いちご</v>
      </c>
      <c r="G17" s="9">
        <v>4</v>
      </c>
      <c r="H17" s="9">
        <f>VLOOKUP(E17,'WK-商品マスタ'!$A:$D,3,0)</f>
        <v>398</v>
      </c>
      <c r="I17" s="9">
        <f t="shared" si="0"/>
        <v>1592</v>
      </c>
    </row>
    <row r="18" spans="2:9">
      <c r="B18" s="5">
        <v>10000004</v>
      </c>
      <c r="C18" s="6">
        <v>41001</v>
      </c>
      <c r="D18" s="5">
        <v>4</v>
      </c>
      <c r="E18" s="5" t="s">
        <v>15</v>
      </c>
      <c r="F18" s="5" t="str">
        <f>VLOOKUP(E18,'WK-商品マスタ'!$A:$D,2,0)</f>
        <v>いちご</v>
      </c>
      <c r="G18" s="9">
        <v>5</v>
      </c>
      <c r="H18" s="9">
        <f>VLOOKUP(E18,'WK-商品マスタ'!$A:$D,3,0)</f>
        <v>398</v>
      </c>
      <c r="I18" s="9">
        <f t="shared" si="0"/>
        <v>1990</v>
      </c>
    </row>
    <row r="19" spans="2:9">
      <c r="B19" s="5">
        <v>10000004</v>
      </c>
      <c r="C19" s="6">
        <v>41001</v>
      </c>
      <c r="D19" s="5">
        <v>2</v>
      </c>
      <c r="E19" s="5" t="s">
        <v>18</v>
      </c>
      <c r="F19" s="5" t="str">
        <f>VLOOKUP(E19,'WK-商品マスタ'!$A:$D,2,0)</f>
        <v>バナナ</v>
      </c>
      <c r="G19" s="9">
        <v>2</v>
      </c>
      <c r="H19" s="9">
        <f>VLOOKUP(E19,'WK-商品マスタ'!$A:$D,3,0)</f>
        <v>298</v>
      </c>
      <c r="I19" s="9">
        <f t="shared" si="0"/>
        <v>596</v>
      </c>
    </row>
    <row r="20" spans="2:9" s="19" customFormat="1">
      <c r="B20" s="20">
        <v>10000006</v>
      </c>
      <c r="C20" s="21">
        <v>41003</v>
      </c>
      <c r="D20" s="20">
        <v>1</v>
      </c>
      <c r="E20" s="20" t="s">
        <v>15</v>
      </c>
      <c r="F20" s="20" t="str">
        <f>VLOOKUP(E20,'WK-商品マスタ'!$A:$D,2,0)</f>
        <v>いちご</v>
      </c>
      <c r="G20" s="22">
        <v>2</v>
      </c>
      <c r="H20" s="22">
        <f>VLOOKUP(E20,'WK-商品マスタ'!$A:$D,4,0)</f>
        <v>250</v>
      </c>
      <c r="I20" s="22">
        <f t="shared" si="0"/>
        <v>500</v>
      </c>
    </row>
    <row r="21" spans="2:9" s="19" customFormat="1">
      <c r="B21" s="20">
        <v>10000007</v>
      </c>
      <c r="C21" s="21">
        <v>41003</v>
      </c>
      <c r="D21" s="20">
        <v>1</v>
      </c>
      <c r="E21" s="20" t="s">
        <v>15</v>
      </c>
      <c r="F21" s="20" t="str">
        <f>VLOOKUP(E21,'WK-商品マスタ'!$A:$D,2,0)</f>
        <v>いちご</v>
      </c>
      <c r="G21" s="22">
        <v>12</v>
      </c>
      <c r="H21" s="22">
        <f>VLOOKUP(E21,'WK-商品マスタ'!$A:$D,4,0)</f>
        <v>250</v>
      </c>
      <c r="I21" s="22">
        <f t="shared" si="0"/>
        <v>3000</v>
      </c>
    </row>
    <row r="22" spans="2:9" s="19" customFormat="1">
      <c r="B22" s="20">
        <v>10000007</v>
      </c>
      <c r="C22" s="21">
        <v>41003</v>
      </c>
      <c r="D22" s="20">
        <v>2</v>
      </c>
      <c r="E22" s="20" t="s">
        <v>15</v>
      </c>
      <c r="F22" s="20" t="str">
        <f>VLOOKUP(E22,'WK-商品マスタ'!$A:$D,2,0)</f>
        <v>いちご</v>
      </c>
      <c r="G22" s="22">
        <v>1</v>
      </c>
      <c r="H22" s="22">
        <f>VLOOKUP(E22,'WK-商品マスタ'!$A:$D,4,0)</f>
        <v>250</v>
      </c>
      <c r="I22" s="22">
        <f t="shared" si="0"/>
        <v>250</v>
      </c>
    </row>
    <row r="23" spans="2:9" s="19" customFormat="1">
      <c r="B23" s="20">
        <v>10000005</v>
      </c>
      <c r="C23" s="21">
        <v>41003</v>
      </c>
      <c r="D23" s="20">
        <v>1</v>
      </c>
      <c r="E23" s="20" t="s">
        <v>16</v>
      </c>
      <c r="F23" s="20" t="str">
        <f>VLOOKUP(E23,'WK-商品マスタ'!$A:$D,2,0)</f>
        <v>キウイ</v>
      </c>
      <c r="G23" s="22">
        <v>1</v>
      </c>
      <c r="H23" s="22">
        <f>VLOOKUP(E23,'WK-商品マスタ'!$A:$D,4,0)</f>
        <v>88</v>
      </c>
      <c r="I23" s="22">
        <f t="shared" si="0"/>
        <v>88</v>
      </c>
    </row>
    <row r="24" spans="2:9" s="19" customFormat="1">
      <c r="B24" s="20">
        <v>10000005</v>
      </c>
      <c r="C24" s="21">
        <v>41003</v>
      </c>
      <c r="D24" s="20">
        <v>2</v>
      </c>
      <c r="E24" s="20" t="s">
        <v>16</v>
      </c>
      <c r="F24" s="20" t="str">
        <f>VLOOKUP(E24,'WK-商品マスタ'!$A:$D,2,0)</f>
        <v>キウイ</v>
      </c>
      <c r="G24" s="22">
        <v>1</v>
      </c>
      <c r="H24" s="22">
        <f>VLOOKUP(E24,'WK-商品マスタ'!$A:$D,4,0)</f>
        <v>88</v>
      </c>
      <c r="I24" s="22">
        <f t="shared" si="0"/>
        <v>88</v>
      </c>
    </row>
    <row r="25" spans="2:9" s="19" customFormat="1">
      <c r="B25" s="20">
        <v>10000005</v>
      </c>
      <c r="C25" s="21">
        <v>41003</v>
      </c>
      <c r="D25" s="20">
        <v>3</v>
      </c>
      <c r="E25" s="20" t="s">
        <v>17</v>
      </c>
      <c r="F25" s="20" t="str">
        <f>VLOOKUP(E25,'WK-商品マスタ'!$A:$D,2,0)</f>
        <v>八朔</v>
      </c>
      <c r="G25" s="22">
        <v>1</v>
      </c>
      <c r="H25" s="22">
        <f>VLOOKUP(E25,'WK-商品マスタ'!$A:$D,4,0)</f>
        <v>98</v>
      </c>
      <c r="I25" s="22">
        <f t="shared" si="0"/>
        <v>98</v>
      </c>
    </row>
    <row r="26" spans="2:9" s="19" customFormat="1">
      <c r="B26" s="20">
        <v>10000005</v>
      </c>
      <c r="C26" s="21">
        <v>41003</v>
      </c>
      <c r="D26" s="20">
        <v>2</v>
      </c>
      <c r="E26" s="20" t="s">
        <v>18</v>
      </c>
      <c r="F26" s="20" t="str">
        <f>VLOOKUP(E26,'WK-商品マスタ'!$A:$D,2,0)</f>
        <v>バナナ</v>
      </c>
      <c r="G26" s="22">
        <v>1</v>
      </c>
      <c r="H26" s="22">
        <f>VLOOKUP(E26,'WK-商品マスタ'!$A:$D,4,0)</f>
        <v>198</v>
      </c>
      <c r="I26" s="22">
        <f t="shared" si="0"/>
        <v>198</v>
      </c>
    </row>
    <row r="27" spans="2:9" s="19" customFormat="1">
      <c r="B27" s="20">
        <v>10000005</v>
      </c>
      <c r="C27" s="21">
        <v>41003</v>
      </c>
      <c r="D27" s="20">
        <v>3</v>
      </c>
      <c r="E27" s="20" t="s">
        <v>18</v>
      </c>
      <c r="F27" s="20" t="str">
        <f>VLOOKUP(E27,'WK-商品マスタ'!$A:$D,2,0)</f>
        <v>バナナ</v>
      </c>
      <c r="G27" s="22">
        <v>1</v>
      </c>
      <c r="H27" s="22">
        <f>VLOOKUP(E27,'WK-商品マスタ'!$A:$D,4,0)</f>
        <v>198</v>
      </c>
      <c r="I27" s="22">
        <f t="shared" si="0"/>
        <v>198</v>
      </c>
    </row>
    <row r="28" spans="2:9">
      <c r="B28" s="5">
        <v>10000008</v>
      </c>
      <c r="C28" s="6">
        <v>41004</v>
      </c>
      <c r="D28" s="5">
        <v>1</v>
      </c>
      <c r="E28" s="5" t="s">
        <v>15</v>
      </c>
      <c r="F28" s="5" t="str">
        <f>VLOOKUP(E28,'WK-商品マスタ'!$A:$D,2,0)</f>
        <v>いちご</v>
      </c>
      <c r="G28" s="9">
        <v>1</v>
      </c>
      <c r="H28" s="9">
        <f>VLOOKUP(E28,'WK-商品マスタ'!$A:$D,3,0)</f>
        <v>398</v>
      </c>
      <c r="I28" s="9">
        <f t="shared" si="0"/>
        <v>398</v>
      </c>
    </row>
    <row r="29" spans="2:9">
      <c r="B29" s="5">
        <v>10000009</v>
      </c>
      <c r="C29" s="6">
        <v>41004</v>
      </c>
      <c r="D29" s="5">
        <v>1</v>
      </c>
      <c r="E29" s="5" t="s">
        <v>15</v>
      </c>
      <c r="F29" s="5" t="str">
        <f>VLOOKUP(E29,'WK-商品マスタ'!$A:$D,2,0)</f>
        <v>いちご</v>
      </c>
      <c r="G29" s="9">
        <v>3</v>
      </c>
      <c r="H29" s="9">
        <f>VLOOKUP(E29,'WK-商品マスタ'!$A:$D,3,0)</f>
        <v>398</v>
      </c>
      <c r="I29" s="9">
        <f t="shared" si="0"/>
        <v>1194</v>
      </c>
    </row>
    <row r="30" spans="2:9">
      <c r="B30" s="5">
        <v>10000009</v>
      </c>
      <c r="C30" s="6">
        <v>41004</v>
      </c>
      <c r="D30" s="5">
        <v>2</v>
      </c>
      <c r="E30" s="5" t="s">
        <v>15</v>
      </c>
      <c r="F30" s="5" t="str">
        <f>VLOOKUP(E30,'WK-商品マスタ'!$A:$D,2,0)</f>
        <v>いちご</v>
      </c>
      <c r="G30" s="9">
        <v>2</v>
      </c>
      <c r="H30" s="9">
        <f>VLOOKUP(E30,'WK-商品マスタ'!$A:$D,3,0)</f>
        <v>398</v>
      </c>
      <c r="I30" s="9">
        <f t="shared" si="0"/>
        <v>796</v>
      </c>
    </row>
    <row r="31" spans="2:9">
      <c r="B31" s="5">
        <v>10000009</v>
      </c>
      <c r="C31" s="6">
        <v>41004</v>
      </c>
      <c r="D31" s="5">
        <v>2</v>
      </c>
      <c r="E31" s="5" t="s">
        <v>15</v>
      </c>
      <c r="F31" s="5" t="str">
        <f>VLOOKUP(E31,'WK-商品マスタ'!$A:$D,2,0)</f>
        <v>いちご</v>
      </c>
      <c r="G31" s="9">
        <v>3</v>
      </c>
      <c r="H31" s="9">
        <f>VLOOKUP(E31,'WK-商品マスタ'!$A:$D,3,0)</f>
        <v>398</v>
      </c>
      <c r="I31" s="9">
        <f t="shared" si="0"/>
        <v>1194</v>
      </c>
    </row>
    <row r="32" spans="2:9">
      <c r="B32" s="5">
        <v>10000009</v>
      </c>
      <c r="C32" s="6">
        <v>41004</v>
      </c>
      <c r="D32" s="5">
        <v>3</v>
      </c>
      <c r="E32" s="5" t="s">
        <v>16</v>
      </c>
      <c r="F32" s="5" t="str">
        <f>VLOOKUP(E32,'WK-商品マスタ'!$A:$D,2,0)</f>
        <v>キウイ</v>
      </c>
      <c r="G32" s="9">
        <v>7</v>
      </c>
      <c r="H32" s="9">
        <f>VLOOKUP(E32,'WK-商品マスタ'!$A:$D,3,0)</f>
        <v>98</v>
      </c>
      <c r="I32" s="9">
        <f t="shared" si="0"/>
        <v>686</v>
      </c>
    </row>
    <row r="33" spans="2:9">
      <c r="B33" s="5">
        <v>10000010</v>
      </c>
      <c r="C33" s="6">
        <v>41006</v>
      </c>
      <c r="D33" s="5">
        <v>1</v>
      </c>
      <c r="E33" s="5" t="s">
        <v>17</v>
      </c>
      <c r="F33" s="5" t="str">
        <f>VLOOKUP(E33,'WK-商品マスタ'!$A:$D,2,0)</f>
        <v>八朔</v>
      </c>
      <c r="G33" s="9">
        <v>2</v>
      </c>
      <c r="H33" s="9">
        <f>VLOOKUP(E33,'WK-商品マスタ'!$A:$D,3,0)</f>
        <v>120</v>
      </c>
      <c r="I33" s="9">
        <f t="shared" si="0"/>
        <v>240</v>
      </c>
    </row>
  </sheetData>
  <autoFilter ref="B2:I33"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3:F11"/>
  <sheetViews>
    <sheetView workbookViewId="0"/>
  </sheetViews>
  <sheetFormatPr defaultRowHeight="13.5"/>
  <cols>
    <col min="1" max="1" width="13.625" bestFit="1" customWidth="1"/>
    <col min="2" max="2" width="1.625" customWidth="1"/>
    <col min="3" max="3" width="11.125" bestFit="1" customWidth="1"/>
    <col min="4" max="4" width="12.625" style="10" bestFit="1" customWidth="1"/>
    <col min="5" max="5" width="12.625" bestFit="1" customWidth="1"/>
    <col min="6" max="6" width="7.75" bestFit="1" customWidth="1"/>
  </cols>
  <sheetData>
    <row r="3" spans="1:6">
      <c r="C3" s="11" t="s">
        <v>22</v>
      </c>
      <c r="D3" t="s">
        <v>27</v>
      </c>
    </row>
    <row r="4" spans="1:6">
      <c r="C4" s="16" t="s">
        <v>24</v>
      </c>
      <c r="D4" s="17">
        <v>6</v>
      </c>
      <c r="F4" t="str">
        <f>VLOOKUP(C4,'WK-商品マスタ'!$A$1:$D$6,2,0)</f>
        <v>アボカド</v>
      </c>
    </row>
    <row r="5" spans="1:6">
      <c r="C5" s="16" t="s">
        <v>15</v>
      </c>
      <c r="D5" s="17">
        <v>39</v>
      </c>
      <c r="F5" t="str">
        <f>VLOOKUP(C5,'WK-商品マスタ'!$A$1:$D$6,2,0)</f>
        <v>いちご</v>
      </c>
    </row>
    <row r="6" spans="1:6">
      <c r="A6" t="s">
        <v>31</v>
      </c>
      <c r="C6" s="16" t="s">
        <v>16</v>
      </c>
      <c r="D6" s="17">
        <v>12</v>
      </c>
      <c r="F6" t="str">
        <f>VLOOKUP(C6,'WK-商品マスタ'!$A$1:$D$6,2,0)</f>
        <v>キウイ</v>
      </c>
    </row>
    <row r="7" spans="1:6">
      <c r="C7" s="16" t="s">
        <v>17</v>
      </c>
      <c r="D7" s="17">
        <v>8</v>
      </c>
      <c r="F7" t="str">
        <f>VLOOKUP(C7,'WK-商品マスタ'!$A$1:$D$6,2,0)</f>
        <v>八朔</v>
      </c>
    </row>
    <row r="8" spans="1:6">
      <c r="C8" s="16" t="s">
        <v>18</v>
      </c>
      <c r="D8" s="17">
        <v>9</v>
      </c>
      <c r="F8" t="str">
        <f>VLOOKUP(C8,'WK-商品マスタ'!$A$1:$D$6,2,0)</f>
        <v>バナナ</v>
      </c>
    </row>
    <row r="9" spans="1:6">
      <c r="C9" s="16" t="s">
        <v>19</v>
      </c>
      <c r="D9" s="17">
        <v>7</v>
      </c>
      <c r="F9" t="str">
        <f>VLOOKUP(C9,'WK-商品マスタ'!$A$1:$D$6,2,0)</f>
        <v>りんご</v>
      </c>
    </row>
    <row r="10" spans="1:6">
      <c r="C10" s="16" t="s">
        <v>23</v>
      </c>
      <c r="D10" s="17">
        <v>81</v>
      </c>
    </row>
    <row r="11" spans="1:6">
      <c r="D1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3:F24"/>
  <sheetViews>
    <sheetView workbookViewId="0"/>
  </sheetViews>
  <sheetFormatPr defaultRowHeight="13.5"/>
  <cols>
    <col min="1" max="1" width="26.625" bestFit="1" customWidth="1"/>
    <col min="2" max="2" width="1.625" customWidth="1"/>
    <col min="3" max="3" width="12.75" customWidth="1"/>
    <col min="4" max="4" width="12.625" style="10" bestFit="1" customWidth="1"/>
    <col min="6" max="6" width="7.75" bestFit="1" customWidth="1"/>
  </cols>
  <sheetData>
    <row r="3" spans="1:6">
      <c r="C3" s="11" t="s">
        <v>22</v>
      </c>
      <c r="D3" s="10" t="s">
        <v>25</v>
      </c>
    </row>
    <row r="4" spans="1:6">
      <c r="A4" s="23" t="s">
        <v>30</v>
      </c>
      <c r="C4" s="12">
        <v>41000</v>
      </c>
      <c r="D4" s="10">
        <v>7058</v>
      </c>
      <c r="E4" s="14"/>
    </row>
    <row r="5" spans="1:6">
      <c r="A5" t="s">
        <v>29</v>
      </c>
      <c r="C5" s="13" t="s">
        <v>24</v>
      </c>
      <c r="D5" s="10">
        <v>900</v>
      </c>
      <c r="F5" t="str">
        <f>VLOOKUP(C5,'WK-商品マスタ'!$A$1:$D$6,2,0)</f>
        <v>アボカド</v>
      </c>
    </row>
    <row r="6" spans="1:6">
      <c r="A6" t="s">
        <v>29</v>
      </c>
      <c r="C6" s="13" t="s">
        <v>15</v>
      </c>
      <c r="D6" s="10">
        <v>2388</v>
      </c>
      <c r="F6" t="str">
        <f>VLOOKUP(C6,'WK-商品マスタ'!$A$1:$D$6,2,0)</f>
        <v>いちご</v>
      </c>
    </row>
    <row r="7" spans="1:6">
      <c r="A7" t="s">
        <v>29</v>
      </c>
      <c r="C7" s="13" t="s">
        <v>16</v>
      </c>
      <c r="D7" s="10">
        <v>294</v>
      </c>
      <c r="F7" t="str">
        <f>VLOOKUP(C7,'WK-商品マスタ'!$A$1:$D$6,2,0)</f>
        <v>キウイ</v>
      </c>
    </row>
    <row r="8" spans="1:6">
      <c r="A8" t="s">
        <v>29</v>
      </c>
      <c r="C8" s="13" t="s">
        <v>17</v>
      </c>
      <c r="D8" s="10">
        <v>600</v>
      </c>
      <c r="F8" t="str">
        <f>VLOOKUP(C8,'WK-商品マスタ'!$A$1:$D$6,2,0)</f>
        <v>八朔</v>
      </c>
    </row>
    <row r="9" spans="1:6">
      <c r="A9" t="s">
        <v>29</v>
      </c>
      <c r="C9" s="13" t="s">
        <v>18</v>
      </c>
      <c r="D9" s="10">
        <v>1490</v>
      </c>
      <c r="F9" t="str">
        <f>VLOOKUP(C9,'WK-商品マスタ'!$A$1:$D$6,2,0)</f>
        <v>バナナ</v>
      </c>
    </row>
    <row r="10" spans="1:6">
      <c r="A10" t="s">
        <v>29</v>
      </c>
      <c r="C10" s="13" t="s">
        <v>19</v>
      </c>
      <c r="D10" s="10">
        <v>1386</v>
      </c>
      <c r="F10" t="str">
        <f>VLOOKUP(C10,'WK-商品マスタ'!$A$1:$D$6,2,0)</f>
        <v>りんご</v>
      </c>
    </row>
    <row r="11" spans="1:6">
      <c r="A11" s="23" t="s">
        <v>30</v>
      </c>
      <c r="C11" s="12">
        <v>41001</v>
      </c>
      <c r="D11" s="10">
        <v>4178</v>
      </c>
    </row>
    <row r="12" spans="1:6">
      <c r="A12" t="s">
        <v>29</v>
      </c>
      <c r="C12" s="13" t="s">
        <v>15</v>
      </c>
      <c r="D12" s="10">
        <v>3582</v>
      </c>
      <c r="F12" t="str">
        <f>VLOOKUP(C12,'WK-商品マスタ'!$A$1:$D$6,2,0)</f>
        <v>いちご</v>
      </c>
    </row>
    <row r="13" spans="1:6">
      <c r="A13" t="s">
        <v>29</v>
      </c>
      <c r="C13" s="13" t="s">
        <v>18</v>
      </c>
      <c r="D13" s="10">
        <v>596</v>
      </c>
      <c r="F13" t="str">
        <f>VLOOKUP(C13,'WK-商品マスタ'!$A$1:$D$6,2,0)</f>
        <v>バナナ</v>
      </c>
    </row>
    <row r="14" spans="1:6">
      <c r="A14" s="23" t="s">
        <v>30</v>
      </c>
      <c r="C14" s="12">
        <v>41003</v>
      </c>
      <c r="D14" s="10">
        <v>4420</v>
      </c>
    </row>
    <row r="15" spans="1:6">
      <c r="A15" t="s">
        <v>29</v>
      </c>
      <c r="C15" s="13" t="s">
        <v>15</v>
      </c>
      <c r="D15" s="10">
        <v>3750</v>
      </c>
      <c r="F15" t="str">
        <f>VLOOKUP(C15,'WK-商品マスタ'!$A$1:$D$6,2,0)</f>
        <v>いちご</v>
      </c>
    </row>
    <row r="16" spans="1:6">
      <c r="A16" t="s">
        <v>29</v>
      </c>
      <c r="C16" s="13" t="s">
        <v>16</v>
      </c>
      <c r="D16" s="10">
        <v>176</v>
      </c>
      <c r="F16" t="str">
        <f>VLOOKUP(C16,'WK-商品マスタ'!$A$1:$D$6,2,0)</f>
        <v>キウイ</v>
      </c>
    </row>
    <row r="17" spans="1:6">
      <c r="A17" t="s">
        <v>29</v>
      </c>
      <c r="C17" s="13" t="s">
        <v>17</v>
      </c>
      <c r="D17" s="10">
        <v>98</v>
      </c>
      <c r="F17" t="str">
        <f>VLOOKUP(C17,'WK-商品マスタ'!$A$1:$D$6,2,0)</f>
        <v>八朔</v>
      </c>
    </row>
    <row r="18" spans="1:6">
      <c r="A18" t="s">
        <v>29</v>
      </c>
      <c r="C18" s="13" t="s">
        <v>18</v>
      </c>
      <c r="D18" s="10">
        <v>396</v>
      </c>
      <c r="F18" t="str">
        <f>VLOOKUP(C18,'WK-商品マスタ'!$A$1:$D$6,2,0)</f>
        <v>バナナ</v>
      </c>
    </row>
    <row r="19" spans="1:6">
      <c r="A19" s="23" t="s">
        <v>30</v>
      </c>
      <c r="C19" s="12">
        <v>41004</v>
      </c>
      <c r="D19" s="10">
        <v>4268</v>
      </c>
    </row>
    <row r="20" spans="1:6">
      <c r="A20" t="s">
        <v>29</v>
      </c>
      <c r="C20" s="13" t="s">
        <v>15</v>
      </c>
      <c r="D20" s="10">
        <v>3582</v>
      </c>
      <c r="F20" t="str">
        <f>VLOOKUP(C20,'WK-商品マスタ'!$A$1:$D$6,2,0)</f>
        <v>いちご</v>
      </c>
    </row>
    <row r="21" spans="1:6">
      <c r="A21" t="s">
        <v>29</v>
      </c>
      <c r="C21" s="13" t="s">
        <v>16</v>
      </c>
      <c r="D21" s="10">
        <v>686</v>
      </c>
      <c r="F21" t="str">
        <f>VLOOKUP(C21,'WK-商品マスタ'!$A$1:$D$6,2,0)</f>
        <v>キウイ</v>
      </c>
    </row>
    <row r="22" spans="1:6">
      <c r="A22" s="23" t="s">
        <v>30</v>
      </c>
      <c r="C22" s="12">
        <v>41006</v>
      </c>
      <c r="D22" s="10">
        <v>240</v>
      </c>
    </row>
    <row r="23" spans="1:6">
      <c r="A23" t="s">
        <v>29</v>
      </c>
      <c r="C23" s="13" t="s">
        <v>17</v>
      </c>
      <c r="D23" s="10">
        <v>240</v>
      </c>
      <c r="F23" t="str">
        <f>VLOOKUP(C23,'WK-商品マスタ'!$A$1:$D$6,2,0)</f>
        <v>八朔</v>
      </c>
    </row>
    <row r="24" spans="1:6">
      <c r="C24" s="12" t="s">
        <v>23</v>
      </c>
      <c r="D24" s="10">
        <v>20164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D6"/>
  <sheetViews>
    <sheetView workbookViewId="0"/>
  </sheetViews>
  <sheetFormatPr defaultRowHeight="13.5"/>
  <cols>
    <col min="1" max="1" width="5.5" bestFit="1" customWidth="1"/>
    <col min="2" max="2" width="7.75" bestFit="1" customWidth="1"/>
    <col min="3" max="4" width="4.5" bestFit="1" customWidth="1"/>
  </cols>
  <sheetData>
    <row r="1" spans="1:4">
      <c r="A1" t="s">
        <v>14</v>
      </c>
      <c r="B1" t="s">
        <v>11</v>
      </c>
      <c r="C1">
        <v>150</v>
      </c>
      <c r="D1">
        <v>100</v>
      </c>
    </row>
    <row r="2" spans="1:4">
      <c r="A2" t="s">
        <v>15</v>
      </c>
      <c r="B2" t="s">
        <v>10</v>
      </c>
      <c r="C2">
        <v>398</v>
      </c>
      <c r="D2">
        <v>250</v>
      </c>
    </row>
    <row r="3" spans="1:4">
      <c r="A3" t="s">
        <v>16</v>
      </c>
      <c r="B3" t="s">
        <v>8</v>
      </c>
      <c r="C3">
        <v>98</v>
      </c>
      <c r="D3">
        <v>88</v>
      </c>
    </row>
    <row r="4" spans="1:4">
      <c r="A4" t="s">
        <v>17</v>
      </c>
      <c r="B4" t="s">
        <v>9</v>
      </c>
      <c r="C4">
        <v>120</v>
      </c>
      <c r="D4">
        <v>98</v>
      </c>
    </row>
    <row r="5" spans="1:4">
      <c r="A5" t="s">
        <v>18</v>
      </c>
      <c r="B5" t="s">
        <v>7</v>
      </c>
      <c r="C5">
        <v>298</v>
      </c>
      <c r="D5">
        <v>198</v>
      </c>
    </row>
    <row r="6" spans="1:4">
      <c r="A6" t="s">
        <v>19</v>
      </c>
      <c r="B6" t="s">
        <v>12</v>
      </c>
      <c r="C6">
        <v>198</v>
      </c>
      <c r="D6">
        <v>138</v>
      </c>
    </row>
  </sheetData>
  <sortState ref="B2:B7">
    <sortCondition ref="B1"/>
  </sortState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売上リスト</vt:lpstr>
      <vt:lpstr>商品コード名称対応表</vt:lpstr>
      <vt:lpstr>★売上リスト（名称・金額あり）</vt:lpstr>
      <vt:lpstr>★商品別・販売数量</vt:lpstr>
      <vt:lpstr>★日別・商品別・販売金額</vt:lpstr>
      <vt:lpstr>WK-商品マスタ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2017-07-01T07:08:18Z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7d4b9ed9-f840-4c9a-837f-6fad2697c1ff</vt:lpwstr>
  </property>
</Properties>
</file>