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kruger\Documents\GitHub\t\"/>
    </mc:Choice>
  </mc:AlternateContent>
  <xr:revisionPtr revIDLastSave="0" documentId="13_ncr:1_{803DF88E-EED9-4A62-97BE-0716F05E99E4}" xr6:coauthVersionLast="44" xr6:coauthVersionMax="44" xr10:uidLastSave="{00000000-0000-0000-0000-000000000000}"/>
  <bookViews>
    <workbookView xWindow="13470" yWindow="1755" windowWidth="10470" windowHeight="11070" xr2:uid="{00000000-000D-0000-FFFF-FFFF00000000}"/>
  </bookViews>
  <sheets>
    <sheet name="fun" sheetId="2" r:id="rId1"/>
    <sheet name="dat_par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6" i="2" s="1"/>
  <c r="B5" i="2" s="1"/>
  <c r="B7" i="2" s="1"/>
  <c r="B8" i="2" l="1"/>
</calcChain>
</file>

<file path=xl/sharedStrings.xml><?xml version="1.0" encoding="utf-8"?>
<sst xmlns="http://schemas.openxmlformats.org/spreadsheetml/2006/main" count="290" uniqueCount="164">
  <si>
    <t>Name (Long)</t>
  </si>
  <si>
    <t>Name (Short)</t>
  </si>
  <si>
    <t>Function</t>
  </si>
  <si>
    <t>Mid</t>
  </si>
  <si>
    <t>Low</t>
  </si>
  <si>
    <t>High</t>
  </si>
  <si>
    <t>Units</t>
  </si>
  <si>
    <t>Module</t>
  </si>
  <si>
    <t>SourceDef</t>
  </si>
  <si>
    <t>SourcePess</t>
  </si>
  <si>
    <t>SourceOpt</t>
  </si>
  <si>
    <t>Length (Infinity)</t>
  </si>
  <si>
    <t>linf_al_aq</t>
  </si>
  <si>
    <t>VBGF</t>
  </si>
  <si>
    <t>Centimeters</t>
  </si>
  <si>
    <t>Aquaculture</t>
  </si>
  <si>
    <t>INAPESCA (2018)</t>
  </si>
  <si>
    <t>Catabolic Constant (k)</t>
  </si>
  <si>
    <t>k_al_aq</t>
  </si>
  <si>
    <t>Years (Inverse)</t>
  </si>
  <si>
    <t>Roman-Rodriguez and Hammann (1997)</t>
  </si>
  <si>
    <t>Length (time 0)</t>
  </si>
  <si>
    <t>t0_al_aq</t>
  </si>
  <si>
    <t>Years</t>
  </si>
  <si>
    <t xml:space="preserve">a </t>
  </si>
  <si>
    <t>a_lw</t>
  </si>
  <si>
    <t>Length-Weight</t>
  </si>
  <si>
    <t>-</t>
  </si>
  <si>
    <t>Aquaculture and Fishery</t>
  </si>
  <si>
    <t>b</t>
  </si>
  <si>
    <t>b_lw</t>
  </si>
  <si>
    <t>Stocking Denisty</t>
  </si>
  <si>
    <t>dens_aq</t>
  </si>
  <si>
    <t>Numbers at Age</t>
  </si>
  <si>
    <t>(kg/cub.m.)</t>
  </si>
  <si>
    <t>innovasea, other aquaculture folks?, HSWRI pers. comm.</t>
  </si>
  <si>
    <t xml:space="preserve">Cage Size </t>
  </si>
  <si>
    <t>cage_size_aq</t>
  </si>
  <si>
    <t>(cubic meters)</t>
  </si>
  <si>
    <t>InnovaSea AquaPod</t>
  </si>
  <si>
    <t>InnovaSea Evolution</t>
  </si>
  <si>
    <t xml:space="preserve">First Saleable Size </t>
  </si>
  <si>
    <t>sale_size_aq</t>
  </si>
  <si>
    <t>(kg)</t>
  </si>
  <si>
    <t xml:space="preserve">Buche yield </t>
  </si>
  <si>
    <t>by1</t>
  </si>
  <si>
    <t>Buche Weights</t>
  </si>
  <si>
    <t>Proportion</t>
  </si>
  <si>
    <t>UABC &amp; PhD (INAPESCA wild)</t>
  </si>
  <si>
    <t>Goto et al, 2019</t>
  </si>
  <si>
    <t>Buche Dry weight yield</t>
  </si>
  <si>
    <t>by2</t>
  </si>
  <si>
    <t>Fish Round Yield</t>
  </si>
  <si>
    <t>f_z</t>
  </si>
  <si>
    <t>Wet Weight Revenues</t>
  </si>
  <si>
    <t>Fish Round Price</t>
  </si>
  <si>
    <t>g_z</t>
  </si>
  <si>
    <t>USD</t>
  </si>
  <si>
    <t>Sistema Nacional de Informacion e Integracion de Mercados (2019)</t>
  </si>
  <si>
    <t>Feed Requirements</t>
  </si>
  <si>
    <t>feed_prop_aq</t>
  </si>
  <si>
    <t>Feed at Weight</t>
  </si>
  <si>
    <t>CREMES recommendation</t>
  </si>
  <si>
    <t>Tuna Ranching Book</t>
  </si>
  <si>
    <t>Lit Review Comp</t>
  </si>
  <si>
    <t>Feed Cost</t>
  </si>
  <si>
    <t>feed_cost_aq</t>
  </si>
  <si>
    <t>No Harvest Cost</t>
  </si>
  <si>
    <t>USD/kg</t>
  </si>
  <si>
    <t>pers. comm. GMG, Eartch Ocean Farms (2019)</t>
  </si>
  <si>
    <t>Intrafish (2019)</t>
  </si>
  <si>
    <t>Overhead</t>
  </si>
  <si>
    <t>k_z</t>
  </si>
  <si>
    <t>USD/cage</t>
  </si>
  <si>
    <t>pers. comm. Felipe Ramirez (10/16/2018), InnovaSea (11/5/2018); pers. comm. Tyler Korte (11/5/2018), Blue Ocean Mariculture; pers. comm. Earth Ocean Farms S.A. de C.V. (2018); Salary tabulator (2017 SHCP); Cygnus MIA (2017)</t>
  </si>
  <si>
    <t>Cost per fry</t>
  </si>
  <si>
    <t>l_z</t>
  </si>
  <si>
    <t>Harvest Cost</t>
  </si>
  <si>
    <t>CREMES (2018)</t>
  </si>
  <si>
    <t>Minimum Mortality</t>
  </si>
  <si>
    <t>mmin_aq</t>
  </si>
  <si>
    <t>Aquaculture Mortality</t>
  </si>
  <si>
    <t>Proportion (%)</t>
  </si>
  <si>
    <t>?!</t>
  </si>
  <si>
    <t>Discount Factor</t>
  </si>
  <si>
    <t>disc_aq</t>
  </si>
  <si>
    <t>Harvest Decision</t>
  </si>
  <si>
    <t>Midriff source?</t>
  </si>
  <si>
    <t>Value Lost</t>
  </si>
  <si>
    <t>loss</t>
  </si>
  <si>
    <t>Price Matrix</t>
  </si>
  <si>
    <t>ex-vesse price data source?</t>
  </si>
  <si>
    <t>Aquaculture Switch</t>
  </si>
  <si>
    <t>switch_aq</t>
  </si>
  <si>
    <t>Catch (Mass) (2017)</t>
  </si>
  <si>
    <t>f_2017</t>
  </si>
  <si>
    <t>Catch</t>
  </si>
  <si>
    <t>Metric Tonnes</t>
  </si>
  <si>
    <t>Fishery</t>
  </si>
  <si>
    <t>Effort (2017)</t>
  </si>
  <si>
    <t>e_2017</t>
  </si>
  <si>
    <t>Boat-Years</t>
  </si>
  <si>
    <t>Fisher interviews (Castellanos 2018, INAPESCA 2018)</t>
  </si>
  <si>
    <t>Bycatch (2017)</t>
  </si>
  <si>
    <t>b_b</t>
  </si>
  <si>
    <t>Age-Bycatch Mortality</t>
  </si>
  <si>
    <t>Individuals</t>
  </si>
  <si>
    <t>Effort Cost</t>
  </si>
  <si>
    <t>c_2017</t>
  </si>
  <si>
    <t>USD/Boat-Year</t>
  </si>
  <si>
    <t xml:space="preserve">Fishers interviews; (Green Crime in Mexico, Martinez 2018-Ch.12); INAPESCA (2018) </t>
  </si>
  <si>
    <t>Effort Entry Limit</t>
  </si>
  <si>
    <t>eta_limit</t>
  </si>
  <si>
    <t>linf_al</t>
  </si>
  <si>
    <t>k_al</t>
  </si>
  <si>
    <t>t0_al</t>
  </si>
  <si>
    <t>Age Lower Limit - Mature</t>
  </si>
  <si>
    <t>a_mat_am</t>
  </si>
  <si>
    <t>Age-Natural Mortality</t>
  </si>
  <si>
    <t>Age Lower Limit - Old</t>
  </si>
  <si>
    <t>a_old_am</t>
  </si>
  <si>
    <t>Juvenile Natural Mortality</t>
  </si>
  <si>
    <t>m_juv_am</t>
  </si>
  <si>
    <t>Mature Natural Mortality</t>
  </si>
  <si>
    <t>m_mat_am</t>
  </si>
  <si>
    <t>Old Natural Mortality</t>
  </si>
  <si>
    <t>m_old_am</t>
  </si>
  <si>
    <t>a</t>
  </si>
  <si>
    <t>a_ls</t>
  </si>
  <si>
    <t>Length-Selectivity</t>
  </si>
  <si>
    <t>b_ls</t>
  </si>
  <si>
    <t>m</t>
  </si>
  <si>
    <t>m_ls</t>
  </si>
  <si>
    <t>Alpha</t>
  </si>
  <si>
    <t>a_r</t>
  </si>
  <si>
    <t>Recruitment</t>
  </si>
  <si>
    <t>Beta</t>
  </si>
  <si>
    <t>b_r</t>
  </si>
  <si>
    <t>Delta</t>
  </si>
  <si>
    <t>d_r</t>
  </si>
  <si>
    <t>Start Year</t>
  </si>
  <si>
    <t>t_0</t>
  </si>
  <si>
    <t>All</t>
  </si>
  <si>
    <t>End Year</t>
  </si>
  <si>
    <t>t_i</t>
  </si>
  <si>
    <t>Start Age</t>
  </si>
  <si>
    <t>a_0</t>
  </si>
  <si>
    <t>End Age</t>
  </si>
  <si>
    <t>a_i</t>
  </si>
  <si>
    <t>Arbitrary Aquaculture Output</t>
  </si>
  <si>
    <t>y_arb</t>
  </si>
  <si>
    <t>Cages</t>
  </si>
  <si>
    <t>c_cages</t>
  </si>
  <si>
    <t>Count</t>
  </si>
  <si>
    <t>Age</t>
  </si>
  <si>
    <t>Dry Maw Weight (g)</t>
  </si>
  <si>
    <t>Weight (kg)</t>
  </si>
  <si>
    <t>Functions of Age</t>
  </si>
  <si>
    <t>Value</t>
  </si>
  <si>
    <t>Price (US$2018/g) (Final Sale)</t>
  </si>
  <si>
    <t>Price (US$2018/g) (First Sale)</t>
  </si>
  <si>
    <t>Price (US$2018/Dry Maw) (First)</t>
  </si>
  <si>
    <t>Price (US$2018/Dry Maw) (Final)</t>
  </si>
  <si>
    <t>&lt; Change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</si>
</sst>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0" fontId="16" fillId="0" borderId="10" xfId="0" applyFont="1" applyBorder="1"/>
    <xf numFmtId="0" fontId="0" fillId="0" borderId="11" xfId="0" applyBorder="1"/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2" sqref="B2"/>
    </sheetView>
  </sheetViews>
  <sheetFormatPr defaultRowHeight="15" x14ac:dyDescent="0.25"/>
  <cols>
    <col min="1" max="1" width="30" bestFit="1" customWidth="1"/>
    <col min="2" max="2" width="7.5703125" bestFit="1" customWidth="1"/>
    <col min="3" max="3" width="17.42578125" bestFit="1" customWidth="1"/>
  </cols>
  <sheetData>
    <row r="1" spans="1:3" x14ac:dyDescent="0.25">
      <c r="A1" s="4" t="s">
        <v>157</v>
      </c>
      <c r="B1" s="4" t="s">
        <v>158</v>
      </c>
    </row>
    <row r="2" spans="1:3" x14ac:dyDescent="0.25">
      <c r="A2" s="5" t="s">
        <v>154</v>
      </c>
      <c r="B2" s="6">
        <v>6.5</v>
      </c>
      <c r="C2" t="s">
        <v>163</v>
      </c>
    </row>
    <row r="3" spans="1:3" x14ac:dyDescent="0.25">
      <c r="A3" t="s">
        <v>156</v>
      </c>
      <c r="B3" s="1">
        <f>dat_pars!D5*(dat_pars!D2*(1-EXP(-dat_pars!D3*(B2-dat_pars!D4))))^dat_pars!D6</f>
        <v>20.140499335777832</v>
      </c>
    </row>
    <row r="4" spans="1:3" x14ac:dyDescent="0.25">
      <c r="A4" t="s">
        <v>155</v>
      </c>
      <c r="B4" s="1">
        <f>B3*dat_pars!D10*dat_pars!D11*1000</f>
        <v>100.52123218486716</v>
      </c>
    </row>
    <row r="5" spans="1:3" x14ac:dyDescent="0.25">
      <c r="A5" s="2" t="s">
        <v>160</v>
      </c>
      <c r="B5" s="1">
        <f>B6*0.1</f>
        <v>7.4222965518053119</v>
      </c>
    </row>
    <row r="6" spans="1:3" x14ac:dyDescent="0.25">
      <c r="A6" s="2" t="s">
        <v>159</v>
      </c>
      <c r="B6" s="1">
        <f>760*dat_pars!D10*dat_pars!D11*-5.28+B4^0.525+83</f>
        <v>74.222965518053115</v>
      </c>
    </row>
    <row r="7" spans="1:3" x14ac:dyDescent="0.25">
      <c r="A7" s="2" t="s">
        <v>161</v>
      </c>
      <c r="B7" s="3">
        <f>B5*B4</f>
        <v>746.09839502896068</v>
      </c>
    </row>
    <row r="8" spans="1:3" x14ac:dyDescent="0.25">
      <c r="A8" s="2" t="s">
        <v>162</v>
      </c>
      <c r="B8" s="3">
        <f>B6*B4</f>
        <v>7460.9839502896066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206.3</v>
      </c>
      <c r="E2">
        <v>200</v>
      </c>
      <c r="F2">
        <v>200</v>
      </c>
      <c r="G2" t="s">
        <v>14</v>
      </c>
      <c r="H2" t="s">
        <v>15</v>
      </c>
      <c r="I2" t="s">
        <v>16</v>
      </c>
    </row>
    <row r="3" spans="1:11" x14ac:dyDescent="0.25">
      <c r="A3" t="s">
        <v>17</v>
      </c>
      <c r="B3" t="s">
        <v>18</v>
      </c>
      <c r="C3" t="s">
        <v>13</v>
      </c>
      <c r="D3">
        <v>0.17430000000000001</v>
      </c>
      <c r="E3">
        <v>0.155</v>
      </c>
      <c r="F3">
        <v>0.31619999999999998</v>
      </c>
      <c r="G3" t="s">
        <v>19</v>
      </c>
      <c r="H3" t="s">
        <v>15</v>
      </c>
      <c r="I3" t="s">
        <v>16</v>
      </c>
      <c r="K3" t="s">
        <v>20</v>
      </c>
    </row>
    <row r="4" spans="1:11" x14ac:dyDescent="0.25">
      <c r="A4" t="s">
        <v>21</v>
      </c>
      <c r="B4" t="s">
        <v>22</v>
      </c>
      <c r="C4" t="s">
        <v>13</v>
      </c>
      <c r="D4">
        <v>-0.3</v>
      </c>
      <c r="E4">
        <v>-0.65</v>
      </c>
      <c r="F4">
        <v>-0.65</v>
      </c>
      <c r="G4" t="s">
        <v>23</v>
      </c>
      <c r="H4" t="s">
        <v>15</v>
      </c>
      <c r="I4" t="s">
        <v>16</v>
      </c>
    </row>
    <row r="5" spans="1:11" x14ac:dyDescent="0.25">
      <c r="A5" t="s">
        <v>24</v>
      </c>
      <c r="B5" t="s">
        <v>25</v>
      </c>
      <c r="C5" t="s">
        <v>26</v>
      </c>
      <c r="D5">
        <v>5.0000000000000004E-6</v>
      </c>
      <c r="E5">
        <v>4.1280000000000001E-6</v>
      </c>
      <c r="F5">
        <v>4.1280000000000001E-6</v>
      </c>
      <c r="G5" t="s">
        <v>27</v>
      </c>
      <c r="H5" t="s">
        <v>28</v>
      </c>
      <c r="I5" t="s">
        <v>16</v>
      </c>
    </row>
    <row r="6" spans="1:11" x14ac:dyDescent="0.25">
      <c r="A6" t="s">
        <v>29</v>
      </c>
      <c r="B6" t="s">
        <v>30</v>
      </c>
      <c r="C6" t="s">
        <v>26</v>
      </c>
      <c r="D6">
        <v>3.0634999999999999</v>
      </c>
      <c r="E6">
        <v>3.24674</v>
      </c>
      <c r="F6">
        <v>3.24674</v>
      </c>
      <c r="G6" t="s">
        <v>27</v>
      </c>
      <c r="H6" t="s">
        <v>28</v>
      </c>
      <c r="I6" t="s">
        <v>16</v>
      </c>
    </row>
    <row r="7" spans="1:11" x14ac:dyDescent="0.25">
      <c r="A7" t="s">
        <v>31</v>
      </c>
      <c r="B7" t="s">
        <v>32</v>
      </c>
      <c r="C7" t="s">
        <v>33</v>
      </c>
      <c r="D7">
        <v>20</v>
      </c>
      <c r="E7">
        <v>10</v>
      </c>
      <c r="F7">
        <v>30</v>
      </c>
      <c r="G7" t="s">
        <v>34</v>
      </c>
      <c r="H7" t="s">
        <v>15</v>
      </c>
      <c r="I7" t="s">
        <v>35</v>
      </c>
    </row>
    <row r="8" spans="1:11" x14ac:dyDescent="0.25">
      <c r="A8" t="s">
        <v>36</v>
      </c>
      <c r="B8" t="s">
        <v>37</v>
      </c>
      <c r="C8" t="s">
        <v>33</v>
      </c>
      <c r="D8">
        <v>8000</v>
      </c>
      <c r="E8">
        <v>8000</v>
      </c>
      <c r="F8">
        <v>11000</v>
      </c>
      <c r="G8" t="s">
        <v>38</v>
      </c>
      <c r="H8" t="s">
        <v>15</v>
      </c>
      <c r="I8" t="s">
        <v>39</v>
      </c>
      <c r="K8" t="s">
        <v>40</v>
      </c>
    </row>
    <row r="9" spans="1:11" x14ac:dyDescent="0.25">
      <c r="A9" t="s">
        <v>41</v>
      </c>
      <c r="B9" t="s">
        <v>42</v>
      </c>
      <c r="C9" t="s">
        <v>33</v>
      </c>
      <c r="D9">
        <v>2</v>
      </c>
      <c r="E9">
        <v>1</v>
      </c>
      <c r="F9">
        <v>3</v>
      </c>
      <c r="G9" t="s">
        <v>43</v>
      </c>
      <c r="H9" t="s">
        <v>15</v>
      </c>
    </row>
    <row r="10" spans="1:11" x14ac:dyDescent="0.25">
      <c r="A10" t="s">
        <v>44</v>
      </c>
      <c r="B10" t="s">
        <v>45</v>
      </c>
      <c r="C10" t="s">
        <v>46</v>
      </c>
      <c r="D10">
        <v>1.61E-2</v>
      </c>
      <c r="E10">
        <v>1.37E-2</v>
      </c>
      <c r="F10">
        <v>1.61E-2</v>
      </c>
      <c r="G10" t="s">
        <v>47</v>
      </c>
      <c r="H10" t="s">
        <v>28</v>
      </c>
      <c r="I10" t="s">
        <v>48</v>
      </c>
      <c r="J10" t="s">
        <v>49</v>
      </c>
    </row>
    <row r="11" spans="1:11" x14ac:dyDescent="0.25">
      <c r="A11" t="s">
        <v>50</v>
      </c>
      <c r="B11" t="s">
        <v>51</v>
      </c>
      <c r="C11" t="s">
        <v>46</v>
      </c>
      <c r="D11">
        <v>0.31</v>
      </c>
      <c r="E11">
        <v>0.31</v>
      </c>
      <c r="F11">
        <v>0.37</v>
      </c>
      <c r="G11" t="s">
        <v>47</v>
      </c>
      <c r="H11" t="s">
        <v>28</v>
      </c>
      <c r="I11" t="s">
        <v>48</v>
      </c>
      <c r="K11" t="s">
        <v>49</v>
      </c>
    </row>
    <row r="12" spans="1:11" x14ac:dyDescent="0.25">
      <c r="A12" t="s">
        <v>52</v>
      </c>
      <c r="B12" t="s">
        <v>53</v>
      </c>
      <c r="C12" t="s">
        <v>54</v>
      </c>
      <c r="D12">
        <v>0.7</v>
      </c>
      <c r="E12">
        <v>0.7</v>
      </c>
      <c r="F12">
        <v>0.7</v>
      </c>
      <c r="G12" t="s">
        <v>47</v>
      </c>
      <c r="H12" t="s">
        <v>15</v>
      </c>
    </row>
    <row r="13" spans="1:11" x14ac:dyDescent="0.25">
      <c r="A13" t="s">
        <v>55</v>
      </c>
      <c r="B13" t="s">
        <v>56</v>
      </c>
      <c r="C13" t="s">
        <v>54</v>
      </c>
      <c r="D13">
        <v>6.5</v>
      </c>
      <c r="E13">
        <v>6.5</v>
      </c>
      <c r="F13">
        <v>6.5</v>
      </c>
      <c r="G13" t="s">
        <v>57</v>
      </c>
      <c r="H13" t="s">
        <v>15</v>
      </c>
      <c r="I13" t="s">
        <v>58</v>
      </c>
    </row>
    <row r="14" spans="1:11" x14ac:dyDescent="0.25">
      <c r="A14" t="s">
        <v>59</v>
      </c>
      <c r="B14" t="s">
        <v>60</v>
      </c>
      <c r="C14" t="s">
        <v>61</v>
      </c>
      <c r="D14">
        <v>0.02</v>
      </c>
      <c r="E14">
        <v>0.01</v>
      </c>
      <c r="F14">
        <v>0.08</v>
      </c>
      <c r="G14" t="s">
        <v>47</v>
      </c>
      <c r="H14" t="s">
        <v>15</v>
      </c>
      <c r="I14" t="s">
        <v>62</v>
      </c>
      <c r="J14" t="s">
        <v>63</v>
      </c>
      <c r="K14" t="s">
        <v>64</v>
      </c>
    </row>
    <row r="15" spans="1:11" x14ac:dyDescent="0.25">
      <c r="A15" t="s">
        <v>65</v>
      </c>
      <c r="B15" t="s">
        <v>66</v>
      </c>
      <c r="C15" t="s">
        <v>67</v>
      </c>
      <c r="D15">
        <v>2</v>
      </c>
      <c r="E15">
        <v>1.5449999999999999</v>
      </c>
      <c r="F15">
        <v>2</v>
      </c>
      <c r="G15" t="s">
        <v>68</v>
      </c>
      <c r="H15" t="s">
        <v>15</v>
      </c>
      <c r="I15" t="s">
        <v>69</v>
      </c>
      <c r="K15" t="s">
        <v>70</v>
      </c>
    </row>
    <row r="16" spans="1:11" x14ac:dyDescent="0.25">
      <c r="A16" t="s">
        <v>71</v>
      </c>
      <c r="B16" t="s">
        <v>72</v>
      </c>
      <c r="C16" t="s">
        <v>67</v>
      </c>
      <c r="D16">
        <v>170000</v>
      </c>
      <c r="E16">
        <v>170000</v>
      </c>
      <c r="F16">
        <v>170000</v>
      </c>
      <c r="G16" t="s">
        <v>73</v>
      </c>
      <c r="H16" t="s">
        <v>15</v>
      </c>
      <c r="I16" t="s">
        <v>74</v>
      </c>
    </row>
    <row r="17" spans="1:9" x14ac:dyDescent="0.25">
      <c r="A17" t="s">
        <v>75</v>
      </c>
      <c r="B17" t="s">
        <v>76</v>
      </c>
      <c r="C17" t="s">
        <v>77</v>
      </c>
      <c r="D17">
        <v>2</v>
      </c>
      <c r="E17">
        <v>2</v>
      </c>
      <c r="F17">
        <v>2</v>
      </c>
      <c r="H17" t="s">
        <v>15</v>
      </c>
      <c r="I17" t="s">
        <v>78</v>
      </c>
    </row>
    <row r="18" spans="1:9" x14ac:dyDescent="0.25">
      <c r="A18" t="s">
        <v>79</v>
      </c>
      <c r="B18" t="s">
        <v>80</v>
      </c>
      <c r="C18" t="s">
        <v>81</v>
      </c>
      <c r="D18">
        <v>1</v>
      </c>
      <c r="E18">
        <v>0</v>
      </c>
      <c r="F18">
        <v>10</v>
      </c>
      <c r="G18" t="s">
        <v>82</v>
      </c>
      <c r="H18" t="s">
        <v>15</v>
      </c>
      <c r="I18" t="s">
        <v>83</v>
      </c>
    </row>
    <row r="19" spans="1:9" x14ac:dyDescent="0.25">
      <c r="A19" t="s">
        <v>84</v>
      </c>
      <c r="B19" t="s">
        <v>85</v>
      </c>
      <c r="C19" t="s">
        <v>86</v>
      </c>
      <c r="D19">
        <v>0.9</v>
      </c>
      <c r="E19">
        <v>0.75</v>
      </c>
      <c r="F19">
        <v>1</v>
      </c>
      <c r="G19" t="s">
        <v>82</v>
      </c>
      <c r="H19" t="s">
        <v>15</v>
      </c>
      <c r="I19" t="s">
        <v>87</v>
      </c>
    </row>
    <row r="20" spans="1:9" x14ac:dyDescent="0.25">
      <c r="A20" t="s">
        <v>88</v>
      </c>
      <c r="B20" t="s">
        <v>89</v>
      </c>
      <c r="C20" t="s">
        <v>90</v>
      </c>
      <c r="D20">
        <v>0.1</v>
      </c>
      <c r="E20">
        <v>0.1</v>
      </c>
      <c r="F20">
        <v>0.1</v>
      </c>
      <c r="G20" t="s">
        <v>47</v>
      </c>
      <c r="H20" t="s">
        <v>28</v>
      </c>
      <c r="I20" t="s">
        <v>91</v>
      </c>
    </row>
    <row r="21" spans="1:9" x14ac:dyDescent="0.25">
      <c r="A21" t="s">
        <v>92</v>
      </c>
      <c r="B21" t="s">
        <v>93</v>
      </c>
      <c r="C21" t="s">
        <v>90</v>
      </c>
      <c r="D21">
        <v>1</v>
      </c>
      <c r="E21">
        <v>0</v>
      </c>
      <c r="F21">
        <v>1</v>
      </c>
      <c r="G21" t="s">
        <v>27</v>
      </c>
      <c r="H21" t="s">
        <v>15</v>
      </c>
      <c r="I21" t="s">
        <v>27</v>
      </c>
    </row>
    <row r="22" spans="1:9" x14ac:dyDescent="0.25">
      <c r="A22" t="s">
        <v>94</v>
      </c>
      <c r="B22" t="s">
        <v>95</v>
      </c>
      <c r="C22" t="s">
        <v>96</v>
      </c>
      <c r="D22">
        <v>1400</v>
      </c>
      <c r="E22">
        <v>1400</v>
      </c>
      <c r="F22">
        <v>1400</v>
      </c>
      <c r="G22" t="s">
        <v>97</v>
      </c>
      <c r="H22" t="s">
        <v>98</v>
      </c>
      <c r="I22" t="s">
        <v>16</v>
      </c>
    </row>
    <row r="23" spans="1:9" x14ac:dyDescent="0.25">
      <c r="A23" t="s">
        <v>99</v>
      </c>
      <c r="B23" t="s">
        <v>100</v>
      </c>
      <c r="C23" t="s">
        <v>96</v>
      </c>
      <c r="D23">
        <v>120</v>
      </c>
      <c r="E23">
        <v>100</v>
      </c>
      <c r="F23">
        <v>200</v>
      </c>
      <c r="G23" t="s">
        <v>101</v>
      </c>
      <c r="H23" t="s">
        <v>98</v>
      </c>
      <c r="I23" t="s">
        <v>102</v>
      </c>
    </row>
    <row r="24" spans="1:9" x14ac:dyDescent="0.25">
      <c r="A24" t="s">
        <v>103</v>
      </c>
      <c r="B24" t="s">
        <v>104</v>
      </c>
      <c r="C24" t="s">
        <v>105</v>
      </c>
      <c r="D24">
        <v>80000</v>
      </c>
      <c r="E24">
        <v>80000</v>
      </c>
      <c r="F24">
        <v>80000</v>
      </c>
      <c r="G24" t="s">
        <v>106</v>
      </c>
      <c r="H24" t="s">
        <v>98</v>
      </c>
      <c r="I24" t="s">
        <v>16</v>
      </c>
    </row>
    <row r="25" spans="1:9" x14ac:dyDescent="0.25">
      <c r="A25" t="s">
        <v>107</v>
      </c>
      <c r="B25" t="s">
        <v>108</v>
      </c>
      <c r="C25" t="s">
        <v>96</v>
      </c>
      <c r="D25">
        <v>98654.21</v>
      </c>
      <c r="E25">
        <v>19007.46</v>
      </c>
      <c r="F25">
        <v>178300.96</v>
      </c>
      <c r="G25" t="s">
        <v>109</v>
      </c>
      <c r="H25" t="s">
        <v>98</v>
      </c>
      <c r="I25" t="s">
        <v>110</v>
      </c>
    </row>
    <row r="26" spans="1:9" x14ac:dyDescent="0.25">
      <c r="A26" t="s">
        <v>111</v>
      </c>
      <c r="B26" t="s">
        <v>112</v>
      </c>
      <c r="C26" t="s">
        <v>96</v>
      </c>
      <c r="D26">
        <v>0.1</v>
      </c>
      <c r="E26">
        <v>0.1</v>
      </c>
      <c r="F26">
        <v>0.5</v>
      </c>
      <c r="G26" t="s">
        <v>47</v>
      </c>
      <c r="H26" t="s">
        <v>98</v>
      </c>
      <c r="I26" t="s">
        <v>16</v>
      </c>
    </row>
    <row r="27" spans="1:9" x14ac:dyDescent="0.25">
      <c r="A27" t="s">
        <v>11</v>
      </c>
      <c r="B27" t="s">
        <v>113</v>
      </c>
      <c r="C27" t="s">
        <v>13</v>
      </c>
      <c r="D27">
        <v>180.52</v>
      </c>
      <c r="E27">
        <v>180.52</v>
      </c>
      <c r="F27">
        <v>180.52</v>
      </c>
      <c r="G27" t="s">
        <v>14</v>
      </c>
      <c r="H27" t="s">
        <v>98</v>
      </c>
      <c r="I27" t="s">
        <v>16</v>
      </c>
    </row>
    <row r="28" spans="1:9" x14ac:dyDescent="0.25">
      <c r="A28" t="s">
        <v>17</v>
      </c>
      <c r="B28" t="s">
        <v>114</v>
      </c>
      <c r="C28" t="s">
        <v>13</v>
      </c>
      <c r="D28">
        <v>0.17906</v>
      </c>
      <c r="E28">
        <v>0.17906</v>
      </c>
      <c r="F28">
        <v>0.17906</v>
      </c>
      <c r="G28" t="s">
        <v>19</v>
      </c>
      <c r="H28" t="s">
        <v>98</v>
      </c>
      <c r="I28" t="s">
        <v>16</v>
      </c>
    </row>
    <row r="29" spans="1:9" x14ac:dyDescent="0.25">
      <c r="A29" t="s">
        <v>21</v>
      </c>
      <c r="B29" t="s">
        <v>115</v>
      </c>
      <c r="C29" t="s">
        <v>13</v>
      </c>
      <c r="D29">
        <v>-0.65159999999999996</v>
      </c>
      <c r="E29">
        <v>-0.65159999999999996</v>
      </c>
      <c r="F29">
        <v>-0.65159999999999996</v>
      </c>
      <c r="G29" t="s">
        <v>23</v>
      </c>
      <c r="H29" t="s">
        <v>98</v>
      </c>
      <c r="I29" t="s">
        <v>16</v>
      </c>
    </row>
    <row r="30" spans="1:9" x14ac:dyDescent="0.25">
      <c r="A30" t="s">
        <v>116</v>
      </c>
      <c r="B30" t="s">
        <v>117</v>
      </c>
      <c r="C30" t="s">
        <v>118</v>
      </c>
      <c r="D30">
        <v>3.5</v>
      </c>
      <c r="E30">
        <v>3.5</v>
      </c>
      <c r="F30">
        <v>3.5</v>
      </c>
      <c r="G30" t="s">
        <v>23</v>
      </c>
      <c r="H30" t="s">
        <v>98</v>
      </c>
      <c r="I30" t="s">
        <v>16</v>
      </c>
    </row>
    <row r="31" spans="1:9" x14ac:dyDescent="0.25">
      <c r="A31" t="s">
        <v>119</v>
      </c>
      <c r="B31" t="s">
        <v>120</v>
      </c>
      <c r="C31" t="s">
        <v>118</v>
      </c>
      <c r="D31">
        <v>20.5</v>
      </c>
      <c r="E31">
        <v>20.5</v>
      </c>
      <c r="F31">
        <v>20.5</v>
      </c>
      <c r="G31" t="s">
        <v>23</v>
      </c>
      <c r="H31" t="s">
        <v>98</v>
      </c>
      <c r="I31" t="s">
        <v>16</v>
      </c>
    </row>
    <row r="32" spans="1:9" x14ac:dyDescent="0.25">
      <c r="A32" t="s">
        <v>121</v>
      </c>
      <c r="B32" t="s">
        <v>122</v>
      </c>
      <c r="C32" t="s">
        <v>118</v>
      </c>
      <c r="D32">
        <v>0.54900000000000004</v>
      </c>
      <c r="E32">
        <v>0.54900000000000004</v>
      </c>
      <c r="F32">
        <v>0.54900000000000004</v>
      </c>
      <c r="G32" t="s">
        <v>47</v>
      </c>
      <c r="H32" t="s">
        <v>98</v>
      </c>
      <c r="I32" t="s">
        <v>16</v>
      </c>
    </row>
    <row r="33" spans="1:9" x14ac:dyDescent="0.25">
      <c r="A33" t="s">
        <v>123</v>
      </c>
      <c r="B33" t="s">
        <v>124</v>
      </c>
      <c r="C33" t="s">
        <v>118</v>
      </c>
      <c r="D33">
        <v>6.9000000000000006E-2</v>
      </c>
      <c r="E33">
        <v>6.9000000000000006E-2</v>
      </c>
      <c r="F33">
        <v>6.9000000000000006E-2</v>
      </c>
      <c r="G33" t="s">
        <v>47</v>
      </c>
      <c r="H33" t="s">
        <v>98</v>
      </c>
      <c r="I33" t="s">
        <v>16</v>
      </c>
    </row>
    <row r="34" spans="1:9" x14ac:dyDescent="0.25">
      <c r="A34" t="s">
        <v>125</v>
      </c>
      <c r="B34" t="s">
        <v>126</v>
      </c>
      <c r="C34" t="s">
        <v>118</v>
      </c>
      <c r="D34">
        <v>0.41099999999999998</v>
      </c>
      <c r="E34">
        <v>0.41099999999999998</v>
      </c>
      <c r="F34">
        <v>0.41099999999999998</v>
      </c>
      <c r="G34" t="s">
        <v>47</v>
      </c>
      <c r="H34" t="s">
        <v>98</v>
      </c>
      <c r="I34" t="s">
        <v>16</v>
      </c>
    </row>
    <row r="35" spans="1:9" x14ac:dyDescent="0.25">
      <c r="A35" t="s">
        <v>127</v>
      </c>
      <c r="B35" t="s">
        <v>128</v>
      </c>
      <c r="C35" t="s">
        <v>129</v>
      </c>
      <c r="D35">
        <v>0.95</v>
      </c>
      <c r="E35">
        <v>0.95</v>
      </c>
      <c r="F35">
        <v>0.95</v>
      </c>
      <c r="G35" t="s">
        <v>27</v>
      </c>
      <c r="H35" t="s">
        <v>98</v>
      </c>
      <c r="I35" t="s">
        <v>16</v>
      </c>
    </row>
    <row r="36" spans="1:9" x14ac:dyDescent="0.25">
      <c r="A36" t="s">
        <v>29</v>
      </c>
      <c r="B36" t="s">
        <v>130</v>
      </c>
      <c r="C36" t="s">
        <v>129</v>
      </c>
      <c r="D36">
        <v>19.88</v>
      </c>
      <c r="E36">
        <v>19.88</v>
      </c>
      <c r="F36">
        <v>19.88</v>
      </c>
      <c r="G36" t="s">
        <v>27</v>
      </c>
      <c r="H36" t="s">
        <v>98</v>
      </c>
      <c r="I36" t="s">
        <v>16</v>
      </c>
    </row>
    <row r="37" spans="1:9" x14ac:dyDescent="0.25">
      <c r="A37" t="s">
        <v>131</v>
      </c>
      <c r="B37" t="s">
        <v>132</v>
      </c>
      <c r="C37" t="s">
        <v>129</v>
      </c>
      <c r="D37">
        <v>0.13</v>
      </c>
      <c r="E37">
        <v>0.13</v>
      </c>
      <c r="F37">
        <v>0.13</v>
      </c>
      <c r="G37" t="s">
        <v>27</v>
      </c>
      <c r="H37" t="s">
        <v>98</v>
      </c>
      <c r="I37" t="s">
        <v>16</v>
      </c>
    </row>
    <row r="38" spans="1:9" x14ac:dyDescent="0.25">
      <c r="A38" t="s">
        <v>133</v>
      </c>
      <c r="B38" t="s">
        <v>134</v>
      </c>
      <c r="C38" t="s">
        <v>135</v>
      </c>
      <c r="D38">
        <v>131.35</v>
      </c>
      <c r="E38">
        <v>131.35</v>
      </c>
      <c r="F38">
        <v>131.35</v>
      </c>
      <c r="G38" t="s">
        <v>27</v>
      </c>
      <c r="H38" t="s">
        <v>98</v>
      </c>
      <c r="I38" t="s">
        <v>16</v>
      </c>
    </row>
    <row r="39" spans="1:9" x14ac:dyDescent="0.25">
      <c r="A39" t="s">
        <v>136</v>
      </c>
      <c r="B39" t="s">
        <v>137</v>
      </c>
      <c r="C39" t="s">
        <v>135</v>
      </c>
      <c r="D39">
        <v>30700</v>
      </c>
      <c r="E39">
        <v>30700</v>
      </c>
      <c r="F39">
        <v>30700</v>
      </c>
      <c r="G39" t="s">
        <v>27</v>
      </c>
      <c r="H39" t="s">
        <v>98</v>
      </c>
      <c r="I39" t="s">
        <v>16</v>
      </c>
    </row>
    <row r="40" spans="1:9" x14ac:dyDescent="0.25">
      <c r="A40" t="s">
        <v>138</v>
      </c>
      <c r="B40" t="s">
        <v>139</v>
      </c>
      <c r="C40" t="s">
        <v>135</v>
      </c>
      <c r="D40">
        <v>1.639951478</v>
      </c>
      <c r="E40">
        <v>1.639951478</v>
      </c>
      <c r="F40">
        <v>1.639951478</v>
      </c>
      <c r="G40" t="s">
        <v>27</v>
      </c>
      <c r="H40" t="s">
        <v>98</v>
      </c>
      <c r="I40" t="s">
        <v>16</v>
      </c>
    </row>
    <row r="41" spans="1:9" x14ac:dyDescent="0.25">
      <c r="A41" t="s">
        <v>140</v>
      </c>
      <c r="B41" t="s">
        <v>141</v>
      </c>
      <c r="C41" t="s">
        <v>27</v>
      </c>
      <c r="D41">
        <v>0</v>
      </c>
      <c r="E41">
        <v>0</v>
      </c>
      <c r="F41">
        <v>0</v>
      </c>
      <c r="H41" t="s">
        <v>142</v>
      </c>
      <c r="I41" t="s">
        <v>16</v>
      </c>
    </row>
    <row r="42" spans="1:9" x14ac:dyDescent="0.25">
      <c r="A42" t="s">
        <v>143</v>
      </c>
      <c r="B42" t="s">
        <v>144</v>
      </c>
      <c r="C42" t="s">
        <v>27</v>
      </c>
      <c r="D42">
        <v>19</v>
      </c>
      <c r="E42">
        <v>19</v>
      </c>
      <c r="F42">
        <v>19</v>
      </c>
      <c r="H42" t="s">
        <v>142</v>
      </c>
      <c r="I42" t="s">
        <v>16</v>
      </c>
    </row>
    <row r="43" spans="1:9" x14ac:dyDescent="0.25">
      <c r="A43" t="s">
        <v>145</v>
      </c>
      <c r="B43" t="s">
        <v>146</v>
      </c>
      <c r="C43" t="s">
        <v>27</v>
      </c>
      <c r="D43">
        <v>0.5</v>
      </c>
      <c r="E43">
        <v>0.5</v>
      </c>
      <c r="F43">
        <v>0.5</v>
      </c>
      <c r="H43" t="s">
        <v>142</v>
      </c>
      <c r="I43" t="s">
        <v>16</v>
      </c>
    </row>
    <row r="44" spans="1:9" x14ac:dyDescent="0.25">
      <c r="A44" t="s">
        <v>147</v>
      </c>
      <c r="B44" t="s">
        <v>148</v>
      </c>
      <c r="C44" t="s">
        <v>27</v>
      </c>
      <c r="D44">
        <v>26.5</v>
      </c>
      <c r="E44">
        <v>26.5</v>
      </c>
      <c r="F44">
        <v>26.5</v>
      </c>
      <c r="H44" t="s">
        <v>142</v>
      </c>
      <c r="I44" t="s">
        <v>16</v>
      </c>
    </row>
    <row r="45" spans="1:9" x14ac:dyDescent="0.25">
      <c r="A45" t="s">
        <v>149</v>
      </c>
      <c r="B45" t="s">
        <v>150</v>
      </c>
      <c r="C45" t="s">
        <v>90</v>
      </c>
      <c r="D45">
        <v>0</v>
      </c>
      <c r="E45">
        <v>0</v>
      </c>
      <c r="F45">
        <v>0</v>
      </c>
      <c r="G45" t="s">
        <v>97</v>
      </c>
      <c r="H45" t="s">
        <v>142</v>
      </c>
      <c r="I45" t="s">
        <v>27</v>
      </c>
    </row>
    <row r="46" spans="1:9" x14ac:dyDescent="0.25">
      <c r="A46" t="s">
        <v>151</v>
      </c>
      <c r="B46" t="s">
        <v>152</v>
      </c>
      <c r="C46" t="s">
        <v>15</v>
      </c>
      <c r="D46">
        <v>0</v>
      </c>
      <c r="E46">
        <v>1</v>
      </c>
      <c r="F46">
        <v>100</v>
      </c>
      <c r="G46" t="s">
        <v>153</v>
      </c>
      <c r="H4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</vt:lpstr>
      <vt:lpstr>dat_pars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Steinkruger, Andrew</cp:lastModifiedBy>
  <dcterms:created xsi:type="dcterms:W3CDTF">2019-09-16T13:12:38Z</dcterms:created>
  <dcterms:modified xsi:type="dcterms:W3CDTF">2019-09-16T13:52:50Z</dcterms:modified>
</cp:coreProperties>
</file>