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E:\OneDrive\__Karn VNC OneDrive\. งานใหม่ Data\__Csmile VN_Extension to Web\Excel upload and download\"/>
    </mc:Choice>
  </mc:AlternateContent>
  <xr:revisionPtr revIDLastSave="0" documentId="8_{1DA89F33-5EC8-4AF7-B482-4774C8997ADE}" xr6:coauthVersionLast="47" xr6:coauthVersionMax="47" xr10:uidLastSave="{00000000-0000-0000-0000-000000000000}"/>
  <bookViews>
    <workbookView xWindow="-120" yWindow="-120" windowWidth="29040" windowHeight="15840" xr2:uid="{E43729F5-BFB2-4D67-AD5A-DF62E28505C9}"/>
  </bookViews>
  <sheets>
    <sheet name="Input" sheetId="6" r:id="rId1"/>
    <sheet name="Output" sheetId="1" r:id="rId2"/>
    <sheet name="Config" sheetId="4" r:id="rId3"/>
    <sheet name="Data" sheetId="3" r:id="rId4"/>
    <sheet name="m_pnd3 (2)" sheetId="5" r:id="rId5"/>
    <sheet name="m_pnd53" sheetId="2" r:id="rId6"/>
  </sheets>
  <externalReferences>
    <externalReference r:id="rId7"/>
    <externalReference r:id="rId8"/>
  </externalReferences>
  <definedNames>
    <definedName name="editable_cell" localSheetId="4">[1]!Input[[วัน เดือน ปี
หรือปีภาษีจ่าย]:[หมายเหตุ]]</definedName>
    <definedName name="editable_cell" localSheetId="5">[1]!Input[[วัน เดือน ปี
หรือปีภาษีจ่าย]:[หมายเหตุ]]</definedName>
    <definedName name="editable_cell">[1]!Input[[วัน เดือน ปี
หรือปีภาษีจ่าย]:[หมายเหตุ]]</definedName>
    <definedName name="id" localSheetId="4">[1]!Input[id]</definedName>
    <definedName name="id" localSheetId="5">[1]!Input[id]</definedName>
    <definedName name="id">[1]!Input[id]</definedName>
    <definedName name="list_company" localSheetId="4">Info[ชื่อ]</definedName>
    <definedName name="list_company">Info[ชื่อ]</definedName>
    <definedName name="list_method" localSheetId="4">[1]!tbl_method[method]</definedName>
    <definedName name="list_method">[1]!tbl_method[method]</definedName>
    <definedName name="list_month" localSheetId="4">[1]!tbl_month[month]</definedName>
    <definedName name="list_month">[1]!tbl_month[month]</definedName>
    <definedName name="list_pnd" localSheetId="4">[1]!tbl_pnd[pnd]</definedName>
    <definedName name="list_pnd">[1]!tbl_pnd[pnd]</definedName>
    <definedName name="list_prefix" localSheetId="4">[1]!tbl_prefix[prefix]</definedName>
    <definedName name="list_prefix">[1]!tbl_prefix[prefix]</definedName>
    <definedName name="list_year" localSheetId="4">[1]!tbl_year[year]</definedName>
    <definedName name="list_year">[1]!tbl_year[year]</definedName>
    <definedName name="PageNoTax_cel_TaxForm2" localSheetId="4">'m_pnd3 (2)'!$CZ$4</definedName>
    <definedName name="PageNoTax_cel_TaxForm2" localSheetId="5">m_pnd53!$CW$4</definedName>
    <definedName name="PageNoTax_cel_TaxForm2">Output!$CZ$4</definedName>
    <definedName name="PageTotal_cel_Taxform2" localSheetId="4">'m_pnd3 (2)'!$DH$4</definedName>
    <definedName name="PageTotal_cel_Taxform2" localSheetId="5">m_pnd53!$DE$4</definedName>
    <definedName name="PageTotal_cel_Taxform2">Output!$DH$4</definedName>
    <definedName name="pndlist" localSheetId="4">[1]!tbl_pnd[pnd]</definedName>
    <definedName name="pndlist" localSheetId="5">[1]!tbl_pnd[pnd]</definedName>
    <definedName name="pndlist">[1]!tbl_pnd[pnd]</definedName>
    <definedName name="Position_cel_Index">[2]Index!$B$8</definedName>
    <definedName name="_xlnm.Print_Area" localSheetId="4">'m_pnd3 (2)'!$A:$DL</definedName>
    <definedName name="_xlnm.Print_Area" localSheetId="5">m_pnd53!$A$1:$DI$61</definedName>
    <definedName name="_xlnm.Print_Area" localSheetId="1">Output!$A:$DL</definedName>
    <definedName name="SalaryDayPay_cel_Hr">[2]Index!$B$10</definedName>
    <definedName name="SignName_cel_Index">[2]Index!$B$7</definedName>
    <definedName name="Tax_Col_TaxData">OFFSET([2]Data!$L$5,1,0,MAX([2]Data!$A$1:$A$65536),1)</definedName>
    <definedName name="TaxData_Area_TaxData">OFFSET([2]Data!$A$5,1,0,MAX([2]Data!$A$1:$A$65536),COLUMN([2]Data!$M$5))</definedName>
    <definedName name="TaxNum_cel_Index">[2]Index!$B$6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6" l="1"/>
  <c r="D8" i="6"/>
  <c r="C8" i="6"/>
  <c r="B8" i="6"/>
  <c r="E7" i="6"/>
  <c r="H37" i="1" s="1"/>
  <c r="D7" i="6"/>
  <c r="C7" i="6"/>
  <c r="B7" i="6"/>
  <c r="E6" i="6"/>
  <c r="H31" i="1" s="1"/>
  <c r="D6" i="6"/>
  <c r="C6" i="6"/>
  <c r="B6" i="6"/>
  <c r="E5" i="6"/>
  <c r="D5" i="6"/>
  <c r="C5" i="6"/>
  <c r="B5" i="6"/>
  <c r="E4" i="6"/>
  <c r="H19" i="1" s="1"/>
  <c r="D4" i="6"/>
  <c r="C4" i="6"/>
  <c r="B4" i="6"/>
  <c r="E3" i="6"/>
  <c r="H13" i="1" s="1"/>
  <c r="D3" i="6"/>
  <c r="C3" i="6"/>
  <c r="B3" i="6"/>
  <c r="H49" i="2"/>
  <c r="AK48" i="2"/>
  <c r="DZ60" i="2"/>
  <c r="DY60" i="2"/>
  <c r="DX60" i="2"/>
  <c r="H48" i="2" s="1"/>
  <c r="DW60" i="2"/>
  <c r="AV46" i="2"/>
  <c r="AT46" i="2"/>
  <c r="AR46" i="2"/>
  <c r="AP46" i="2"/>
  <c r="AN46" i="2"/>
  <c r="AG46" i="2"/>
  <c r="AD46" i="2"/>
  <c r="AB46" i="2"/>
  <c r="Y46" i="2"/>
  <c r="W46" i="2"/>
  <c r="U46" i="2"/>
  <c r="S46" i="2"/>
  <c r="Q46" i="2"/>
  <c r="N46" i="2"/>
  <c r="L46" i="2"/>
  <c r="J46" i="2"/>
  <c r="H46" i="2"/>
  <c r="E46" i="2"/>
  <c r="DZ59" i="2"/>
  <c r="DY59" i="2"/>
  <c r="DX59" i="2"/>
  <c r="DW59" i="2"/>
  <c r="DZ58" i="2"/>
  <c r="H35" i="2" s="1"/>
  <c r="DY58" i="2"/>
  <c r="DX58" i="2"/>
  <c r="H34" i="2" s="1"/>
  <c r="DW58" i="2"/>
  <c r="DZ57" i="2"/>
  <c r="DY57" i="2"/>
  <c r="AK27" i="2" s="1"/>
  <c r="DX57" i="2"/>
  <c r="H27" i="2" s="1"/>
  <c r="DW57" i="2"/>
  <c r="H42" i="2"/>
  <c r="DZ56" i="2"/>
  <c r="H21" i="2" s="1"/>
  <c r="DY56" i="2"/>
  <c r="AK20" i="2" s="1"/>
  <c r="DX56" i="2"/>
  <c r="DW56" i="2"/>
  <c r="AK41" i="2"/>
  <c r="H41" i="2"/>
  <c r="DZ55" i="2"/>
  <c r="DY55" i="2"/>
  <c r="DX55" i="2"/>
  <c r="DW55" i="2"/>
  <c r="AV39" i="2"/>
  <c r="AT39" i="2"/>
  <c r="AR39" i="2"/>
  <c r="AP39" i="2"/>
  <c r="AN39" i="2"/>
  <c r="AG39" i="2"/>
  <c r="AD39" i="2"/>
  <c r="AB39" i="2"/>
  <c r="Y39" i="2"/>
  <c r="W39" i="2"/>
  <c r="U39" i="2"/>
  <c r="S39" i="2"/>
  <c r="Q39" i="2"/>
  <c r="N39" i="2"/>
  <c r="L39" i="2"/>
  <c r="J39" i="2"/>
  <c r="H39" i="2"/>
  <c r="E39" i="2"/>
  <c r="AK34" i="2"/>
  <c r="AV32" i="2"/>
  <c r="AT32" i="2"/>
  <c r="AR32" i="2"/>
  <c r="AP32" i="2"/>
  <c r="AN32" i="2"/>
  <c r="AG32" i="2"/>
  <c r="AD32" i="2"/>
  <c r="AB32" i="2"/>
  <c r="Y32" i="2"/>
  <c r="W32" i="2"/>
  <c r="U32" i="2"/>
  <c r="S32" i="2"/>
  <c r="Q32" i="2"/>
  <c r="N32" i="2"/>
  <c r="L32" i="2"/>
  <c r="J32" i="2"/>
  <c r="H32" i="2"/>
  <c r="E32" i="2"/>
  <c r="H28" i="2"/>
  <c r="AV25" i="2"/>
  <c r="AT25" i="2"/>
  <c r="AR25" i="2"/>
  <c r="AP25" i="2"/>
  <c r="AN25" i="2"/>
  <c r="AG25" i="2"/>
  <c r="AD25" i="2"/>
  <c r="AB25" i="2"/>
  <c r="Y25" i="2"/>
  <c r="W25" i="2"/>
  <c r="U25" i="2"/>
  <c r="S25" i="2"/>
  <c r="Q25" i="2"/>
  <c r="N25" i="2"/>
  <c r="L25" i="2"/>
  <c r="J25" i="2"/>
  <c r="H25" i="2"/>
  <c r="E25" i="2"/>
  <c r="H20" i="2"/>
  <c r="AV18" i="2"/>
  <c r="AT18" i="2"/>
  <c r="AR18" i="2"/>
  <c r="AP18" i="2"/>
  <c r="AN18" i="2"/>
  <c r="AG18" i="2"/>
  <c r="AD18" i="2"/>
  <c r="AB18" i="2"/>
  <c r="Y18" i="2"/>
  <c r="W18" i="2"/>
  <c r="U18" i="2"/>
  <c r="S18" i="2"/>
  <c r="Q18" i="2"/>
  <c r="N18" i="2"/>
  <c r="L18" i="2"/>
  <c r="J18" i="2"/>
  <c r="H18" i="2"/>
  <c r="E18" i="2"/>
  <c r="CJ59" i="5"/>
  <c r="CJ58" i="5"/>
  <c r="CJ56" i="5"/>
  <c r="H48" i="5"/>
  <c r="AK47" i="5"/>
  <c r="DZ45" i="5"/>
  <c r="DY45" i="5"/>
  <c r="DX45" i="5"/>
  <c r="H47" i="5" s="1"/>
  <c r="DW45" i="5"/>
  <c r="AV45" i="5"/>
  <c r="AT45" i="5"/>
  <c r="AR45" i="5"/>
  <c r="AP45" i="5"/>
  <c r="AN45" i="5"/>
  <c r="AG45" i="5"/>
  <c r="AD45" i="5"/>
  <c r="AB45" i="5"/>
  <c r="Y45" i="5"/>
  <c r="W45" i="5"/>
  <c r="U45" i="5"/>
  <c r="S45" i="5"/>
  <c r="Q45" i="5"/>
  <c r="N45" i="5"/>
  <c r="L45" i="5"/>
  <c r="J45" i="5"/>
  <c r="H45" i="5"/>
  <c r="E45" i="5"/>
  <c r="DZ44" i="5"/>
  <c r="DY44" i="5"/>
  <c r="DX44" i="5"/>
  <c r="DW44" i="5"/>
  <c r="DZ43" i="5"/>
  <c r="DY43" i="5"/>
  <c r="DX43" i="5"/>
  <c r="DW43" i="5"/>
  <c r="DZ41" i="5"/>
  <c r="H27" i="5" s="1"/>
  <c r="DY41" i="5"/>
  <c r="DX41" i="5"/>
  <c r="DW41" i="5"/>
  <c r="H41" i="5"/>
  <c r="DZ40" i="5"/>
  <c r="DY40" i="5"/>
  <c r="AK19" i="5" s="1"/>
  <c r="DX40" i="5"/>
  <c r="DW40" i="5"/>
  <c r="AK40" i="5"/>
  <c r="DZ39" i="5"/>
  <c r="H13" i="5" s="1"/>
  <c r="DY39" i="5"/>
  <c r="AK12" i="5" s="1"/>
  <c r="DX39" i="5"/>
  <c r="H12" i="5" s="1"/>
  <c r="DW39" i="5"/>
  <c r="AV38" i="5"/>
  <c r="AT38" i="5"/>
  <c r="AR38" i="5"/>
  <c r="AP38" i="5"/>
  <c r="AN38" i="5"/>
  <c r="AG38" i="5"/>
  <c r="AD38" i="5"/>
  <c r="AB38" i="5"/>
  <c r="Y38" i="5"/>
  <c r="W38" i="5"/>
  <c r="U38" i="5"/>
  <c r="S38" i="5"/>
  <c r="Q38" i="5"/>
  <c r="N38" i="5"/>
  <c r="L38" i="5"/>
  <c r="J38" i="5"/>
  <c r="H38" i="5"/>
  <c r="E38" i="5"/>
  <c r="H34" i="5"/>
  <c r="AK33" i="5"/>
  <c r="AV31" i="5"/>
  <c r="AT31" i="5"/>
  <c r="AR31" i="5"/>
  <c r="AP31" i="5"/>
  <c r="AN31" i="5"/>
  <c r="AG31" i="5"/>
  <c r="AD31" i="5"/>
  <c r="AB31" i="5"/>
  <c r="Y31" i="5"/>
  <c r="W31" i="5"/>
  <c r="U31" i="5"/>
  <c r="S31" i="5"/>
  <c r="Q31" i="5"/>
  <c r="N31" i="5"/>
  <c r="L31" i="5"/>
  <c r="J31" i="5"/>
  <c r="H31" i="5"/>
  <c r="E31" i="5"/>
  <c r="AK26" i="5"/>
  <c r="AV24" i="5"/>
  <c r="AT24" i="5"/>
  <c r="AR24" i="5"/>
  <c r="AP24" i="5"/>
  <c r="AN24" i="5"/>
  <c r="AG24" i="5"/>
  <c r="AD24" i="5"/>
  <c r="AB24" i="5"/>
  <c r="Y24" i="5"/>
  <c r="W24" i="5"/>
  <c r="U24" i="5"/>
  <c r="S24" i="5"/>
  <c r="Q24" i="5"/>
  <c r="N24" i="5"/>
  <c r="L24" i="5"/>
  <c r="J24" i="5"/>
  <c r="H24" i="5"/>
  <c r="E24" i="5"/>
  <c r="H20" i="5"/>
  <c r="AV17" i="5"/>
  <c r="AT17" i="5"/>
  <c r="AR17" i="5"/>
  <c r="AP17" i="5"/>
  <c r="AN17" i="5"/>
  <c r="AG17" i="5"/>
  <c r="AD17" i="5"/>
  <c r="AB17" i="5"/>
  <c r="Y17" i="5"/>
  <c r="W17" i="5"/>
  <c r="U17" i="5"/>
  <c r="S17" i="5"/>
  <c r="Q17" i="5"/>
  <c r="N17" i="5"/>
  <c r="L17" i="5"/>
  <c r="J17" i="5"/>
  <c r="H17" i="5"/>
  <c r="E17" i="5"/>
  <c r="AV10" i="5"/>
  <c r="AT10" i="5"/>
  <c r="AR10" i="5"/>
  <c r="AP10" i="5"/>
  <c r="AN10" i="5"/>
  <c r="AG10" i="5"/>
  <c r="AD10" i="5"/>
  <c r="AB10" i="5"/>
  <c r="Y10" i="5"/>
  <c r="W10" i="5"/>
  <c r="U10" i="5"/>
  <c r="S10" i="5"/>
  <c r="Q10" i="5"/>
  <c r="N10" i="5"/>
  <c r="L10" i="5"/>
  <c r="J10" i="5"/>
  <c r="H10" i="5"/>
  <c r="E10" i="5"/>
  <c r="DH4" i="5"/>
  <c r="DA4" i="5"/>
  <c r="DK1" i="5"/>
  <c r="DI1" i="5"/>
  <c r="DG1" i="5"/>
  <c r="DE1" i="5"/>
  <c r="DC1" i="5"/>
  <c r="CQ1" i="5"/>
  <c r="CN1" i="5"/>
  <c r="CL1" i="5"/>
  <c r="CI1" i="5"/>
  <c r="CG1" i="5"/>
  <c r="CE1" i="5"/>
  <c r="CC1" i="5"/>
  <c r="CA1" i="5"/>
  <c r="BX1" i="5"/>
  <c r="BV1" i="5"/>
  <c r="BT1" i="5"/>
  <c r="BR1" i="5"/>
  <c r="BO1" i="5"/>
  <c r="AP16" i="1"/>
  <c r="AR16" i="1"/>
  <c r="AT16" i="1"/>
  <c r="AV16" i="1"/>
  <c r="AP22" i="1"/>
  <c r="AR22" i="1"/>
  <c r="AT22" i="1"/>
  <c r="AV22" i="1"/>
  <c r="AP28" i="1"/>
  <c r="AR28" i="1"/>
  <c r="AT28" i="1"/>
  <c r="AV28" i="1"/>
  <c r="AP34" i="1"/>
  <c r="AR34" i="1"/>
  <c r="AT34" i="1"/>
  <c r="AV34" i="1"/>
  <c r="AP40" i="1"/>
  <c r="AR40" i="1"/>
  <c r="AT40" i="1"/>
  <c r="AV40" i="1"/>
  <c r="AN40" i="1"/>
  <c r="AN34" i="1"/>
  <c r="AN28" i="1"/>
  <c r="AN22" i="1"/>
  <c r="AN16" i="1"/>
  <c r="AV10" i="1"/>
  <c r="AT10" i="1"/>
  <c r="AR10" i="1"/>
  <c r="AP10" i="1"/>
  <c r="AN10" i="1"/>
  <c r="AK42" i="1"/>
  <c r="AK36" i="1"/>
  <c r="AK30" i="1"/>
  <c r="AK24" i="1"/>
  <c r="AK18" i="1"/>
  <c r="AK12" i="1"/>
  <c r="H43" i="1"/>
  <c r="H25" i="1"/>
  <c r="H42" i="1"/>
  <c r="DH4" i="1"/>
  <c r="DA4" i="1"/>
  <c r="AG40" i="1"/>
  <c r="AD40" i="1"/>
  <c r="AB40" i="1"/>
  <c r="Y40" i="1"/>
  <c r="W40" i="1"/>
  <c r="U40" i="1"/>
  <c r="S40" i="1"/>
  <c r="Q40" i="1"/>
  <c r="N40" i="1"/>
  <c r="L40" i="1"/>
  <c r="J40" i="1"/>
  <c r="H40" i="1"/>
  <c r="E40" i="1"/>
  <c r="AG34" i="1"/>
  <c r="AD34" i="1"/>
  <c r="AB34" i="1"/>
  <c r="Y34" i="1"/>
  <c r="W34" i="1"/>
  <c r="U34" i="1"/>
  <c r="S34" i="1"/>
  <c r="Q34" i="1"/>
  <c r="N34" i="1"/>
  <c r="L34" i="1"/>
  <c r="J34" i="1"/>
  <c r="H34" i="1"/>
  <c r="E34" i="1"/>
  <c r="AG28" i="1"/>
  <c r="AD28" i="1"/>
  <c r="AB28" i="1"/>
  <c r="Y28" i="1"/>
  <c r="W28" i="1"/>
  <c r="U28" i="1"/>
  <c r="S28" i="1"/>
  <c r="Q28" i="1"/>
  <c r="N28" i="1"/>
  <c r="L28" i="1"/>
  <c r="J28" i="1"/>
  <c r="H28" i="1"/>
  <c r="E28" i="1"/>
  <c r="AG16" i="1"/>
  <c r="AD16" i="1"/>
  <c r="AB16" i="1"/>
  <c r="Y16" i="1"/>
  <c r="W16" i="1"/>
  <c r="U16" i="1"/>
  <c r="S16" i="1"/>
  <c r="Q16" i="1"/>
  <c r="N16" i="1"/>
  <c r="L16" i="1"/>
  <c r="J16" i="1"/>
  <c r="H16" i="1"/>
  <c r="E16" i="1"/>
  <c r="J22" i="1"/>
  <c r="S22" i="1"/>
  <c r="AB22" i="1"/>
  <c r="H94" i="3"/>
  <c r="G94" i="3"/>
  <c r="H93" i="3"/>
  <c r="G93" i="3"/>
  <c r="H92" i="3"/>
  <c r="G92" i="3"/>
  <c r="H91" i="3"/>
  <c r="G91" i="3"/>
  <c r="H90" i="3"/>
  <c r="G90" i="3"/>
  <c r="H89" i="3"/>
  <c r="G89" i="3"/>
  <c r="H88" i="3"/>
  <c r="G88" i="3"/>
  <c r="H87" i="3"/>
  <c r="G87" i="3"/>
  <c r="H86" i="3"/>
  <c r="G86" i="3"/>
  <c r="H85" i="3"/>
  <c r="G85" i="3"/>
  <c r="H84" i="3"/>
  <c r="G84" i="3"/>
  <c r="H83" i="3"/>
  <c r="G83" i="3"/>
  <c r="H82" i="3"/>
  <c r="G82" i="3"/>
  <c r="H81" i="3"/>
  <c r="G81" i="3"/>
  <c r="H80" i="3"/>
  <c r="G80" i="3"/>
  <c r="H79" i="3"/>
  <c r="G79" i="3"/>
  <c r="H78" i="3"/>
  <c r="G78" i="3"/>
  <c r="H77" i="3"/>
  <c r="G77" i="3"/>
  <c r="H76" i="3"/>
  <c r="G76" i="3"/>
  <c r="H75" i="3"/>
  <c r="G75" i="3"/>
  <c r="H74" i="3"/>
  <c r="G74" i="3"/>
  <c r="H73" i="3"/>
  <c r="G73" i="3"/>
  <c r="H72" i="3"/>
  <c r="G72" i="3"/>
  <c r="H71" i="3"/>
  <c r="G71" i="3"/>
  <c r="H70" i="3"/>
  <c r="G70" i="3"/>
  <c r="H69" i="3"/>
  <c r="G69" i="3"/>
  <c r="H68" i="3"/>
  <c r="G68" i="3"/>
  <c r="H67" i="3"/>
  <c r="G67" i="3"/>
  <c r="H66" i="3"/>
  <c r="G66" i="3"/>
  <c r="H65" i="3"/>
  <c r="G65" i="3"/>
  <c r="H64" i="3"/>
  <c r="G64" i="3"/>
  <c r="H63" i="3"/>
  <c r="G63" i="3"/>
  <c r="H62" i="3"/>
  <c r="G62" i="3"/>
  <c r="H61" i="3"/>
  <c r="G61" i="3"/>
  <c r="H60" i="3"/>
  <c r="G60" i="3"/>
  <c r="H59" i="3"/>
  <c r="G59" i="3"/>
  <c r="H58" i="3"/>
  <c r="G58" i="3"/>
  <c r="H57" i="3"/>
  <c r="G57" i="3"/>
  <c r="H56" i="3"/>
  <c r="G56" i="3"/>
  <c r="H55" i="3"/>
  <c r="G55" i="3"/>
  <c r="H54" i="3"/>
  <c r="G54" i="3"/>
  <c r="H53" i="3"/>
  <c r="G53" i="3"/>
  <c r="H52" i="3"/>
  <c r="G52" i="3"/>
  <c r="H51" i="3"/>
  <c r="G51" i="3"/>
  <c r="H50" i="3"/>
  <c r="G50" i="3"/>
  <c r="H49" i="3"/>
  <c r="G49" i="3"/>
  <c r="H48" i="3"/>
  <c r="G48" i="3"/>
  <c r="H47" i="3"/>
  <c r="G47" i="3"/>
  <c r="H46" i="3"/>
  <c r="G46" i="3"/>
  <c r="H45" i="3"/>
  <c r="G45" i="3"/>
  <c r="H44" i="3"/>
  <c r="G44" i="3"/>
  <c r="H43" i="3"/>
  <c r="G43" i="3"/>
  <c r="H42" i="3"/>
  <c r="G42" i="3"/>
  <c r="H41" i="3"/>
  <c r="G41" i="3"/>
  <c r="H40" i="3"/>
  <c r="G40" i="3"/>
  <c r="H39" i="3"/>
  <c r="G39" i="3"/>
  <c r="H38" i="3"/>
  <c r="G38" i="3"/>
  <c r="H37" i="3"/>
  <c r="G37" i="3"/>
  <c r="H36" i="3"/>
  <c r="G36" i="3"/>
  <c r="H35" i="3"/>
  <c r="G35" i="3"/>
  <c r="H34" i="3"/>
  <c r="G34" i="3"/>
  <c r="H33" i="3"/>
  <c r="G33" i="3"/>
  <c r="H32" i="3"/>
  <c r="G32" i="3"/>
  <c r="H31" i="3"/>
  <c r="G31" i="3"/>
  <c r="H30" i="3"/>
  <c r="G30" i="3"/>
  <c r="H29" i="3"/>
  <c r="G29" i="3"/>
  <c r="H28" i="3"/>
  <c r="G28" i="3"/>
  <c r="H27" i="3"/>
  <c r="G27" i="3"/>
  <c r="H26" i="3"/>
  <c r="G26" i="3"/>
  <c r="H25" i="3"/>
  <c r="G25" i="3"/>
  <c r="H24" i="3"/>
  <c r="G24" i="3"/>
  <c r="H23" i="3"/>
  <c r="G23" i="3"/>
  <c r="H22" i="3"/>
  <c r="G22" i="3"/>
  <c r="H21" i="3"/>
  <c r="G21" i="3"/>
  <c r="H20" i="3"/>
  <c r="G20" i="3"/>
  <c r="H19" i="3"/>
  <c r="G19" i="3"/>
  <c r="H18" i="3"/>
  <c r="G18" i="3"/>
  <c r="H17" i="3"/>
  <c r="G17" i="3"/>
  <c r="H16" i="3"/>
  <c r="G16" i="3"/>
  <c r="H15" i="3"/>
  <c r="G15" i="3"/>
  <c r="H14" i="3"/>
  <c r="G14" i="3"/>
  <c r="H13" i="3"/>
  <c r="G13" i="3"/>
  <c r="H12" i="3"/>
  <c r="G12" i="3"/>
  <c r="H11" i="3"/>
  <c r="G11" i="3"/>
  <c r="H10" i="3"/>
  <c r="G10" i="3"/>
  <c r="H9" i="3"/>
  <c r="G9" i="3"/>
  <c r="H8" i="3"/>
  <c r="G8" i="3"/>
  <c r="H7" i="3"/>
  <c r="G7" i="3"/>
  <c r="H6" i="3"/>
  <c r="G6" i="3"/>
  <c r="H5" i="3"/>
  <c r="G5" i="3"/>
  <c r="H4" i="3"/>
  <c r="G4" i="3"/>
  <c r="H3" i="3"/>
  <c r="G3" i="3"/>
  <c r="CH58" i="2"/>
  <c r="CH56" i="2"/>
  <c r="DH1" i="2"/>
  <c r="DF1" i="2"/>
  <c r="DD1" i="2"/>
  <c r="DB1" i="2"/>
  <c r="CZ1" i="2"/>
  <c r="CN1" i="2"/>
  <c r="CK1" i="2"/>
  <c r="CI1" i="2"/>
  <c r="CF1" i="2"/>
  <c r="CD1" i="2"/>
  <c r="CB1" i="2"/>
  <c r="BZ1" i="2"/>
  <c r="BX1" i="2"/>
  <c r="BU1" i="2"/>
  <c r="BS1" i="2"/>
  <c r="BQ1" i="2"/>
  <c r="BO1" i="2"/>
  <c r="BL1" i="2"/>
  <c r="CJ53" i="1"/>
  <c r="CJ52" i="1"/>
  <c r="CJ50" i="1"/>
  <c r="L22" i="1"/>
  <c r="AD10" i="1"/>
  <c r="Y10" i="1"/>
  <c r="U10" i="1"/>
  <c r="Q10" i="1"/>
  <c r="L10" i="1"/>
  <c r="H10" i="1"/>
  <c r="DK1" i="1"/>
  <c r="DI1" i="1"/>
  <c r="DG1" i="1"/>
  <c r="DE1" i="1"/>
  <c r="DC1" i="1"/>
  <c r="CQ1" i="1"/>
  <c r="CN1" i="1"/>
  <c r="CL1" i="1"/>
  <c r="CI1" i="1"/>
  <c r="CG1" i="1"/>
  <c r="CE1" i="1"/>
  <c r="CC1" i="1"/>
  <c r="CA1" i="1"/>
  <c r="BX1" i="1"/>
  <c r="BV1" i="1"/>
  <c r="BT1" i="1"/>
  <c r="BR1" i="1"/>
  <c r="BO1" i="1"/>
  <c r="H30" i="1" l="1"/>
  <c r="H26" i="5"/>
  <c r="H33" i="5"/>
  <c r="H40" i="5"/>
  <c r="H19" i="5"/>
  <c r="H24" i="1"/>
  <c r="H12" i="1"/>
  <c r="H36" i="1"/>
  <c r="H18" i="1"/>
  <c r="E10" i="1"/>
  <c r="N10" i="1"/>
  <c r="W10" i="1"/>
  <c r="AG10" i="1"/>
  <c r="Y22" i="1"/>
  <c r="Q22" i="1"/>
  <c r="H22" i="1"/>
  <c r="AG22" i="1"/>
  <c r="W22" i="1"/>
  <c r="N22" i="1"/>
  <c r="E22" i="1"/>
  <c r="J10" i="1"/>
  <c r="S10" i="1"/>
  <c r="AB10" i="1"/>
  <c r="AD22" i="1"/>
  <c r="U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pipech</author>
  </authors>
  <commentList>
    <comment ref="B1" authorId="0" shapeId="0" xr:uid="{00000000-0006-0000-0200-000001000000}">
      <text>
        <r>
          <rPr>
            <b/>
            <sz val="9"/>
            <color indexed="81"/>
            <rFont val="Tahoma"/>
            <family val="2"/>
          </rPr>
          <t>pipech:</t>
        </r>
        <r>
          <rPr>
            <sz val="9"/>
            <color indexed="81"/>
            <rFont val="Tahoma"/>
            <family val="2"/>
          </rPr>
          <t xml:space="preserve">
กรอกชื่อบริษัท เช่น
 - บริษัท เน็ตสตาร์ค จำกัด
 - ห้างหุ้นส่วน จอห์นสโนว์ จำกัด</t>
        </r>
      </text>
    </comment>
    <comment ref="B3" authorId="0" shapeId="0" xr:uid="{00000000-0006-0000-0200-000002000000}">
      <text>
        <r>
          <rPr>
            <b/>
            <sz val="9"/>
            <color indexed="81"/>
            <rFont val="Tahoma"/>
            <family val="2"/>
          </rPr>
          <t>pipech:</t>
        </r>
        <r>
          <rPr>
            <sz val="9"/>
            <color indexed="81"/>
            <rFont val="Tahoma"/>
            <family val="2"/>
          </rPr>
          <t xml:space="preserve">
ตัวเลข 13 หลัก ติดกันทั้งหมด
 - ไม่ต้องเว้นวรรค</t>
        </r>
      </text>
    </comment>
  </commentList>
</comments>
</file>

<file path=xl/sharedStrings.xml><?xml version="1.0" encoding="utf-8"?>
<sst xmlns="http://schemas.openxmlformats.org/spreadsheetml/2006/main" count="470" uniqueCount="252">
  <si>
    <r>
      <rPr>
        <b/>
        <sz val="16"/>
        <rFont val="Angsana New"/>
        <family val="1"/>
      </rPr>
      <t>ใบแนบ</t>
    </r>
    <r>
      <rPr>
        <b/>
        <sz val="26"/>
        <rFont val="Angsana New"/>
        <family val="1"/>
      </rPr>
      <t xml:space="preserve"> </t>
    </r>
    <r>
      <rPr>
        <b/>
        <sz val="36"/>
        <rFont val="Angsana New"/>
        <family val="1"/>
      </rPr>
      <t>ภ.ง.ด.3</t>
    </r>
  </si>
  <si>
    <t>เลขประจำผู้เสียภาษีอากร</t>
  </si>
  <si>
    <t>(ของผู้มีหน้าที่หักภาษี ณ ที่จ่าย)</t>
  </si>
  <si>
    <t>สาขาที่</t>
  </si>
  <si>
    <t>แผ่นที่</t>
  </si>
  <si>
    <t>ในจำนวน</t>
  </si>
  <si>
    <t>แผ่น</t>
  </si>
  <si>
    <t>ลำดับที่</t>
  </si>
  <si>
    <r>
      <rPr>
        <b/>
        <sz val="10"/>
        <color theme="1"/>
        <rFont val="Angsana New"/>
        <family val="1"/>
      </rPr>
      <t xml:space="preserve">เลขประจำตัวผู้เสียภาษีอากร </t>
    </r>
    <r>
      <rPr>
        <sz val="10"/>
        <color theme="1"/>
        <rFont val="Angsana New"/>
        <family val="1"/>
      </rPr>
      <t>(ของผู้มีเงินได้)</t>
    </r>
  </si>
  <si>
    <t>รายละเอียดเกี่ยวกับการจ่ายเงิน</t>
  </si>
  <si>
    <t>รวมเงินภาษีที่หักและนำส่งในครั้งนี้</t>
  </si>
  <si>
    <r>
      <rPr>
        <b/>
        <sz val="10"/>
        <color theme="1"/>
        <rFont val="Angsana New"/>
        <family val="1"/>
      </rPr>
      <t>ชื่อของผู้มีเงินได้</t>
    </r>
    <r>
      <rPr>
        <sz val="10"/>
        <color theme="1"/>
        <rFont val="Angsana New"/>
        <family val="1"/>
      </rPr>
      <t xml:space="preserve"> (ให้ระบุชัดเจนว่าเป็น นาย นาง นางสาว หรือยศ)</t>
    </r>
  </si>
  <si>
    <t>วัน เดือน ปี ที่จ่าย</t>
  </si>
  <si>
    <r>
      <t xml:space="preserve">(1) ประเภทเงินได้
</t>
    </r>
    <r>
      <rPr>
        <sz val="10"/>
        <color theme="1"/>
        <rFont val="Angsana New"/>
        <family val="1"/>
      </rPr>
      <t>(ถ้ามีมากกว่าหนึ่งประเภทให้กรอกเรียงลงไป)</t>
    </r>
  </si>
  <si>
    <t>อัตราภาษี
ร้อยละ</t>
  </si>
  <si>
    <t>จำนวนเงินที่จ่ายแต่ละประเภท
เฉพาะคนหนึ่ง ๆ ในครั้งนี้</t>
  </si>
  <si>
    <t>จำนวนเงิน</t>
  </si>
  <si>
    <t>(2) เงื่อนไข</t>
  </si>
  <si>
    <r>
      <rPr>
        <b/>
        <sz val="10"/>
        <color theme="1"/>
        <rFont val="Angsana New"/>
        <family val="1"/>
      </rPr>
      <t xml:space="preserve">ที่อยู่ของผู้มีเงินได้ </t>
    </r>
    <r>
      <rPr>
        <sz val="10"/>
        <color theme="1"/>
        <rFont val="Angsana New"/>
        <family val="1"/>
      </rPr>
      <t>(ให้ระบุเลขที่ ตรอก/ซอย ถนน ตำบล/แขวง อำเภอ/เขต จังหวัด)</t>
    </r>
  </si>
  <si>
    <t>ชื่อ</t>
  </si>
  <si>
    <t>ชื่อสกุล</t>
  </si>
  <si>
    <t>ที่อยู่</t>
  </si>
  <si>
    <r>
      <t>รวมยอดเงินได้และภาษีที่นำส่ง (</t>
    </r>
    <r>
      <rPr>
        <i/>
        <sz val="10"/>
        <rFont val="Angsana New"/>
        <family val="1"/>
      </rPr>
      <t xml:space="preserve">นำไปรวมกับ </t>
    </r>
    <r>
      <rPr>
        <b/>
        <sz val="10"/>
        <rFont val="Angsana New"/>
        <family val="1"/>
      </rPr>
      <t xml:space="preserve">ใบแนบ ภ.ง.ด.3 </t>
    </r>
    <r>
      <rPr>
        <i/>
        <sz val="10"/>
        <rFont val="Angsana New"/>
        <family val="1"/>
      </rPr>
      <t xml:space="preserve">แผ่นอื่น (ถ้ามี) )  </t>
    </r>
  </si>
  <si>
    <r>
      <t xml:space="preserve"> (</t>
    </r>
    <r>
      <rPr>
        <i/>
        <sz val="10"/>
        <rFont val="Angsana New"/>
        <family val="1"/>
      </rPr>
      <t>ให้กรอกลำดับที่ต่อเนื่องกันไปทุกแผ่นตามเงินได้แต่ละประเภท</t>
    </r>
    <r>
      <rPr>
        <sz val="10"/>
        <rFont val="Angsana New"/>
        <family val="1"/>
      </rPr>
      <t>)</t>
    </r>
  </si>
  <si>
    <r>
      <t>หมายเหตุ</t>
    </r>
    <r>
      <rPr>
        <sz val="10"/>
        <color theme="1"/>
        <rFont val="Leelawadee"/>
        <family val="2"/>
      </rPr>
      <t/>
    </r>
  </si>
  <si>
    <t>(1)</t>
  </si>
  <si>
    <t>ให้ระบุว่าจ่ายเป็นค่าอะไร เช่น ค่าเช่าอาคาร ค่าสอบบัญชี ค่าทนายความ ค่าวิชาชีพของแพทย์</t>
  </si>
  <si>
    <t>ค่าก่อสร้าง รางวัล ส่วนลดหรือประโยชน์ใดๆ เนื่องจากการส่งเสริมการขาย รางวัลในการประกวด</t>
  </si>
  <si>
    <t>ลงชื่อ</t>
  </si>
  <si>
    <t>ผู้จ่ายเงิน</t>
  </si>
  <si>
    <t>การแข่งขัน การชิงโชค ค่าจ้างแสดงภาพยนตร์ ร้องเพลงดนตรี ค่าจ้างทำของ ค่าจ้างโฆษณา ค่าขนส่งสินค้า ฯลฯ</t>
  </si>
  <si>
    <t>(</t>
  </si>
  <si>
    <t>)</t>
  </si>
  <si>
    <t>(2)</t>
  </si>
  <si>
    <t>เงื่อนไขการหักภาษีให้กรอกดังนี้</t>
  </si>
  <si>
    <t>•</t>
  </si>
  <si>
    <t>หัก ณ ที่จ่าย กรอก 1</t>
  </si>
  <si>
    <t>ตำแหน่ง</t>
  </si>
  <si>
    <t>ออกให้ตลอดไป กรอก 2</t>
  </si>
  <si>
    <t>ยื่นวันที่</t>
  </si>
  <si>
    <t>ออกให้ครั้งเดียว กรอก 3</t>
  </si>
  <si>
    <r>
      <rPr>
        <b/>
        <sz val="16"/>
        <rFont val="Angsana New"/>
        <family val="1"/>
      </rPr>
      <t>ใบแนบ</t>
    </r>
    <r>
      <rPr>
        <b/>
        <sz val="26"/>
        <rFont val="Angsana New"/>
        <family val="1"/>
      </rPr>
      <t xml:space="preserve"> </t>
    </r>
    <r>
      <rPr>
        <b/>
        <sz val="36"/>
        <rFont val="Angsana New"/>
        <family val="1"/>
      </rPr>
      <t>ภ.ง.ด.53</t>
    </r>
  </si>
  <si>
    <t>เลขประจำผู้เสียภาษีอากร (13 หลัก)*</t>
  </si>
  <si>
    <r>
      <rPr>
        <b/>
        <sz val="10"/>
        <color theme="1"/>
        <rFont val="Angsana New"/>
        <family val="1"/>
      </rPr>
      <t xml:space="preserve">เลขประจำตัวผู้เสียภาษีอากร (13 หลัก)* </t>
    </r>
    <r>
      <rPr>
        <sz val="10"/>
        <color theme="1"/>
        <rFont val="Angsana New"/>
        <family val="1"/>
      </rPr>
      <t>(ของผู้มีเงินได้)</t>
    </r>
  </si>
  <si>
    <t>จำนวนเงินภาษี
ที่หักและนำส่งในครั้งนี้</t>
  </si>
  <si>
    <r>
      <t xml:space="preserve">ชื่อและที่อยู่ของผู้มีเงินได้
</t>
    </r>
    <r>
      <rPr>
        <sz val="9"/>
        <color theme="1"/>
        <rFont val="Angsana New"/>
        <family val="1"/>
      </rPr>
      <t>(ให้ระบุว่าเป็นบริษัทจำกัด ห้างหุ้นส่วนจำกัด หรือห้างหุ้นส่วนสามัญนิติบุคคล 
และให้ระบุเลขที่ ตรอก/ซอย ถนน ตำบล/แขวง อำเภอ/เขต จังหวัด)</t>
    </r>
  </si>
  <si>
    <t>(1) ประเภทเงินได้
พึงประเมินที่จ่าย</t>
  </si>
  <si>
    <t>จำนวนเงินที่จ่ายในครั้งนี้</t>
  </si>
  <si>
    <r>
      <t>รวมยอดเงินได้และภาษีที่นำส่ง (</t>
    </r>
    <r>
      <rPr>
        <i/>
        <sz val="10"/>
        <rFont val="Angsana New"/>
        <family val="1"/>
      </rPr>
      <t xml:space="preserve">นำไปรวมกับ </t>
    </r>
    <r>
      <rPr>
        <b/>
        <sz val="10"/>
        <rFont val="Angsana New"/>
        <family val="1"/>
      </rPr>
      <t xml:space="preserve">ใบแนบ ภ.ง.ด.53 </t>
    </r>
    <r>
      <rPr>
        <i/>
        <sz val="10"/>
        <rFont val="Angsana New"/>
        <family val="1"/>
      </rPr>
      <t xml:space="preserve">แผ่นอื่น (ถ้ามี) )  </t>
    </r>
  </si>
  <si>
    <r>
      <t xml:space="preserve"> (</t>
    </r>
    <r>
      <rPr>
        <i/>
        <sz val="10"/>
        <rFont val="Angsana New"/>
        <family val="1"/>
      </rPr>
      <t>ให้กรอกลำดับที่ต่อเนื่องกันไปทุกแผ่น</t>
    </r>
    <r>
      <rPr>
        <sz val="10"/>
        <rFont val="Angsana New"/>
        <family val="1"/>
      </rPr>
      <t>)</t>
    </r>
  </si>
  <si>
    <r>
      <t xml:space="preserve">(1) ให้ระบุว่าจ่ายเป็นค่าอะไร เช่น ค่านายหน้า ค่าแห่งกู๊ดวิลล์ ดอกเบี้ยเงินฝาก ดอกเบี้ย ตั๋วเงิน เงินปันผล เงินส่วนแบ่งกำไร ค่าเช่าอาคาร ค่าสอบบัญชี ค่าออกแบบ
      ค่าก่อสร้างโรงเรียน ค่าซื้อเครื่องพิมพ์ดีด ค่าซื้อพืชผลทางการเกษตร (ยางพารา มันสำปะหลัง ปอ ข้าว ฯลฯ) ค่าจ้างทำของ ค่าจ้างโฆษณา รางวัล 
      ส่วนลดหรือประโยชน์ใดๆ เนื่องจากการส่งเสริมการขาย รางวัลในการประกวด การแข่งขัน การชิงโชค ค่าขนส่งสินค้า ค่าเบี้ยประกันวินาศภัย
(2) เงื่อนไขการหักภาษี ณ ที่จ่าย ให้กรอกดังนี้                  • หัก ณ ที่จ่าย กรอก 1           • ออกภาษีให้ กรอก 2
      เลขประจำตัวผู้เสียภาษีอากร </t>
    </r>
    <r>
      <rPr>
        <b/>
        <sz val="8"/>
        <rFont val="Angsana New"/>
        <family val="1"/>
      </rPr>
      <t>(13หลัก)</t>
    </r>
    <r>
      <rPr>
        <sz val="8"/>
        <rFont val="Angsana New"/>
        <family val="1"/>
      </rPr>
      <t xml:space="preserve">* หมายถึง
         </t>
    </r>
    <r>
      <rPr>
        <b/>
        <sz val="8"/>
        <rFont val="Angsana New"/>
        <family val="1"/>
      </rPr>
      <t xml:space="preserve">1. กรณีบุคคลธรรมดา </t>
    </r>
    <r>
      <rPr>
        <sz val="8"/>
        <rFont val="Angsana New"/>
        <family val="1"/>
      </rPr>
      <t xml:space="preserve">ให้ใช้เลขประจำตัวประชาชนที่กรมการปกครองออกให้         2. กรณีนิติบุคคล ให้ใช้เลขทะเบียนนิติบุคคลที่กรมพัฒนาธุรกิจการค้าออกให้
         </t>
    </r>
    <r>
      <rPr>
        <b/>
        <sz val="8"/>
        <rFont val="Angsana New"/>
        <family val="1"/>
      </rPr>
      <t xml:space="preserve">3. กรณีอื่นๆ </t>
    </r>
    <r>
      <rPr>
        <sz val="8"/>
        <rFont val="Angsana New"/>
        <family val="1"/>
      </rPr>
      <t xml:space="preserve">นอกจาก 1. และ 2. ให้ใช้เลขประจำตัวผู้เสียภาษีอากร (13หลัก) ที่กรมสรรพากรออกให้ </t>
    </r>
  </si>
  <si>
    <t>เลขประจำตัวผู้เสียภาษีอากร :</t>
  </si>
  <si>
    <t>เลขประจำตัวผู้เสียภาษีอากร</t>
  </si>
  <si>
    <t>ประเภทนิติบุคคล</t>
  </si>
  <si>
    <t>หมายเหตุ</t>
  </si>
  <si>
    <t>Column1</t>
  </si>
  <si>
    <t>Column2</t>
  </si>
  <si>
    <t>กรกฎ พลวิวัฒน์</t>
  </si>
  <si>
    <t>นาย</t>
  </si>
  <si>
    <t>152 หมู่ที่ 8 ต.เมืองฝาง อ.เมือง จ.บุรีรัมย์</t>
  </si>
  <si>
    <t>กฤษณา วงษ์สุนา</t>
  </si>
  <si>
    <t>นางสาว</t>
  </si>
  <si>
    <t>53 หมู่ที่ 8 ต.โนนสมบูรณ์ อ.นาจะหลวย จ.อุบลราชธานี</t>
  </si>
  <si>
    <t>กิตติ แก้วเขียว</t>
  </si>
  <si>
    <t>23/ หมู่ที่ 6 ต.ดงประคำ อ.หรหมพิราม จ.พิษณุโลก</t>
  </si>
  <si>
    <t>กุล เกตุนุช</t>
  </si>
  <si>
    <t>นาง</t>
  </si>
  <si>
    <t>225 หมู่ที่ 12 ต.ตะคร้อ อ.ไพศาลี จ.นครสวรรค์</t>
  </si>
  <si>
    <t>โกวิทย์ ออมสิน</t>
  </si>
  <si>
    <t>13/2 หมู่ที่ 7 ต.บางหลวง อ.เมือง จ.ปทุมธานี</t>
  </si>
  <si>
    <t>คำรณ รุ่งแสง</t>
  </si>
  <si>
    <t>3/3 หมู่ที่ 3 ต.ท่าข้าม อ.บางปะกง จ.ฉะเชิงเทรา</t>
  </si>
  <si>
    <t>คำวงษ์ ชิ้ววงษ์</t>
  </si>
  <si>
    <t>366/1 หมู่ที่ 3 ต.ทัพหลวง อ.หนองหญ้าไว จ.สุพรรณบุรี</t>
  </si>
  <si>
    <t>จักรกฤษ เจียงตรี</t>
  </si>
  <si>
    <t>118 หมู่ที่ 4 ต.หันทราย อ.อรัญประเทศ จ.สระแก้ว</t>
  </si>
  <si>
    <t>จันเพ็ญ สายบุญ</t>
  </si>
  <si>
    <t>87 หมู่ที่ 7 ต.เขื่องคำ อ.เมือง จ.ยโสธร</t>
  </si>
  <si>
    <t>จ๋า จันหอม</t>
  </si>
  <si>
    <t>118/1 หมู่ที่ 4 ต.ทัพหลวง อ.หนองหญ้าไซ จ.สุพรรณบุรี</t>
  </si>
  <si>
    <t>จาก โค้งสำโรง</t>
  </si>
  <si>
    <t>8 หมู่ที่ 8 ต.เมืองฝาง อ.เมือง จ.บุรีรัมย์</t>
  </si>
  <si>
    <t>จำปี นวลจันทร์</t>
  </si>
  <si>
    <t>252 หมู่ที่ 9 ต.วัดโบสถ์ อ.วัดโบสถ์ จ.พิษณุโลก</t>
  </si>
  <si>
    <t>จินตนา พิมเสน</t>
  </si>
  <si>
    <t>81 หมู่ที่ 4 ต.หนองบัวแดง อ.หนองบัวแดง จ.ชัยภูมิ</t>
  </si>
  <si>
    <t>ชรินทร์ ออมสิน</t>
  </si>
  <si>
    <t>179 หมู่ที่ 9 ต.หินดาต อ.ปางศิลาทอง จ.กำแพงเพชร</t>
  </si>
  <si>
    <t>ชัยชนะ ขวัญเติม</t>
  </si>
  <si>
    <t>87/1 หมู่ที่ 4 ต.หนองบัวแดง อ.หนองบัวแดง จ.ชัยภูมิ</t>
  </si>
  <si>
    <t>ชาญชัย บุญมี</t>
  </si>
  <si>
    <t>104 หมู่ที่ 6 ต.บ้านผือ อ.จอมพระ จ.สุรินทร์</t>
  </si>
  <si>
    <t>ชิษณุชา พงษ์สาธิน</t>
  </si>
  <si>
    <t>1880 หมู่ที่ 6 ต.อู่ทอง อ.อู่ทอง จ.สุพรรณบุรี</t>
  </si>
  <si>
    <t>ชูชาติ บุญธรรม</t>
  </si>
  <si>
    <t>34 หมู่ที่ 3 ต.ท่าข้าม อ.บางปะกง จ.ฉะเชิงเทรา</t>
  </si>
  <si>
    <t>ชูชีพ บัวอุไร</t>
  </si>
  <si>
    <t>76 หมู่ที่ 8 ต. หนองฝ้าย อ.เลาขวัญ จ.กาญจนบุรี</t>
  </si>
  <si>
    <t>แดงน้อย ตาทอง</t>
  </si>
  <si>
    <t>23 หมู่ที่ 4 ต.โนนโพธิ์ อ.เมือง จ.อำนาจเจริญ</t>
  </si>
  <si>
    <t>ถวิล จันทรวงค์</t>
  </si>
  <si>
    <t>73 หมู่ที่ 9 ต.หินคาต อ.ปางศิลาทอง จ.กำแพงเพชร</t>
  </si>
  <si>
    <t>ทนงศักดิ์ โค้งสำโรง</t>
  </si>
  <si>
    <t>ทวี ภุมมามั่น</t>
  </si>
  <si>
    <t>111/1 หมู่ที่ 4 ต.ทัพหลวง อ.หนองหญ้าไซ จ.สุพรรณบุรี</t>
  </si>
  <si>
    <t>ทองล้วน ค้นหา</t>
  </si>
  <si>
    <t>2 หมู่ที่ 10 ต.หนองแก้ว อ.ประจันตคาม จ.ปราจีนบุรี</t>
  </si>
  <si>
    <t>ทักษิณ อุ้ยกระโทก</t>
  </si>
  <si>
    <t>102 หมู่ที่ 7 ต.คูเมือง อ.หนองบัวแดง จ.ชัยภูมิ</t>
  </si>
  <si>
    <t>ทัศธร เพียวงษ์</t>
  </si>
  <si>
    <t>32/3 หมู่ที่ 4 ต.บุฮม อ.เชียงคาน จ.เลย</t>
  </si>
  <si>
    <t>ทินกร ส่งศรี</t>
  </si>
  <si>
    <t>52 หมู่ที่ 10 ต.หนองแก้ว อ.ประจันตคาม จ.ปราจีนบุรี</t>
  </si>
  <si>
    <t>เทิดศักดิ์ อาจหาญ</t>
  </si>
  <si>
    <t>22 หมุ่ที่ 7 ต.น้ำเที่ยง อ.คำชะอี จ.มุกดาหาร</t>
  </si>
  <si>
    <t>ธนพร ศรีอาจ</t>
  </si>
  <si>
    <t>6/4 หมู่ที่ 5 ต.คลองโยง อ.พุทธมณฑล จ.นครปฐม</t>
  </si>
  <si>
    <t>ธรรมรัตน์ ดารา</t>
  </si>
  <si>
    <t>30/1 หมู่ที่ 15 ต.ปากแรด อ.บ้านโปรง จ.ราชบุรี</t>
  </si>
  <si>
    <t>ธีรวัช เสียงล้ำ</t>
  </si>
  <si>
    <t>3 หมู่ที่ 3 ต.คำชะอี อ.คำชะอี จ.มุกดาหาร</t>
  </si>
  <si>
    <t>นิรัญ ดิษกร</t>
  </si>
  <si>
    <t>127 หมู่ที่ 8 ต.หินดาต อ.ปางศิลาทอง จ.กำแพงเพชร</t>
  </si>
  <si>
    <t>นิรุต มหาอุป</t>
  </si>
  <si>
    <t>98 หมู่ที่ 5 ต.หนองสูงเหนือ อ.หนองสูง จ.มุกดาหาร</t>
  </si>
  <si>
    <t>บุญเพ็ง โพธิ์วิเศษ</t>
  </si>
  <si>
    <t>83 หมู่ที่ 6 ต.นางิ้ว อ.เขาสวนกวาง จ.ขอนแก่น</t>
  </si>
  <si>
    <t>บุญหลาย อินไชยา</t>
  </si>
  <si>
    <t>15 หมู่ที่ 8 ต.คำชะอี อ.คำชะอี จ.มุกดาหาร</t>
  </si>
  <si>
    <t>ประกอบ อุตสาหรัมย์</t>
  </si>
  <si>
    <t>141 หมู่ที่ 11 ต.ท่าตะเกียบ อ.ท่าตะเกียบ จ.ฉะเชิงเทรา</t>
  </si>
  <si>
    <t>ปิยะ ขวัญวิเศษ</t>
  </si>
  <si>
    <t>127 หมู่ที่ 7 ต.คูเมือง อ.หนองบัวแดง จ.ชัยภูมิ</t>
  </si>
  <si>
    <t>พะเยาว์ พรมมนัส</t>
  </si>
  <si>
    <t>15 หมู่ที่ 3 ต.เมืองยาง อ.ขำนี จ.บุรีรัมย์</t>
  </si>
  <si>
    <t>พัด ฤทธี</t>
  </si>
  <si>
    <t>177 หมู่ที่ 6 ต.ทับพริก อ.อรัญประเทศ จ.สระแก้ว</t>
  </si>
  <si>
    <t>พัน ธงชัย</t>
  </si>
  <si>
    <t>277 หมู่ที่ 11 ต.ป่าไม้งาม อ.เมืองหนองบัวลำภู จ.ห่นองบัวลำภู</t>
  </si>
  <si>
    <t>พิศาล บู่ทอง</t>
  </si>
  <si>
    <t>66/1 หมู่ที่ 8 ต.ชัยนาม อ.วังทอง จ.พิษณุโลก</t>
  </si>
  <si>
    <t>แพงสี บัวละคร</t>
  </si>
  <si>
    <t>128 หมู่ที่ 2 ต.สระโพนทอง อ.เกษตรนสมบูรณ์ จ.ชัยภูมิ</t>
  </si>
  <si>
    <t>ไพโรจน์ วงศ์ตะวัน</t>
  </si>
  <si>
    <t>259 หมู่ที่ 7 ต.เวียงห้าว อ.พาน จ.เชียงราย</t>
  </si>
  <si>
    <t>ภานุพงศ์ ดารา</t>
  </si>
  <si>
    <t>30/1 หมู่ที่ 15 ต.ปากแรด อ.บ้านโป่ง จ.ราชบุรี</t>
  </si>
  <si>
    <t>ภานุวัฒน์ แก่นทอง</t>
  </si>
  <si>
    <t>85 หมู่ที่ 9 ต.ดงขี้เหล็ก อ.เมือง จ.ปราจีนบุรี</t>
  </si>
  <si>
    <t>มงคล อู่อรุณ</t>
  </si>
  <si>
    <t>104 หมู่ที่ 4 ต.ทัพหลวง อ.หนองหญ้าไซ จ.สุพรรณบุรี</t>
  </si>
  <si>
    <t>มยุรา ภักดิ์สำราญ</t>
  </si>
  <si>
    <t>1 หมู่ที่ 3 ต.ไผ่ลิง อ.พระนครศรีอยุธยา จ.พระนครศรีอยุธยา</t>
  </si>
  <si>
    <t>มานพ มาลา</t>
  </si>
  <si>
    <t>141 หมู่ที่ 8 ต.คอรม อ.พิชัย จ.อุตรดิตถ์</t>
  </si>
  <si>
    <t>แมน วังคะฮาต</t>
  </si>
  <si>
    <t>8 หมู่ที่ 11 ต.คำชะอี อ.คำชะอี จ.มุกดาหาร</t>
  </si>
  <si>
    <t>ยุทธศาสตร์ ขันตี</t>
  </si>
  <si>
    <t>1 หมู่ที่ 8 ต.คำชะอี อ.คำชะอี จ.มุกดาหาร</t>
  </si>
  <si>
    <t>รัตนพล สว่างศรี</t>
  </si>
  <si>
    <t>57/1 หมู่ที่ 9 ต.หนองหญ้าไซ อ.หนองหญ้าไซ จ.สุพรรณบุรี</t>
  </si>
  <si>
    <t>รุ่ง ชาวบ้านสิงห์</t>
  </si>
  <si>
    <t>231/1 หมู่ที่ 4 ต.ทัพหลวง อ.หนองหญ้าไซ จ.สุพรรณบุรี</t>
  </si>
  <si>
    <t>วรรณภา ขำมณี</t>
  </si>
  <si>
    <t>15/3 หมู่ที่ 5 ต.หัวโพ อ.บางแพ จ.ราชบุรี</t>
  </si>
  <si>
    <t>วรรณา จันหอม</t>
  </si>
  <si>
    <t>วัชระ สระแก้ว</t>
  </si>
  <si>
    <t>130 หมู่ที่ 10 ต.บ้านผือ อ.จอมพระ จ.สุรินทร์</t>
  </si>
  <si>
    <t>วัชระ อ้อยรักษา</t>
  </si>
  <si>
    <t>99 หมู่ที่ 7 ต.ท่าเรือ อ.นาหว้า จ.นครพนม</t>
  </si>
  <si>
    <t>วัฒนา ศิริจันทร์</t>
  </si>
  <si>
    <t>59 หมู่ที่ 8 ต.โนนโพธิ์ อ.เมือง จ.อำนาจเจริญ</t>
  </si>
  <si>
    <t>วัฒนา สว่างวรรณ</t>
  </si>
  <si>
    <t>201 หมู่ที่ 11 ต.คำชะอี อ.คำชะอี จ.มุกดาหาร</t>
  </si>
  <si>
    <t>วิชนุกร อ่อนสา</t>
  </si>
  <si>
    <t>253 หมู่ที่ 14 ต.คำชะอี อ.คำชะอี จ.มุกดาหาร</t>
  </si>
  <si>
    <t>วิชัย มุติกาวงษ์</t>
  </si>
  <si>
    <t>19 ถ.เชิดวุฒากาศ แขวงดอนเมือง เขตดอนเมือง กรุงเทพมหานคร</t>
  </si>
  <si>
    <t>วิเซษฐ์ สีพัด</t>
  </si>
  <si>
    <t>8/1 หมู่ที่ 3 ต.ท่าเกวียน อ.วัฒนานคร จ.สระแก้ว</t>
  </si>
  <si>
    <t>วิทูรย์ สุวรรณไตรย์</t>
  </si>
  <si>
    <t>178 หมู่ที่ 4 ต.คำชะอี อ.คำชะอี จ.มุกดาหาร</t>
  </si>
  <si>
    <t>วิไลลักษณ์ อุมูล</t>
  </si>
  <si>
    <t>ศรีประหยัด สุวรรณไตรย์</t>
  </si>
  <si>
    <t>13 หมู่ที่ 8 ต.คำชะอี อ.คำชะอี จ.มุกดาหาร</t>
  </si>
  <si>
    <t>ศักดิ์ศรี สุวรรณไตรย์</t>
  </si>
  <si>
    <t>95 หมู่ที่ 11 ต.คำชะอี อ.คำชะอี จ.มุกดาหาร</t>
  </si>
  <si>
    <t>ศิริชัย สุวรรณไตรย์</t>
  </si>
  <si>
    <t>105 หมู่ที่ 8 ต.คำชะอี อ.คำชะอี จ.มุกดาหาร</t>
  </si>
  <si>
    <t>ศิวทัศน์ เอียมพูลงาม</t>
  </si>
  <si>
    <t>81 หมู่ที่ 9 ต.วังใหม่ อ.วังสมบูรณ์ จ.สระแก้ว</t>
  </si>
  <si>
    <t>สมนึก ภุมมามั่น</t>
  </si>
  <si>
    <t>สมพงษ์ อุสาหะ</t>
  </si>
  <si>
    <t>184 หมู่ที่ 3 ต.โคกโคเฒ่า อ.เมือง จ.สุพรรณบุรี</t>
  </si>
  <si>
    <t>สมร แก้วอุดร</t>
  </si>
  <si>
    <t>19 หมู่ที่ 16 ต.ธาตุ อ.วานรนิวาส จ.สกลนคร</t>
  </si>
  <si>
    <t>สะกาด บุญปัญญา</t>
  </si>
  <si>
    <t>12 หมู่ที่ 3 ต.โคกสะอาด อ.น้ำขุ่น จ.อุบลราชธานี</t>
  </si>
  <si>
    <t>สะหลี บุญทรัพย์</t>
  </si>
  <si>
    <t>318 หมู่ที่ 6 ต.ห้วยเกิ้ง อ.กุมภวาปี จ.อุดรธานี</t>
  </si>
  <si>
    <t>สำรวย อยู่สุข</t>
  </si>
  <si>
    <t>20 หมู่ที่ 7 ต.วัดดาว อ.บางปลางม้า จ.สุพรรณบุรี</t>
  </si>
  <si>
    <t>สำราญ กันนุฬา</t>
  </si>
  <si>
    <t>114 หมู่ที่ 10 ต.บ้านผือ อ.จอมพระ จ.สุรินทร์</t>
  </si>
  <si>
    <t>สุพิน สนโสม</t>
  </si>
  <si>
    <t>31 หมู่ที่ 3 ต.เมืองยาง อ.ขำนิ จ.บุรีรัมย์</t>
  </si>
  <si>
    <t>สุมาลี ปัญญาไข</t>
  </si>
  <si>
    <t>34/1 หมู่ที่ 7 ต.วัดดาว อ.บางปลาม้า จ.สุพรรณบุรี</t>
  </si>
  <si>
    <t>สุระเชษฐ์ แก้วใส</t>
  </si>
  <si>
    <t>39 หมู่ที่ 2 ต.หนองอียอ อ.สนม จ.สุรินทร์</t>
  </si>
  <si>
    <t>โสน ภุมมามั่น</t>
  </si>
  <si>
    <t>หนูเล็ก ผิวขำ</t>
  </si>
  <si>
    <t>216 หมู่ที่ 12 ต.คำชะอี อ.คำชะอี จ.มุกดาหาร</t>
  </si>
  <si>
    <t>หลั่น เพียสุพรรณ</t>
  </si>
  <si>
    <t>196 หมู่ที่ 5 ต.บ้านเป็ด อ.เมือง จ.ขอนแก่น</t>
  </si>
  <si>
    <t>อดิศักดิ์ กำไมย</t>
  </si>
  <si>
    <t>61 หมู่ที่ 8 ต.โนนสมบูรณ์ อ.นาจะหลวย จ.อุบลราชธานี</t>
  </si>
  <si>
    <t>อธิกมาส พลวิวัฒน์</t>
  </si>
  <si>
    <t>อมร สินชัยศรี</t>
  </si>
  <si>
    <t>62 หมู่ที่ 2 ต.บัวทอง อ.เมือง จ.บุรีรัมย์</t>
  </si>
  <si>
    <t>อรุญณี จันทะโสม</t>
  </si>
  <si>
    <t>257 หมู่ที่ 14 ต.คู่เมือง อ.หนองบัวแดง จ.ชัยภูมิ</t>
  </si>
  <si>
    <t>อาเชียร ผิวขำ</t>
  </si>
  <si>
    <t>125 หมู่ที่ 3 ต.คำชะอี อ.คำชะอี จ.มุกดาหาร</t>
  </si>
  <si>
    <t>อาณาจักร์ พงษ์สิทธิ์</t>
  </si>
  <si>
    <t>115 หมู่ที่ 7 ต.ดูเมือง อ.หนองบัวแดง จ.ชัยภูมิ</t>
  </si>
  <si>
    <t>อานนท์ พันมะวงค์</t>
  </si>
  <si>
    <t>161 หมู่ที่ 8 ต.เมืองฝาง อ.เมือง จ.บุรีรัมย์</t>
  </si>
  <si>
    <t>แอ๋ว ตำสุข</t>
  </si>
  <si>
    <t>นิวเมน จำกัด</t>
  </si>
  <si>
    <t>บริษัท</t>
  </si>
  <si>
    <t xml:space="preserve">0-1055-21013-88-1                                                          </t>
  </si>
  <si>
    <t>69 ม.1ถ.พหลโยธิน ต.คลองหนึ่ง</t>
  </si>
  <si>
    <t>ทริปเปิลที อินเทอร์เน็ต จำกัด</t>
  </si>
  <si>
    <t xml:space="preserve">0-1055-50056-39-8                                                          </t>
  </si>
  <si>
    <t>200 หมู่ที่ 4 ถนนแจ้งวัฒนะ ตำบลปากเกร็ด</t>
  </si>
  <si>
    <t>แอดวานซ์ไวร์เลส เน็ทเวอร์ค จำกัด</t>
  </si>
  <si>
    <t xml:space="preserve">0-1055-48115-89-7                                                          </t>
  </si>
  <si>
    <t>414 ถนนพหลโยธิน สามเสนใน</t>
  </si>
  <si>
    <t>โตโยต้าฉะเชิงเทรา ผู้จำหน่ายโตโยต้า จำกัด</t>
  </si>
  <si>
    <t xml:space="preserve">0-2455-19000-02-4                                                          </t>
  </si>
  <si>
    <t>98 ถ.ศุขประยูร ต.หน้าเมือง</t>
  </si>
  <si>
    <t>เลขที่บัญชีนายจ้าง (ประกันสังคม) :</t>
  </si>
  <si>
    <t>สาขาที่ :</t>
  </si>
  <si>
    <t>ผู้จัดการเฟี๊ยวฟ้าว</t>
  </si>
  <si>
    <t>ตำแหน่งผู้มีอำนาจลงนาม :</t>
  </si>
  <si>
    <t>นายไป๊ เฟี๊ยวฟ้าว</t>
  </si>
  <si>
    <t>ชื่อผู้มีอำนาจลงนาม :</t>
  </si>
  <si>
    <t>275 หมู่ที่ 712 ต.นาเกลือ อ.พระสมุทรเจดีย์ จ.สมุทรปราการ 10290</t>
  </si>
  <si>
    <t>ที่อยู่ :</t>
  </si>
  <si>
    <t>บริษัท ไป๊เป็ด จำกัด</t>
  </si>
  <si>
    <t>ชื่อบริษัท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</si>
</sst>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87" formatCode="[$-1000000]h:mm\ &quot;น.&quot;;@"/>
    <numFmt numFmtId="188" formatCode="[$-1870000]d/mm/yyyy;@"/>
    <numFmt numFmtId="189" formatCode="_(* #,##0.00_);_(* \(#,##0.00\);_(* &quot;-&quot;??_);_(@_)"/>
    <numFmt numFmtId="190" formatCode="[$-187041E]d\ mmmm\ yyyy;@"/>
    <numFmt numFmtId="191" formatCode="#,##0.0"/>
    <numFmt numFmtId="192" formatCode="[$-1000000]0\ 0000\ 00000\ 00\ 0"/>
    <numFmt numFmtId="193" formatCode="0000000000"/>
    <numFmt numFmtId="194" formatCode="00000"/>
  </numFmts>
  <fonts count="31" x14ac:knownFonts="1">
    <font>
      <sz val="10"/>
      <color theme="1"/>
      <name val="Leelawadee"/>
      <family val="2"/>
    </font>
    <font>
      <sz val="10"/>
      <color theme="1"/>
      <name val="Leelawadee"/>
      <family val="2"/>
    </font>
    <font>
      <b/>
      <sz val="26"/>
      <name val="Angsana New"/>
      <family val="1"/>
    </font>
    <font>
      <b/>
      <sz val="16"/>
      <name val="Angsana New"/>
      <family val="1"/>
    </font>
    <font>
      <b/>
      <sz val="36"/>
      <name val="Angsana New"/>
      <family val="1"/>
    </font>
    <font>
      <b/>
      <sz val="12"/>
      <name val="Angsana New"/>
      <family val="1"/>
    </font>
    <font>
      <b/>
      <sz val="12"/>
      <color theme="1"/>
      <name val="Angsana New"/>
      <family val="1"/>
    </font>
    <font>
      <sz val="10"/>
      <color theme="0" tint="-0.499984740745262"/>
      <name val="Angsana New"/>
      <family val="1"/>
    </font>
    <font>
      <sz val="12"/>
      <color theme="1"/>
      <name val="Angsana New"/>
      <family val="1"/>
    </font>
    <font>
      <sz val="10"/>
      <name val="Arial"/>
      <family val="2"/>
    </font>
    <font>
      <sz val="12"/>
      <name val="Angsana New"/>
      <family val="1"/>
    </font>
    <font>
      <sz val="10"/>
      <name val="Angsana New"/>
      <family val="1"/>
    </font>
    <font>
      <i/>
      <sz val="12"/>
      <color indexed="23"/>
      <name val="Angsana New"/>
      <family val="1"/>
    </font>
    <font>
      <sz val="10"/>
      <color theme="1"/>
      <name val="Angsana New"/>
      <family val="1"/>
    </font>
    <font>
      <b/>
      <sz val="10"/>
      <color theme="1"/>
      <name val="Angsana New"/>
      <family val="1"/>
    </font>
    <font>
      <sz val="9"/>
      <color theme="1"/>
      <name val="Angsana New"/>
      <family val="1"/>
    </font>
    <font>
      <sz val="14"/>
      <name val="Angsana New"/>
      <family val="1"/>
    </font>
    <font>
      <b/>
      <sz val="13"/>
      <name val="Angsana New"/>
      <family val="1"/>
    </font>
    <font>
      <i/>
      <sz val="10"/>
      <name val="Angsana New"/>
      <family val="1"/>
    </font>
    <font>
      <b/>
      <sz val="10"/>
      <name val="Angsana New"/>
      <family val="1"/>
    </font>
    <font>
      <b/>
      <sz val="14"/>
      <name val="Angsana New"/>
      <family val="1"/>
    </font>
    <font>
      <u/>
      <sz val="10"/>
      <name val="Angsana New"/>
      <family val="1"/>
    </font>
    <font>
      <b/>
      <sz val="11"/>
      <name val="Angsana New"/>
      <family val="1"/>
    </font>
    <font>
      <sz val="11"/>
      <name val="Angsana New"/>
      <family val="1"/>
    </font>
    <font>
      <b/>
      <sz val="9"/>
      <color theme="1"/>
      <name val="Angsana New"/>
      <family val="1"/>
    </font>
    <font>
      <sz val="8"/>
      <name val="Angsana New"/>
      <family val="1"/>
    </font>
    <font>
      <b/>
      <sz val="8"/>
      <name val="Angsana New"/>
      <family val="1"/>
    </font>
    <font>
      <b/>
      <sz val="9"/>
      <color indexed="81"/>
      <name val="Tahoma"/>
      <family val="2"/>
    </font>
    <font>
      <sz val="9"/>
      <color indexed="81"/>
      <name val="Tahoma"/>
      <family val="2"/>
    </font>
    <font>
      <b/>
      <sz val="10"/>
      <color theme="8" tint="-0.249977111117893"/>
      <name val="Leelawadee"/>
      <family val="2"/>
    </font>
    <font>
      <sz val="10"/>
      <color theme="8" tint="-0.249977111117893"/>
      <name val="Leelawadee"/>
      <family val="2"/>
    </font>
  </fonts>
  <fills count="3">
    <fill>
      <patternFill patternType="none"/>
    </fill>
    <fill>
      <patternFill patternType="gray125"/>
    </fill>
    <fill>
      <patternFill patternType="solid">
        <fgColor theme="6" tint="0.79998168889431442"/>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hair">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499984740745262"/>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bottom style="hair">
        <color theme="0" tint="-0.34998626667073579"/>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34998626667073579"/>
      </bottom>
      <diagonal/>
    </border>
    <border>
      <left/>
      <right/>
      <top style="hair">
        <color theme="0" tint="-0.499984740745262"/>
      </top>
      <bottom/>
      <diagonal/>
    </border>
    <border>
      <left/>
      <right/>
      <top style="thin">
        <color theme="8"/>
      </top>
      <bottom style="thin">
        <color theme="8"/>
      </bottom>
      <diagonal/>
    </border>
    <border>
      <left/>
      <right/>
      <top style="thin">
        <color theme="0" tint="-0.34998626667073579"/>
      </top>
      <bottom/>
      <diagonal/>
    </border>
    <border>
      <left style="thin">
        <color auto="1"/>
      </left>
      <right style="thin">
        <color auto="1"/>
      </right>
      <top style="thin">
        <color auto="1"/>
      </top>
      <bottom style="thin">
        <color auto="1"/>
      </bottom>
      <diagonal/>
    </border>
  </borders>
  <cellStyleXfs count="4">
    <xf numFmtId="0" fontId="0" fillId="0" borderId="0"/>
    <xf numFmtId="189" fontId="1" fillId="0" borderId="0" applyFont="0" applyFill="0" applyBorder="0" applyAlignment="0" applyProtection="0"/>
    <xf numFmtId="187" fontId="9" fillId="0" borderId="0"/>
    <xf numFmtId="189" fontId="9" fillId="0" borderId="0" applyFont="0" applyFill="0" applyBorder="0" applyAlignment="0" applyProtection="0"/>
  </cellStyleXfs>
  <cellXfs count="243">
    <xf numFmtId="0" fontId="0" fillId="0" borderId="0" xfId="0"/>
    <xf numFmtId="0" fontId="5" fillId="0" borderId="0" xfId="0" applyFont="1" applyAlignment="1" applyProtection="1">
      <alignment vertical="center"/>
      <protection locked="0"/>
    </xf>
    <xf numFmtId="0" fontId="8" fillId="0" borderId="2" xfId="0" applyFont="1" applyBorder="1" applyProtection="1">
      <protection locked="0"/>
    </xf>
    <xf numFmtId="0" fontId="8" fillId="0" borderId="2" xfId="0" applyFont="1" applyBorder="1"/>
    <xf numFmtId="187" fontId="10" fillId="0" borderId="0" xfId="2" applyFont="1" applyProtection="1">
      <protection locked="0"/>
    </xf>
    <xf numFmtId="187" fontId="11" fillId="0" borderId="0" xfId="2" applyFont="1" applyProtection="1">
      <protection locked="0"/>
    </xf>
    <xf numFmtId="0" fontId="12" fillId="0" borderId="0" xfId="0" applyFont="1" applyAlignment="1" applyProtection="1">
      <alignment vertical="distributed"/>
      <protection locked="0"/>
    </xf>
    <xf numFmtId="0" fontId="8" fillId="0" borderId="0" xfId="0" applyFont="1" applyProtection="1">
      <protection locked="0"/>
    </xf>
    <xf numFmtId="0" fontId="8" fillId="0" borderId="0" xfId="0" applyFont="1"/>
    <xf numFmtId="187" fontId="12" fillId="0" borderId="0" xfId="2" applyFont="1" applyAlignment="1" applyProtection="1">
      <alignment vertical="distributed"/>
      <protection locked="0"/>
    </xf>
    <xf numFmtId="0" fontId="10" fillId="0" borderId="0" xfId="2" applyNumberFormat="1" applyFont="1" applyProtection="1">
      <protection locked="0"/>
    </xf>
    <xf numFmtId="0" fontId="11" fillId="0" borderId="0" xfId="2" applyNumberFormat="1" applyFont="1" applyProtection="1">
      <protection locked="0"/>
    </xf>
    <xf numFmtId="187" fontId="10" fillId="0" borderId="0" xfId="2" applyFont="1" applyAlignment="1" applyProtection="1">
      <alignment vertical="distributed"/>
      <protection locked="0"/>
    </xf>
    <xf numFmtId="187" fontId="11" fillId="0" borderId="0" xfId="2" applyFont="1" applyAlignment="1" applyProtection="1">
      <alignment vertical="center"/>
      <protection locked="0"/>
    </xf>
    <xf numFmtId="0" fontId="13" fillId="0" borderId="0" xfId="0" applyFont="1"/>
    <xf numFmtId="187" fontId="10" fillId="0" borderId="5" xfId="2" applyFont="1" applyBorder="1" applyAlignment="1" applyProtection="1">
      <alignment vertical="center"/>
      <protection locked="0"/>
    </xf>
    <xf numFmtId="187" fontId="10" fillId="0" borderId="6" xfId="2" applyFont="1" applyBorder="1" applyProtection="1">
      <protection locked="0"/>
    </xf>
    <xf numFmtId="187" fontId="10" fillId="0" borderId="6" xfId="2" applyFont="1" applyBorder="1" applyAlignment="1" applyProtection="1">
      <alignment vertical="center"/>
      <protection locked="0"/>
    </xf>
    <xf numFmtId="187" fontId="10" fillId="0" borderId="7" xfId="2" applyFont="1" applyBorder="1" applyProtection="1">
      <protection locked="0"/>
    </xf>
    <xf numFmtId="187" fontId="10" fillId="0" borderId="8" xfId="2" applyFont="1" applyBorder="1" applyAlignment="1" applyProtection="1">
      <alignment vertical="center"/>
      <protection locked="0"/>
    </xf>
    <xf numFmtId="1" fontId="10" fillId="0" borderId="0" xfId="2" applyNumberFormat="1" applyFont="1" applyProtection="1">
      <protection locked="0"/>
    </xf>
    <xf numFmtId="187" fontId="10" fillId="0" borderId="11" xfId="2" applyFont="1" applyBorder="1" applyProtection="1">
      <protection locked="0"/>
    </xf>
    <xf numFmtId="0" fontId="11" fillId="0" borderId="0" xfId="0" applyFont="1" applyAlignment="1" applyProtection="1">
      <alignment vertical="center"/>
      <protection locked="0"/>
    </xf>
    <xf numFmtId="1" fontId="17" fillId="0" borderId="0" xfId="2" applyNumberFormat="1" applyFont="1" applyAlignment="1" applyProtection="1">
      <alignment vertical="center"/>
      <protection locked="0"/>
    </xf>
    <xf numFmtId="187" fontId="10" fillId="0" borderId="8" xfId="2" applyFont="1" applyBorder="1" applyAlignment="1" applyProtection="1">
      <alignment vertical="justify"/>
      <protection locked="0"/>
    </xf>
    <xf numFmtId="187" fontId="10" fillId="0" borderId="0" xfId="2" applyFont="1" applyAlignment="1" applyProtection="1">
      <alignment horizontal="center" vertical="justify"/>
      <protection locked="0"/>
    </xf>
    <xf numFmtId="187" fontId="10" fillId="0" borderId="11" xfId="2" applyFont="1" applyBorder="1" applyAlignment="1" applyProtection="1">
      <alignment vertical="center"/>
      <protection locked="0"/>
    </xf>
    <xf numFmtId="187" fontId="10" fillId="0" borderId="8" xfId="2" applyFont="1" applyBorder="1" applyAlignment="1" applyProtection="1">
      <alignment horizontal="center" vertical="justify"/>
      <protection locked="0"/>
    </xf>
    <xf numFmtId="187" fontId="10" fillId="0" borderId="0" xfId="2" applyFont="1" applyAlignment="1" applyProtection="1">
      <alignment horizontal="left" vertical="justify"/>
      <protection locked="0"/>
    </xf>
    <xf numFmtId="187" fontId="10" fillId="0" borderId="11" xfId="2" applyFont="1" applyBorder="1" applyAlignment="1" applyProtection="1">
      <alignment horizontal="left" vertical="center"/>
      <protection locked="0"/>
    </xf>
    <xf numFmtId="187" fontId="10" fillId="0" borderId="0" xfId="2" applyFont="1" applyAlignment="1" applyProtection="1">
      <alignment vertical="center"/>
      <protection locked="0"/>
    </xf>
    <xf numFmtId="187" fontId="10" fillId="0" borderId="0" xfId="2" applyFont="1" applyAlignment="1" applyProtection="1">
      <alignment vertical="justify"/>
      <protection locked="0"/>
    </xf>
    <xf numFmtId="187" fontId="10" fillId="0" borderId="0" xfId="2" applyFont="1" applyAlignment="1" applyProtection="1">
      <alignment horizontal="left" vertical="center"/>
      <protection locked="0"/>
    </xf>
    <xf numFmtId="49" fontId="20" fillId="0" borderId="5" xfId="2" applyNumberFormat="1" applyFont="1" applyBorder="1" applyProtection="1">
      <protection locked="0"/>
    </xf>
    <xf numFmtId="49" fontId="20" fillId="0" borderId="6" xfId="2" applyNumberFormat="1" applyFont="1" applyBorder="1" applyProtection="1">
      <protection locked="0"/>
    </xf>
    <xf numFmtId="49" fontId="20" fillId="0" borderId="7" xfId="2" applyNumberFormat="1" applyFont="1" applyBorder="1" applyProtection="1">
      <protection locked="0"/>
    </xf>
    <xf numFmtId="187" fontId="16" fillId="0" borderId="15" xfId="2" applyFont="1" applyBorder="1" applyProtection="1">
      <protection locked="0"/>
    </xf>
    <xf numFmtId="187" fontId="16" fillId="0" borderId="16" xfId="2" applyFont="1" applyBorder="1" applyProtection="1">
      <protection locked="0"/>
    </xf>
    <xf numFmtId="187" fontId="16" fillId="0" borderId="17" xfId="2" applyFont="1" applyBorder="1" applyProtection="1">
      <protection locked="0"/>
    </xf>
    <xf numFmtId="0" fontId="11" fillId="0" borderId="5" xfId="0" applyFont="1" applyBorder="1" applyAlignment="1" applyProtection="1">
      <alignment vertical="center"/>
      <protection locked="0"/>
    </xf>
    <xf numFmtId="0" fontId="11" fillId="0" borderId="6" xfId="0" applyFont="1" applyBorder="1" applyAlignment="1" applyProtection="1">
      <alignment vertical="center"/>
      <protection locked="0"/>
    </xf>
    <xf numFmtId="0" fontId="11" fillId="0" borderId="6" xfId="0" applyFont="1" applyBorder="1" applyProtection="1">
      <protection locked="0"/>
    </xf>
    <xf numFmtId="0" fontId="11" fillId="0" borderId="7" xfId="0" applyFont="1" applyBorder="1" applyProtection="1">
      <protection locked="0"/>
    </xf>
    <xf numFmtId="0" fontId="11" fillId="0" borderId="5" xfId="0" applyFont="1" applyBorder="1" applyProtection="1">
      <protection locked="0"/>
    </xf>
    <xf numFmtId="0" fontId="10" fillId="0" borderId="6" xfId="0" applyFont="1" applyBorder="1" applyProtection="1">
      <protection locked="0"/>
    </xf>
    <xf numFmtId="0" fontId="5" fillId="0" borderId="6" xfId="0" applyFont="1" applyBorder="1" applyProtection="1">
      <protection locked="0"/>
    </xf>
    <xf numFmtId="0" fontId="5" fillId="0" borderId="7" xfId="0" applyFont="1" applyBorder="1" applyProtection="1">
      <protection locked="0"/>
    </xf>
    <xf numFmtId="0" fontId="10" fillId="0" borderId="0" xfId="0" applyFont="1" applyProtection="1">
      <protection locked="0"/>
    </xf>
    <xf numFmtId="0" fontId="21" fillId="0" borderId="8" xfId="0" applyFont="1" applyBorder="1" applyAlignment="1" applyProtection="1">
      <alignment vertical="center"/>
      <protection locked="0"/>
    </xf>
    <xf numFmtId="0" fontId="21" fillId="0" borderId="0" xfId="0" applyFont="1" applyAlignment="1" applyProtection="1">
      <alignment vertical="center"/>
      <protection locked="0"/>
    </xf>
    <xf numFmtId="0" fontId="11" fillId="0" borderId="0" xfId="0" applyFont="1" applyProtection="1">
      <protection locked="0"/>
    </xf>
    <xf numFmtId="0" fontId="11" fillId="0" borderId="11" xfId="0" applyFont="1" applyBorder="1" applyProtection="1">
      <protection locked="0"/>
    </xf>
    <xf numFmtId="0" fontId="11" fillId="0" borderId="8" xfId="0" applyFont="1" applyBorder="1" applyProtection="1">
      <protection locked="0"/>
    </xf>
    <xf numFmtId="0" fontId="5" fillId="0" borderId="0" xfId="0" applyFont="1" applyProtection="1">
      <protection locked="0"/>
    </xf>
    <xf numFmtId="0" fontId="5" fillId="0" borderId="11" xfId="0" applyFont="1" applyBorder="1" applyProtection="1">
      <protection locked="0"/>
    </xf>
    <xf numFmtId="0" fontId="11" fillId="0" borderId="8" xfId="0" applyFont="1" applyBorder="1" applyAlignment="1" applyProtection="1">
      <alignment vertical="center"/>
      <protection locked="0"/>
    </xf>
    <xf numFmtId="0" fontId="8" fillId="0" borderId="0" xfId="0" applyFont="1" applyAlignment="1" applyProtection="1">
      <alignment vertical="center"/>
      <protection locked="0"/>
    </xf>
    <xf numFmtId="0" fontId="10" fillId="0" borderId="0" xfId="0" applyFont="1" applyAlignment="1" applyProtection="1">
      <alignment vertical="center"/>
      <protection locked="0"/>
    </xf>
    <xf numFmtId="0" fontId="22" fillId="0" borderId="0" xfId="0" applyFont="1" applyProtection="1">
      <protection locked="0"/>
    </xf>
    <xf numFmtId="0" fontId="5" fillId="0" borderId="0" xfId="0" applyFont="1" applyAlignment="1" applyProtection="1">
      <alignment horizontal="left" vertical="center"/>
      <protection locked="0"/>
    </xf>
    <xf numFmtId="0" fontId="23" fillId="0" borderId="0" xfId="0" applyFont="1" applyProtection="1">
      <protection locked="0"/>
    </xf>
    <xf numFmtId="0" fontId="13" fillId="0" borderId="0" xfId="0" applyFont="1" applyAlignment="1" applyProtection="1">
      <alignment vertical="center"/>
      <protection locked="0"/>
    </xf>
    <xf numFmtId="0" fontId="13" fillId="0" borderId="11" xfId="0" applyFont="1" applyBorder="1" applyAlignment="1" applyProtection="1">
      <alignment vertical="center"/>
      <protection locked="0"/>
    </xf>
    <xf numFmtId="0" fontId="13" fillId="0" borderId="8" xfId="0" applyFont="1" applyBorder="1" applyAlignment="1" applyProtection="1">
      <alignment vertical="center"/>
      <protection locked="0"/>
    </xf>
    <xf numFmtId="0" fontId="19" fillId="0" borderId="11" xfId="0" applyFont="1" applyBorder="1" applyAlignment="1" applyProtection="1">
      <alignment vertical="center"/>
      <protection locked="0"/>
    </xf>
    <xf numFmtId="0" fontId="13" fillId="0" borderId="0" xfId="0" applyFont="1" applyProtection="1">
      <protection locked="0"/>
    </xf>
    <xf numFmtId="0" fontId="13" fillId="0" borderId="11" xfId="0" applyFont="1" applyBorder="1" applyProtection="1">
      <protection locked="0"/>
    </xf>
    <xf numFmtId="0" fontId="13" fillId="0" borderId="8" xfId="0" applyFont="1" applyBorder="1" applyProtection="1">
      <protection locked="0"/>
    </xf>
    <xf numFmtId="0" fontId="19" fillId="0" borderId="11" xfId="0" applyFont="1" applyBorder="1" applyProtection="1">
      <protection locked="0"/>
    </xf>
    <xf numFmtId="0" fontId="13" fillId="0" borderId="15" xfId="0" applyFont="1" applyBorder="1" applyAlignment="1" applyProtection="1">
      <alignment vertical="center"/>
      <protection locked="0"/>
    </xf>
    <xf numFmtId="0" fontId="13" fillId="0" borderId="16" xfId="0" applyFont="1" applyBorder="1" applyAlignment="1" applyProtection="1">
      <alignment vertical="center"/>
      <protection locked="0"/>
    </xf>
    <xf numFmtId="0" fontId="13" fillId="0" borderId="16" xfId="0" applyFont="1" applyBorder="1" applyProtection="1">
      <protection locked="0"/>
    </xf>
    <xf numFmtId="0" fontId="11" fillId="0" borderId="16" xfId="0" applyFont="1" applyBorder="1" applyProtection="1">
      <protection locked="0"/>
    </xf>
    <xf numFmtId="0" fontId="11" fillId="0" borderId="16" xfId="0" applyFont="1" applyBorder="1" applyAlignment="1" applyProtection="1">
      <alignment vertical="center"/>
      <protection locked="0"/>
    </xf>
    <xf numFmtId="0" fontId="13" fillId="0" borderId="17" xfId="0" applyFont="1" applyBorder="1" applyProtection="1">
      <protection locked="0"/>
    </xf>
    <xf numFmtId="0" fontId="13" fillId="0" borderId="15" xfId="0" applyFont="1" applyBorder="1" applyProtection="1">
      <protection locked="0"/>
    </xf>
    <xf numFmtId="0" fontId="10" fillId="0" borderId="16" xfId="0" applyFont="1" applyBorder="1" applyProtection="1">
      <protection locked="0"/>
    </xf>
    <xf numFmtId="0" fontId="19" fillId="0" borderId="17" xfId="0" applyFont="1" applyBorder="1" applyProtection="1">
      <protection locked="0"/>
    </xf>
    <xf numFmtId="0" fontId="2" fillId="0" borderId="0" xfId="0" applyFont="1" applyProtection="1">
      <protection locked="0"/>
    </xf>
    <xf numFmtId="0" fontId="6" fillId="0" borderId="0" xfId="0" applyFont="1" applyAlignment="1" applyProtection="1">
      <alignment vertical="center"/>
      <protection locked="0"/>
    </xf>
    <xf numFmtId="0" fontId="8" fillId="0" borderId="20" xfId="0" applyFont="1" applyBorder="1" applyAlignment="1" applyProtection="1">
      <alignment vertical="center"/>
      <protection locked="0"/>
    </xf>
    <xf numFmtId="0" fontId="8" fillId="0" borderId="20" xfId="0" applyFont="1" applyBorder="1" applyAlignment="1">
      <alignment vertical="center"/>
    </xf>
    <xf numFmtId="0" fontId="5" fillId="0" borderId="0" xfId="2" applyNumberFormat="1" applyFont="1" applyAlignment="1" applyProtection="1">
      <alignment vertical="center"/>
      <protection locked="0"/>
    </xf>
    <xf numFmtId="0" fontId="8" fillId="0" borderId="0" xfId="0" applyFont="1" applyAlignment="1">
      <alignment vertical="center"/>
    </xf>
    <xf numFmtId="187" fontId="10" fillId="0" borderId="5" xfId="2" applyFont="1" applyBorder="1" applyProtection="1">
      <protection locked="0"/>
    </xf>
    <xf numFmtId="1" fontId="10" fillId="0" borderId="2" xfId="2" applyNumberFormat="1" applyFont="1" applyBorder="1" applyAlignment="1" applyProtection="1">
      <alignment vertical="center"/>
      <protection locked="0"/>
    </xf>
    <xf numFmtId="1" fontId="10" fillId="0" borderId="2" xfId="2" applyNumberFormat="1" applyFont="1" applyBorder="1" applyProtection="1">
      <protection locked="0"/>
    </xf>
    <xf numFmtId="187" fontId="10" fillId="0" borderId="0" xfId="2" applyFont="1" applyAlignment="1" applyProtection="1">
      <alignment horizontal="center"/>
      <protection locked="0"/>
    </xf>
    <xf numFmtId="187" fontId="10" fillId="0" borderId="8" xfId="2" applyFont="1" applyBorder="1" applyProtection="1">
      <protection locked="0"/>
    </xf>
    <xf numFmtId="1" fontId="10" fillId="0" borderId="11" xfId="2" applyNumberFormat="1" applyFont="1" applyBorder="1" applyProtection="1">
      <protection locked="0"/>
    </xf>
    <xf numFmtId="187" fontId="17" fillId="0" borderId="11" xfId="2" applyFont="1" applyBorder="1" applyAlignment="1" applyProtection="1">
      <alignment vertical="center"/>
      <protection locked="0"/>
    </xf>
    <xf numFmtId="187" fontId="17" fillId="0" borderId="8" xfId="2" applyFont="1" applyBorder="1" applyAlignment="1" applyProtection="1">
      <alignment vertical="center"/>
      <protection locked="0"/>
    </xf>
    <xf numFmtId="187" fontId="10" fillId="0" borderId="0" xfId="2" applyFont="1" applyAlignment="1" applyProtection="1">
      <alignment horizontal="left" vertical="distributed"/>
      <protection locked="0"/>
    </xf>
    <xf numFmtId="187" fontId="10" fillId="0" borderId="11" xfId="2" applyFont="1" applyBorder="1" applyAlignment="1" applyProtection="1">
      <alignment vertical="distributed"/>
      <protection locked="0"/>
    </xf>
    <xf numFmtId="187" fontId="10" fillId="0" borderId="8" xfId="2" applyFont="1" applyBorder="1" applyAlignment="1" applyProtection="1">
      <alignment vertical="distributed"/>
      <protection locked="0"/>
    </xf>
    <xf numFmtId="1" fontId="10" fillId="0" borderId="0" xfId="2" applyNumberFormat="1" applyFont="1" applyAlignment="1" applyProtection="1">
      <alignment vertical="distributed"/>
      <protection locked="0"/>
    </xf>
    <xf numFmtId="187" fontId="10" fillId="0" borderId="15" xfId="2" applyFont="1" applyBorder="1" applyAlignment="1" applyProtection="1">
      <alignment vertical="center"/>
      <protection locked="0"/>
    </xf>
    <xf numFmtId="187" fontId="10" fillId="0" borderId="16" xfId="2" applyFont="1" applyBorder="1" applyAlignment="1" applyProtection="1">
      <alignment vertical="center"/>
      <protection locked="0"/>
    </xf>
    <xf numFmtId="187" fontId="10" fillId="0" borderId="16" xfId="2" applyFont="1" applyBorder="1" applyAlignment="1" applyProtection="1">
      <alignment vertical="top"/>
      <protection locked="0"/>
    </xf>
    <xf numFmtId="187" fontId="10" fillId="0" borderId="17" xfId="2" applyFont="1" applyBorder="1" applyAlignment="1" applyProtection="1">
      <alignment vertical="center"/>
      <protection locked="0"/>
    </xf>
    <xf numFmtId="1" fontId="10" fillId="0" borderId="16" xfId="2" applyNumberFormat="1" applyFont="1" applyBorder="1" applyAlignment="1" applyProtection="1">
      <alignment vertical="center"/>
      <protection locked="0"/>
    </xf>
    <xf numFmtId="0" fontId="11" fillId="0" borderId="6" xfId="0" applyFont="1" applyBorder="1" applyAlignment="1" applyProtection="1">
      <alignment horizontal="left" vertical="top"/>
      <protection locked="0"/>
    </xf>
    <xf numFmtId="0" fontId="25" fillId="0" borderId="0" xfId="0" applyFont="1" applyAlignment="1" applyProtection="1">
      <alignment vertical="top"/>
      <protection locked="0"/>
    </xf>
    <xf numFmtId="0" fontId="25" fillId="0" borderId="11" xfId="0" applyFont="1" applyBorder="1" applyAlignment="1" applyProtection="1">
      <alignment vertical="top"/>
      <protection locked="0"/>
    </xf>
    <xf numFmtId="187" fontId="11" fillId="0" borderId="15" xfId="2" applyFont="1" applyBorder="1" applyProtection="1">
      <protection locked="0"/>
    </xf>
    <xf numFmtId="187" fontId="11" fillId="0" borderId="16" xfId="2" applyFont="1" applyBorder="1" applyProtection="1">
      <protection locked="0"/>
    </xf>
    <xf numFmtId="187" fontId="11" fillId="0" borderId="17" xfId="2" applyFont="1" applyBorder="1" applyProtection="1">
      <protection locked="0"/>
    </xf>
    <xf numFmtId="192" fontId="0" fillId="2" borderId="0" xfId="0" applyNumberFormat="1" applyFill="1" applyAlignment="1">
      <alignment horizontal="left" indent="1"/>
    </xf>
    <xf numFmtId="0" fontId="0" fillId="0" borderId="0" xfId="0" applyAlignment="1">
      <alignment horizontal="right"/>
    </xf>
    <xf numFmtId="0" fontId="0" fillId="0" borderId="0" xfId="0" applyAlignment="1">
      <alignment horizontal="center"/>
    </xf>
    <xf numFmtId="0" fontId="29" fillId="0" borderId="22" xfId="0" applyFont="1" applyBorder="1" applyAlignment="1">
      <alignment horizontal="left" vertical="center" wrapText="1" indent="1"/>
    </xf>
    <xf numFmtId="0" fontId="0" fillId="0" borderId="0" xfId="0" applyAlignment="1">
      <alignment horizontal="left" vertical="center" wrapText="1" indent="1"/>
    </xf>
    <xf numFmtId="0" fontId="0" fillId="0" borderId="0" xfId="0" applyAlignment="1">
      <alignment wrapText="1"/>
    </xf>
    <xf numFmtId="0" fontId="0" fillId="0" borderId="0" xfId="0" applyAlignment="1">
      <alignment horizontal="left" vertical="center" indent="1"/>
    </xf>
    <xf numFmtId="0" fontId="1" fillId="0" borderId="0" xfId="0" applyFont="1" applyAlignment="1">
      <alignment horizontal="left" vertical="center" indent="1"/>
    </xf>
    <xf numFmtId="192" fontId="1" fillId="0" borderId="0" xfId="0" applyNumberFormat="1" applyFont="1" applyAlignment="1">
      <alignment horizontal="left" vertical="center" indent="1"/>
    </xf>
    <xf numFmtId="192" fontId="0" fillId="0" borderId="0" xfId="0" applyNumberFormat="1" applyAlignment="1">
      <alignment horizontal="left" vertical="center" indent="1"/>
    </xf>
    <xf numFmtId="0" fontId="30" fillId="0" borderId="0" xfId="0" applyFont="1" applyAlignment="1">
      <alignment horizontal="left" vertical="center" indent="1"/>
    </xf>
    <xf numFmtId="192" fontId="30" fillId="0" borderId="0" xfId="0" applyNumberFormat="1" applyFont="1" applyAlignment="1">
      <alignment horizontal="left" vertical="center" indent="1"/>
    </xf>
    <xf numFmtId="193" fontId="0" fillId="2" borderId="0" xfId="0" applyNumberFormat="1" applyFill="1" applyAlignment="1">
      <alignment horizontal="left" indent="1"/>
    </xf>
    <xf numFmtId="194" fontId="0" fillId="2" borderId="0" xfId="0" applyNumberFormat="1" applyFill="1" applyAlignment="1">
      <alignment horizontal="left" indent="1"/>
    </xf>
    <xf numFmtId="0" fontId="0" fillId="2" borderId="0" xfId="0" applyFill="1" applyAlignment="1">
      <alignment horizontal="left" indent="1"/>
    </xf>
    <xf numFmtId="192" fontId="0" fillId="2" borderId="24" xfId="0" applyNumberFormat="1" applyFill="1" applyBorder="1" applyAlignment="1">
      <alignment horizontal="left" indent="1"/>
    </xf>
    <xf numFmtId="0" fontId="10" fillId="0" borderId="24" xfId="0" applyFont="1" applyBorder="1" applyProtection="1">
      <protection locked="0"/>
    </xf>
    <xf numFmtId="187" fontId="10" fillId="0" borderId="24" xfId="2" applyFont="1" applyBorder="1" applyProtection="1">
      <protection locked="0"/>
    </xf>
    <xf numFmtId="0" fontId="10" fillId="0" borderId="0" xfId="0" applyFont="1" applyAlignment="1" applyProtection="1">
      <alignment horizontal="center" vertical="center"/>
      <protection locked="0"/>
    </xf>
    <xf numFmtId="0" fontId="10" fillId="0" borderId="3" xfId="0" applyFont="1" applyBorder="1" applyAlignment="1">
      <alignment horizontal="center" vertical="center"/>
    </xf>
    <xf numFmtId="190" fontId="10" fillId="0" borderId="3" xfId="0" applyNumberFormat="1" applyFont="1" applyBorder="1" applyAlignment="1">
      <alignment horizontal="center" vertical="center"/>
    </xf>
    <xf numFmtId="187" fontId="10" fillId="0" borderId="14" xfId="2" applyFont="1" applyBorder="1" applyAlignment="1" applyProtection="1">
      <alignment horizontal="left" vertical="top"/>
      <protection locked="0"/>
    </xf>
    <xf numFmtId="49" fontId="11" fillId="0" borderId="0" xfId="0" quotePrefix="1" applyNumberFormat="1" applyFont="1" applyAlignment="1" applyProtection="1">
      <alignment horizontal="center" vertical="center"/>
      <protection locked="0"/>
    </xf>
    <xf numFmtId="49" fontId="11" fillId="0" borderId="0" xfId="0" applyNumberFormat="1" applyFont="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10" fillId="0" borderId="3" xfId="0" applyFont="1" applyBorder="1" applyAlignment="1">
      <alignment horizontal="center" vertical="center" wrapText="1"/>
    </xf>
    <xf numFmtId="0" fontId="10" fillId="0" borderId="0" xfId="0" applyFont="1" applyAlignment="1" applyProtection="1">
      <alignment horizontal="center" vertical="center" wrapText="1"/>
      <protection locked="0"/>
    </xf>
    <xf numFmtId="187" fontId="10" fillId="0" borderId="0" xfId="2" applyFont="1" applyAlignment="1" applyProtection="1">
      <alignment horizontal="left" vertical="center"/>
      <protection locked="0"/>
    </xf>
    <xf numFmtId="187" fontId="11" fillId="0" borderId="4" xfId="2" applyFont="1" applyBorder="1" applyAlignment="1" applyProtection="1">
      <alignment horizontal="right" vertical="center"/>
      <protection locked="0"/>
    </xf>
    <xf numFmtId="187" fontId="11" fillId="0" borderId="19" xfId="2" applyFont="1" applyBorder="1" applyAlignment="1" applyProtection="1">
      <alignment horizontal="right" vertical="center"/>
      <protection locked="0"/>
    </xf>
    <xf numFmtId="189" fontId="20" fillId="0" borderId="19" xfId="3" applyFont="1" applyFill="1" applyBorder="1" applyAlignment="1" applyProtection="1">
      <alignment horizontal="center"/>
    </xf>
    <xf numFmtId="187" fontId="16" fillId="0" borderId="4" xfId="2" applyFont="1" applyBorder="1" applyAlignment="1" applyProtection="1">
      <alignment horizontal="center"/>
      <protection locked="0"/>
    </xf>
    <xf numFmtId="187" fontId="10" fillId="0" borderId="0" xfId="2" applyFont="1" applyAlignment="1" applyProtection="1">
      <alignment horizontal="center" vertical="justify"/>
      <protection locked="0"/>
    </xf>
    <xf numFmtId="0" fontId="10" fillId="0" borderId="0" xfId="0" applyFont="1" applyAlignment="1" applyProtection="1">
      <alignment horizontal="left" vertical="center"/>
      <protection locked="0"/>
    </xf>
    <xf numFmtId="187" fontId="10" fillId="0" borderId="0" xfId="2" applyFont="1" applyAlignment="1" applyProtection="1">
      <alignment horizontal="center" vertical="center"/>
      <protection locked="0"/>
    </xf>
    <xf numFmtId="187" fontId="10" fillId="0" borderId="0" xfId="2" applyFont="1" applyAlignment="1" applyProtection="1">
      <alignment horizontal="left" vertical="justify"/>
      <protection locked="0"/>
    </xf>
    <xf numFmtId="0" fontId="8" fillId="0" borderId="1" xfId="0" applyFont="1" applyBorder="1" applyAlignment="1">
      <alignment horizontal="center"/>
    </xf>
    <xf numFmtId="1" fontId="10" fillId="0" borderId="9" xfId="2" applyNumberFormat="1" applyFont="1" applyBorder="1" applyAlignment="1" applyProtection="1">
      <alignment horizontal="center"/>
      <protection locked="0"/>
    </xf>
    <xf numFmtId="1" fontId="10" fillId="0" borderId="10" xfId="2" applyNumberFormat="1" applyFont="1" applyBorder="1" applyAlignment="1" applyProtection="1">
      <alignment horizontal="center"/>
      <protection locked="0"/>
    </xf>
    <xf numFmtId="1" fontId="10" fillId="0" borderId="12" xfId="2" applyNumberFormat="1" applyFont="1" applyBorder="1" applyAlignment="1" applyProtection="1">
      <alignment horizontal="center"/>
      <protection locked="0"/>
    </xf>
    <xf numFmtId="1" fontId="10" fillId="0" borderId="13" xfId="2" applyNumberFormat="1" applyFont="1" applyBorder="1" applyAlignment="1" applyProtection="1">
      <alignment horizontal="center"/>
      <protection locked="0"/>
    </xf>
    <xf numFmtId="189" fontId="16" fillId="0" borderId="4" xfId="1" applyFont="1" applyFill="1" applyBorder="1" applyAlignment="1" applyProtection="1">
      <alignment horizontal="center" vertical="top"/>
      <protection locked="0"/>
    </xf>
    <xf numFmtId="1" fontId="16" fillId="0" borderId="4" xfId="2" applyNumberFormat="1" applyFont="1" applyBorder="1" applyAlignment="1" applyProtection="1">
      <alignment horizontal="center" vertical="top"/>
      <protection locked="0"/>
    </xf>
    <xf numFmtId="187" fontId="10" fillId="0" borderId="15" xfId="2" applyFont="1" applyBorder="1" applyAlignment="1" applyProtection="1">
      <alignment horizontal="left" vertical="center"/>
      <protection locked="0"/>
    </xf>
    <xf numFmtId="187" fontId="10" fillId="0" borderId="16" xfId="2" applyFont="1" applyBorder="1" applyAlignment="1" applyProtection="1">
      <alignment horizontal="left" vertical="center"/>
      <protection locked="0"/>
    </xf>
    <xf numFmtId="187" fontId="10" fillId="0" borderId="17" xfId="2" applyFont="1" applyBorder="1" applyAlignment="1" applyProtection="1">
      <alignment horizontal="left" vertical="center"/>
      <protection locked="0"/>
    </xf>
    <xf numFmtId="0" fontId="10" fillId="0" borderId="4" xfId="2" applyNumberFormat="1" applyFont="1" applyBorder="1" applyAlignment="1" applyProtection="1">
      <alignment horizontal="center" vertical="center"/>
      <protection locked="0"/>
    </xf>
    <xf numFmtId="0" fontId="10" fillId="0" borderId="18" xfId="2" applyNumberFormat="1" applyFont="1" applyBorder="1" applyAlignment="1" applyProtection="1">
      <alignment horizontal="center" vertical="center"/>
      <protection locked="0"/>
    </xf>
    <xf numFmtId="49" fontId="16" fillId="0" borderId="4" xfId="2" applyNumberFormat="1" applyFont="1" applyBorder="1" applyAlignment="1" applyProtection="1">
      <alignment horizontal="center" vertical="top"/>
      <protection locked="0"/>
    </xf>
    <xf numFmtId="188" fontId="16" fillId="0" borderId="4" xfId="2" applyNumberFormat="1" applyFont="1" applyBorder="1" applyAlignment="1" applyProtection="1">
      <alignment horizontal="left" vertical="top" indent="1"/>
      <protection locked="0"/>
    </xf>
    <xf numFmtId="4" fontId="16" fillId="0" borderId="4" xfId="2" applyNumberFormat="1" applyFont="1" applyBorder="1" applyAlignment="1" applyProtection="1">
      <alignment horizontal="center" vertical="top"/>
      <protection locked="0"/>
    </xf>
    <xf numFmtId="187" fontId="10" fillId="0" borderId="0" xfId="2" applyFont="1" applyAlignment="1" applyProtection="1">
      <alignment horizontal="center" vertical="distributed"/>
      <protection locked="0"/>
    </xf>
    <xf numFmtId="0" fontId="10" fillId="0" borderId="3" xfId="2" applyNumberFormat="1" applyFont="1" applyBorder="1" applyAlignment="1" applyProtection="1">
      <alignment horizontal="center" vertical="distributed"/>
      <protection locked="0"/>
    </xf>
    <xf numFmtId="0" fontId="15" fillId="0" borderId="4" xfId="0" applyFont="1" applyBorder="1" applyAlignment="1">
      <alignment horizontal="center" textRotation="90"/>
    </xf>
    <xf numFmtId="0" fontId="13" fillId="0" borderId="4" xfId="0" applyFont="1" applyBorder="1" applyAlignment="1">
      <alignment horizontal="center"/>
    </xf>
    <xf numFmtId="0" fontId="13" fillId="0" borderId="4" xfId="0" applyFont="1" applyBorder="1" applyAlignment="1">
      <alignment horizontal="center" vertical="center"/>
    </xf>
    <xf numFmtId="0" fontId="14" fillId="0" borderId="4" xfId="0" applyFont="1" applyBorder="1" applyAlignment="1">
      <alignment horizontal="center" wrapText="1"/>
    </xf>
    <xf numFmtId="0" fontId="13" fillId="0" borderId="4" xfId="0" applyFont="1" applyBorder="1" applyAlignment="1">
      <alignment horizontal="center" wrapText="1"/>
    </xf>
    <xf numFmtId="0" fontId="10" fillId="0" borderId="1" xfId="2" applyNumberFormat="1" applyFont="1" applyBorder="1" applyAlignment="1">
      <alignment horizontal="center"/>
    </xf>
    <xf numFmtId="187" fontId="11" fillId="0" borderId="0" xfId="2" applyFont="1" applyAlignment="1" applyProtection="1">
      <alignment horizontal="center"/>
      <protection locked="0"/>
    </xf>
    <xf numFmtId="0" fontId="5" fillId="0" borderId="0" xfId="2" applyNumberFormat="1" applyFont="1" applyAlignment="1" applyProtection="1">
      <alignment horizontal="center" vertical="center"/>
      <protection locked="0"/>
    </xf>
    <xf numFmtId="0" fontId="10" fillId="0" borderId="1" xfId="2" applyNumberFormat="1" applyFont="1" applyBorder="1" applyAlignment="1">
      <alignment horizontal="center" vertical="center"/>
    </xf>
    <xf numFmtId="0" fontId="2" fillId="0" borderId="0" xfId="0" applyFont="1" applyAlignment="1" applyProtection="1">
      <alignment horizontal="left"/>
      <protection locked="0"/>
    </xf>
    <xf numFmtId="0" fontId="6" fillId="0" borderId="0" xfId="0" applyFont="1" applyAlignment="1" applyProtection="1">
      <alignment horizontal="right" vertical="center"/>
      <protection locked="0"/>
    </xf>
    <xf numFmtId="0" fontId="7" fillId="0" borderId="0" xfId="0" applyFont="1" applyAlignment="1" applyProtection="1">
      <alignment horizontal="center" vertical="center"/>
      <protection locked="0"/>
    </xf>
    <xf numFmtId="0" fontId="10" fillId="0" borderId="0" xfId="2" applyNumberFormat="1" applyFont="1" applyAlignment="1" applyProtection="1">
      <alignment horizontal="center" vertical="distributed"/>
      <protection locked="0"/>
    </xf>
    <xf numFmtId="187" fontId="10" fillId="0" borderId="14" xfId="2" applyFont="1" applyBorder="1" applyAlignment="1" applyProtection="1">
      <alignment horizontal="left" vertical="distributed"/>
      <protection locked="0"/>
    </xf>
    <xf numFmtId="0" fontId="25" fillId="0" borderId="0" xfId="0" applyFont="1" applyAlignment="1" applyProtection="1">
      <alignment horizontal="left" vertical="top" wrapText="1"/>
      <protection locked="0"/>
    </xf>
    <xf numFmtId="0" fontId="25" fillId="0" borderId="11" xfId="0" applyFont="1" applyBorder="1" applyAlignment="1" applyProtection="1">
      <alignment horizontal="left" vertical="top" wrapText="1"/>
      <protection locked="0"/>
    </xf>
    <xf numFmtId="187" fontId="11" fillId="0" borderId="18" xfId="2" applyFont="1" applyBorder="1" applyAlignment="1" applyProtection="1">
      <alignment horizontal="right" vertical="center"/>
      <protection locked="0"/>
    </xf>
    <xf numFmtId="189" fontId="20" fillId="0" borderId="4" xfId="3" applyFont="1" applyFill="1" applyBorder="1" applyAlignment="1" applyProtection="1">
      <alignment horizontal="center"/>
      <protection locked="0"/>
    </xf>
    <xf numFmtId="0" fontId="10" fillId="0" borderId="5" xfId="2" applyNumberFormat="1" applyFont="1" applyBorder="1" applyAlignment="1" applyProtection="1">
      <alignment horizontal="center" vertical="center"/>
      <protection locked="0"/>
    </xf>
    <xf numFmtId="0" fontId="10" fillId="0" borderId="6" xfId="2" applyNumberFormat="1" applyFont="1" applyBorder="1" applyAlignment="1" applyProtection="1">
      <alignment horizontal="center" vertical="center"/>
      <protection locked="0"/>
    </xf>
    <xf numFmtId="0" fontId="10" fillId="0" borderId="7" xfId="2" applyNumberFormat="1" applyFont="1" applyBorder="1" applyAlignment="1" applyProtection="1">
      <alignment horizontal="center" vertical="center"/>
      <protection locked="0"/>
    </xf>
    <xf numFmtId="0" fontId="10" fillId="0" borderId="8" xfId="2" applyNumberFormat="1" applyFont="1" applyBorder="1" applyAlignment="1" applyProtection="1">
      <alignment horizontal="center" vertical="center"/>
      <protection locked="0"/>
    </xf>
    <xf numFmtId="0" fontId="10" fillId="0" borderId="0" xfId="2" applyNumberFormat="1" applyFont="1" applyAlignment="1" applyProtection="1">
      <alignment horizontal="center" vertical="center"/>
      <protection locked="0"/>
    </xf>
    <xf numFmtId="0" fontId="10" fillId="0" borderId="11" xfId="2" applyNumberFormat="1" applyFont="1" applyBorder="1" applyAlignment="1" applyProtection="1">
      <alignment horizontal="center" vertical="center"/>
      <protection locked="0"/>
    </xf>
    <xf numFmtId="0" fontId="10" fillId="0" borderId="15" xfId="2" applyNumberFormat="1" applyFont="1" applyBorder="1" applyAlignment="1" applyProtection="1">
      <alignment horizontal="center" vertical="center"/>
      <protection locked="0"/>
    </xf>
    <xf numFmtId="0" fontId="10" fillId="0" borderId="16" xfId="2" applyNumberFormat="1" applyFont="1" applyBorder="1" applyAlignment="1" applyProtection="1">
      <alignment horizontal="center" vertical="center"/>
      <protection locked="0"/>
    </xf>
    <xf numFmtId="0" fontId="10" fillId="0" borderId="17" xfId="2" applyNumberFormat="1" applyFont="1" applyBorder="1" applyAlignment="1" applyProtection="1">
      <alignment horizontal="center" vertical="center"/>
      <protection locked="0"/>
    </xf>
    <xf numFmtId="187" fontId="10" fillId="0" borderId="23" xfId="2" applyFont="1" applyBorder="1" applyAlignment="1" applyProtection="1">
      <alignment horizontal="left" vertical="justify"/>
      <protection locked="0"/>
    </xf>
    <xf numFmtId="187" fontId="10" fillId="0" borderId="3" xfId="2" applyFont="1" applyBorder="1" applyAlignment="1" applyProtection="1">
      <alignment horizontal="left" vertical="distributed" indent="1"/>
      <protection locked="0"/>
    </xf>
    <xf numFmtId="187" fontId="23" fillId="0" borderId="21" xfId="2" applyFont="1" applyBorder="1" applyAlignment="1" applyProtection="1">
      <alignment horizontal="left" vertical="top" wrapText="1" indent="1"/>
      <protection locked="0"/>
    </xf>
    <xf numFmtId="187" fontId="23" fillId="0" borderId="3" xfId="2" applyFont="1" applyBorder="1" applyAlignment="1" applyProtection="1">
      <alignment horizontal="left" vertical="top" wrapText="1" indent="1"/>
      <protection locked="0"/>
    </xf>
    <xf numFmtId="189" fontId="16" fillId="0" borderId="5" xfId="1" applyFont="1" applyFill="1" applyBorder="1" applyAlignment="1" applyProtection="1">
      <alignment horizontal="center" vertical="top"/>
      <protection locked="0"/>
    </xf>
    <xf numFmtId="189" fontId="16" fillId="0" borderId="6" xfId="1" applyFont="1" applyFill="1" applyBorder="1" applyAlignment="1" applyProtection="1">
      <alignment horizontal="center" vertical="top"/>
      <protection locked="0"/>
    </xf>
    <xf numFmtId="189" fontId="16" fillId="0" borderId="7" xfId="1" applyFont="1" applyFill="1" applyBorder="1" applyAlignment="1" applyProtection="1">
      <alignment horizontal="center" vertical="top"/>
      <protection locked="0"/>
    </xf>
    <xf numFmtId="189" fontId="16" fillId="0" borderId="8" xfId="1" applyFont="1" applyFill="1" applyBorder="1" applyAlignment="1" applyProtection="1">
      <alignment horizontal="center" vertical="top"/>
      <protection locked="0"/>
    </xf>
    <xf numFmtId="189" fontId="16" fillId="0" borderId="0" xfId="1" applyFont="1" applyFill="1" applyBorder="1" applyAlignment="1" applyProtection="1">
      <alignment horizontal="center" vertical="top"/>
      <protection locked="0"/>
    </xf>
    <xf numFmtId="189" fontId="16" fillId="0" borderId="11" xfId="1" applyFont="1" applyFill="1" applyBorder="1" applyAlignment="1" applyProtection="1">
      <alignment horizontal="center" vertical="top"/>
      <protection locked="0"/>
    </xf>
    <xf numFmtId="189" fontId="16" fillId="0" borderId="15" xfId="1" applyFont="1" applyFill="1" applyBorder="1" applyAlignment="1" applyProtection="1">
      <alignment horizontal="center" vertical="top"/>
      <protection locked="0"/>
    </xf>
    <xf numFmtId="189" fontId="16" fillId="0" borderId="16" xfId="1" applyFont="1" applyFill="1" applyBorder="1" applyAlignment="1" applyProtection="1">
      <alignment horizontal="center" vertical="top"/>
      <protection locked="0"/>
    </xf>
    <xf numFmtId="189" fontId="16" fillId="0" borderId="17" xfId="1" applyFont="1" applyFill="1" applyBorder="1" applyAlignment="1" applyProtection="1">
      <alignment horizontal="center" vertical="top"/>
      <protection locked="0"/>
    </xf>
    <xf numFmtId="1" fontId="16" fillId="0" borderId="5" xfId="2" applyNumberFormat="1" applyFont="1" applyBorder="1" applyAlignment="1" applyProtection="1">
      <alignment horizontal="center" vertical="top"/>
      <protection locked="0"/>
    </xf>
    <xf numFmtId="1" fontId="16" fillId="0" borderId="6" xfId="2" applyNumberFormat="1" applyFont="1" applyBorder="1" applyAlignment="1" applyProtection="1">
      <alignment horizontal="center" vertical="top"/>
      <protection locked="0"/>
    </xf>
    <xf numFmtId="1" fontId="16" fillId="0" borderId="7" xfId="2" applyNumberFormat="1" applyFont="1" applyBorder="1" applyAlignment="1" applyProtection="1">
      <alignment horizontal="center" vertical="top"/>
      <protection locked="0"/>
    </xf>
    <xf numFmtId="1" fontId="16" fillId="0" borderId="8" xfId="2" applyNumberFormat="1" applyFont="1" applyBorder="1" applyAlignment="1" applyProtection="1">
      <alignment horizontal="center" vertical="top"/>
      <protection locked="0"/>
    </xf>
    <xf numFmtId="1" fontId="16" fillId="0" borderId="0" xfId="2" applyNumberFormat="1" applyFont="1" applyAlignment="1" applyProtection="1">
      <alignment horizontal="center" vertical="top"/>
      <protection locked="0"/>
    </xf>
    <xf numFmtId="1" fontId="16" fillId="0" borderId="11" xfId="2" applyNumberFormat="1" applyFont="1" applyBorder="1" applyAlignment="1" applyProtection="1">
      <alignment horizontal="center" vertical="top"/>
      <protection locked="0"/>
    </xf>
    <xf numFmtId="1" fontId="16" fillId="0" borderId="15" xfId="2" applyNumberFormat="1" applyFont="1" applyBorder="1" applyAlignment="1" applyProtection="1">
      <alignment horizontal="center" vertical="top"/>
      <protection locked="0"/>
    </xf>
    <xf numFmtId="1" fontId="16" fillId="0" borderId="16" xfId="2" applyNumberFormat="1" applyFont="1" applyBorder="1" applyAlignment="1" applyProtection="1">
      <alignment horizontal="center" vertical="top"/>
      <protection locked="0"/>
    </xf>
    <xf numFmtId="1" fontId="16" fillId="0" borderId="17" xfId="2" applyNumberFormat="1" applyFont="1" applyBorder="1" applyAlignment="1" applyProtection="1">
      <alignment horizontal="center" vertical="top"/>
      <protection locked="0"/>
    </xf>
    <xf numFmtId="0" fontId="14" fillId="0" borderId="4" xfId="0" applyFont="1" applyBorder="1" applyAlignment="1">
      <alignment horizontal="center" vertical="center" wrapText="1"/>
    </xf>
    <xf numFmtId="0" fontId="14" fillId="0" borderId="4" xfId="0" applyFont="1" applyBorder="1" applyAlignment="1">
      <alignment horizontal="center" vertical="center"/>
    </xf>
    <xf numFmtId="49" fontId="16" fillId="0" borderId="5" xfId="2" applyNumberFormat="1" applyFont="1" applyBorder="1" applyAlignment="1" applyProtection="1">
      <alignment horizontal="center" vertical="top"/>
      <protection locked="0"/>
    </xf>
    <xf numFmtId="49" fontId="16" fillId="0" borderId="6" xfId="2" applyNumberFormat="1" applyFont="1" applyBorder="1" applyAlignment="1" applyProtection="1">
      <alignment horizontal="center" vertical="top"/>
      <protection locked="0"/>
    </xf>
    <xf numFmtId="49" fontId="16" fillId="0" borderId="7" xfId="2" applyNumberFormat="1" applyFont="1" applyBorder="1" applyAlignment="1" applyProtection="1">
      <alignment horizontal="center" vertical="top"/>
      <protection locked="0"/>
    </xf>
    <xf numFmtId="49" fontId="16" fillId="0" borderId="8" xfId="2" applyNumberFormat="1" applyFont="1" applyBorder="1" applyAlignment="1" applyProtection="1">
      <alignment horizontal="center" vertical="top"/>
      <protection locked="0"/>
    </xf>
    <xf numFmtId="49" fontId="16" fillId="0" borderId="0" xfId="2" applyNumberFormat="1" applyFont="1" applyAlignment="1" applyProtection="1">
      <alignment horizontal="center" vertical="top"/>
      <protection locked="0"/>
    </xf>
    <xf numFmtId="49" fontId="16" fillId="0" borderId="11" xfId="2" applyNumberFormat="1" applyFont="1" applyBorder="1" applyAlignment="1" applyProtection="1">
      <alignment horizontal="center" vertical="top"/>
      <protection locked="0"/>
    </xf>
    <xf numFmtId="49" fontId="16" fillId="0" borderId="15" xfId="2" applyNumberFormat="1" applyFont="1" applyBorder="1" applyAlignment="1" applyProtection="1">
      <alignment horizontal="center" vertical="top"/>
      <protection locked="0"/>
    </xf>
    <xf numFmtId="49" fontId="16" fillId="0" borderId="16" xfId="2" applyNumberFormat="1" applyFont="1" applyBorder="1" applyAlignment="1" applyProtection="1">
      <alignment horizontal="center" vertical="top"/>
      <protection locked="0"/>
    </xf>
    <xf numFmtId="49" fontId="16" fillId="0" borderId="17" xfId="2" applyNumberFormat="1" applyFont="1" applyBorder="1" applyAlignment="1" applyProtection="1">
      <alignment horizontal="center" vertical="top"/>
      <protection locked="0"/>
    </xf>
    <xf numFmtId="188" fontId="16" fillId="0" borderId="5" xfId="2" applyNumberFormat="1" applyFont="1" applyBorder="1" applyAlignment="1" applyProtection="1">
      <alignment horizontal="left" vertical="top" indent="1"/>
      <protection locked="0"/>
    </xf>
    <xf numFmtId="188" fontId="16" fillId="0" borderId="6" xfId="2" applyNumberFormat="1" applyFont="1" applyBorder="1" applyAlignment="1" applyProtection="1">
      <alignment horizontal="left" vertical="top" indent="1"/>
      <protection locked="0"/>
    </xf>
    <xf numFmtId="188" fontId="16" fillId="0" borderId="7" xfId="2" applyNumberFormat="1" applyFont="1" applyBorder="1" applyAlignment="1" applyProtection="1">
      <alignment horizontal="left" vertical="top" indent="1"/>
      <protection locked="0"/>
    </xf>
    <xf numFmtId="188" fontId="16" fillId="0" borderId="8" xfId="2" applyNumberFormat="1" applyFont="1" applyBorder="1" applyAlignment="1" applyProtection="1">
      <alignment horizontal="left" vertical="top" indent="1"/>
      <protection locked="0"/>
    </xf>
    <xf numFmtId="188" fontId="16" fillId="0" borderId="0" xfId="2" applyNumberFormat="1" applyFont="1" applyAlignment="1" applyProtection="1">
      <alignment horizontal="left" vertical="top" indent="1"/>
      <protection locked="0"/>
    </xf>
    <xf numFmtId="188" fontId="16" fillId="0" borderId="11" xfId="2" applyNumberFormat="1" applyFont="1" applyBorder="1" applyAlignment="1" applyProtection="1">
      <alignment horizontal="left" vertical="top" indent="1"/>
      <protection locked="0"/>
    </xf>
    <xf numFmtId="188" fontId="16" fillId="0" borderId="15" xfId="2" applyNumberFormat="1" applyFont="1" applyBorder="1" applyAlignment="1" applyProtection="1">
      <alignment horizontal="left" vertical="top" indent="1"/>
      <protection locked="0"/>
    </xf>
    <xf numFmtId="188" fontId="16" fillId="0" borderId="16" xfId="2" applyNumberFormat="1" applyFont="1" applyBorder="1" applyAlignment="1" applyProtection="1">
      <alignment horizontal="left" vertical="top" indent="1"/>
      <protection locked="0"/>
    </xf>
    <xf numFmtId="188" fontId="16" fillId="0" borderId="17" xfId="2" applyNumberFormat="1" applyFont="1" applyBorder="1" applyAlignment="1" applyProtection="1">
      <alignment horizontal="left" vertical="top" indent="1"/>
      <protection locked="0"/>
    </xf>
    <xf numFmtId="191" fontId="16" fillId="0" borderId="5" xfId="2" applyNumberFormat="1" applyFont="1" applyBorder="1" applyAlignment="1" applyProtection="1">
      <alignment horizontal="center" vertical="top"/>
      <protection locked="0"/>
    </xf>
    <xf numFmtId="191" fontId="16" fillId="0" borderId="6" xfId="2" applyNumberFormat="1" applyFont="1" applyBorder="1" applyAlignment="1" applyProtection="1">
      <alignment horizontal="center" vertical="top"/>
      <protection locked="0"/>
    </xf>
    <xf numFmtId="191" fontId="16" fillId="0" borderId="7" xfId="2" applyNumberFormat="1" applyFont="1" applyBorder="1" applyAlignment="1" applyProtection="1">
      <alignment horizontal="center" vertical="top"/>
      <protection locked="0"/>
    </xf>
    <xf numFmtId="191" fontId="16" fillId="0" borderId="8" xfId="2" applyNumberFormat="1" applyFont="1" applyBorder="1" applyAlignment="1" applyProtection="1">
      <alignment horizontal="center" vertical="top"/>
      <protection locked="0"/>
    </xf>
    <xf numFmtId="191" fontId="16" fillId="0" borderId="0" xfId="2" applyNumberFormat="1" applyFont="1" applyAlignment="1" applyProtection="1">
      <alignment horizontal="center" vertical="top"/>
      <protection locked="0"/>
    </xf>
    <xf numFmtId="191" fontId="16" fillId="0" borderId="11" xfId="2" applyNumberFormat="1" applyFont="1" applyBorder="1" applyAlignment="1" applyProtection="1">
      <alignment horizontal="center" vertical="top"/>
      <protection locked="0"/>
    </xf>
    <xf numFmtId="191" fontId="16" fillId="0" borderId="15" xfId="2" applyNumberFormat="1" applyFont="1" applyBorder="1" applyAlignment="1" applyProtection="1">
      <alignment horizontal="center" vertical="top"/>
      <protection locked="0"/>
    </xf>
    <xf numFmtId="191" fontId="16" fillId="0" borderId="16" xfId="2" applyNumberFormat="1" applyFont="1" applyBorder="1" applyAlignment="1" applyProtection="1">
      <alignment horizontal="center" vertical="top"/>
      <protection locked="0"/>
    </xf>
    <xf numFmtId="191" fontId="16" fillId="0" borderId="17" xfId="2" applyNumberFormat="1" applyFont="1" applyBorder="1" applyAlignment="1" applyProtection="1">
      <alignment horizontal="center" vertical="top"/>
      <protection locked="0"/>
    </xf>
    <xf numFmtId="0" fontId="14" fillId="0" borderId="4" xfId="0" applyFont="1" applyBorder="1" applyAlignment="1">
      <alignment horizontal="center" vertical="center" textRotation="90"/>
    </xf>
    <xf numFmtId="0" fontId="24" fillId="0" borderId="4" xfId="0" applyFont="1" applyBorder="1" applyAlignment="1">
      <alignment horizontal="center" vertical="center" wrapText="1"/>
    </xf>
    <xf numFmtId="0" fontId="24" fillId="0" borderId="4" xfId="0" applyFont="1" applyBorder="1" applyAlignment="1">
      <alignment horizontal="center" vertical="center"/>
    </xf>
    <xf numFmtId="0" fontId="8" fillId="0" borderId="1" xfId="0" applyFont="1" applyBorder="1" applyAlignment="1">
      <alignment horizontal="center" vertical="center"/>
    </xf>
    <xf numFmtId="0" fontId="6" fillId="0" borderId="0" xfId="0" applyFont="1" applyAlignment="1" applyProtection="1">
      <alignment horizontal="center" vertical="center"/>
      <protection locked="0"/>
    </xf>
  </cellXfs>
  <cellStyles count="4">
    <cellStyle name="Comma" xfId="1" builtinId="3"/>
    <cellStyle name="Comma 4" xfId="3" xr:uid="{858AF505-D06E-4D29-8E20-9614B70683E0}"/>
    <cellStyle name="Normal" xfId="0" builtinId="0"/>
    <cellStyle name="Normal 6" xfId="2" xr:uid="{9AC41AD2-3A40-4B6A-9A6E-09D6C5D00F79}"/>
  </cellStyles>
  <dxfs count="10">
    <dxf>
      <font>
        <color theme="0"/>
      </font>
      <fill>
        <patternFill>
          <bgColor theme="5" tint="0.39994506668294322"/>
        </patternFill>
      </fill>
    </dxf>
    <dxf>
      <numFmt numFmtId="0" formatCode="General"/>
      <alignment horizontal="left" vertical="center" textRotation="0" wrapText="0" indent="1" justifyLastLine="0" shrinkToFit="0" readingOrder="0"/>
    </dxf>
    <dxf>
      <numFmt numFmtId="0" formatCode="General"/>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92" formatCode="[$-1000000]0\ 0000\ 00000\ 00\ 0"/>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OneDrive\__Karn%20VNC%20OneDrive\.%20&#3591;&#3634;&#3609;&#3651;&#3627;&#3617;&#3656;%20Data\__Csmile%20VN_Extension%20to%20Web\__&#3616;&#3591;&#3604;1%20&#3611;&#3585;&#3626;%20&#3616;&#3591;&#3604;1&#3585;\WHT_VNC_S201804%20PND3%2053.xlsx" TargetMode="External"/><Relationship Id="rId1" Type="http://schemas.openxmlformats.org/officeDocument/2006/relationships/externalLinkPath" Target="file:///E:\OneDrive\__Karn%20VNC%20OneDrive\.%20&#3591;&#3634;&#3609;&#3651;&#3627;&#3617;&#3656;%20Data\__Csmile%20VN_Extension%20to%20Web\__&#3616;&#3591;&#3604;1%20&#3611;&#3585;&#3626;%20&#3616;&#3591;&#3604;1&#3585;\WHT_VNC_S201804%20PND3%205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ipeCh\Google%20Drive\Work%20Confidential\WHT\PorNgoDor3-v3-13_06_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ND3_201804"/>
      <sheetName val="Readme"/>
      <sheetName val="Config"/>
      <sheetName val="Transfer"/>
      <sheetName val="Input"/>
      <sheetName val="ใบคุม"/>
      <sheetName val="Data"/>
      <sheetName val="                               "/>
      <sheetName val="p1"/>
      <sheetName val="p2"/>
      <sheetName val="p3"/>
      <sheetName val="p4"/>
      <sheetName val="pnd1k_m"/>
      <sheetName val="m_pnd1"/>
      <sheetName val="Input Manual 3 53"/>
      <sheetName val="i_pnd_1"/>
      <sheetName val="m_pnd3"/>
      <sheetName val="m_pnd53"/>
      <sheetName val="i_pnd_3_53"/>
      <sheetName val="m_pnd1k"/>
      <sheetName val="cal_pnd1k"/>
      <sheetName val="List"/>
      <sheetName val="WHT_VNC_S201804 PND3 5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Data"/>
      <sheetName val="TaxForm2"/>
    </sheetNames>
    <sheetDataSet>
      <sheetData sheetId="0">
        <row r="1">
          <cell r="T1" t="str">
            <v>PageListTax</v>
          </cell>
        </row>
        <row r="6">
          <cell r="B6" t="str">
            <v>O205552055267</v>
          </cell>
        </row>
        <row r="7">
          <cell r="B7" t="str">
            <v>กอสิน OF-Messenger</v>
          </cell>
        </row>
        <row r="8">
          <cell r="B8" t="str">
            <v>กรรมการผู้จัดการ</v>
          </cell>
        </row>
        <row r="10">
          <cell r="B10">
            <v>42063</v>
          </cell>
        </row>
      </sheetData>
      <sheetData sheetId="1">
        <row r="5">
          <cell r="A5" t="str">
            <v>ลำดับที่</v>
          </cell>
          <cell r="L5" t="str">
            <v>ยอดหัก</v>
          </cell>
          <cell r="M5" t="str">
            <v>แผ่นที่</v>
          </cell>
        </row>
        <row r="6">
          <cell r="A6">
            <v>1</v>
          </cell>
        </row>
        <row r="7">
          <cell r="A7">
            <v>2</v>
          </cell>
        </row>
        <row r="8">
          <cell r="A8">
            <v>3</v>
          </cell>
        </row>
        <row r="9">
          <cell r="A9">
            <v>4</v>
          </cell>
        </row>
        <row r="10">
          <cell r="A10">
            <v>5</v>
          </cell>
        </row>
        <row r="11">
          <cell r="A11">
            <v>6</v>
          </cell>
        </row>
        <row r="12">
          <cell r="A12">
            <v>7</v>
          </cell>
        </row>
        <row r="13">
          <cell r="A13">
            <v>8</v>
          </cell>
        </row>
        <row r="14">
          <cell r="A14">
            <v>9</v>
          </cell>
        </row>
        <row r="15">
          <cell r="A15">
            <v>10</v>
          </cell>
        </row>
        <row r="16">
          <cell r="A16">
            <v>11</v>
          </cell>
        </row>
        <row r="17">
          <cell r="A17">
            <v>12</v>
          </cell>
        </row>
        <row r="18">
          <cell r="A18">
            <v>13</v>
          </cell>
        </row>
        <row r="19">
          <cell r="A19">
            <v>14</v>
          </cell>
        </row>
        <row r="20">
          <cell r="A20">
            <v>15</v>
          </cell>
        </row>
        <row r="21">
          <cell r="A21">
            <v>16</v>
          </cell>
        </row>
        <row r="22">
          <cell r="A22">
            <v>17</v>
          </cell>
        </row>
        <row r="23">
          <cell r="A23">
            <v>18</v>
          </cell>
        </row>
        <row r="24">
          <cell r="A24">
            <v>19</v>
          </cell>
        </row>
        <row r="25">
          <cell r="A25">
            <v>20</v>
          </cell>
        </row>
        <row r="26">
          <cell r="A26">
            <v>21</v>
          </cell>
        </row>
        <row r="27">
          <cell r="A27">
            <v>22</v>
          </cell>
        </row>
        <row r="28">
          <cell r="A28">
            <v>23</v>
          </cell>
        </row>
        <row r="29">
          <cell r="A29">
            <v>24</v>
          </cell>
        </row>
        <row r="30">
          <cell r="A30">
            <v>25</v>
          </cell>
        </row>
        <row r="31">
          <cell r="A31">
            <v>26</v>
          </cell>
        </row>
        <row r="32">
          <cell r="A32">
            <v>27</v>
          </cell>
        </row>
        <row r="33">
          <cell r="A33">
            <v>28</v>
          </cell>
        </row>
        <row r="34">
          <cell r="A34">
            <v>29</v>
          </cell>
        </row>
        <row r="35">
          <cell r="A35">
            <v>30</v>
          </cell>
        </row>
        <row r="36">
          <cell r="A36">
            <v>31</v>
          </cell>
        </row>
        <row r="37">
          <cell r="A37">
            <v>0</v>
          </cell>
        </row>
        <row r="38">
          <cell r="A38">
            <v>0</v>
          </cell>
        </row>
        <row r="39">
          <cell r="A39">
            <v>0</v>
          </cell>
        </row>
        <row r="40">
          <cell r="A40">
            <v>0</v>
          </cell>
        </row>
        <row r="41">
          <cell r="A41">
            <v>0</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row r="100">
          <cell r="A100">
            <v>0</v>
          </cell>
        </row>
        <row r="101">
          <cell r="A101">
            <v>0</v>
          </cell>
        </row>
        <row r="102">
          <cell r="A102">
            <v>0</v>
          </cell>
        </row>
        <row r="103">
          <cell r="A103">
            <v>0</v>
          </cell>
        </row>
        <row r="104">
          <cell r="A104">
            <v>0</v>
          </cell>
        </row>
        <row r="105">
          <cell r="A105">
            <v>0</v>
          </cell>
        </row>
        <row r="106">
          <cell r="A106">
            <v>0</v>
          </cell>
        </row>
        <row r="107">
          <cell r="A107">
            <v>0</v>
          </cell>
        </row>
        <row r="108">
          <cell r="A108">
            <v>0</v>
          </cell>
        </row>
        <row r="109">
          <cell r="A109">
            <v>0</v>
          </cell>
        </row>
        <row r="110">
          <cell r="A110">
            <v>0</v>
          </cell>
        </row>
        <row r="111">
          <cell r="A111">
            <v>0</v>
          </cell>
        </row>
        <row r="112">
          <cell r="A112">
            <v>0</v>
          </cell>
        </row>
        <row r="113">
          <cell r="A113">
            <v>0</v>
          </cell>
        </row>
        <row r="114">
          <cell r="A114">
            <v>0</v>
          </cell>
        </row>
        <row r="115">
          <cell r="A115">
            <v>0</v>
          </cell>
        </row>
        <row r="116">
          <cell r="A116">
            <v>0</v>
          </cell>
        </row>
        <row r="117">
          <cell r="A117">
            <v>0</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6">
          <cell r="A156">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row r="264">
          <cell r="A264">
            <v>0</v>
          </cell>
        </row>
        <row r="265">
          <cell r="A265">
            <v>0</v>
          </cell>
        </row>
        <row r="266">
          <cell r="A266">
            <v>0</v>
          </cell>
        </row>
        <row r="267">
          <cell r="A267">
            <v>0</v>
          </cell>
        </row>
        <row r="268">
          <cell r="A268">
            <v>0</v>
          </cell>
        </row>
        <row r="269">
          <cell r="A269">
            <v>0</v>
          </cell>
        </row>
        <row r="270">
          <cell r="A270">
            <v>0</v>
          </cell>
        </row>
        <row r="271">
          <cell r="A271">
            <v>0</v>
          </cell>
        </row>
        <row r="272">
          <cell r="A272">
            <v>0</v>
          </cell>
        </row>
        <row r="273">
          <cell r="A273">
            <v>0</v>
          </cell>
        </row>
        <row r="274">
          <cell r="A274">
            <v>0</v>
          </cell>
        </row>
        <row r="275">
          <cell r="A275">
            <v>0</v>
          </cell>
        </row>
        <row r="276">
          <cell r="A276">
            <v>0</v>
          </cell>
        </row>
        <row r="277">
          <cell r="A277">
            <v>0</v>
          </cell>
        </row>
        <row r="278">
          <cell r="A278">
            <v>0</v>
          </cell>
        </row>
        <row r="279">
          <cell r="A279">
            <v>0</v>
          </cell>
        </row>
        <row r="280">
          <cell r="A280">
            <v>0</v>
          </cell>
        </row>
        <row r="281">
          <cell r="A281">
            <v>0</v>
          </cell>
        </row>
        <row r="282">
          <cell r="A282">
            <v>0</v>
          </cell>
        </row>
        <row r="283">
          <cell r="A283">
            <v>0</v>
          </cell>
        </row>
        <row r="284">
          <cell r="A284">
            <v>0</v>
          </cell>
        </row>
        <row r="285">
          <cell r="A285">
            <v>0</v>
          </cell>
        </row>
        <row r="286">
          <cell r="A286">
            <v>0</v>
          </cell>
        </row>
        <row r="287">
          <cell r="A287">
            <v>0</v>
          </cell>
        </row>
        <row r="288">
          <cell r="A288">
            <v>0</v>
          </cell>
        </row>
        <row r="289">
          <cell r="A289">
            <v>0</v>
          </cell>
        </row>
        <row r="290">
          <cell r="A290">
            <v>0</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row>
        <row r="307">
          <cell r="A307">
            <v>0</v>
          </cell>
        </row>
        <row r="308">
          <cell r="A308">
            <v>0</v>
          </cell>
        </row>
        <row r="309">
          <cell r="A309">
            <v>0</v>
          </cell>
        </row>
        <row r="310">
          <cell r="A310">
            <v>0</v>
          </cell>
        </row>
        <row r="311">
          <cell r="A311">
            <v>0</v>
          </cell>
        </row>
        <row r="312">
          <cell r="A312">
            <v>0</v>
          </cell>
        </row>
        <row r="313">
          <cell r="A313">
            <v>0</v>
          </cell>
        </row>
        <row r="314">
          <cell r="A314">
            <v>0</v>
          </cell>
        </row>
        <row r="315">
          <cell r="A315">
            <v>0</v>
          </cell>
        </row>
        <row r="316">
          <cell r="A316">
            <v>0</v>
          </cell>
        </row>
        <row r="317">
          <cell r="A317">
            <v>0</v>
          </cell>
        </row>
        <row r="318">
          <cell r="A318">
            <v>0</v>
          </cell>
        </row>
        <row r="319">
          <cell r="A319">
            <v>0</v>
          </cell>
        </row>
        <row r="320">
          <cell r="A320">
            <v>0</v>
          </cell>
        </row>
        <row r="321">
          <cell r="A321">
            <v>0</v>
          </cell>
        </row>
        <row r="322">
          <cell r="A322">
            <v>0</v>
          </cell>
        </row>
        <row r="323">
          <cell r="A323">
            <v>0</v>
          </cell>
        </row>
        <row r="324">
          <cell r="A324">
            <v>0</v>
          </cell>
        </row>
        <row r="325">
          <cell r="A325">
            <v>0</v>
          </cell>
        </row>
        <row r="326">
          <cell r="A326">
            <v>0</v>
          </cell>
        </row>
        <row r="327">
          <cell r="A327">
            <v>0</v>
          </cell>
        </row>
        <row r="328">
          <cell r="A328">
            <v>0</v>
          </cell>
        </row>
        <row r="329">
          <cell r="A329">
            <v>0</v>
          </cell>
        </row>
        <row r="330">
          <cell r="A330">
            <v>0</v>
          </cell>
        </row>
        <row r="331">
          <cell r="A331">
            <v>0</v>
          </cell>
        </row>
        <row r="332">
          <cell r="A332">
            <v>0</v>
          </cell>
        </row>
        <row r="333">
          <cell r="A333">
            <v>0</v>
          </cell>
        </row>
        <row r="334">
          <cell r="A334">
            <v>0</v>
          </cell>
        </row>
        <row r="335">
          <cell r="A335">
            <v>0</v>
          </cell>
        </row>
        <row r="336">
          <cell r="A336">
            <v>0</v>
          </cell>
        </row>
        <row r="337">
          <cell r="A337">
            <v>0</v>
          </cell>
        </row>
        <row r="338">
          <cell r="A338">
            <v>0</v>
          </cell>
        </row>
        <row r="339">
          <cell r="A339">
            <v>0</v>
          </cell>
        </row>
        <row r="340">
          <cell r="A340">
            <v>0</v>
          </cell>
        </row>
        <row r="341">
          <cell r="A341">
            <v>0</v>
          </cell>
        </row>
        <row r="342">
          <cell r="A342">
            <v>0</v>
          </cell>
        </row>
        <row r="343">
          <cell r="A343">
            <v>0</v>
          </cell>
        </row>
        <row r="344">
          <cell r="A344">
            <v>0</v>
          </cell>
        </row>
        <row r="345">
          <cell r="A345">
            <v>0</v>
          </cell>
        </row>
        <row r="346">
          <cell r="A346">
            <v>0</v>
          </cell>
        </row>
        <row r="347">
          <cell r="A347">
            <v>0</v>
          </cell>
        </row>
        <row r="348">
          <cell r="A348">
            <v>0</v>
          </cell>
        </row>
        <row r="349">
          <cell r="A349">
            <v>0</v>
          </cell>
        </row>
        <row r="350">
          <cell r="A350">
            <v>0</v>
          </cell>
        </row>
        <row r="351">
          <cell r="A351">
            <v>0</v>
          </cell>
        </row>
        <row r="352">
          <cell r="A352">
            <v>0</v>
          </cell>
        </row>
        <row r="353">
          <cell r="A353">
            <v>0</v>
          </cell>
        </row>
        <row r="354">
          <cell r="A354">
            <v>0</v>
          </cell>
        </row>
        <row r="355">
          <cell r="A355">
            <v>0</v>
          </cell>
        </row>
        <row r="356">
          <cell r="A356">
            <v>0</v>
          </cell>
        </row>
        <row r="357">
          <cell r="A357">
            <v>0</v>
          </cell>
        </row>
        <row r="358">
          <cell r="A358">
            <v>0</v>
          </cell>
        </row>
        <row r="359">
          <cell r="A359">
            <v>0</v>
          </cell>
        </row>
        <row r="360">
          <cell r="A360">
            <v>0</v>
          </cell>
        </row>
        <row r="361">
          <cell r="A361">
            <v>0</v>
          </cell>
        </row>
        <row r="362">
          <cell r="A362">
            <v>0</v>
          </cell>
        </row>
        <row r="363">
          <cell r="A363">
            <v>0</v>
          </cell>
        </row>
        <row r="364">
          <cell r="A364">
            <v>0</v>
          </cell>
        </row>
        <row r="365">
          <cell r="A365">
            <v>0</v>
          </cell>
        </row>
        <row r="366">
          <cell r="A366">
            <v>0</v>
          </cell>
        </row>
        <row r="367">
          <cell r="A367">
            <v>0</v>
          </cell>
        </row>
        <row r="368">
          <cell r="A368">
            <v>0</v>
          </cell>
        </row>
        <row r="369">
          <cell r="A369">
            <v>0</v>
          </cell>
        </row>
        <row r="370">
          <cell r="A370">
            <v>0</v>
          </cell>
        </row>
        <row r="371">
          <cell r="A371">
            <v>0</v>
          </cell>
        </row>
        <row r="372">
          <cell r="A372">
            <v>0</v>
          </cell>
        </row>
        <row r="373">
          <cell r="A373">
            <v>0</v>
          </cell>
        </row>
        <row r="374">
          <cell r="A374">
            <v>0</v>
          </cell>
        </row>
        <row r="375">
          <cell r="A375">
            <v>0</v>
          </cell>
        </row>
        <row r="376">
          <cell r="A376">
            <v>0</v>
          </cell>
        </row>
        <row r="377">
          <cell r="A377">
            <v>0</v>
          </cell>
        </row>
        <row r="378">
          <cell r="A378">
            <v>0</v>
          </cell>
        </row>
        <row r="379">
          <cell r="A379">
            <v>0</v>
          </cell>
        </row>
        <row r="380">
          <cell r="A380">
            <v>0</v>
          </cell>
        </row>
        <row r="381">
          <cell r="A381">
            <v>0</v>
          </cell>
        </row>
        <row r="382">
          <cell r="A382">
            <v>0</v>
          </cell>
        </row>
        <row r="383">
          <cell r="A383">
            <v>0</v>
          </cell>
        </row>
        <row r="384">
          <cell r="A384">
            <v>0</v>
          </cell>
        </row>
        <row r="385">
          <cell r="A385">
            <v>0</v>
          </cell>
        </row>
        <row r="386">
          <cell r="A386">
            <v>0</v>
          </cell>
        </row>
        <row r="387">
          <cell r="A387">
            <v>0</v>
          </cell>
        </row>
        <row r="388">
          <cell r="A388">
            <v>0</v>
          </cell>
        </row>
        <row r="389">
          <cell r="A389">
            <v>0</v>
          </cell>
        </row>
        <row r="390">
          <cell r="A390">
            <v>0</v>
          </cell>
        </row>
        <row r="391">
          <cell r="A391">
            <v>0</v>
          </cell>
        </row>
        <row r="392">
          <cell r="A392">
            <v>0</v>
          </cell>
        </row>
        <row r="393">
          <cell r="A393">
            <v>0</v>
          </cell>
        </row>
        <row r="394">
          <cell r="A394">
            <v>0</v>
          </cell>
        </row>
        <row r="395">
          <cell r="A395">
            <v>0</v>
          </cell>
        </row>
        <row r="396">
          <cell r="A396">
            <v>0</v>
          </cell>
        </row>
        <row r="397">
          <cell r="A397">
            <v>0</v>
          </cell>
        </row>
        <row r="398">
          <cell r="A398">
            <v>0</v>
          </cell>
        </row>
        <row r="399">
          <cell r="A399">
            <v>0</v>
          </cell>
        </row>
        <row r="400">
          <cell r="A400">
            <v>0</v>
          </cell>
        </row>
        <row r="401">
          <cell r="A401">
            <v>0</v>
          </cell>
        </row>
        <row r="402">
          <cell r="A402">
            <v>0</v>
          </cell>
        </row>
        <row r="403">
          <cell r="A403">
            <v>0</v>
          </cell>
        </row>
        <row r="404">
          <cell r="A404">
            <v>0</v>
          </cell>
        </row>
        <row r="405">
          <cell r="A405">
            <v>0</v>
          </cell>
        </row>
        <row r="406">
          <cell r="A406">
            <v>0</v>
          </cell>
        </row>
        <row r="407">
          <cell r="A407">
            <v>0</v>
          </cell>
        </row>
        <row r="408">
          <cell r="A408">
            <v>0</v>
          </cell>
        </row>
        <row r="409">
          <cell r="A409">
            <v>0</v>
          </cell>
        </row>
        <row r="410">
          <cell r="A410">
            <v>0</v>
          </cell>
        </row>
        <row r="411">
          <cell r="A411">
            <v>0</v>
          </cell>
        </row>
        <row r="412">
          <cell r="A412">
            <v>0</v>
          </cell>
        </row>
        <row r="413">
          <cell r="A413">
            <v>0</v>
          </cell>
        </row>
        <row r="414">
          <cell r="A414">
            <v>0</v>
          </cell>
        </row>
        <row r="415">
          <cell r="A415">
            <v>0</v>
          </cell>
        </row>
        <row r="416">
          <cell r="A416">
            <v>0</v>
          </cell>
        </row>
        <row r="417">
          <cell r="A417">
            <v>0</v>
          </cell>
        </row>
        <row r="418">
          <cell r="A418">
            <v>0</v>
          </cell>
        </row>
        <row r="419">
          <cell r="A419">
            <v>0</v>
          </cell>
        </row>
        <row r="420">
          <cell r="A420">
            <v>0</v>
          </cell>
        </row>
        <row r="421">
          <cell r="A421">
            <v>0</v>
          </cell>
        </row>
        <row r="422">
          <cell r="A422">
            <v>0</v>
          </cell>
        </row>
        <row r="423">
          <cell r="A423">
            <v>0</v>
          </cell>
        </row>
        <row r="424">
          <cell r="A424">
            <v>0</v>
          </cell>
        </row>
        <row r="425">
          <cell r="A425">
            <v>0</v>
          </cell>
        </row>
        <row r="426">
          <cell r="A426">
            <v>0</v>
          </cell>
        </row>
        <row r="427">
          <cell r="A427">
            <v>0</v>
          </cell>
        </row>
        <row r="428">
          <cell r="A428">
            <v>0</v>
          </cell>
        </row>
        <row r="429">
          <cell r="A429">
            <v>0</v>
          </cell>
        </row>
        <row r="430">
          <cell r="A430">
            <v>0</v>
          </cell>
        </row>
        <row r="431">
          <cell r="A431">
            <v>0</v>
          </cell>
        </row>
        <row r="432">
          <cell r="A432">
            <v>0</v>
          </cell>
        </row>
        <row r="433">
          <cell r="A433">
            <v>0</v>
          </cell>
        </row>
        <row r="434">
          <cell r="A434">
            <v>0</v>
          </cell>
        </row>
        <row r="435">
          <cell r="A435">
            <v>0</v>
          </cell>
        </row>
        <row r="436">
          <cell r="A436">
            <v>0</v>
          </cell>
        </row>
        <row r="437">
          <cell r="A437">
            <v>0</v>
          </cell>
        </row>
        <row r="438">
          <cell r="A438">
            <v>0</v>
          </cell>
        </row>
        <row r="439">
          <cell r="A439">
            <v>0</v>
          </cell>
        </row>
        <row r="440">
          <cell r="A440">
            <v>0</v>
          </cell>
        </row>
        <row r="441">
          <cell r="A441">
            <v>0</v>
          </cell>
        </row>
        <row r="442">
          <cell r="A442">
            <v>0</v>
          </cell>
        </row>
        <row r="443">
          <cell r="A443">
            <v>0</v>
          </cell>
        </row>
        <row r="444">
          <cell r="A444">
            <v>0</v>
          </cell>
        </row>
        <row r="445">
          <cell r="A445">
            <v>0</v>
          </cell>
        </row>
        <row r="446">
          <cell r="A446">
            <v>0</v>
          </cell>
        </row>
        <row r="447">
          <cell r="A447">
            <v>0</v>
          </cell>
        </row>
        <row r="448">
          <cell r="A448">
            <v>0</v>
          </cell>
        </row>
        <row r="449">
          <cell r="A449">
            <v>0</v>
          </cell>
        </row>
        <row r="450">
          <cell r="A450">
            <v>0</v>
          </cell>
        </row>
        <row r="451">
          <cell r="A451">
            <v>0</v>
          </cell>
        </row>
        <row r="452">
          <cell r="A452">
            <v>0</v>
          </cell>
        </row>
        <row r="453">
          <cell r="A453">
            <v>0</v>
          </cell>
        </row>
        <row r="454">
          <cell r="A454">
            <v>0</v>
          </cell>
        </row>
        <row r="455">
          <cell r="A455">
            <v>0</v>
          </cell>
        </row>
        <row r="456">
          <cell r="A456">
            <v>0</v>
          </cell>
        </row>
        <row r="457">
          <cell r="A457">
            <v>0</v>
          </cell>
        </row>
        <row r="458">
          <cell r="A458">
            <v>0</v>
          </cell>
        </row>
        <row r="459">
          <cell r="A459">
            <v>0</v>
          </cell>
        </row>
        <row r="460">
          <cell r="A460">
            <v>0</v>
          </cell>
        </row>
        <row r="461">
          <cell r="A461">
            <v>0</v>
          </cell>
        </row>
        <row r="462">
          <cell r="A462">
            <v>0</v>
          </cell>
        </row>
        <row r="463">
          <cell r="A463">
            <v>0</v>
          </cell>
        </row>
        <row r="464">
          <cell r="A464">
            <v>0</v>
          </cell>
        </row>
        <row r="465">
          <cell r="A465">
            <v>0</v>
          </cell>
        </row>
        <row r="466">
          <cell r="A466">
            <v>0</v>
          </cell>
        </row>
        <row r="467">
          <cell r="A467">
            <v>0</v>
          </cell>
        </row>
        <row r="468">
          <cell r="A468">
            <v>0</v>
          </cell>
        </row>
        <row r="469">
          <cell r="A469">
            <v>0</v>
          </cell>
        </row>
        <row r="470">
          <cell r="A470">
            <v>0</v>
          </cell>
        </row>
        <row r="471">
          <cell r="A471">
            <v>0</v>
          </cell>
        </row>
        <row r="472">
          <cell r="A472">
            <v>0</v>
          </cell>
        </row>
        <row r="473">
          <cell r="A473">
            <v>0</v>
          </cell>
        </row>
        <row r="474">
          <cell r="A474">
            <v>0</v>
          </cell>
        </row>
        <row r="475">
          <cell r="A475">
            <v>0</v>
          </cell>
        </row>
        <row r="476">
          <cell r="A476">
            <v>0</v>
          </cell>
        </row>
        <row r="477">
          <cell r="A477">
            <v>0</v>
          </cell>
        </row>
        <row r="478">
          <cell r="A478">
            <v>0</v>
          </cell>
        </row>
        <row r="479">
          <cell r="A479">
            <v>0</v>
          </cell>
        </row>
        <row r="480">
          <cell r="A480">
            <v>0</v>
          </cell>
        </row>
        <row r="481">
          <cell r="A481">
            <v>0</v>
          </cell>
        </row>
        <row r="482">
          <cell r="A482">
            <v>0</v>
          </cell>
        </row>
        <row r="483">
          <cell r="A483">
            <v>0</v>
          </cell>
        </row>
        <row r="484">
          <cell r="A484">
            <v>0</v>
          </cell>
        </row>
        <row r="485">
          <cell r="A485">
            <v>0</v>
          </cell>
        </row>
        <row r="486">
          <cell r="A486">
            <v>0</v>
          </cell>
        </row>
        <row r="487">
          <cell r="A487">
            <v>0</v>
          </cell>
        </row>
        <row r="488">
          <cell r="A488">
            <v>0</v>
          </cell>
        </row>
        <row r="489">
          <cell r="A489">
            <v>0</v>
          </cell>
        </row>
        <row r="490">
          <cell r="A490">
            <v>0</v>
          </cell>
        </row>
        <row r="491">
          <cell r="A491">
            <v>0</v>
          </cell>
        </row>
        <row r="492">
          <cell r="A492">
            <v>0</v>
          </cell>
        </row>
        <row r="493">
          <cell r="A493">
            <v>0</v>
          </cell>
        </row>
        <row r="494">
          <cell r="A494">
            <v>0</v>
          </cell>
        </row>
        <row r="495">
          <cell r="A495">
            <v>0</v>
          </cell>
        </row>
        <row r="496">
          <cell r="A496">
            <v>0</v>
          </cell>
        </row>
        <row r="497">
          <cell r="A497">
            <v>0</v>
          </cell>
        </row>
        <row r="498">
          <cell r="A498">
            <v>0</v>
          </cell>
        </row>
        <row r="499">
          <cell r="A499">
            <v>0</v>
          </cell>
        </row>
        <row r="500">
          <cell r="A500">
            <v>0</v>
          </cell>
        </row>
        <row r="501">
          <cell r="A501">
            <v>0</v>
          </cell>
        </row>
        <row r="502">
          <cell r="A502">
            <v>0</v>
          </cell>
        </row>
        <row r="503">
          <cell r="A503">
            <v>0</v>
          </cell>
        </row>
        <row r="504">
          <cell r="A504">
            <v>0</v>
          </cell>
        </row>
        <row r="505">
          <cell r="A505">
            <v>0</v>
          </cell>
        </row>
        <row r="506">
          <cell r="A506">
            <v>0</v>
          </cell>
        </row>
        <row r="507">
          <cell r="A507">
            <v>0</v>
          </cell>
        </row>
        <row r="508">
          <cell r="A508">
            <v>0</v>
          </cell>
        </row>
        <row r="509">
          <cell r="A509">
            <v>0</v>
          </cell>
        </row>
        <row r="510">
          <cell r="A510">
            <v>0</v>
          </cell>
        </row>
        <row r="511">
          <cell r="A511">
            <v>0</v>
          </cell>
        </row>
        <row r="512">
          <cell r="A512">
            <v>0</v>
          </cell>
        </row>
        <row r="513">
          <cell r="A513">
            <v>0</v>
          </cell>
        </row>
        <row r="514">
          <cell r="A514">
            <v>0</v>
          </cell>
        </row>
        <row r="515">
          <cell r="A515">
            <v>0</v>
          </cell>
        </row>
        <row r="516">
          <cell r="A516">
            <v>0</v>
          </cell>
        </row>
        <row r="517">
          <cell r="A517">
            <v>0</v>
          </cell>
        </row>
        <row r="518">
          <cell r="A518">
            <v>0</v>
          </cell>
        </row>
        <row r="519">
          <cell r="A519">
            <v>0</v>
          </cell>
        </row>
        <row r="520">
          <cell r="A520">
            <v>0</v>
          </cell>
        </row>
        <row r="521">
          <cell r="A521">
            <v>0</v>
          </cell>
        </row>
        <row r="522">
          <cell r="A522">
            <v>0</v>
          </cell>
        </row>
        <row r="523">
          <cell r="A523">
            <v>0</v>
          </cell>
        </row>
        <row r="524">
          <cell r="A524">
            <v>0</v>
          </cell>
        </row>
        <row r="525">
          <cell r="A525">
            <v>0</v>
          </cell>
        </row>
        <row r="526">
          <cell r="A526">
            <v>0</v>
          </cell>
        </row>
        <row r="527">
          <cell r="A527">
            <v>0</v>
          </cell>
        </row>
        <row r="528">
          <cell r="A528">
            <v>0</v>
          </cell>
        </row>
        <row r="529">
          <cell r="A529">
            <v>0</v>
          </cell>
        </row>
        <row r="530">
          <cell r="A530">
            <v>0</v>
          </cell>
        </row>
        <row r="531">
          <cell r="A531">
            <v>0</v>
          </cell>
        </row>
        <row r="532">
          <cell r="A532">
            <v>0</v>
          </cell>
        </row>
        <row r="533">
          <cell r="A533">
            <v>0</v>
          </cell>
        </row>
        <row r="534">
          <cell r="A534">
            <v>0</v>
          </cell>
        </row>
        <row r="535">
          <cell r="A535">
            <v>0</v>
          </cell>
        </row>
        <row r="536">
          <cell r="A536">
            <v>0</v>
          </cell>
        </row>
        <row r="537">
          <cell r="A537">
            <v>0</v>
          </cell>
        </row>
        <row r="538">
          <cell r="A538">
            <v>0</v>
          </cell>
        </row>
        <row r="539">
          <cell r="A539">
            <v>0</v>
          </cell>
        </row>
        <row r="540">
          <cell r="A540">
            <v>0</v>
          </cell>
        </row>
        <row r="541">
          <cell r="A541">
            <v>0</v>
          </cell>
        </row>
        <row r="542">
          <cell r="A542">
            <v>0</v>
          </cell>
        </row>
        <row r="543">
          <cell r="A543">
            <v>0</v>
          </cell>
        </row>
        <row r="544">
          <cell r="A544">
            <v>0</v>
          </cell>
        </row>
        <row r="545">
          <cell r="A545">
            <v>0</v>
          </cell>
        </row>
        <row r="546">
          <cell r="A546">
            <v>0</v>
          </cell>
        </row>
        <row r="547">
          <cell r="A547">
            <v>0</v>
          </cell>
        </row>
        <row r="548">
          <cell r="A548">
            <v>0</v>
          </cell>
        </row>
        <row r="549">
          <cell r="A549">
            <v>0</v>
          </cell>
        </row>
        <row r="550">
          <cell r="A550">
            <v>0</v>
          </cell>
        </row>
        <row r="551">
          <cell r="A551">
            <v>0</v>
          </cell>
        </row>
        <row r="552">
          <cell r="A552">
            <v>0</v>
          </cell>
        </row>
        <row r="553">
          <cell r="A553">
            <v>0</v>
          </cell>
        </row>
        <row r="554">
          <cell r="A554">
            <v>0</v>
          </cell>
        </row>
        <row r="555">
          <cell r="A555">
            <v>0</v>
          </cell>
        </row>
        <row r="556">
          <cell r="A556">
            <v>0</v>
          </cell>
        </row>
        <row r="557">
          <cell r="A557">
            <v>0</v>
          </cell>
        </row>
        <row r="558">
          <cell r="A558">
            <v>0</v>
          </cell>
        </row>
        <row r="559">
          <cell r="A559">
            <v>0</v>
          </cell>
        </row>
        <row r="560">
          <cell r="A560">
            <v>0</v>
          </cell>
        </row>
        <row r="561">
          <cell r="A561">
            <v>0</v>
          </cell>
        </row>
        <row r="562">
          <cell r="A562">
            <v>0</v>
          </cell>
        </row>
        <row r="563">
          <cell r="A563">
            <v>0</v>
          </cell>
        </row>
        <row r="564">
          <cell r="A564">
            <v>0</v>
          </cell>
        </row>
        <row r="565">
          <cell r="A565">
            <v>0</v>
          </cell>
        </row>
        <row r="566">
          <cell r="A566">
            <v>0</v>
          </cell>
        </row>
        <row r="567">
          <cell r="A567">
            <v>0</v>
          </cell>
        </row>
        <row r="568">
          <cell r="A568">
            <v>0</v>
          </cell>
        </row>
        <row r="569">
          <cell r="A569">
            <v>0</v>
          </cell>
        </row>
        <row r="570">
          <cell r="A570">
            <v>0</v>
          </cell>
        </row>
        <row r="571">
          <cell r="A571">
            <v>0</v>
          </cell>
        </row>
        <row r="572">
          <cell r="A572">
            <v>0</v>
          </cell>
        </row>
        <row r="573">
          <cell r="A573">
            <v>0</v>
          </cell>
        </row>
        <row r="574">
          <cell r="A574">
            <v>0</v>
          </cell>
        </row>
        <row r="575">
          <cell r="A575">
            <v>0</v>
          </cell>
        </row>
        <row r="576">
          <cell r="A576">
            <v>0</v>
          </cell>
        </row>
        <row r="577">
          <cell r="A577">
            <v>0</v>
          </cell>
        </row>
        <row r="578">
          <cell r="A578">
            <v>0</v>
          </cell>
        </row>
        <row r="579">
          <cell r="A579">
            <v>0</v>
          </cell>
        </row>
        <row r="580">
          <cell r="A580">
            <v>0</v>
          </cell>
        </row>
        <row r="581">
          <cell r="A581">
            <v>0</v>
          </cell>
        </row>
        <row r="582">
          <cell r="A582">
            <v>0</v>
          </cell>
        </row>
        <row r="583">
          <cell r="A583">
            <v>0</v>
          </cell>
        </row>
        <row r="584">
          <cell r="A584">
            <v>0</v>
          </cell>
        </row>
        <row r="585">
          <cell r="A585">
            <v>0</v>
          </cell>
        </row>
        <row r="586">
          <cell r="A586">
            <v>0</v>
          </cell>
        </row>
        <row r="587">
          <cell r="A587">
            <v>0</v>
          </cell>
        </row>
        <row r="588">
          <cell r="A588">
            <v>0</v>
          </cell>
        </row>
        <row r="589">
          <cell r="A589">
            <v>0</v>
          </cell>
        </row>
        <row r="590">
          <cell r="A590">
            <v>0</v>
          </cell>
        </row>
        <row r="591">
          <cell r="A591">
            <v>0</v>
          </cell>
        </row>
        <row r="592">
          <cell r="A592">
            <v>0</v>
          </cell>
        </row>
        <row r="593">
          <cell r="A593">
            <v>0</v>
          </cell>
        </row>
        <row r="594">
          <cell r="A594">
            <v>0</v>
          </cell>
        </row>
        <row r="595">
          <cell r="A595">
            <v>0</v>
          </cell>
        </row>
        <row r="596">
          <cell r="A596">
            <v>0</v>
          </cell>
        </row>
        <row r="597">
          <cell r="A597">
            <v>0</v>
          </cell>
        </row>
        <row r="598">
          <cell r="A598">
            <v>0</v>
          </cell>
        </row>
        <row r="599">
          <cell r="A599">
            <v>0</v>
          </cell>
        </row>
        <row r="600">
          <cell r="A600">
            <v>0</v>
          </cell>
        </row>
        <row r="601">
          <cell r="A601">
            <v>0</v>
          </cell>
        </row>
        <row r="602">
          <cell r="A602">
            <v>0</v>
          </cell>
        </row>
        <row r="603">
          <cell r="A603">
            <v>0</v>
          </cell>
        </row>
        <row r="604">
          <cell r="A604">
            <v>0</v>
          </cell>
        </row>
        <row r="605">
          <cell r="A605">
            <v>0</v>
          </cell>
        </row>
        <row r="606">
          <cell r="A606">
            <v>0</v>
          </cell>
        </row>
        <row r="607">
          <cell r="A607">
            <v>0</v>
          </cell>
        </row>
        <row r="608">
          <cell r="A608">
            <v>0</v>
          </cell>
        </row>
        <row r="609">
          <cell r="A609">
            <v>0</v>
          </cell>
        </row>
        <row r="610">
          <cell r="A610">
            <v>0</v>
          </cell>
        </row>
        <row r="611">
          <cell r="A611">
            <v>0</v>
          </cell>
        </row>
        <row r="612">
          <cell r="A612">
            <v>0</v>
          </cell>
        </row>
        <row r="613">
          <cell r="A613">
            <v>0</v>
          </cell>
        </row>
        <row r="614">
          <cell r="A614">
            <v>0</v>
          </cell>
        </row>
        <row r="615">
          <cell r="A615">
            <v>0</v>
          </cell>
        </row>
        <row r="616">
          <cell r="A616">
            <v>0</v>
          </cell>
        </row>
        <row r="617">
          <cell r="A617">
            <v>0</v>
          </cell>
        </row>
        <row r="618">
          <cell r="A618">
            <v>0</v>
          </cell>
        </row>
        <row r="619">
          <cell r="A619">
            <v>0</v>
          </cell>
        </row>
        <row r="620">
          <cell r="A620">
            <v>0</v>
          </cell>
        </row>
        <row r="621">
          <cell r="A621">
            <v>0</v>
          </cell>
        </row>
        <row r="622">
          <cell r="A622">
            <v>0</v>
          </cell>
        </row>
        <row r="623">
          <cell r="A623">
            <v>0</v>
          </cell>
        </row>
        <row r="624">
          <cell r="A624">
            <v>0</v>
          </cell>
        </row>
        <row r="625">
          <cell r="A625">
            <v>0</v>
          </cell>
        </row>
        <row r="626">
          <cell r="A626">
            <v>0</v>
          </cell>
        </row>
        <row r="627">
          <cell r="A627">
            <v>0</v>
          </cell>
        </row>
        <row r="628">
          <cell r="A628">
            <v>0</v>
          </cell>
        </row>
        <row r="629">
          <cell r="A629">
            <v>0</v>
          </cell>
        </row>
        <row r="630">
          <cell r="A630">
            <v>0</v>
          </cell>
        </row>
        <row r="631">
          <cell r="A631">
            <v>0</v>
          </cell>
        </row>
        <row r="632">
          <cell r="A632">
            <v>0</v>
          </cell>
        </row>
        <row r="633">
          <cell r="A633">
            <v>0</v>
          </cell>
        </row>
        <row r="634">
          <cell r="A634">
            <v>0</v>
          </cell>
        </row>
        <row r="635">
          <cell r="A635">
            <v>0</v>
          </cell>
        </row>
        <row r="636">
          <cell r="A636">
            <v>0</v>
          </cell>
        </row>
        <row r="637">
          <cell r="A637">
            <v>0</v>
          </cell>
        </row>
        <row r="638">
          <cell r="A638">
            <v>0</v>
          </cell>
        </row>
        <row r="639">
          <cell r="A639">
            <v>0</v>
          </cell>
        </row>
        <row r="640">
          <cell r="A640">
            <v>0</v>
          </cell>
        </row>
        <row r="641">
          <cell r="A641">
            <v>0</v>
          </cell>
        </row>
        <row r="642">
          <cell r="A642">
            <v>0</v>
          </cell>
        </row>
        <row r="643">
          <cell r="A643">
            <v>0</v>
          </cell>
        </row>
        <row r="644">
          <cell r="A644">
            <v>0</v>
          </cell>
        </row>
        <row r="645">
          <cell r="A645">
            <v>0</v>
          </cell>
        </row>
        <row r="646">
          <cell r="A646">
            <v>0</v>
          </cell>
        </row>
        <row r="647">
          <cell r="A647">
            <v>0</v>
          </cell>
        </row>
        <row r="648">
          <cell r="A648">
            <v>0</v>
          </cell>
        </row>
        <row r="649">
          <cell r="A649">
            <v>0</v>
          </cell>
        </row>
        <row r="650">
          <cell r="A650">
            <v>0</v>
          </cell>
        </row>
        <row r="651">
          <cell r="A651">
            <v>0</v>
          </cell>
        </row>
        <row r="652">
          <cell r="A652">
            <v>0</v>
          </cell>
        </row>
        <row r="653">
          <cell r="A653">
            <v>0</v>
          </cell>
        </row>
        <row r="654">
          <cell r="A654">
            <v>0</v>
          </cell>
        </row>
        <row r="655">
          <cell r="A655">
            <v>0</v>
          </cell>
        </row>
        <row r="656">
          <cell r="A656">
            <v>0</v>
          </cell>
        </row>
        <row r="657">
          <cell r="A657">
            <v>0</v>
          </cell>
        </row>
        <row r="658">
          <cell r="A658">
            <v>0</v>
          </cell>
        </row>
        <row r="659">
          <cell r="A659">
            <v>0</v>
          </cell>
        </row>
        <row r="660">
          <cell r="A660">
            <v>0</v>
          </cell>
        </row>
        <row r="661">
          <cell r="A661">
            <v>0</v>
          </cell>
        </row>
        <row r="662">
          <cell r="A662">
            <v>0</v>
          </cell>
        </row>
        <row r="663">
          <cell r="A663">
            <v>0</v>
          </cell>
        </row>
        <row r="664">
          <cell r="A664">
            <v>0</v>
          </cell>
        </row>
        <row r="665">
          <cell r="A665">
            <v>0</v>
          </cell>
        </row>
        <row r="666">
          <cell r="A666">
            <v>0</v>
          </cell>
        </row>
        <row r="667">
          <cell r="A667">
            <v>0</v>
          </cell>
        </row>
        <row r="668">
          <cell r="A668">
            <v>0</v>
          </cell>
        </row>
        <row r="669">
          <cell r="A669">
            <v>0</v>
          </cell>
        </row>
        <row r="670">
          <cell r="A670">
            <v>0</v>
          </cell>
        </row>
        <row r="671">
          <cell r="A671">
            <v>0</v>
          </cell>
        </row>
        <row r="672">
          <cell r="A672">
            <v>0</v>
          </cell>
        </row>
        <row r="673">
          <cell r="A673">
            <v>0</v>
          </cell>
        </row>
        <row r="674">
          <cell r="A674">
            <v>0</v>
          </cell>
        </row>
        <row r="675">
          <cell r="A675">
            <v>0</v>
          </cell>
        </row>
        <row r="676">
          <cell r="A676">
            <v>0</v>
          </cell>
        </row>
        <row r="677">
          <cell r="A677">
            <v>0</v>
          </cell>
        </row>
        <row r="678">
          <cell r="A678">
            <v>0</v>
          </cell>
        </row>
        <row r="679">
          <cell r="A679">
            <v>0</v>
          </cell>
        </row>
        <row r="680">
          <cell r="A680">
            <v>0</v>
          </cell>
        </row>
        <row r="681">
          <cell r="A681">
            <v>0</v>
          </cell>
        </row>
        <row r="682">
          <cell r="A682">
            <v>0</v>
          </cell>
        </row>
        <row r="683">
          <cell r="A683">
            <v>0</v>
          </cell>
        </row>
        <row r="684">
          <cell r="A684">
            <v>0</v>
          </cell>
        </row>
        <row r="685">
          <cell r="A685">
            <v>0</v>
          </cell>
        </row>
        <row r="686">
          <cell r="A686">
            <v>0</v>
          </cell>
        </row>
        <row r="687">
          <cell r="A687">
            <v>0</v>
          </cell>
        </row>
        <row r="688">
          <cell r="A688">
            <v>0</v>
          </cell>
        </row>
        <row r="689">
          <cell r="A689">
            <v>0</v>
          </cell>
        </row>
        <row r="690">
          <cell r="A690">
            <v>0</v>
          </cell>
        </row>
        <row r="691">
          <cell r="A691">
            <v>0</v>
          </cell>
        </row>
        <row r="692">
          <cell r="A692">
            <v>0</v>
          </cell>
        </row>
        <row r="693">
          <cell r="A693">
            <v>0</v>
          </cell>
        </row>
        <row r="694">
          <cell r="A694">
            <v>0</v>
          </cell>
        </row>
        <row r="695">
          <cell r="A695">
            <v>0</v>
          </cell>
        </row>
        <row r="696">
          <cell r="A696">
            <v>0</v>
          </cell>
        </row>
        <row r="697">
          <cell r="A697">
            <v>0</v>
          </cell>
        </row>
        <row r="698">
          <cell r="A698">
            <v>0</v>
          </cell>
        </row>
        <row r="699">
          <cell r="A699">
            <v>0</v>
          </cell>
        </row>
        <row r="700">
          <cell r="A700">
            <v>0</v>
          </cell>
        </row>
        <row r="701">
          <cell r="A701">
            <v>0</v>
          </cell>
        </row>
        <row r="702">
          <cell r="A702">
            <v>0</v>
          </cell>
        </row>
        <row r="703">
          <cell r="A703">
            <v>0</v>
          </cell>
        </row>
        <row r="704">
          <cell r="A704">
            <v>0</v>
          </cell>
        </row>
        <row r="705">
          <cell r="A705">
            <v>0</v>
          </cell>
        </row>
        <row r="706">
          <cell r="A706">
            <v>0</v>
          </cell>
        </row>
        <row r="707">
          <cell r="A707">
            <v>0</v>
          </cell>
        </row>
        <row r="708">
          <cell r="A708">
            <v>0</v>
          </cell>
        </row>
        <row r="709">
          <cell r="A709">
            <v>0</v>
          </cell>
        </row>
        <row r="710">
          <cell r="A710">
            <v>0</v>
          </cell>
        </row>
        <row r="711">
          <cell r="A711">
            <v>0</v>
          </cell>
        </row>
        <row r="712">
          <cell r="A712">
            <v>0</v>
          </cell>
        </row>
        <row r="713">
          <cell r="A713">
            <v>0</v>
          </cell>
        </row>
        <row r="714">
          <cell r="A714">
            <v>0</v>
          </cell>
        </row>
        <row r="715">
          <cell r="A715">
            <v>0</v>
          </cell>
        </row>
        <row r="716">
          <cell r="A716">
            <v>0</v>
          </cell>
        </row>
        <row r="717">
          <cell r="A717">
            <v>0</v>
          </cell>
        </row>
        <row r="718">
          <cell r="A718">
            <v>0</v>
          </cell>
        </row>
        <row r="719">
          <cell r="A719">
            <v>0</v>
          </cell>
        </row>
        <row r="720">
          <cell r="A720">
            <v>0</v>
          </cell>
        </row>
        <row r="721">
          <cell r="A721">
            <v>0</v>
          </cell>
        </row>
        <row r="722">
          <cell r="A722">
            <v>0</v>
          </cell>
        </row>
        <row r="723">
          <cell r="A723">
            <v>0</v>
          </cell>
        </row>
        <row r="724">
          <cell r="A724">
            <v>0</v>
          </cell>
        </row>
        <row r="725">
          <cell r="A725">
            <v>0</v>
          </cell>
        </row>
        <row r="726">
          <cell r="A726">
            <v>0</v>
          </cell>
        </row>
        <row r="727">
          <cell r="A727">
            <v>0</v>
          </cell>
        </row>
        <row r="728">
          <cell r="A728">
            <v>0</v>
          </cell>
        </row>
        <row r="729">
          <cell r="A729">
            <v>0</v>
          </cell>
        </row>
        <row r="730">
          <cell r="A730">
            <v>0</v>
          </cell>
        </row>
        <row r="731">
          <cell r="A731">
            <v>0</v>
          </cell>
        </row>
        <row r="732">
          <cell r="A732">
            <v>0</v>
          </cell>
        </row>
        <row r="733">
          <cell r="A733">
            <v>0</v>
          </cell>
        </row>
        <row r="734">
          <cell r="A734">
            <v>0</v>
          </cell>
        </row>
        <row r="735">
          <cell r="A735">
            <v>0</v>
          </cell>
        </row>
        <row r="736">
          <cell r="A736">
            <v>0</v>
          </cell>
        </row>
        <row r="737">
          <cell r="A737">
            <v>0</v>
          </cell>
        </row>
        <row r="738">
          <cell r="A738">
            <v>0</v>
          </cell>
        </row>
        <row r="739">
          <cell r="A739">
            <v>0</v>
          </cell>
        </row>
        <row r="740">
          <cell r="A740">
            <v>0</v>
          </cell>
        </row>
        <row r="741">
          <cell r="A741">
            <v>0</v>
          </cell>
        </row>
        <row r="742">
          <cell r="A742">
            <v>0</v>
          </cell>
        </row>
        <row r="743">
          <cell r="A743">
            <v>0</v>
          </cell>
        </row>
        <row r="744">
          <cell r="A744">
            <v>0</v>
          </cell>
        </row>
        <row r="745">
          <cell r="A745">
            <v>0</v>
          </cell>
        </row>
        <row r="746">
          <cell r="A746">
            <v>0</v>
          </cell>
        </row>
        <row r="747">
          <cell r="A747">
            <v>0</v>
          </cell>
        </row>
        <row r="748">
          <cell r="A748">
            <v>0</v>
          </cell>
        </row>
        <row r="749">
          <cell r="A749">
            <v>0</v>
          </cell>
        </row>
        <row r="750">
          <cell r="A750">
            <v>0</v>
          </cell>
        </row>
        <row r="751">
          <cell r="A751">
            <v>0</v>
          </cell>
        </row>
        <row r="752">
          <cell r="A752">
            <v>0</v>
          </cell>
        </row>
        <row r="753">
          <cell r="A753">
            <v>0</v>
          </cell>
        </row>
        <row r="754">
          <cell r="A754">
            <v>0</v>
          </cell>
        </row>
        <row r="755">
          <cell r="A755">
            <v>0</v>
          </cell>
        </row>
        <row r="756">
          <cell r="A756">
            <v>0</v>
          </cell>
        </row>
        <row r="757">
          <cell r="A757">
            <v>0</v>
          </cell>
        </row>
        <row r="758">
          <cell r="A758">
            <v>0</v>
          </cell>
        </row>
        <row r="759">
          <cell r="A759">
            <v>0</v>
          </cell>
        </row>
        <row r="760">
          <cell r="A760">
            <v>0</v>
          </cell>
        </row>
        <row r="761">
          <cell r="A761">
            <v>0</v>
          </cell>
        </row>
        <row r="762">
          <cell r="A762">
            <v>0</v>
          </cell>
        </row>
        <row r="763">
          <cell r="A763">
            <v>0</v>
          </cell>
        </row>
        <row r="764">
          <cell r="A764">
            <v>0</v>
          </cell>
        </row>
        <row r="765">
          <cell r="A765">
            <v>0</v>
          </cell>
        </row>
        <row r="766">
          <cell r="A766">
            <v>0</v>
          </cell>
        </row>
        <row r="767">
          <cell r="A767">
            <v>0</v>
          </cell>
        </row>
        <row r="768">
          <cell r="A768">
            <v>0</v>
          </cell>
        </row>
        <row r="769">
          <cell r="A769">
            <v>0</v>
          </cell>
        </row>
        <row r="770">
          <cell r="A770">
            <v>0</v>
          </cell>
        </row>
        <row r="771">
          <cell r="A771">
            <v>0</v>
          </cell>
        </row>
        <row r="772">
          <cell r="A772">
            <v>0</v>
          </cell>
        </row>
        <row r="773">
          <cell r="A773">
            <v>0</v>
          </cell>
        </row>
        <row r="774">
          <cell r="A774">
            <v>0</v>
          </cell>
        </row>
        <row r="775">
          <cell r="A775">
            <v>0</v>
          </cell>
        </row>
        <row r="776">
          <cell r="A776">
            <v>0</v>
          </cell>
        </row>
        <row r="777">
          <cell r="A777">
            <v>0</v>
          </cell>
        </row>
        <row r="778">
          <cell r="A778">
            <v>0</v>
          </cell>
        </row>
        <row r="779">
          <cell r="A779">
            <v>0</v>
          </cell>
        </row>
        <row r="780">
          <cell r="A780">
            <v>0</v>
          </cell>
        </row>
        <row r="781">
          <cell r="A781">
            <v>0</v>
          </cell>
        </row>
        <row r="782">
          <cell r="A782">
            <v>0</v>
          </cell>
        </row>
        <row r="783">
          <cell r="A783">
            <v>0</v>
          </cell>
        </row>
        <row r="784">
          <cell r="A784">
            <v>0</v>
          </cell>
        </row>
        <row r="785">
          <cell r="A785">
            <v>0</v>
          </cell>
        </row>
        <row r="786">
          <cell r="A786">
            <v>0</v>
          </cell>
        </row>
        <row r="787">
          <cell r="A787">
            <v>0</v>
          </cell>
        </row>
        <row r="788">
          <cell r="A788">
            <v>0</v>
          </cell>
        </row>
        <row r="789">
          <cell r="A789">
            <v>0</v>
          </cell>
        </row>
        <row r="790">
          <cell r="A790">
            <v>0</v>
          </cell>
        </row>
        <row r="791">
          <cell r="A791">
            <v>0</v>
          </cell>
        </row>
        <row r="792">
          <cell r="A792">
            <v>0</v>
          </cell>
        </row>
        <row r="793">
          <cell r="A793">
            <v>0</v>
          </cell>
        </row>
        <row r="794">
          <cell r="A794">
            <v>0</v>
          </cell>
        </row>
        <row r="795">
          <cell r="A795">
            <v>0</v>
          </cell>
        </row>
        <row r="796">
          <cell r="A796">
            <v>0</v>
          </cell>
        </row>
        <row r="797">
          <cell r="A797">
            <v>0</v>
          </cell>
        </row>
        <row r="798">
          <cell r="A798">
            <v>0</v>
          </cell>
        </row>
        <row r="799">
          <cell r="A799">
            <v>0</v>
          </cell>
        </row>
        <row r="800">
          <cell r="A800">
            <v>0</v>
          </cell>
        </row>
        <row r="801">
          <cell r="A801">
            <v>0</v>
          </cell>
        </row>
        <row r="802">
          <cell r="A802">
            <v>0</v>
          </cell>
        </row>
        <row r="803">
          <cell r="A803">
            <v>0</v>
          </cell>
        </row>
        <row r="804">
          <cell r="A804">
            <v>0</v>
          </cell>
        </row>
        <row r="805">
          <cell r="A805">
            <v>0</v>
          </cell>
        </row>
        <row r="806">
          <cell r="A806">
            <v>0</v>
          </cell>
        </row>
        <row r="807">
          <cell r="A807">
            <v>0</v>
          </cell>
        </row>
        <row r="808">
          <cell r="A808">
            <v>0</v>
          </cell>
        </row>
        <row r="809">
          <cell r="A809">
            <v>0</v>
          </cell>
        </row>
        <row r="810">
          <cell r="A810">
            <v>0</v>
          </cell>
        </row>
        <row r="811">
          <cell r="A811">
            <v>0</v>
          </cell>
        </row>
        <row r="812">
          <cell r="A812">
            <v>0</v>
          </cell>
        </row>
        <row r="813">
          <cell r="A813">
            <v>0</v>
          </cell>
        </row>
        <row r="814">
          <cell r="A814">
            <v>0</v>
          </cell>
        </row>
        <row r="815">
          <cell r="A815">
            <v>0</v>
          </cell>
        </row>
        <row r="816">
          <cell r="A816">
            <v>0</v>
          </cell>
        </row>
        <row r="817">
          <cell r="A817">
            <v>0</v>
          </cell>
        </row>
        <row r="818">
          <cell r="A818">
            <v>0</v>
          </cell>
        </row>
        <row r="819">
          <cell r="A819">
            <v>0</v>
          </cell>
        </row>
        <row r="820">
          <cell r="A820">
            <v>0</v>
          </cell>
        </row>
        <row r="821">
          <cell r="A821">
            <v>0</v>
          </cell>
        </row>
        <row r="822">
          <cell r="A822">
            <v>0</v>
          </cell>
        </row>
        <row r="823">
          <cell r="A823">
            <v>0</v>
          </cell>
        </row>
        <row r="824">
          <cell r="A824">
            <v>0</v>
          </cell>
        </row>
        <row r="825">
          <cell r="A825">
            <v>0</v>
          </cell>
        </row>
        <row r="826">
          <cell r="A826">
            <v>0</v>
          </cell>
        </row>
        <row r="827">
          <cell r="A827">
            <v>0</v>
          </cell>
        </row>
        <row r="828">
          <cell r="A828">
            <v>0</v>
          </cell>
        </row>
        <row r="829">
          <cell r="A829">
            <v>0</v>
          </cell>
        </row>
        <row r="830">
          <cell r="A830">
            <v>0</v>
          </cell>
        </row>
        <row r="831">
          <cell r="A831">
            <v>0</v>
          </cell>
        </row>
        <row r="832">
          <cell r="A832">
            <v>0</v>
          </cell>
        </row>
        <row r="833">
          <cell r="A833">
            <v>0</v>
          </cell>
        </row>
        <row r="834">
          <cell r="A834">
            <v>0</v>
          </cell>
        </row>
        <row r="835">
          <cell r="A835">
            <v>0</v>
          </cell>
        </row>
        <row r="836">
          <cell r="A836">
            <v>0</v>
          </cell>
        </row>
        <row r="837">
          <cell r="A837">
            <v>0</v>
          </cell>
        </row>
        <row r="838">
          <cell r="A838">
            <v>0</v>
          </cell>
        </row>
        <row r="839">
          <cell r="A839">
            <v>0</v>
          </cell>
        </row>
        <row r="840">
          <cell r="A840">
            <v>0</v>
          </cell>
        </row>
        <row r="841">
          <cell r="A841">
            <v>0</v>
          </cell>
        </row>
        <row r="842">
          <cell r="A842">
            <v>0</v>
          </cell>
        </row>
        <row r="843">
          <cell r="A843">
            <v>0</v>
          </cell>
        </row>
        <row r="844">
          <cell r="A844">
            <v>0</v>
          </cell>
        </row>
        <row r="845">
          <cell r="A845">
            <v>0</v>
          </cell>
        </row>
        <row r="846">
          <cell r="A846">
            <v>0</v>
          </cell>
        </row>
        <row r="847">
          <cell r="A847">
            <v>0</v>
          </cell>
        </row>
        <row r="848">
          <cell r="A848">
            <v>0</v>
          </cell>
        </row>
        <row r="849">
          <cell r="A849">
            <v>0</v>
          </cell>
        </row>
        <row r="850">
          <cell r="A850">
            <v>0</v>
          </cell>
        </row>
        <row r="851">
          <cell r="A851">
            <v>0</v>
          </cell>
        </row>
        <row r="852">
          <cell r="A852">
            <v>0</v>
          </cell>
        </row>
        <row r="853">
          <cell r="A853">
            <v>0</v>
          </cell>
        </row>
        <row r="854">
          <cell r="A854">
            <v>0</v>
          </cell>
        </row>
        <row r="855">
          <cell r="A855">
            <v>0</v>
          </cell>
        </row>
        <row r="856">
          <cell r="A856">
            <v>0</v>
          </cell>
        </row>
        <row r="857">
          <cell r="A857">
            <v>0</v>
          </cell>
        </row>
        <row r="858">
          <cell r="A858">
            <v>0</v>
          </cell>
        </row>
        <row r="859">
          <cell r="A859">
            <v>0</v>
          </cell>
        </row>
        <row r="860">
          <cell r="A860">
            <v>0</v>
          </cell>
        </row>
        <row r="861">
          <cell r="A861">
            <v>0</v>
          </cell>
        </row>
        <row r="862">
          <cell r="A862">
            <v>0</v>
          </cell>
        </row>
        <row r="863">
          <cell r="A863">
            <v>0</v>
          </cell>
        </row>
        <row r="864">
          <cell r="A864">
            <v>0</v>
          </cell>
        </row>
        <row r="865">
          <cell r="A865">
            <v>0</v>
          </cell>
        </row>
        <row r="866">
          <cell r="A866">
            <v>0</v>
          </cell>
        </row>
        <row r="867">
          <cell r="A867">
            <v>0</v>
          </cell>
        </row>
        <row r="868">
          <cell r="A868">
            <v>0</v>
          </cell>
        </row>
        <row r="869">
          <cell r="A869">
            <v>0</v>
          </cell>
        </row>
        <row r="870">
          <cell r="A870">
            <v>0</v>
          </cell>
        </row>
        <row r="871">
          <cell r="A871">
            <v>0</v>
          </cell>
        </row>
        <row r="872">
          <cell r="A872">
            <v>0</v>
          </cell>
        </row>
        <row r="873">
          <cell r="A873">
            <v>0</v>
          </cell>
        </row>
        <row r="874">
          <cell r="A874">
            <v>0</v>
          </cell>
        </row>
        <row r="875">
          <cell r="A875">
            <v>0</v>
          </cell>
        </row>
        <row r="876">
          <cell r="A876">
            <v>0</v>
          </cell>
        </row>
        <row r="877">
          <cell r="A877">
            <v>0</v>
          </cell>
        </row>
        <row r="878">
          <cell r="A878">
            <v>0</v>
          </cell>
        </row>
        <row r="879">
          <cell r="A879">
            <v>0</v>
          </cell>
        </row>
        <row r="880">
          <cell r="A880">
            <v>0</v>
          </cell>
        </row>
        <row r="881">
          <cell r="A881">
            <v>0</v>
          </cell>
        </row>
        <row r="882">
          <cell r="A882">
            <v>0</v>
          </cell>
        </row>
        <row r="883">
          <cell r="A883">
            <v>0</v>
          </cell>
        </row>
        <row r="884">
          <cell r="A884">
            <v>0</v>
          </cell>
        </row>
        <row r="885">
          <cell r="A885">
            <v>0</v>
          </cell>
        </row>
        <row r="886">
          <cell r="A886">
            <v>0</v>
          </cell>
        </row>
        <row r="887">
          <cell r="A887">
            <v>0</v>
          </cell>
        </row>
        <row r="888">
          <cell r="A888">
            <v>0</v>
          </cell>
        </row>
        <row r="889">
          <cell r="A889">
            <v>0</v>
          </cell>
        </row>
        <row r="890">
          <cell r="A890">
            <v>0</v>
          </cell>
        </row>
        <row r="891">
          <cell r="A891">
            <v>0</v>
          </cell>
        </row>
        <row r="892">
          <cell r="A892">
            <v>0</v>
          </cell>
        </row>
        <row r="893">
          <cell r="A893">
            <v>0</v>
          </cell>
        </row>
        <row r="894">
          <cell r="A894">
            <v>0</v>
          </cell>
        </row>
        <row r="895">
          <cell r="A895">
            <v>0</v>
          </cell>
        </row>
        <row r="896">
          <cell r="A896">
            <v>0</v>
          </cell>
        </row>
        <row r="897">
          <cell r="A897">
            <v>0</v>
          </cell>
        </row>
        <row r="898">
          <cell r="A898">
            <v>0</v>
          </cell>
        </row>
        <row r="899">
          <cell r="A899">
            <v>0</v>
          </cell>
        </row>
        <row r="900">
          <cell r="A900">
            <v>0</v>
          </cell>
        </row>
        <row r="901">
          <cell r="A901">
            <v>0</v>
          </cell>
        </row>
        <row r="902">
          <cell r="A902">
            <v>0</v>
          </cell>
        </row>
        <row r="903">
          <cell r="A903">
            <v>0</v>
          </cell>
        </row>
        <row r="904">
          <cell r="A904">
            <v>0</v>
          </cell>
        </row>
        <row r="905">
          <cell r="A905">
            <v>0</v>
          </cell>
        </row>
        <row r="906">
          <cell r="A906">
            <v>0</v>
          </cell>
        </row>
        <row r="907">
          <cell r="A907">
            <v>0</v>
          </cell>
        </row>
        <row r="908">
          <cell r="A908">
            <v>0</v>
          </cell>
        </row>
        <row r="909">
          <cell r="A909">
            <v>0</v>
          </cell>
        </row>
        <row r="910">
          <cell r="A910">
            <v>0</v>
          </cell>
        </row>
        <row r="911">
          <cell r="A911">
            <v>0</v>
          </cell>
        </row>
        <row r="912">
          <cell r="A912">
            <v>0</v>
          </cell>
        </row>
        <row r="913">
          <cell r="A913">
            <v>0</v>
          </cell>
        </row>
        <row r="914">
          <cell r="A914">
            <v>0</v>
          </cell>
        </row>
        <row r="915">
          <cell r="A915">
            <v>0</v>
          </cell>
        </row>
        <row r="916">
          <cell r="A916">
            <v>0</v>
          </cell>
        </row>
        <row r="917">
          <cell r="A917">
            <v>0</v>
          </cell>
        </row>
        <row r="918">
          <cell r="A918">
            <v>0</v>
          </cell>
        </row>
        <row r="919">
          <cell r="A919">
            <v>0</v>
          </cell>
        </row>
        <row r="920">
          <cell r="A920">
            <v>0</v>
          </cell>
        </row>
        <row r="921">
          <cell r="A921">
            <v>0</v>
          </cell>
        </row>
        <row r="922">
          <cell r="A922">
            <v>0</v>
          </cell>
        </row>
        <row r="923">
          <cell r="A923">
            <v>0</v>
          </cell>
        </row>
        <row r="924">
          <cell r="A924">
            <v>0</v>
          </cell>
        </row>
        <row r="925">
          <cell r="A925">
            <v>0</v>
          </cell>
        </row>
        <row r="926">
          <cell r="A926">
            <v>0</v>
          </cell>
        </row>
        <row r="927">
          <cell r="A927">
            <v>0</v>
          </cell>
        </row>
        <row r="928">
          <cell r="A928">
            <v>0</v>
          </cell>
        </row>
        <row r="929">
          <cell r="A929">
            <v>0</v>
          </cell>
        </row>
        <row r="930">
          <cell r="A930">
            <v>0</v>
          </cell>
        </row>
        <row r="931">
          <cell r="A931">
            <v>0</v>
          </cell>
        </row>
        <row r="932">
          <cell r="A932">
            <v>0</v>
          </cell>
        </row>
        <row r="933">
          <cell r="A933">
            <v>0</v>
          </cell>
        </row>
        <row r="934">
          <cell r="A934">
            <v>0</v>
          </cell>
        </row>
        <row r="935">
          <cell r="A935">
            <v>0</v>
          </cell>
        </row>
        <row r="936">
          <cell r="A936">
            <v>0</v>
          </cell>
        </row>
        <row r="937">
          <cell r="A937">
            <v>0</v>
          </cell>
        </row>
        <row r="938">
          <cell r="A938">
            <v>0</v>
          </cell>
        </row>
        <row r="939">
          <cell r="A939">
            <v>0</v>
          </cell>
        </row>
        <row r="940">
          <cell r="A940">
            <v>0</v>
          </cell>
        </row>
        <row r="941">
          <cell r="A941">
            <v>0</v>
          </cell>
        </row>
        <row r="942">
          <cell r="A942">
            <v>0</v>
          </cell>
        </row>
        <row r="943">
          <cell r="A943">
            <v>0</v>
          </cell>
        </row>
        <row r="944">
          <cell r="A944">
            <v>0</v>
          </cell>
        </row>
        <row r="945">
          <cell r="A945">
            <v>0</v>
          </cell>
        </row>
        <row r="946">
          <cell r="A946">
            <v>0</v>
          </cell>
        </row>
        <row r="947">
          <cell r="A947">
            <v>0</v>
          </cell>
        </row>
        <row r="948">
          <cell r="A948">
            <v>0</v>
          </cell>
        </row>
        <row r="949">
          <cell r="A949">
            <v>0</v>
          </cell>
        </row>
        <row r="950">
          <cell r="A950">
            <v>0</v>
          </cell>
        </row>
        <row r="951">
          <cell r="A951">
            <v>0</v>
          </cell>
        </row>
        <row r="952">
          <cell r="A952">
            <v>0</v>
          </cell>
        </row>
        <row r="953">
          <cell r="A953">
            <v>0</v>
          </cell>
        </row>
        <row r="954">
          <cell r="A954">
            <v>0</v>
          </cell>
        </row>
        <row r="955">
          <cell r="A955">
            <v>0</v>
          </cell>
        </row>
        <row r="956">
          <cell r="A956">
            <v>0</v>
          </cell>
        </row>
        <row r="957">
          <cell r="A957">
            <v>0</v>
          </cell>
        </row>
        <row r="958">
          <cell r="A958">
            <v>0</v>
          </cell>
        </row>
        <row r="959">
          <cell r="A959">
            <v>0</v>
          </cell>
        </row>
        <row r="960">
          <cell r="A960">
            <v>0</v>
          </cell>
        </row>
        <row r="961">
          <cell r="A961">
            <v>0</v>
          </cell>
        </row>
        <row r="962">
          <cell r="A962">
            <v>0</v>
          </cell>
        </row>
        <row r="963">
          <cell r="A963">
            <v>0</v>
          </cell>
        </row>
        <row r="964">
          <cell r="A964">
            <v>0</v>
          </cell>
        </row>
        <row r="965">
          <cell r="A965">
            <v>0</v>
          </cell>
        </row>
        <row r="966">
          <cell r="A966">
            <v>0</v>
          </cell>
        </row>
        <row r="967">
          <cell r="A967">
            <v>0</v>
          </cell>
        </row>
        <row r="968">
          <cell r="A968">
            <v>0</v>
          </cell>
        </row>
        <row r="969">
          <cell r="A969">
            <v>0</v>
          </cell>
        </row>
        <row r="970">
          <cell r="A970">
            <v>0</v>
          </cell>
        </row>
        <row r="971">
          <cell r="A971">
            <v>0</v>
          </cell>
        </row>
        <row r="972">
          <cell r="A972">
            <v>0</v>
          </cell>
        </row>
        <row r="973">
          <cell r="A973">
            <v>0</v>
          </cell>
        </row>
        <row r="974">
          <cell r="A974">
            <v>0</v>
          </cell>
        </row>
        <row r="975">
          <cell r="A975">
            <v>0</v>
          </cell>
        </row>
        <row r="976">
          <cell r="A976">
            <v>0</v>
          </cell>
        </row>
        <row r="977">
          <cell r="A977">
            <v>0</v>
          </cell>
        </row>
        <row r="978">
          <cell r="A978">
            <v>0</v>
          </cell>
        </row>
        <row r="979">
          <cell r="A979">
            <v>0</v>
          </cell>
        </row>
        <row r="980">
          <cell r="A980">
            <v>0</v>
          </cell>
        </row>
        <row r="981">
          <cell r="A981">
            <v>0</v>
          </cell>
        </row>
        <row r="982">
          <cell r="A982">
            <v>0</v>
          </cell>
        </row>
        <row r="983">
          <cell r="A983">
            <v>0</v>
          </cell>
        </row>
        <row r="984">
          <cell r="A984">
            <v>0</v>
          </cell>
        </row>
        <row r="985">
          <cell r="A985">
            <v>0</v>
          </cell>
        </row>
        <row r="986">
          <cell r="A986">
            <v>0</v>
          </cell>
        </row>
        <row r="987">
          <cell r="A987">
            <v>0</v>
          </cell>
        </row>
        <row r="988">
          <cell r="A988">
            <v>0</v>
          </cell>
        </row>
        <row r="989">
          <cell r="A989">
            <v>0</v>
          </cell>
        </row>
        <row r="990">
          <cell r="A990">
            <v>0</v>
          </cell>
        </row>
        <row r="991">
          <cell r="A991">
            <v>0</v>
          </cell>
        </row>
        <row r="992">
          <cell r="A992">
            <v>0</v>
          </cell>
        </row>
        <row r="993">
          <cell r="A993">
            <v>0</v>
          </cell>
        </row>
        <row r="994">
          <cell r="A994">
            <v>0</v>
          </cell>
        </row>
        <row r="995">
          <cell r="A995">
            <v>0</v>
          </cell>
        </row>
        <row r="996">
          <cell r="A996">
            <v>0</v>
          </cell>
        </row>
        <row r="997">
          <cell r="A997">
            <v>0</v>
          </cell>
        </row>
        <row r="998">
          <cell r="A998">
            <v>0</v>
          </cell>
        </row>
        <row r="999">
          <cell r="A999">
            <v>0</v>
          </cell>
        </row>
        <row r="1000">
          <cell r="A1000">
            <v>0</v>
          </cell>
        </row>
        <row r="1001">
          <cell r="A1001">
            <v>0</v>
          </cell>
        </row>
        <row r="1002">
          <cell r="A1002">
            <v>0</v>
          </cell>
        </row>
        <row r="1003">
          <cell r="A1003">
            <v>0</v>
          </cell>
        </row>
        <row r="1004">
          <cell r="A1004">
            <v>0</v>
          </cell>
        </row>
        <row r="1005">
          <cell r="A1005">
            <v>0</v>
          </cell>
        </row>
        <row r="1006">
          <cell r="A1006">
            <v>0</v>
          </cell>
        </row>
        <row r="1007">
          <cell r="A1007">
            <v>0</v>
          </cell>
        </row>
        <row r="1008">
          <cell r="A1008">
            <v>0</v>
          </cell>
        </row>
        <row r="1009">
          <cell r="A1009">
            <v>0</v>
          </cell>
        </row>
        <row r="1010">
          <cell r="A1010">
            <v>0</v>
          </cell>
        </row>
        <row r="1011">
          <cell r="A1011">
            <v>0</v>
          </cell>
        </row>
        <row r="1012">
          <cell r="A1012">
            <v>0</v>
          </cell>
        </row>
        <row r="1013">
          <cell r="A1013">
            <v>0</v>
          </cell>
        </row>
        <row r="1014">
          <cell r="A1014">
            <v>0</v>
          </cell>
        </row>
        <row r="1015">
          <cell r="A1015">
            <v>0</v>
          </cell>
        </row>
        <row r="1016">
          <cell r="A1016">
            <v>0</v>
          </cell>
        </row>
        <row r="1017">
          <cell r="A1017">
            <v>0</v>
          </cell>
        </row>
        <row r="1018">
          <cell r="A1018">
            <v>0</v>
          </cell>
        </row>
        <row r="1019">
          <cell r="A1019">
            <v>0</v>
          </cell>
        </row>
        <row r="1020">
          <cell r="A1020">
            <v>0</v>
          </cell>
        </row>
        <row r="1021">
          <cell r="A1021">
            <v>0</v>
          </cell>
        </row>
        <row r="1022">
          <cell r="A1022">
            <v>0</v>
          </cell>
        </row>
        <row r="1023">
          <cell r="A1023">
            <v>0</v>
          </cell>
        </row>
        <row r="1024">
          <cell r="A1024">
            <v>0</v>
          </cell>
        </row>
        <row r="1025">
          <cell r="A1025">
            <v>0</v>
          </cell>
        </row>
        <row r="1026">
          <cell r="A1026">
            <v>0</v>
          </cell>
        </row>
        <row r="1027">
          <cell r="A1027">
            <v>0</v>
          </cell>
        </row>
        <row r="1028">
          <cell r="A1028">
            <v>0</v>
          </cell>
        </row>
        <row r="1029">
          <cell r="A1029">
            <v>0</v>
          </cell>
        </row>
        <row r="1030">
          <cell r="A1030">
            <v>0</v>
          </cell>
        </row>
        <row r="1031">
          <cell r="A1031">
            <v>0</v>
          </cell>
        </row>
        <row r="1032">
          <cell r="A1032">
            <v>0</v>
          </cell>
        </row>
        <row r="1033">
          <cell r="A1033">
            <v>0</v>
          </cell>
        </row>
        <row r="1034">
          <cell r="A1034">
            <v>0</v>
          </cell>
        </row>
        <row r="1035">
          <cell r="A1035">
            <v>0</v>
          </cell>
        </row>
        <row r="1036">
          <cell r="A1036">
            <v>0</v>
          </cell>
        </row>
        <row r="1037">
          <cell r="A1037">
            <v>0</v>
          </cell>
        </row>
        <row r="1038">
          <cell r="A1038">
            <v>0</v>
          </cell>
        </row>
        <row r="1039">
          <cell r="A1039">
            <v>0</v>
          </cell>
        </row>
        <row r="1040">
          <cell r="A1040">
            <v>0</v>
          </cell>
        </row>
        <row r="1041">
          <cell r="A1041">
            <v>0</v>
          </cell>
        </row>
        <row r="1042">
          <cell r="A1042">
            <v>0</v>
          </cell>
        </row>
        <row r="1043">
          <cell r="A1043">
            <v>0</v>
          </cell>
        </row>
        <row r="1044">
          <cell r="A1044">
            <v>0</v>
          </cell>
        </row>
        <row r="1045">
          <cell r="A1045">
            <v>0</v>
          </cell>
        </row>
        <row r="1046">
          <cell r="A1046">
            <v>0</v>
          </cell>
        </row>
        <row r="1047">
          <cell r="A1047">
            <v>0</v>
          </cell>
        </row>
        <row r="1048">
          <cell r="A1048">
            <v>0</v>
          </cell>
        </row>
        <row r="1049">
          <cell r="A1049">
            <v>0</v>
          </cell>
        </row>
        <row r="1050">
          <cell r="A1050">
            <v>0</v>
          </cell>
        </row>
        <row r="1051">
          <cell r="A1051">
            <v>0</v>
          </cell>
        </row>
        <row r="1052">
          <cell r="A1052">
            <v>0</v>
          </cell>
        </row>
        <row r="1053">
          <cell r="A1053">
            <v>0</v>
          </cell>
        </row>
        <row r="1054">
          <cell r="A1054">
            <v>0</v>
          </cell>
        </row>
        <row r="1055">
          <cell r="A1055">
            <v>0</v>
          </cell>
        </row>
        <row r="1056">
          <cell r="A1056">
            <v>0</v>
          </cell>
        </row>
        <row r="1057">
          <cell r="A1057">
            <v>0</v>
          </cell>
        </row>
        <row r="1058">
          <cell r="A1058">
            <v>0</v>
          </cell>
        </row>
        <row r="1059">
          <cell r="A1059">
            <v>0</v>
          </cell>
        </row>
        <row r="1060">
          <cell r="A1060">
            <v>0</v>
          </cell>
        </row>
        <row r="1061">
          <cell r="A1061">
            <v>0</v>
          </cell>
        </row>
        <row r="1062">
          <cell r="A1062">
            <v>0</v>
          </cell>
        </row>
        <row r="1063">
          <cell r="A1063">
            <v>0</v>
          </cell>
        </row>
        <row r="1064">
          <cell r="A1064">
            <v>0</v>
          </cell>
        </row>
        <row r="1065">
          <cell r="A1065">
            <v>0</v>
          </cell>
        </row>
        <row r="1066">
          <cell r="A1066">
            <v>0</v>
          </cell>
        </row>
        <row r="1067">
          <cell r="A1067">
            <v>0</v>
          </cell>
        </row>
        <row r="1068">
          <cell r="A1068">
            <v>0</v>
          </cell>
        </row>
        <row r="1069">
          <cell r="A1069">
            <v>0</v>
          </cell>
        </row>
        <row r="1070">
          <cell r="A1070">
            <v>0</v>
          </cell>
        </row>
        <row r="1071">
          <cell r="A1071">
            <v>0</v>
          </cell>
        </row>
        <row r="1072">
          <cell r="A1072">
            <v>0</v>
          </cell>
        </row>
        <row r="1073">
          <cell r="A1073">
            <v>0</v>
          </cell>
        </row>
        <row r="1074">
          <cell r="A1074">
            <v>0</v>
          </cell>
        </row>
        <row r="1075">
          <cell r="A1075">
            <v>0</v>
          </cell>
        </row>
        <row r="1076">
          <cell r="A1076">
            <v>0</v>
          </cell>
        </row>
        <row r="1077">
          <cell r="A1077">
            <v>0</v>
          </cell>
        </row>
        <row r="1078">
          <cell r="A1078">
            <v>0</v>
          </cell>
        </row>
        <row r="1079">
          <cell r="A1079">
            <v>0</v>
          </cell>
        </row>
        <row r="1080">
          <cell r="A1080">
            <v>0</v>
          </cell>
        </row>
        <row r="1081">
          <cell r="A1081">
            <v>0</v>
          </cell>
        </row>
        <row r="1082">
          <cell r="A1082">
            <v>0</v>
          </cell>
        </row>
        <row r="1083">
          <cell r="A1083">
            <v>0</v>
          </cell>
        </row>
        <row r="1084">
          <cell r="A1084">
            <v>0</v>
          </cell>
        </row>
        <row r="1085">
          <cell r="A1085">
            <v>0</v>
          </cell>
        </row>
        <row r="1086">
          <cell r="A1086">
            <v>0</v>
          </cell>
        </row>
        <row r="1087">
          <cell r="A1087">
            <v>0</v>
          </cell>
        </row>
        <row r="1088">
          <cell r="A1088">
            <v>0</v>
          </cell>
        </row>
        <row r="1089">
          <cell r="A1089">
            <v>0</v>
          </cell>
        </row>
        <row r="1090">
          <cell r="A1090">
            <v>0</v>
          </cell>
        </row>
        <row r="1091">
          <cell r="A1091">
            <v>0</v>
          </cell>
        </row>
        <row r="1092">
          <cell r="A1092">
            <v>0</v>
          </cell>
        </row>
        <row r="1093">
          <cell r="A1093">
            <v>0</v>
          </cell>
        </row>
        <row r="1094">
          <cell r="A1094">
            <v>0</v>
          </cell>
        </row>
        <row r="1095">
          <cell r="A1095">
            <v>0</v>
          </cell>
        </row>
        <row r="1096">
          <cell r="A1096">
            <v>0</v>
          </cell>
        </row>
        <row r="1097">
          <cell r="A1097">
            <v>0</v>
          </cell>
        </row>
        <row r="1098">
          <cell r="A1098">
            <v>0</v>
          </cell>
        </row>
        <row r="1099">
          <cell r="A1099">
            <v>0</v>
          </cell>
        </row>
        <row r="1100">
          <cell r="A1100">
            <v>0</v>
          </cell>
        </row>
        <row r="1101">
          <cell r="A1101">
            <v>0</v>
          </cell>
        </row>
        <row r="1102">
          <cell r="A1102">
            <v>0</v>
          </cell>
        </row>
        <row r="1103">
          <cell r="A1103">
            <v>0</v>
          </cell>
        </row>
        <row r="1104">
          <cell r="A1104">
            <v>0</v>
          </cell>
        </row>
        <row r="1105">
          <cell r="A1105">
            <v>0</v>
          </cell>
        </row>
        <row r="1106">
          <cell r="A1106">
            <v>0</v>
          </cell>
        </row>
        <row r="1107">
          <cell r="A1107">
            <v>0</v>
          </cell>
        </row>
        <row r="1108">
          <cell r="A1108">
            <v>0</v>
          </cell>
        </row>
        <row r="1109">
          <cell r="A1109">
            <v>0</v>
          </cell>
        </row>
        <row r="1110">
          <cell r="A1110">
            <v>0</v>
          </cell>
        </row>
        <row r="1111">
          <cell r="A1111">
            <v>0</v>
          </cell>
        </row>
        <row r="1112">
          <cell r="A1112">
            <v>0</v>
          </cell>
        </row>
        <row r="1113">
          <cell r="A1113">
            <v>0</v>
          </cell>
        </row>
        <row r="1114">
          <cell r="A1114">
            <v>0</v>
          </cell>
        </row>
        <row r="1115">
          <cell r="A1115">
            <v>0</v>
          </cell>
        </row>
        <row r="1116">
          <cell r="A1116">
            <v>0</v>
          </cell>
        </row>
        <row r="1117">
          <cell r="A1117">
            <v>0</v>
          </cell>
        </row>
        <row r="1118">
          <cell r="A1118">
            <v>0</v>
          </cell>
        </row>
        <row r="1119">
          <cell r="A1119">
            <v>0</v>
          </cell>
        </row>
        <row r="1120">
          <cell r="A1120">
            <v>0</v>
          </cell>
        </row>
        <row r="1121">
          <cell r="A1121">
            <v>0</v>
          </cell>
        </row>
        <row r="1122">
          <cell r="A1122">
            <v>0</v>
          </cell>
        </row>
        <row r="1123">
          <cell r="A1123">
            <v>0</v>
          </cell>
        </row>
        <row r="1124">
          <cell r="A1124">
            <v>0</v>
          </cell>
        </row>
        <row r="1125">
          <cell r="A1125">
            <v>0</v>
          </cell>
        </row>
        <row r="1126">
          <cell r="A1126">
            <v>0</v>
          </cell>
        </row>
        <row r="1127">
          <cell r="A1127">
            <v>0</v>
          </cell>
        </row>
        <row r="1128">
          <cell r="A1128">
            <v>0</v>
          </cell>
        </row>
        <row r="1129">
          <cell r="A1129">
            <v>0</v>
          </cell>
        </row>
        <row r="1130">
          <cell r="A1130">
            <v>0</v>
          </cell>
        </row>
        <row r="1131">
          <cell r="A1131">
            <v>0</v>
          </cell>
        </row>
        <row r="1132">
          <cell r="A1132">
            <v>0</v>
          </cell>
        </row>
        <row r="1133">
          <cell r="A1133">
            <v>0</v>
          </cell>
        </row>
        <row r="1134">
          <cell r="A1134">
            <v>0</v>
          </cell>
        </row>
        <row r="1135">
          <cell r="A1135">
            <v>0</v>
          </cell>
        </row>
        <row r="1136">
          <cell r="A1136">
            <v>0</v>
          </cell>
        </row>
        <row r="1137">
          <cell r="A1137">
            <v>0</v>
          </cell>
        </row>
        <row r="1138">
          <cell r="A1138">
            <v>0</v>
          </cell>
        </row>
        <row r="1139">
          <cell r="A1139">
            <v>0</v>
          </cell>
        </row>
        <row r="1140">
          <cell r="A1140">
            <v>0</v>
          </cell>
        </row>
        <row r="1141">
          <cell r="A1141">
            <v>0</v>
          </cell>
        </row>
        <row r="1142">
          <cell r="A1142">
            <v>0</v>
          </cell>
        </row>
        <row r="1143">
          <cell r="A1143">
            <v>0</v>
          </cell>
        </row>
        <row r="1144">
          <cell r="A1144">
            <v>0</v>
          </cell>
        </row>
        <row r="1145">
          <cell r="A1145">
            <v>0</v>
          </cell>
        </row>
        <row r="1146">
          <cell r="A1146">
            <v>0</v>
          </cell>
        </row>
        <row r="1147">
          <cell r="A1147">
            <v>0</v>
          </cell>
        </row>
        <row r="1148">
          <cell r="A1148">
            <v>0</v>
          </cell>
        </row>
        <row r="1149">
          <cell r="A1149">
            <v>0</v>
          </cell>
        </row>
        <row r="1150">
          <cell r="A1150">
            <v>0</v>
          </cell>
        </row>
        <row r="1151">
          <cell r="A1151">
            <v>0</v>
          </cell>
        </row>
        <row r="1152">
          <cell r="A1152">
            <v>0</v>
          </cell>
        </row>
        <row r="1153">
          <cell r="A1153">
            <v>0</v>
          </cell>
        </row>
        <row r="1154">
          <cell r="A1154">
            <v>0</v>
          </cell>
        </row>
        <row r="1155">
          <cell r="A1155">
            <v>0</v>
          </cell>
        </row>
        <row r="1156">
          <cell r="A1156">
            <v>0</v>
          </cell>
        </row>
        <row r="1157">
          <cell r="A1157">
            <v>0</v>
          </cell>
        </row>
        <row r="1158">
          <cell r="A1158">
            <v>0</v>
          </cell>
        </row>
        <row r="1159">
          <cell r="A1159">
            <v>0</v>
          </cell>
        </row>
        <row r="1160">
          <cell r="A1160">
            <v>0</v>
          </cell>
        </row>
        <row r="1161">
          <cell r="A1161">
            <v>0</v>
          </cell>
        </row>
        <row r="1162">
          <cell r="A1162">
            <v>0</v>
          </cell>
        </row>
        <row r="1163">
          <cell r="A1163">
            <v>0</v>
          </cell>
        </row>
        <row r="1164">
          <cell r="A1164">
            <v>0</v>
          </cell>
        </row>
        <row r="1165">
          <cell r="A1165">
            <v>0</v>
          </cell>
        </row>
        <row r="1166">
          <cell r="A1166">
            <v>0</v>
          </cell>
        </row>
        <row r="1167">
          <cell r="A1167">
            <v>0</v>
          </cell>
        </row>
        <row r="1168">
          <cell r="A1168">
            <v>0</v>
          </cell>
        </row>
        <row r="1169">
          <cell r="A1169">
            <v>0</v>
          </cell>
        </row>
        <row r="1170">
          <cell r="A1170">
            <v>0</v>
          </cell>
        </row>
        <row r="1171">
          <cell r="A1171">
            <v>0</v>
          </cell>
        </row>
        <row r="1172">
          <cell r="A1172">
            <v>0</v>
          </cell>
        </row>
        <row r="1173">
          <cell r="A1173">
            <v>0</v>
          </cell>
        </row>
        <row r="1174">
          <cell r="A1174">
            <v>0</v>
          </cell>
        </row>
        <row r="1175">
          <cell r="A1175">
            <v>0</v>
          </cell>
        </row>
        <row r="1176">
          <cell r="A1176">
            <v>0</v>
          </cell>
        </row>
        <row r="1177">
          <cell r="A1177">
            <v>0</v>
          </cell>
        </row>
        <row r="1178">
          <cell r="A1178">
            <v>0</v>
          </cell>
        </row>
        <row r="1179">
          <cell r="A1179">
            <v>0</v>
          </cell>
        </row>
        <row r="1180">
          <cell r="A1180">
            <v>0</v>
          </cell>
        </row>
        <row r="1181">
          <cell r="A1181">
            <v>0</v>
          </cell>
        </row>
        <row r="1182">
          <cell r="A1182">
            <v>0</v>
          </cell>
        </row>
        <row r="1183">
          <cell r="A1183">
            <v>0</v>
          </cell>
        </row>
        <row r="1184">
          <cell r="A1184">
            <v>0</v>
          </cell>
        </row>
        <row r="1185">
          <cell r="A1185">
            <v>0</v>
          </cell>
        </row>
        <row r="1186">
          <cell r="A1186">
            <v>0</v>
          </cell>
        </row>
        <row r="1187">
          <cell r="A1187">
            <v>0</v>
          </cell>
        </row>
        <row r="1188">
          <cell r="A1188">
            <v>0</v>
          </cell>
        </row>
        <row r="1189">
          <cell r="A1189">
            <v>0</v>
          </cell>
        </row>
        <row r="1190">
          <cell r="A1190">
            <v>0</v>
          </cell>
        </row>
        <row r="1191">
          <cell r="A1191">
            <v>0</v>
          </cell>
        </row>
        <row r="1192">
          <cell r="A1192">
            <v>0</v>
          </cell>
        </row>
        <row r="1193">
          <cell r="A1193">
            <v>0</v>
          </cell>
        </row>
        <row r="1194">
          <cell r="A1194">
            <v>0</v>
          </cell>
        </row>
        <row r="1195">
          <cell r="A1195">
            <v>0</v>
          </cell>
        </row>
        <row r="1196">
          <cell r="A1196">
            <v>0</v>
          </cell>
        </row>
        <row r="1197">
          <cell r="A1197">
            <v>0</v>
          </cell>
        </row>
        <row r="1198">
          <cell r="A1198">
            <v>0</v>
          </cell>
        </row>
        <row r="1199">
          <cell r="A1199">
            <v>0</v>
          </cell>
        </row>
        <row r="1200">
          <cell r="A1200">
            <v>0</v>
          </cell>
        </row>
        <row r="1201">
          <cell r="A1201">
            <v>0</v>
          </cell>
        </row>
        <row r="1202">
          <cell r="A1202">
            <v>0</v>
          </cell>
        </row>
        <row r="1203">
          <cell r="A1203">
            <v>0</v>
          </cell>
        </row>
        <row r="1204">
          <cell r="A1204">
            <v>0</v>
          </cell>
        </row>
        <row r="1205">
          <cell r="A1205">
            <v>0</v>
          </cell>
        </row>
        <row r="1206">
          <cell r="A1206">
            <v>0</v>
          </cell>
        </row>
        <row r="1207">
          <cell r="A1207">
            <v>0</v>
          </cell>
        </row>
        <row r="1208">
          <cell r="A1208">
            <v>0</v>
          </cell>
        </row>
        <row r="1209">
          <cell r="A1209">
            <v>0</v>
          </cell>
        </row>
        <row r="1210">
          <cell r="A1210">
            <v>0</v>
          </cell>
        </row>
        <row r="1211">
          <cell r="A1211">
            <v>0</v>
          </cell>
        </row>
        <row r="1212">
          <cell r="A1212">
            <v>0</v>
          </cell>
        </row>
        <row r="1213">
          <cell r="A1213">
            <v>0</v>
          </cell>
        </row>
        <row r="1214">
          <cell r="A1214">
            <v>0</v>
          </cell>
        </row>
        <row r="1215">
          <cell r="A1215">
            <v>0</v>
          </cell>
        </row>
        <row r="1216">
          <cell r="A1216">
            <v>0</v>
          </cell>
        </row>
        <row r="1217">
          <cell r="A1217">
            <v>0</v>
          </cell>
        </row>
        <row r="1218">
          <cell r="A1218">
            <v>0</v>
          </cell>
        </row>
        <row r="1219">
          <cell r="A1219">
            <v>0</v>
          </cell>
        </row>
        <row r="1220">
          <cell r="A1220">
            <v>0</v>
          </cell>
        </row>
        <row r="1221">
          <cell r="A1221">
            <v>0</v>
          </cell>
        </row>
        <row r="1222">
          <cell r="A1222">
            <v>0</v>
          </cell>
        </row>
        <row r="1223">
          <cell r="A1223">
            <v>0</v>
          </cell>
        </row>
        <row r="1224">
          <cell r="A1224">
            <v>0</v>
          </cell>
        </row>
        <row r="1225">
          <cell r="A1225">
            <v>0</v>
          </cell>
        </row>
        <row r="1226">
          <cell r="A1226">
            <v>0</v>
          </cell>
        </row>
        <row r="1227">
          <cell r="A1227">
            <v>0</v>
          </cell>
        </row>
        <row r="1228">
          <cell r="A1228">
            <v>0</v>
          </cell>
        </row>
        <row r="1229">
          <cell r="A1229">
            <v>0</v>
          </cell>
        </row>
        <row r="1230">
          <cell r="A1230">
            <v>0</v>
          </cell>
        </row>
        <row r="1231">
          <cell r="A1231">
            <v>0</v>
          </cell>
        </row>
        <row r="1232">
          <cell r="A1232">
            <v>0</v>
          </cell>
        </row>
        <row r="1233">
          <cell r="A1233">
            <v>0</v>
          </cell>
        </row>
        <row r="1234">
          <cell r="A1234">
            <v>0</v>
          </cell>
        </row>
        <row r="1235">
          <cell r="A1235">
            <v>0</v>
          </cell>
        </row>
        <row r="1236">
          <cell r="A1236">
            <v>0</v>
          </cell>
        </row>
        <row r="1237">
          <cell r="A1237">
            <v>0</v>
          </cell>
        </row>
        <row r="1238">
          <cell r="A1238">
            <v>0</v>
          </cell>
        </row>
        <row r="1239">
          <cell r="A1239">
            <v>0</v>
          </cell>
        </row>
        <row r="1240">
          <cell r="A1240">
            <v>0</v>
          </cell>
        </row>
        <row r="1241">
          <cell r="A1241">
            <v>0</v>
          </cell>
        </row>
        <row r="1242">
          <cell r="A1242">
            <v>0</v>
          </cell>
        </row>
        <row r="1243">
          <cell r="A1243">
            <v>0</v>
          </cell>
        </row>
        <row r="1244">
          <cell r="A1244">
            <v>0</v>
          </cell>
        </row>
        <row r="1245">
          <cell r="A1245">
            <v>0</v>
          </cell>
        </row>
        <row r="1246">
          <cell r="A1246">
            <v>0</v>
          </cell>
        </row>
        <row r="1247">
          <cell r="A1247">
            <v>0</v>
          </cell>
        </row>
        <row r="1248">
          <cell r="A1248">
            <v>0</v>
          </cell>
        </row>
        <row r="1249">
          <cell r="A1249">
            <v>0</v>
          </cell>
        </row>
        <row r="1250">
          <cell r="A1250">
            <v>0</v>
          </cell>
        </row>
        <row r="1251">
          <cell r="A1251">
            <v>0</v>
          </cell>
        </row>
        <row r="1252">
          <cell r="A1252">
            <v>0</v>
          </cell>
        </row>
        <row r="1253">
          <cell r="A1253">
            <v>0</v>
          </cell>
        </row>
        <row r="1254">
          <cell r="A1254">
            <v>0</v>
          </cell>
        </row>
        <row r="1255">
          <cell r="A1255">
            <v>0</v>
          </cell>
        </row>
        <row r="1256">
          <cell r="A1256">
            <v>0</v>
          </cell>
        </row>
        <row r="1257">
          <cell r="A1257">
            <v>0</v>
          </cell>
        </row>
        <row r="1258">
          <cell r="A1258">
            <v>0</v>
          </cell>
        </row>
        <row r="1259">
          <cell r="A1259">
            <v>0</v>
          </cell>
        </row>
        <row r="1260">
          <cell r="A1260">
            <v>0</v>
          </cell>
        </row>
        <row r="1261">
          <cell r="A1261">
            <v>0</v>
          </cell>
        </row>
        <row r="1262">
          <cell r="A1262">
            <v>0</v>
          </cell>
        </row>
        <row r="1263">
          <cell r="A1263">
            <v>0</v>
          </cell>
        </row>
        <row r="1264">
          <cell r="A1264">
            <v>0</v>
          </cell>
        </row>
        <row r="1265">
          <cell r="A1265">
            <v>0</v>
          </cell>
        </row>
        <row r="1266">
          <cell r="A1266">
            <v>0</v>
          </cell>
        </row>
        <row r="1267">
          <cell r="A1267">
            <v>0</v>
          </cell>
        </row>
        <row r="1268">
          <cell r="A1268">
            <v>0</v>
          </cell>
        </row>
        <row r="1269">
          <cell r="A1269">
            <v>0</v>
          </cell>
        </row>
        <row r="1270">
          <cell r="A1270">
            <v>0</v>
          </cell>
        </row>
        <row r="1271">
          <cell r="A1271">
            <v>0</v>
          </cell>
        </row>
        <row r="1272">
          <cell r="A1272">
            <v>0</v>
          </cell>
        </row>
        <row r="1273">
          <cell r="A1273">
            <v>0</v>
          </cell>
        </row>
        <row r="1274">
          <cell r="A1274">
            <v>0</v>
          </cell>
        </row>
        <row r="1275">
          <cell r="A1275">
            <v>0</v>
          </cell>
        </row>
        <row r="1276">
          <cell r="A1276">
            <v>0</v>
          </cell>
        </row>
        <row r="1277">
          <cell r="A1277">
            <v>0</v>
          </cell>
        </row>
        <row r="1278">
          <cell r="A1278">
            <v>0</v>
          </cell>
        </row>
        <row r="1279">
          <cell r="A1279">
            <v>0</v>
          </cell>
        </row>
        <row r="1280">
          <cell r="A1280">
            <v>0</v>
          </cell>
        </row>
        <row r="1281">
          <cell r="A1281">
            <v>0</v>
          </cell>
        </row>
        <row r="1282">
          <cell r="A1282">
            <v>0</v>
          </cell>
        </row>
        <row r="1283">
          <cell r="A1283">
            <v>0</v>
          </cell>
        </row>
        <row r="1284">
          <cell r="A1284">
            <v>0</v>
          </cell>
        </row>
        <row r="1285">
          <cell r="A1285">
            <v>0</v>
          </cell>
        </row>
        <row r="1286">
          <cell r="A1286">
            <v>0</v>
          </cell>
        </row>
        <row r="1287">
          <cell r="A1287">
            <v>0</v>
          </cell>
        </row>
        <row r="1288">
          <cell r="A1288">
            <v>0</v>
          </cell>
        </row>
        <row r="1289">
          <cell r="A1289">
            <v>0</v>
          </cell>
        </row>
        <row r="1290">
          <cell r="A1290">
            <v>0</v>
          </cell>
        </row>
        <row r="1291">
          <cell r="A1291">
            <v>0</v>
          </cell>
        </row>
        <row r="1292">
          <cell r="A1292">
            <v>0</v>
          </cell>
        </row>
        <row r="1293">
          <cell r="A1293">
            <v>0</v>
          </cell>
        </row>
        <row r="1294">
          <cell r="A1294">
            <v>0</v>
          </cell>
        </row>
        <row r="1295">
          <cell r="A1295">
            <v>0</v>
          </cell>
        </row>
        <row r="1296">
          <cell r="A1296">
            <v>0</v>
          </cell>
        </row>
        <row r="1297">
          <cell r="A1297">
            <v>0</v>
          </cell>
        </row>
        <row r="1298">
          <cell r="A1298">
            <v>0</v>
          </cell>
        </row>
        <row r="1299">
          <cell r="A1299">
            <v>0</v>
          </cell>
        </row>
        <row r="1300">
          <cell r="A1300">
            <v>0</v>
          </cell>
        </row>
        <row r="1301">
          <cell r="A1301">
            <v>0</v>
          </cell>
        </row>
        <row r="1302">
          <cell r="A1302">
            <v>0</v>
          </cell>
        </row>
        <row r="1303">
          <cell r="A1303">
            <v>0</v>
          </cell>
        </row>
        <row r="1304">
          <cell r="A1304">
            <v>0</v>
          </cell>
        </row>
        <row r="1305">
          <cell r="A1305">
            <v>0</v>
          </cell>
        </row>
        <row r="1306">
          <cell r="A1306">
            <v>0</v>
          </cell>
        </row>
        <row r="1307">
          <cell r="A1307">
            <v>0</v>
          </cell>
        </row>
        <row r="1308">
          <cell r="A1308">
            <v>0</v>
          </cell>
        </row>
        <row r="1309">
          <cell r="A1309">
            <v>0</v>
          </cell>
        </row>
        <row r="1310">
          <cell r="A1310">
            <v>0</v>
          </cell>
        </row>
        <row r="1311">
          <cell r="A1311">
            <v>0</v>
          </cell>
        </row>
        <row r="1312">
          <cell r="A1312">
            <v>0</v>
          </cell>
        </row>
        <row r="1313">
          <cell r="A1313">
            <v>0</v>
          </cell>
        </row>
        <row r="1314">
          <cell r="A1314">
            <v>0</v>
          </cell>
        </row>
        <row r="1315">
          <cell r="A1315">
            <v>0</v>
          </cell>
        </row>
        <row r="1316">
          <cell r="A1316">
            <v>0</v>
          </cell>
        </row>
        <row r="1317">
          <cell r="A1317">
            <v>0</v>
          </cell>
        </row>
        <row r="1318">
          <cell r="A1318">
            <v>0</v>
          </cell>
        </row>
        <row r="1319">
          <cell r="A1319">
            <v>0</v>
          </cell>
        </row>
        <row r="1320">
          <cell r="A1320">
            <v>0</v>
          </cell>
        </row>
        <row r="1321">
          <cell r="A1321">
            <v>0</v>
          </cell>
        </row>
        <row r="1322">
          <cell r="A1322">
            <v>0</v>
          </cell>
        </row>
        <row r="1323">
          <cell r="A1323">
            <v>0</v>
          </cell>
        </row>
        <row r="1324">
          <cell r="A1324">
            <v>0</v>
          </cell>
        </row>
        <row r="1325">
          <cell r="A1325">
            <v>0</v>
          </cell>
        </row>
        <row r="1326">
          <cell r="A1326">
            <v>0</v>
          </cell>
        </row>
        <row r="1327">
          <cell r="A1327">
            <v>0</v>
          </cell>
        </row>
        <row r="1328">
          <cell r="A1328">
            <v>0</v>
          </cell>
        </row>
        <row r="1329">
          <cell r="A1329">
            <v>0</v>
          </cell>
        </row>
        <row r="1330">
          <cell r="A1330">
            <v>0</v>
          </cell>
        </row>
        <row r="1331">
          <cell r="A1331">
            <v>0</v>
          </cell>
        </row>
        <row r="1332">
          <cell r="A1332">
            <v>0</v>
          </cell>
        </row>
        <row r="1333">
          <cell r="A1333">
            <v>0</v>
          </cell>
        </row>
        <row r="1334">
          <cell r="A1334">
            <v>0</v>
          </cell>
        </row>
        <row r="1335">
          <cell r="A1335">
            <v>0</v>
          </cell>
        </row>
        <row r="1336">
          <cell r="A1336">
            <v>0</v>
          </cell>
        </row>
        <row r="1337">
          <cell r="A1337">
            <v>0</v>
          </cell>
        </row>
        <row r="1338">
          <cell r="A1338">
            <v>0</v>
          </cell>
        </row>
        <row r="1339">
          <cell r="A1339">
            <v>0</v>
          </cell>
        </row>
        <row r="1340">
          <cell r="A1340">
            <v>0</v>
          </cell>
        </row>
        <row r="1341">
          <cell r="A1341">
            <v>0</v>
          </cell>
        </row>
        <row r="1342">
          <cell r="A1342">
            <v>0</v>
          </cell>
        </row>
        <row r="1343">
          <cell r="A1343">
            <v>0</v>
          </cell>
        </row>
        <row r="1344">
          <cell r="A1344">
            <v>0</v>
          </cell>
        </row>
        <row r="1345">
          <cell r="A1345">
            <v>0</v>
          </cell>
        </row>
        <row r="1346">
          <cell r="A1346">
            <v>0</v>
          </cell>
        </row>
        <row r="1347">
          <cell r="A1347">
            <v>0</v>
          </cell>
        </row>
        <row r="1348">
          <cell r="A1348">
            <v>0</v>
          </cell>
        </row>
        <row r="1349">
          <cell r="A1349">
            <v>0</v>
          </cell>
        </row>
        <row r="1350">
          <cell r="A1350">
            <v>0</v>
          </cell>
        </row>
        <row r="1351">
          <cell r="A1351">
            <v>0</v>
          </cell>
        </row>
        <row r="1352">
          <cell r="A1352">
            <v>0</v>
          </cell>
        </row>
        <row r="1353">
          <cell r="A1353">
            <v>0</v>
          </cell>
        </row>
        <row r="1354">
          <cell r="A1354">
            <v>0</v>
          </cell>
        </row>
        <row r="1355">
          <cell r="A1355">
            <v>0</v>
          </cell>
        </row>
        <row r="1356">
          <cell r="A1356">
            <v>0</v>
          </cell>
        </row>
        <row r="1357">
          <cell r="A1357">
            <v>0</v>
          </cell>
        </row>
        <row r="1358">
          <cell r="A1358">
            <v>0</v>
          </cell>
        </row>
        <row r="1359">
          <cell r="A1359">
            <v>0</v>
          </cell>
        </row>
        <row r="1360">
          <cell r="A1360">
            <v>0</v>
          </cell>
        </row>
        <row r="1361">
          <cell r="A1361">
            <v>0</v>
          </cell>
        </row>
        <row r="1362">
          <cell r="A1362">
            <v>0</v>
          </cell>
        </row>
        <row r="1363">
          <cell r="A1363">
            <v>0</v>
          </cell>
        </row>
        <row r="1364">
          <cell r="A1364">
            <v>0</v>
          </cell>
        </row>
        <row r="1365">
          <cell r="A1365">
            <v>0</v>
          </cell>
        </row>
        <row r="1366">
          <cell r="A1366">
            <v>0</v>
          </cell>
        </row>
        <row r="1367">
          <cell r="A1367">
            <v>0</v>
          </cell>
        </row>
        <row r="1368">
          <cell r="A1368">
            <v>0</v>
          </cell>
        </row>
        <row r="1369">
          <cell r="A1369">
            <v>0</v>
          </cell>
        </row>
        <row r="1370">
          <cell r="A1370">
            <v>0</v>
          </cell>
        </row>
        <row r="1371">
          <cell r="A1371">
            <v>0</v>
          </cell>
        </row>
        <row r="1372">
          <cell r="A1372">
            <v>0</v>
          </cell>
        </row>
        <row r="1373">
          <cell r="A1373">
            <v>0</v>
          </cell>
        </row>
        <row r="1374">
          <cell r="A1374">
            <v>0</v>
          </cell>
        </row>
        <row r="1375">
          <cell r="A1375">
            <v>0</v>
          </cell>
        </row>
        <row r="1376">
          <cell r="A1376">
            <v>0</v>
          </cell>
        </row>
        <row r="1377">
          <cell r="A1377">
            <v>0</v>
          </cell>
        </row>
        <row r="1378">
          <cell r="A1378">
            <v>0</v>
          </cell>
        </row>
        <row r="1379">
          <cell r="A1379">
            <v>0</v>
          </cell>
        </row>
        <row r="1380">
          <cell r="A1380">
            <v>0</v>
          </cell>
        </row>
        <row r="1381">
          <cell r="A1381">
            <v>0</v>
          </cell>
        </row>
        <row r="1382">
          <cell r="A1382">
            <v>0</v>
          </cell>
        </row>
        <row r="1383">
          <cell r="A1383">
            <v>0</v>
          </cell>
        </row>
        <row r="1384">
          <cell r="A1384">
            <v>0</v>
          </cell>
        </row>
        <row r="1385">
          <cell r="A1385">
            <v>0</v>
          </cell>
        </row>
        <row r="1386">
          <cell r="A1386">
            <v>0</v>
          </cell>
        </row>
        <row r="1387">
          <cell r="A1387">
            <v>0</v>
          </cell>
        </row>
        <row r="1388">
          <cell r="A1388">
            <v>0</v>
          </cell>
        </row>
        <row r="1389">
          <cell r="A1389">
            <v>0</v>
          </cell>
        </row>
        <row r="1390">
          <cell r="A1390">
            <v>0</v>
          </cell>
        </row>
        <row r="1391">
          <cell r="A1391">
            <v>0</v>
          </cell>
        </row>
        <row r="1392">
          <cell r="A1392">
            <v>0</v>
          </cell>
        </row>
        <row r="1393">
          <cell r="A1393">
            <v>0</v>
          </cell>
        </row>
        <row r="1394">
          <cell r="A1394">
            <v>0</v>
          </cell>
        </row>
        <row r="1395">
          <cell r="A1395">
            <v>0</v>
          </cell>
        </row>
        <row r="1396">
          <cell r="A1396">
            <v>0</v>
          </cell>
        </row>
        <row r="1397">
          <cell r="A1397">
            <v>0</v>
          </cell>
        </row>
        <row r="1398">
          <cell r="A1398">
            <v>0</v>
          </cell>
        </row>
        <row r="1399">
          <cell r="A1399">
            <v>0</v>
          </cell>
        </row>
        <row r="1400">
          <cell r="A1400">
            <v>0</v>
          </cell>
        </row>
        <row r="1401">
          <cell r="A1401">
            <v>0</v>
          </cell>
        </row>
        <row r="1402">
          <cell r="A1402">
            <v>0</v>
          </cell>
        </row>
        <row r="1403">
          <cell r="A1403">
            <v>0</v>
          </cell>
        </row>
        <row r="1404">
          <cell r="A1404">
            <v>0</v>
          </cell>
        </row>
        <row r="1405">
          <cell r="A1405">
            <v>0</v>
          </cell>
        </row>
        <row r="1406">
          <cell r="A1406">
            <v>0</v>
          </cell>
        </row>
        <row r="1407">
          <cell r="A1407">
            <v>0</v>
          </cell>
        </row>
        <row r="1408">
          <cell r="A1408">
            <v>0</v>
          </cell>
        </row>
        <row r="1409">
          <cell r="A1409">
            <v>0</v>
          </cell>
        </row>
        <row r="1410">
          <cell r="A1410">
            <v>0</v>
          </cell>
        </row>
        <row r="1411">
          <cell r="A1411">
            <v>0</v>
          </cell>
        </row>
        <row r="1412">
          <cell r="A1412">
            <v>0</v>
          </cell>
        </row>
        <row r="1413">
          <cell r="A1413">
            <v>0</v>
          </cell>
        </row>
        <row r="1414">
          <cell r="A1414">
            <v>0</v>
          </cell>
        </row>
        <row r="1415">
          <cell r="A1415">
            <v>0</v>
          </cell>
        </row>
        <row r="1416">
          <cell r="A1416">
            <v>0</v>
          </cell>
        </row>
        <row r="1417">
          <cell r="A1417">
            <v>0</v>
          </cell>
        </row>
        <row r="1418">
          <cell r="A1418">
            <v>0</v>
          </cell>
        </row>
        <row r="1419">
          <cell r="A1419">
            <v>0</v>
          </cell>
        </row>
        <row r="1420">
          <cell r="A1420">
            <v>0</v>
          </cell>
        </row>
        <row r="1421">
          <cell r="A1421">
            <v>0</v>
          </cell>
        </row>
        <row r="1422">
          <cell r="A1422">
            <v>0</v>
          </cell>
        </row>
        <row r="1423">
          <cell r="A1423">
            <v>0</v>
          </cell>
        </row>
        <row r="1424">
          <cell r="A1424">
            <v>0</v>
          </cell>
        </row>
        <row r="1425">
          <cell r="A1425">
            <v>0</v>
          </cell>
        </row>
        <row r="1426">
          <cell r="A1426">
            <v>0</v>
          </cell>
        </row>
        <row r="1427">
          <cell r="A1427">
            <v>0</v>
          </cell>
        </row>
        <row r="1428">
          <cell r="A1428">
            <v>0</v>
          </cell>
        </row>
        <row r="1429">
          <cell r="A1429">
            <v>0</v>
          </cell>
        </row>
        <row r="1430">
          <cell r="A1430">
            <v>0</v>
          </cell>
        </row>
        <row r="1431">
          <cell r="A1431">
            <v>0</v>
          </cell>
        </row>
        <row r="1432">
          <cell r="A1432">
            <v>0</v>
          </cell>
        </row>
        <row r="1433">
          <cell r="A1433">
            <v>0</v>
          </cell>
        </row>
        <row r="1434">
          <cell r="A1434">
            <v>0</v>
          </cell>
        </row>
        <row r="1435">
          <cell r="A1435">
            <v>0</v>
          </cell>
        </row>
        <row r="1436">
          <cell r="A1436">
            <v>0</v>
          </cell>
        </row>
        <row r="1437">
          <cell r="A1437">
            <v>0</v>
          </cell>
        </row>
        <row r="1438">
          <cell r="A1438">
            <v>0</v>
          </cell>
        </row>
        <row r="1439">
          <cell r="A1439">
            <v>0</v>
          </cell>
        </row>
        <row r="1440">
          <cell r="A1440">
            <v>0</v>
          </cell>
        </row>
        <row r="1441">
          <cell r="A1441">
            <v>0</v>
          </cell>
        </row>
        <row r="1442">
          <cell r="A1442">
            <v>0</v>
          </cell>
        </row>
        <row r="1443">
          <cell r="A1443">
            <v>0</v>
          </cell>
        </row>
        <row r="1444">
          <cell r="A1444">
            <v>0</v>
          </cell>
        </row>
        <row r="1445">
          <cell r="A1445">
            <v>0</v>
          </cell>
        </row>
        <row r="1446">
          <cell r="A1446">
            <v>0</v>
          </cell>
        </row>
        <row r="1447">
          <cell r="A1447">
            <v>0</v>
          </cell>
        </row>
        <row r="1448">
          <cell r="A1448">
            <v>0</v>
          </cell>
        </row>
        <row r="1449">
          <cell r="A1449">
            <v>0</v>
          </cell>
        </row>
        <row r="1450">
          <cell r="A1450">
            <v>0</v>
          </cell>
        </row>
        <row r="1451">
          <cell r="A1451">
            <v>0</v>
          </cell>
        </row>
        <row r="1452">
          <cell r="A1452">
            <v>0</v>
          </cell>
        </row>
        <row r="1453">
          <cell r="A1453">
            <v>0</v>
          </cell>
        </row>
        <row r="1454">
          <cell r="A1454">
            <v>0</v>
          </cell>
        </row>
        <row r="1455">
          <cell r="A1455">
            <v>0</v>
          </cell>
        </row>
        <row r="1456">
          <cell r="A1456">
            <v>0</v>
          </cell>
        </row>
        <row r="1457">
          <cell r="A1457">
            <v>0</v>
          </cell>
        </row>
        <row r="1458">
          <cell r="A1458">
            <v>0</v>
          </cell>
        </row>
        <row r="1459">
          <cell r="A1459">
            <v>0</v>
          </cell>
        </row>
        <row r="1460">
          <cell r="A1460">
            <v>0</v>
          </cell>
        </row>
        <row r="1461">
          <cell r="A1461">
            <v>0</v>
          </cell>
        </row>
        <row r="1462">
          <cell r="A1462">
            <v>0</v>
          </cell>
        </row>
        <row r="1463">
          <cell r="A1463">
            <v>0</v>
          </cell>
        </row>
        <row r="1464">
          <cell r="A1464">
            <v>0</v>
          </cell>
        </row>
        <row r="1465">
          <cell r="A1465">
            <v>0</v>
          </cell>
        </row>
        <row r="1466">
          <cell r="A1466">
            <v>0</v>
          </cell>
        </row>
        <row r="1467">
          <cell r="A1467">
            <v>0</v>
          </cell>
        </row>
        <row r="1468">
          <cell r="A1468">
            <v>0</v>
          </cell>
        </row>
        <row r="1469">
          <cell r="A1469">
            <v>0</v>
          </cell>
        </row>
        <row r="1470">
          <cell r="A1470">
            <v>0</v>
          </cell>
        </row>
        <row r="1471">
          <cell r="A1471">
            <v>0</v>
          </cell>
        </row>
        <row r="1472">
          <cell r="A1472">
            <v>0</v>
          </cell>
        </row>
        <row r="1473">
          <cell r="A1473">
            <v>0</v>
          </cell>
        </row>
        <row r="1474">
          <cell r="A1474">
            <v>0</v>
          </cell>
        </row>
        <row r="1475">
          <cell r="A1475">
            <v>0</v>
          </cell>
        </row>
        <row r="1476">
          <cell r="A1476">
            <v>0</v>
          </cell>
        </row>
        <row r="1477">
          <cell r="A1477">
            <v>0</v>
          </cell>
        </row>
        <row r="1478">
          <cell r="A1478">
            <v>0</v>
          </cell>
        </row>
        <row r="1479">
          <cell r="A1479">
            <v>0</v>
          </cell>
        </row>
        <row r="1480">
          <cell r="A1480">
            <v>0</v>
          </cell>
        </row>
        <row r="1481">
          <cell r="A1481">
            <v>0</v>
          </cell>
        </row>
        <row r="1482">
          <cell r="A1482">
            <v>0</v>
          </cell>
        </row>
        <row r="1483">
          <cell r="A1483">
            <v>0</v>
          </cell>
        </row>
        <row r="1484">
          <cell r="A1484">
            <v>0</v>
          </cell>
        </row>
        <row r="1485">
          <cell r="A1485">
            <v>0</v>
          </cell>
        </row>
        <row r="1486">
          <cell r="A1486">
            <v>0</v>
          </cell>
        </row>
        <row r="1487">
          <cell r="A1487">
            <v>0</v>
          </cell>
        </row>
        <row r="1488">
          <cell r="A1488">
            <v>0</v>
          </cell>
        </row>
        <row r="1489">
          <cell r="A1489">
            <v>0</v>
          </cell>
        </row>
        <row r="1490">
          <cell r="A1490">
            <v>0</v>
          </cell>
        </row>
        <row r="1491">
          <cell r="A1491">
            <v>0</v>
          </cell>
        </row>
        <row r="1492">
          <cell r="A1492">
            <v>0</v>
          </cell>
        </row>
        <row r="1493">
          <cell r="A1493">
            <v>0</v>
          </cell>
        </row>
        <row r="1494">
          <cell r="A1494">
            <v>0</v>
          </cell>
        </row>
        <row r="1495">
          <cell r="A1495">
            <v>0</v>
          </cell>
        </row>
        <row r="1496">
          <cell r="A1496">
            <v>0</v>
          </cell>
        </row>
        <row r="1497">
          <cell r="A1497">
            <v>0</v>
          </cell>
        </row>
        <row r="1498">
          <cell r="A1498">
            <v>0</v>
          </cell>
        </row>
        <row r="1499">
          <cell r="A1499">
            <v>0</v>
          </cell>
        </row>
        <row r="1500">
          <cell r="A1500">
            <v>0</v>
          </cell>
        </row>
        <row r="1501">
          <cell r="A1501">
            <v>0</v>
          </cell>
        </row>
        <row r="1502">
          <cell r="A1502">
            <v>0</v>
          </cell>
        </row>
        <row r="1503">
          <cell r="A1503">
            <v>0</v>
          </cell>
        </row>
        <row r="1504">
          <cell r="A1504">
            <v>0</v>
          </cell>
        </row>
        <row r="1505">
          <cell r="A1505">
            <v>0</v>
          </cell>
        </row>
        <row r="1506">
          <cell r="A1506">
            <v>0</v>
          </cell>
        </row>
        <row r="1507">
          <cell r="A1507">
            <v>0</v>
          </cell>
        </row>
        <row r="1508">
          <cell r="A1508">
            <v>0</v>
          </cell>
        </row>
        <row r="1509">
          <cell r="A1509">
            <v>0</v>
          </cell>
        </row>
        <row r="1510">
          <cell r="A1510">
            <v>0</v>
          </cell>
        </row>
        <row r="1511">
          <cell r="A1511">
            <v>0</v>
          </cell>
        </row>
        <row r="1512">
          <cell r="A1512">
            <v>0</v>
          </cell>
        </row>
        <row r="1513">
          <cell r="A1513">
            <v>0</v>
          </cell>
        </row>
        <row r="1514">
          <cell r="A1514">
            <v>0</v>
          </cell>
        </row>
        <row r="1515">
          <cell r="A1515">
            <v>0</v>
          </cell>
        </row>
        <row r="1516">
          <cell r="A1516">
            <v>0</v>
          </cell>
        </row>
        <row r="1517">
          <cell r="A1517">
            <v>0</v>
          </cell>
        </row>
        <row r="1518">
          <cell r="A1518">
            <v>0</v>
          </cell>
        </row>
        <row r="1519">
          <cell r="A1519">
            <v>0</v>
          </cell>
        </row>
        <row r="1520">
          <cell r="A1520">
            <v>0</v>
          </cell>
        </row>
        <row r="1521">
          <cell r="A1521">
            <v>0</v>
          </cell>
        </row>
        <row r="1522">
          <cell r="A1522">
            <v>0</v>
          </cell>
        </row>
        <row r="1523">
          <cell r="A1523">
            <v>0</v>
          </cell>
        </row>
        <row r="1524">
          <cell r="A1524">
            <v>0</v>
          </cell>
        </row>
        <row r="1525">
          <cell r="A1525">
            <v>0</v>
          </cell>
        </row>
        <row r="1526">
          <cell r="A1526">
            <v>0</v>
          </cell>
        </row>
        <row r="1527">
          <cell r="A1527">
            <v>0</v>
          </cell>
        </row>
        <row r="1528">
          <cell r="A1528">
            <v>0</v>
          </cell>
        </row>
        <row r="1529">
          <cell r="A1529">
            <v>0</v>
          </cell>
        </row>
        <row r="1530">
          <cell r="A1530">
            <v>0</v>
          </cell>
        </row>
        <row r="1531">
          <cell r="A1531">
            <v>0</v>
          </cell>
        </row>
        <row r="1532">
          <cell r="A1532">
            <v>0</v>
          </cell>
        </row>
        <row r="1533">
          <cell r="A1533">
            <v>0</v>
          </cell>
        </row>
        <row r="1534">
          <cell r="A1534">
            <v>0</v>
          </cell>
        </row>
        <row r="1535">
          <cell r="A1535">
            <v>0</v>
          </cell>
        </row>
        <row r="1536">
          <cell r="A1536">
            <v>0</v>
          </cell>
        </row>
        <row r="1537">
          <cell r="A1537">
            <v>0</v>
          </cell>
        </row>
        <row r="1538">
          <cell r="A1538">
            <v>0</v>
          </cell>
        </row>
        <row r="1539">
          <cell r="A1539">
            <v>0</v>
          </cell>
        </row>
        <row r="1540">
          <cell r="A1540">
            <v>0</v>
          </cell>
        </row>
        <row r="1541">
          <cell r="A1541">
            <v>0</v>
          </cell>
        </row>
        <row r="1542">
          <cell r="A1542">
            <v>0</v>
          </cell>
        </row>
        <row r="1543">
          <cell r="A1543">
            <v>0</v>
          </cell>
        </row>
        <row r="1544">
          <cell r="A1544">
            <v>0</v>
          </cell>
        </row>
        <row r="1545">
          <cell r="A1545">
            <v>0</v>
          </cell>
        </row>
        <row r="1546">
          <cell r="A1546">
            <v>0</v>
          </cell>
        </row>
        <row r="1547">
          <cell r="A1547">
            <v>0</v>
          </cell>
        </row>
        <row r="1548">
          <cell r="A1548">
            <v>0</v>
          </cell>
        </row>
        <row r="1549">
          <cell r="A1549">
            <v>0</v>
          </cell>
        </row>
        <row r="1550">
          <cell r="A1550">
            <v>0</v>
          </cell>
        </row>
        <row r="1551">
          <cell r="A1551">
            <v>0</v>
          </cell>
        </row>
        <row r="1552">
          <cell r="A1552">
            <v>0</v>
          </cell>
        </row>
        <row r="1553">
          <cell r="A1553">
            <v>0</v>
          </cell>
        </row>
        <row r="1554">
          <cell r="A1554">
            <v>0</v>
          </cell>
        </row>
        <row r="1555">
          <cell r="A1555">
            <v>0</v>
          </cell>
        </row>
        <row r="1556">
          <cell r="A1556">
            <v>0</v>
          </cell>
        </row>
        <row r="1557">
          <cell r="A1557">
            <v>0</v>
          </cell>
        </row>
        <row r="1558">
          <cell r="A1558">
            <v>0</v>
          </cell>
        </row>
        <row r="1559">
          <cell r="A1559">
            <v>0</v>
          </cell>
        </row>
        <row r="1560">
          <cell r="A1560">
            <v>0</v>
          </cell>
        </row>
        <row r="1561">
          <cell r="A1561">
            <v>0</v>
          </cell>
        </row>
        <row r="1562">
          <cell r="A1562">
            <v>0</v>
          </cell>
        </row>
        <row r="1563">
          <cell r="A1563">
            <v>0</v>
          </cell>
        </row>
        <row r="1564">
          <cell r="A1564">
            <v>0</v>
          </cell>
        </row>
        <row r="1565">
          <cell r="A1565">
            <v>0</v>
          </cell>
        </row>
        <row r="1566">
          <cell r="A1566">
            <v>0</v>
          </cell>
        </row>
        <row r="1567">
          <cell r="A1567">
            <v>0</v>
          </cell>
        </row>
        <row r="1568">
          <cell r="A1568">
            <v>0</v>
          </cell>
        </row>
        <row r="1569">
          <cell r="A1569">
            <v>0</v>
          </cell>
        </row>
        <row r="1570">
          <cell r="A1570">
            <v>0</v>
          </cell>
        </row>
        <row r="1571">
          <cell r="A1571">
            <v>0</v>
          </cell>
        </row>
        <row r="1572">
          <cell r="A1572">
            <v>0</v>
          </cell>
        </row>
        <row r="1573">
          <cell r="A1573">
            <v>0</v>
          </cell>
        </row>
        <row r="1574">
          <cell r="A1574">
            <v>0</v>
          </cell>
        </row>
        <row r="1575">
          <cell r="A1575">
            <v>0</v>
          </cell>
        </row>
        <row r="1576">
          <cell r="A1576">
            <v>0</v>
          </cell>
        </row>
        <row r="1577">
          <cell r="A1577">
            <v>0</v>
          </cell>
        </row>
        <row r="1578">
          <cell r="A1578">
            <v>0</v>
          </cell>
        </row>
        <row r="1579">
          <cell r="A1579">
            <v>0</v>
          </cell>
        </row>
        <row r="1580">
          <cell r="A1580">
            <v>0</v>
          </cell>
        </row>
        <row r="1581">
          <cell r="A1581">
            <v>0</v>
          </cell>
        </row>
        <row r="1582">
          <cell r="A1582">
            <v>0</v>
          </cell>
        </row>
        <row r="1583">
          <cell r="A1583">
            <v>0</v>
          </cell>
        </row>
        <row r="1584">
          <cell r="A1584">
            <v>0</v>
          </cell>
        </row>
        <row r="1585">
          <cell r="A1585">
            <v>0</v>
          </cell>
        </row>
        <row r="1586">
          <cell r="A1586">
            <v>0</v>
          </cell>
        </row>
        <row r="1587">
          <cell r="A1587">
            <v>0</v>
          </cell>
        </row>
        <row r="1588">
          <cell r="A1588">
            <v>0</v>
          </cell>
        </row>
        <row r="1589">
          <cell r="A1589">
            <v>0</v>
          </cell>
        </row>
        <row r="1590">
          <cell r="A1590">
            <v>0</v>
          </cell>
        </row>
        <row r="1591">
          <cell r="A1591">
            <v>0</v>
          </cell>
        </row>
        <row r="1592">
          <cell r="A1592">
            <v>0</v>
          </cell>
        </row>
        <row r="1593">
          <cell r="A1593">
            <v>0</v>
          </cell>
        </row>
        <row r="1594">
          <cell r="A1594">
            <v>0</v>
          </cell>
        </row>
        <row r="1595">
          <cell r="A1595">
            <v>0</v>
          </cell>
        </row>
        <row r="1596">
          <cell r="A1596">
            <v>0</v>
          </cell>
        </row>
        <row r="1597">
          <cell r="A1597">
            <v>0</v>
          </cell>
        </row>
        <row r="1598">
          <cell r="A1598">
            <v>0</v>
          </cell>
        </row>
        <row r="1599">
          <cell r="A1599">
            <v>0</v>
          </cell>
        </row>
        <row r="1600">
          <cell r="A1600">
            <v>0</v>
          </cell>
        </row>
        <row r="1601">
          <cell r="A1601">
            <v>0</v>
          </cell>
        </row>
        <row r="1602">
          <cell r="A1602">
            <v>0</v>
          </cell>
        </row>
        <row r="1603">
          <cell r="A1603">
            <v>0</v>
          </cell>
        </row>
        <row r="1604">
          <cell r="A1604">
            <v>0</v>
          </cell>
        </row>
        <row r="1605">
          <cell r="A1605">
            <v>0</v>
          </cell>
        </row>
        <row r="1606">
          <cell r="A1606">
            <v>0</v>
          </cell>
        </row>
        <row r="1607">
          <cell r="A1607">
            <v>0</v>
          </cell>
        </row>
        <row r="1608">
          <cell r="A1608">
            <v>0</v>
          </cell>
        </row>
        <row r="1609">
          <cell r="A1609">
            <v>0</v>
          </cell>
        </row>
        <row r="1610">
          <cell r="A1610">
            <v>0</v>
          </cell>
        </row>
        <row r="1611">
          <cell r="A1611">
            <v>0</v>
          </cell>
        </row>
        <row r="1612">
          <cell r="A1612">
            <v>0</v>
          </cell>
        </row>
        <row r="1613">
          <cell r="A1613">
            <v>0</v>
          </cell>
        </row>
        <row r="1614">
          <cell r="A1614">
            <v>0</v>
          </cell>
        </row>
        <row r="1615">
          <cell r="A1615">
            <v>0</v>
          </cell>
        </row>
        <row r="1616">
          <cell r="A1616">
            <v>0</v>
          </cell>
        </row>
        <row r="1617">
          <cell r="A1617">
            <v>0</v>
          </cell>
        </row>
        <row r="1618">
          <cell r="A1618">
            <v>0</v>
          </cell>
        </row>
        <row r="1619">
          <cell r="A1619">
            <v>0</v>
          </cell>
        </row>
        <row r="1620">
          <cell r="A1620">
            <v>0</v>
          </cell>
        </row>
        <row r="1621">
          <cell r="A1621">
            <v>0</v>
          </cell>
        </row>
        <row r="1622">
          <cell r="A1622">
            <v>0</v>
          </cell>
        </row>
        <row r="1623">
          <cell r="A1623">
            <v>0</v>
          </cell>
        </row>
        <row r="1624">
          <cell r="A1624">
            <v>0</v>
          </cell>
        </row>
        <row r="1625">
          <cell r="A1625">
            <v>0</v>
          </cell>
        </row>
        <row r="1626">
          <cell r="A1626">
            <v>0</v>
          </cell>
        </row>
        <row r="1627">
          <cell r="A1627">
            <v>0</v>
          </cell>
        </row>
        <row r="1628">
          <cell r="A1628">
            <v>0</v>
          </cell>
        </row>
        <row r="1629">
          <cell r="A1629">
            <v>0</v>
          </cell>
        </row>
        <row r="1630">
          <cell r="A1630">
            <v>0</v>
          </cell>
        </row>
        <row r="1631">
          <cell r="A1631">
            <v>0</v>
          </cell>
        </row>
        <row r="1632">
          <cell r="A1632">
            <v>0</v>
          </cell>
        </row>
        <row r="1633">
          <cell r="A1633">
            <v>0</v>
          </cell>
        </row>
        <row r="1634">
          <cell r="A1634">
            <v>0</v>
          </cell>
        </row>
        <row r="1635">
          <cell r="A1635">
            <v>0</v>
          </cell>
        </row>
        <row r="1636">
          <cell r="A1636">
            <v>0</v>
          </cell>
        </row>
        <row r="1637">
          <cell r="A1637">
            <v>0</v>
          </cell>
        </row>
        <row r="1638">
          <cell r="A1638">
            <v>0</v>
          </cell>
        </row>
        <row r="1639">
          <cell r="A1639">
            <v>0</v>
          </cell>
        </row>
        <row r="1640">
          <cell r="A1640">
            <v>0</v>
          </cell>
        </row>
        <row r="1641">
          <cell r="A1641">
            <v>0</v>
          </cell>
        </row>
        <row r="1642">
          <cell r="A1642">
            <v>0</v>
          </cell>
        </row>
        <row r="1643">
          <cell r="A1643">
            <v>0</v>
          </cell>
        </row>
        <row r="1644">
          <cell r="A1644">
            <v>0</v>
          </cell>
        </row>
        <row r="1645">
          <cell r="A1645">
            <v>0</v>
          </cell>
        </row>
        <row r="1646">
          <cell r="A1646">
            <v>0</v>
          </cell>
        </row>
        <row r="1647">
          <cell r="A1647">
            <v>0</v>
          </cell>
        </row>
        <row r="1648">
          <cell r="A1648">
            <v>0</v>
          </cell>
        </row>
        <row r="1649">
          <cell r="A1649">
            <v>0</v>
          </cell>
        </row>
        <row r="1650">
          <cell r="A1650">
            <v>0</v>
          </cell>
        </row>
        <row r="1651">
          <cell r="A1651">
            <v>0</v>
          </cell>
        </row>
        <row r="1652">
          <cell r="A1652">
            <v>0</v>
          </cell>
        </row>
        <row r="1653">
          <cell r="A1653">
            <v>0</v>
          </cell>
        </row>
        <row r="1654">
          <cell r="A1654">
            <v>0</v>
          </cell>
        </row>
        <row r="1655">
          <cell r="A1655">
            <v>0</v>
          </cell>
        </row>
        <row r="1656">
          <cell r="A1656">
            <v>0</v>
          </cell>
        </row>
        <row r="1657">
          <cell r="A1657">
            <v>0</v>
          </cell>
        </row>
        <row r="1658">
          <cell r="A1658">
            <v>0</v>
          </cell>
        </row>
        <row r="1659">
          <cell r="A1659">
            <v>0</v>
          </cell>
        </row>
        <row r="1660">
          <cell r="A1660">
            <v>0</v>
          </cell>
        </row>
        <row r="1661">
          <cell r="A1661">
            <v>0</v>
          </cell>
        </row>
        <row r="1662">
          <cell r="A1662">
            <v>0</v>
          </cell>
        </row>
        <row r="1663">
          <cell r="A1663">
            <v>0</v>
          </cell>
        </row>
        <row r="1664">
          <cell r="A1664">
            <v>0</v>
          </cell>
        </row>
        <row r="1665">
          <cell r="A1665">
            <v>0</v>
          </cell>
        </row>
        <row r="1666">
          <cell r="A1666">
            <v>0</v>
          </cell>
        </row>
        <row r="1667">
          <cell r="A1667">
            <v>0</v>
          </cell>
        </row>
        <row r="1668">
          <cell r="A1668">
            <v>0</v>
          </cell>
        </row>
        <row r="1669">
          <cell r="A1669">
            <v>0</v>
          </cell>
        </row>
        <row r="1670">
          <cell r="A1670">
            <v>0</v>
          </cell>
        </row>
        <row r="1671">
          <cell r="A1671">
            <v>0</v>
          </cell>
        </row>
        <row r="1672">
          <cell r="A1672">
            <v>0</v>
          </cell>
        </row>
        <row r="1673">
          <cell r="A1673">
            <v>0</v>
          </cell>
        </row>
        <row r="1674">
          <cell r="A1674">
            <v>0</v>
          </cell>
        </row>
        <row r="1675">
          <cell r="A1675">
            <v>0</v>
          </cell>
        </row>
        <row r="1676">
          <cell r="A1676">
            <v>0</v>
          </cell>
        </row>
        <row r="1677">
          <cell r="A1677">
            <v>0</v>
          </cell>
        </row>
        <row r="1678">
          <cell r="A1678">
            <v>0</v>
          </cell>
        </row>
        <row r="1679">
          <cell r="A1679">
            <v>0</v>
          </cell>
        </row>
        <row r="1680">
          <cell r="A1680">
            <v>0</v>
          </cell>
        </row>
        <row r="1681">
          <cell r="A1681">
            <v>0</v>
          </cell>
        </row>
        <row r="1682">
          <cell r="A1682">
            <v>0</v>
          </cell>
        </row>
        <row r="1683">
          <cell r="A1683">
            <v>0</v>
          </cell>
        </row>
        <row r="1684">
          <cell r="A1684">
            <v>0</v>
          </cell>
        </row>
        <row r="1685">
          <cell r="A1685">
            <v>0</v>
          </cell>
        </row>
        <row r="1686">
          <cell r="A1686">
            <v>0</v>
          </cell>
        </row>
        <row r="1687">
          <cell r="A1687">
            <v>0</v>
          </cell>
        </row>
        <row r="1688">
          <cell r="A1688">
            <v>0</v>
          </cell>
        </row>
        <row r="1689">
          <cell r="A1689">
            <v>0</v>
          </cell>
        </row>
        <row r="1690">
          <cell r="A1690">
            <v>0</v>
          </cell>
        </row>
        <row r="1691">
          <cell r="A1691">
            <v>0</v>
          </cell>
        </row>
        <row r="1692">
          <cell r="A1692">
            <v>0</v>
          </cell>
        </row>
        <row r="1693">
          <cell r="A1693">
            <v>0</v>
          </cell>
        </row>
        <row r="1694">
          <cell r="A1694">
            <v>0</v>
          </cell>
        </row>
        <row r="1695">
          <cell r="A1695">
            <v>0</v>
          </cell>
        </row>
        <row r="1696">
          <cell r="A1696">
            <v>0</v>
          </cell>
        </row>
        <row r="1697">
          <cell r="A1697">
            <v>0</v>
          </cell>
        </row>
        <row r="1698">
          <cell r="A1698">
            <v>0</v>
          </cell>
        </row>
        <row r="1699">
          <cell r="A1699">
            <v>0</v>
          </cell>
        </row>
        <row r="1700">
          <cell r="A1700">
            <v>0</v>
          </cell>
        </row>
        <row r="1701">
          <cell r="A1701">
            <v>0</v>
          </cell>
        </row>
        <row r="1702">
          <cell r="A1702">
            <v>0</v>
          </cell>
        </row>
        <row r="1703">
          <cell r="A1703">
            <v>0</v>
          </cell>
        </row>
        <row r="1704">
          <cell r="A1704">
            <v>0</v>
          </cell>
        </row>
        <row r="1705">
          <cell r="A1705">
            <v>0</v>
          </cell>
        </row>
        <row r="1706">
          <cell r="A1706">
            <v>0</v>
          </cell>
        </row>
        <row r="1707">
          <cell r="A1707">
            <v>0</v>
          </cell>
        </row>
        <row r="1708">
          <cell r="A1708">
            <v>0</v>
          </cell>
        </row>
        <row r="1709">
          <cell r="A1709">
            <v>0</v>
          </cell>
        </row>
        <row r="1710">
          <cell r="A1710">
            <v>0</v>
          </cell>
        </row>
        <row r="1711">
          <cell r="A1711">
            <v>0</v>
          </cell>
        </row>
        <row r="1712">
          <cell r="A1712">
            <v>0</v>
          </cell>
        </row>
        <row r="1713">
          <cell r="A1713">
            <v>0</v>
          </cell>
        </row>
        <row r="1714">
          <cell r="A1714">
            <v>0</v>
          </cell>
        </row>
        <row r="1715">
          <cell r="A1715">
            <v>0</v>
          </cell>
        </row>
        <row r="1716">
          <cell r="A1716">
            <v>0</v>
          </cell>
        </row>
        <row r="1717">
          <cell r="A1717">
            <v>0</v>
          </cell>
        </row>
        <row r="1718">
          <cell r="A1718">
            <v>0</v>
          </cell>
        </row>
        <row r="1719">
          <cell r="A1719">
            <v>0</v>
          </cell>
        </row>
        <row r="1720">
          <cell r="A1720">
            <v>0</v>
          </cell>
        </row>
        <row r="1721">
          <cell r="A1721">
            <v>0</v>
          </cell>
        </row>
        <row r="1722">
          <cell r="A1722">
            <v>0</v>
          </cell>
        </row>
        <row r="1723">
          <cell r="A1723">
            <v>0</v>
          </cell>
        </row>
        <row r="1724">
          <cell r="A1724">
            <v>0</v>
          </cell>
        </row>
        <row r="1725">
          <cell r="A1725">
            <v>0</v>
          </cell>
        </row>
        <row r="1726">
          <cell r="A1726">
            <v>0</v>
          </cell>
        </row>
        <row r="1727">
          <cell r="A1727">
            <v>0</v>
          </cell>
        </row>
        <row r="1728">
          <cell r="A1728">
            <v>0</v>
          </cell>
        </row>
        <row r="1729">
          <cell r="A1729">
            <v>0</v>
          </cell>
        </row>
        <row r="1730">
          <cell r="A1730">
            <v>0</v>
          </cell>
        </row>
        <row r="1731">
          <cell r="A1731">
            <v>0</v>
          </cell>
        </row>
        <row r="1732">
          <cell r="A1732">
            <v>0</v>
          </cell>
        </row>
        <row r="1733">
          <cell r="A1733">
            <v>0</v>
          </cell>
        </row>
        <row r="1734">
          <cell r="A1734">
            <v>0</v>
          </cell>
        </row>
        <row r="1735">
          <cell r="A1735">
            <v>0</v>
          </cell>
        </row>
        <row r="1736">
          <cell r="A1736">
            <v>0</v>
          </cell>
        </row>
        <row r="1737">
          <cell r="A1737">
            <v>0</v>
          </cell>
        </row>
        <row r="1738">
          <cell r="A1738">
            <v>0</v>
          </cell>
        </row>
        <row r="1739">
          <cell r="A1739">
            <v>0</v>
          </cell>
        </row>
        <row r="1740">
          <cell r="A1740">
            <v>0</v>
          </cell>
        </row>
        <row r="1741">
          <cell r="A1741">
            <v>0</v>
          </cell>
        </row>
        <row r="1742">
          <cell r="A1742">
            <v>0</v>
          </cell>
        </row>
        <row r="1743">
          <cell r="A1743">
            <v>0</v>
          </cell>
        </row>
        <row r="1744">
          <cell r="A1744">
            <v>0</v>
          </cell>
        </row>
        <row r="1745">
          <cell r="A1745">
            <v>0</v>
          </cell>
        </row>
        <row r="1746">
          <cell r="A1746">
            <v>0</v>
          </cell>
        </row>
        <row r="1747">
          <cell r="A1747">
            <v>0</v>
          </cell>
        </row>
        <row r="1748">
          <cell r="A1748">
            <v>0</v>
          </cell>
        </row>
        <row r="1749">
          <cell r="A1749">
            <v>0</v>
          </cell>
        </row>
        <row r="1750">
          <cell r="A1750">
            <v>0</v>
          </cell>
        </row>
        <row r="1751">
          <cell r="A1751">
            <v>0</v>
          </cell>
        </row>
        <row r="1752">
          <cell r="A1752">
            <v>0</v>
          </cell>
        </row>
        <row r="1753">
          <cell r="A1753">
            <v>0</v>
          </cell>
        </row>
        <row r="1754">
          <cell r="A1754">
            <v>0</v>
          </cell>
        </row>
        <row r="1755">
          <cell r="A1755">
            <v>0</v>
          </cell>
        </row>
        <row r="1756">
          <cell r="A1756">
            <v>0</v>
          </cell>
        </row>
        <row r="1757">
          <cell r="A1757">
            <v>0</v>
          </cell>
        </row>
        <row r="1758">
          <cell r="A1758">
            <v>0</v>
          </cell>
        </row>
        <row r="1759">
          <cell r="A1759">
            <v>0</v>
          </cell>
        </row>
        <row r="1760">
          <cell r="A1760">
            <v>0</v>
          </cell>
        </row>
        <row r="1761">
          <cell r="A1761">
            <v>0</v>
          </cell>
        </row>
        <row r="1762">
          <cell r="A1762">
            <v>0</v>
          </cell>
        </row>
        <row r="1763">
          <cell r="A1763">
            <v>0</v>
          </cell>
        </row>
        <row r="1764">
          <cell r="A1764">
            <v>0</v>
          </cell>
        </row>
        <row r="1765">
          <cell r="A1765">
            <v>0</v>
          </cell>
        </row>
        <row r="1766">
          <cell r="A1766">
            <v>0</v>
          </cell>
        </row>
        <row r="1767">
          <cell r="A1767">
            <v>0</v>
          </cell>
        </row>
        <row r="1768">
          <cell r="A1768">
            <v>0</v>
          </cell>
        </row>
        <row r="1769">
          <cell r="A1769">
            <v>0</v>
          </cell>
        </row>
        <row r="1770">
          <cell r="A1770">
            <v>0</v>
          </cell>
        </row>
        <row r="1771">
          <cell r="A1771">
            <v>0</v>
          </cell>
        </row>
        <row r="1772">
          <cell r="A1772">
            <v>0</v>
          </cell>
        </row>
        <row r="1773">
          <cell r="A1773">
            <v>0</v>
          </cell>
        </row>
        <row r="1774">
          <cell r="A1774">
            <v>0</v>
          </cell>
        </row>
        <row r="1775">
          <cell r="A1775">
            <v>0</v>
          </cell>
        </row>
        <row r="1776">
          <cell r="A1776">
            <v>0</v>
          </cell>
        </row>
        <row r="1777">
          <cell r="A1777">
            <v>0</v>
          </cell>
        </row>
        <row r="1778">
          <cell r="A1778">
            <v>0</v>
          </cell>
        </row>
        <row r="1779">
          <cell r="A1779">
            <v>0</v>
          </cell>
        </row>
        <row r="1780">
          <cell r="A1780">
            <v>0</v>
          </cell>
        </row>
        <row r="1781">
          <cell r="A1781">
            <v>0</v>
          </cell>
        </row>
        <row r="1782">
          <cell r="A1782">
            <v>0</v>
          </cell>
        </row>
        <row r="1783">
          <cell r="A1783">
            <v>0</v>
          </cell>
        </row>
        <row r="1784">
          <cell r="A1784">
            <v>0</v>
          </cell>
        </row>
        <row r="1785">
          <cell r="A1785">
            <v>0</v>
          </cell>
        </row>
        <row r="1786">
          <cell r="A1786">
            <v>0</v>
          </cell>
        </row>
        <row r="1787">
          <cell r="A1787">
            <v>0</v>
          </cell>
        </row>
        <row r="1788">
          <cell r="A1788">
            <v>0</v>
          </cell>
        </row>
        <row r="1789">
          <cell r="A1789">
            <v>0</v>
          </cell>
        </row>
        <row r="1790">
          <cell r="A1790">
            <v>0</v>
          </cell>
        </row>
        <row r="1791">
          <cell r="A1791">
            <v>0</v>
          </cell>
        </row>
        <row r="1792">
          <cell r="A1792">
            <v>0</v>
          </cell>
        </row>
        <row r="1793">
          <cell r="A1793">
            <v>0</v>
          </cell>
        </row>
        <row r="1794">
          <cell r="A1794">
            <v>0</v>
          </cell>
        </row>
        <row r="1795">
          <cell r="A1795">
            <v>0</v>
          </cell>
        </row>
        <row r="1796">
          <cell r="A1796">
            <v>0</v>
          </cell>
        </row>
        <row r="1797">
          <cell r="A1797">
            <v>0</v>
          </cell>
        </row>
        <row r="1798">
          <cell r="A1798">
            <v>0</v>
          </cell>
        </row>
        <row r="1799">
          <cell r="A1799">
            <v>0</v>
          </cell>
        </row>
        <row r="1800">
          <cell r="A1800">
            <v>0</v>
          </cell>
        </row>
        <row r="1801">
          <cell r="A1801">
            <v>0</v>
          </cell>
        </row>
        <row r="1802">
          <cell r="A1802">
            <v>0</v>
          </cell>
        </row>
        <row r="1803">
          <cell r="A1803">
            <v>0</v>
          </cell>
        </row>
        <row r="1804">
          <cell r="A1804">
            <v>0</v>
          </cell>
        </row>
        <row r="1805">
          <cell r="A1805">
            <v>0</v>
          </cell>
        </row>
        <row r="1806">
          <cell r="A1806">
            <v>0</v>
          </cell>
        </row>
        <row r="1807">
          <cell r="A1807">
            <v>0</v>
          </cell>
        </row>
        <row r="1808">
          <cell r="A1808">
            <v>0</v>
          </cell>
        </row>
        <row r="1809">
          <cell r="A1809">
            <v>0</v>
          </cell>
        </row>
        <row r="1810">
          <cell r="A1810">
            <v>0</v>
          </cell>
        </row>
        <row r="1811">
          <cell r="A1811">
            <v>0</v>
          </cell>
        </row>
        <row r="1812">
          <cell r="A1812">
            <v>0</v>
          </cell>
        </row>
        <row r="1813">
          <cell r="A1813">
            <v>0</v>
          </cell>
        </row>
        <row r="1814">
          <cell r="A1814">
            <v>0</v>
          </cell>
        </row>
        <row r="1815">
          <cell r="A1815">
            <v>0</v>
          </cell>
        </row>
        <row r="1816">
          <cell r="A1816">
            <v>0</v>
          </cell>
        </row>
        <row r="1817">
          <cell r="A1817">
            <v>0</v>
          </cell>
        </row>
        <row r="1818">
          <cell r="A1818">
            <v>0</v>
          </cell>
        </row>
        <row r="1819">
          <cell r="A1819">
            <v>0</v>
          </cell>
        </row>
        <row r="1820">
          <cell r="A1820">
            <v>0</v>
          </cell>
        </row>
        <row r="1821">
          <cell r="A1821">
            <v>0</v>
          </cell>
        </row>
        <row r="1822">
          <cell r="A1822">
            <v>0</v>
          </cell>
        </row>
        <row r="1823">
          <cell r="A1823">
            <v>0</v>
          </cell>
        </row>
        <row r="1824">
          <cell r="A1824">
            <v>0</v>
          </cell>
        </row>
        <row r="1825">
          <cell r="A1825">
            <v>0</v>
          </cell>
        </row>
        <row r="1826">
          <cell r="A1826">
            <v>0</v>
          </cell>
        </row>
        <row r="1827">
          <cell r="A1827">
            <v>0</v>
          </cell>
        </row>
        <row r="1828">
          <cell r="A1828">
            <v>0</v>
          </cell>
        </row>
        <row r="1829">
          <cell r="A1829">
            <v>0</v>
          </cell>
        </row>
        <row r="1830">
          <cell r="A1830">
            <v>0</v>
          </cell>
        </row>
        <row r="1831">
          <cell r="A1831">
            <v>0</v>
          </cell>
        </row>
        <row r="1832">
          <cell r="A1832">
            <v>0</v>
          </cell>
        </row>
        <row r="1833">
          <cell r="A1833">
            <v>0</v>
          </cell>
        </row>
        <row r="1834">
          <cell r="A1834">
            <v>0</v>
          </cell>
        </row>
        <row r="1835">
          <cell r="A1835">
            <v>0</v>
          </cell>
        </row>
        <row r="1836">
          <cell r="A1836">
            <v>0</v>
          </cell>
        </row>
        <row r="1837">
          <cell r="A1837">
            <v>0</v>
          </cell>
        </row>
        <row r="1838">
          <cell r="A1838">
            <v>0</v>
          </cell>
        </row>
        <row r="1839">
          <cell r="A1839">
            <v>0</v>
          </cell>
        </row>
        <row r="1840">
          <cell r="A1840">
            <v>0</v>
          </cell>
        </row>
        <row r="1841">
          <cell r="A1841">
            <v>0</v>
          </cell>
        </row>
        <row r="1842">
          <cell r="A1842">
            <v>0</v>
          </cell>
        </row>
        <row r="1843">
          <cell r="A1843">
            <v>0</v>
          </cell>
        </row>
        <row r="1844">
          <cell r="A1844">
            <v>0</v>
          </cell>
        </row>
        <row r="1845">
          <cell r="A1845">
            <v>0</v>
          </cell>
        </row>
        <row r="1846">
          <cell r="A1846">
            <v>0</v>
          </cell>
        </row>
        <row r="1847">
          <cell r="A1847">
            <v>0</v>
          </cell>
        </row>
        <row r="1848">
          <cell r="A1848">
            <v>0</v>
          </cell>
        </row>
        <row r="1849">
          <cell r="A1849">
            <v>0</v>
          </cell>
        </row>
        <row r="1850">
          <cell r="A1850">
            <v>0</v>
          </cell>
        </row>
        <row r="1851">
          <cell r="A1851">
            <v>0</v>
          </cell>
        </row>
        <row r="1852">
          <cell r="A1852">
            <v>0</v>
          </cell>
        </row>
        <row r="1853">
          <cell r="A1853">
            <v>0</v>
          </cell>
        </row>
        <row r="1854">
          <cell r="A1854">
            <v>0</v>
          </cell>
        </row>
        <row r="1855">
          <cell r="A1855">
            <v>0</v>
          </cell>
        </row>
        <row r="1856">
          <cell r="A1856">
            <v>0</v>
          </cell>
        </row>
        <row r="1857">
          <cell r="A1857">
            <v>0</v>
          </cell>
        </row>
        <row r="1858">
          <cell r="A1858">
            <v>0</v>
          </cell>
        </row>
        <row r="1859">
          <cell r="A1859">
            <v>0</v>
          </cell>
        </row>
        <row r="1860">
          <cell r="A1860">
            <v>0</v>
          </cell>
        </row>
        <row r="1861">
          <cell r="A1861">
            <v>0</v>
          </cell>
        </row>
        <row r="1862">
          <cell r="A1862">
            <v>0</v>
          </cell>
        </row>
        <row r="1863">
          <cell r="A1863">
            <v>0</v>
          </cell>
        </row>
        <row r="1864">
          <cell r="A1864">
            <v>0</v>
          </cell>
        </row>
        <row r="1865">
          <cell r="A1865">
            <v>0</v>
          </cell>
        </row>
        <row r="1866">
          <cell r="A1866">
            <v>0</v>
          </cell>
        </row>
        <row r="1867">
          <cell r="A1867">
            <v>0</v>
          </cell>
        </row>
        <row r="1868">
          <cell r="A1868">
            <v>0</v>
          </cell>
        </row>
        <row r="1869">
          <cell r="A1869">
            <v>0</v>
          </cell>
        </row>
        <row r="1870">
          <cell r="A1870">
            <v>0</v>
          </cell>
        </row>
        <row r="1871">
          <cell r="A1871">
            <v>0</v>
          </cell>
        </row>
        <row r="1872">
          <cell r="A1872">
            <v>0</v>
          </cell>
        </row>
        <row r="1873">
          <cell r="A1873">
            <v>0</v>
          </cell>
        </row>
        <row r="1874">
          <cell r="A1874">
            <v>0</v>
          </cell>
        </row>
        <row r="1875">
          <cell r="A1875">
            <v>0</v>
          </cell>
        </row>
        <row r="1876">
          <cell r="A1876">
            <v>0</v>
          </cell>
        </row>
        <row r="1877">
          <cell r="A1877">
            <v>0</v>
          </cell>
        </row>
        <row r="1878">
          <cell r="A1878">
            <v>0</v>
          </cell>
        </row>
        <row r="1879">
          <cell r="A1879">
            <v>0</v>
          </cell>
        </row>
        <row r="1880">
          <cell r="A1880">
            <v>0</v>
          </cell>
        </row>
        <row r="1881">
          <cell r="A1881">
            <v>0</v>
          </cell>
        </row>
        <row r="1882">
          <cell r="A1882">
            <v>0</v>
          </cell>
        </row>
        <row r="1883">
          <cell r="A1883">
            <v>0</v>
          </cell>
        </row>
        <row r="1884">
          <cell r="A1884">
            <v>0</v>
          </cell>
        </row>
        <row r="1885">
          <cell r="A1885">
            <v>0</v>
          </cell>
        </row>
        <row r="1886">
          <cell r="A1886">
            <v>0</v>
          </cell>
        </row>
        <row r="1887">
          <cell r="A1887">
            <v>0</v>
          </cell>
        </row>
        <row r="1888">
          <cell r="A1888">
            <v>0</v>
          </cell>
        </row>
        <row r="1889">
          <cell r="A1889">
            <v>0</v>
          </cell>
        </row>
        <row r="1890">
          <cell r="A1890">
            <v>0</v>
          </cell>
        </row>
        <row r="1891">
          <cell r="A1891">
            <v>0</v>
          </cell>
        </row>
        <row r="1892">
          <cell r="A1892">
            <v>0</v>
          </cell>
        </row>
        <row r="1893">
          <cell r="A1893">
            <v>0</v>
          </cell>
        </row>
        <row r="1894">
          <cell r="A1894">
            <v>0</v>
          </cell>
        </row>
        <row r="1895">
          <cell r="A1895">
            <v>0</v>
          </cell>
        </row>
        <row r="1896">
          <cell r="A1896">
            <v>0</v>
          </cell>
        </row>
        <row r="1897">
          <cell r="A1897">
            <v>0</v>
          </cell>
        </row>
        <row r="1898">
          <cell r="A1898">
            <v>0</v>
          </cell>
        </row>
        <row r="1899">
          <cell r="A1899">
            <v>0</v>
          </cell>
        </row>
        <row r="1900">
          <cell r="A1900">
            <v>0</v>
          </cell>
        </row>
        <row r="1901">
          <cell r="A1901">
            <v>0</v>
          </cell>
        </row>
        <row r="1902">
          <cell r="A1902">
            <v>0</v>
          </cell>
        </row>
        <row r="1903">
          <cell r="A1903">
            <v>0</v>
          </cell>
        </row>
        <row r="1904">
          <cell r="A1904">
            <v>0</v>
          </cell>
        </row>
        <row r="1905">
          <cell r="A1905">
            <v>0</v>
          </cell>
        </row>
        <row r="1906">
          <cell r="A1906">
            <v>0</v>
          </cell>
        </row>
        <row r="1907">
          <cell r="A1907">
            <v>0</v>
          </cell>
        </row>
        <row r="1908">
          <cell r="A1908">
            <v>0</v>
          </cell>
        </row>
        <row r="1909">
          <cell r="A1909">
            <v>0</v>
          </cell>
        </row>
        <row r="1910">
          <cell r="A1910">
            <v>0</v>
          </cell>
        </row>
        <row r="1911">
          <cell r="A1911">
            <v>0</v>
          </cell>
        </row>
        <row r="1912">
          <cell r="A1912">
            <v>0</v>
          </cell>
        </row>
        <row r="1913">
          <cell r="A1913">
            <v>0</v>
          </cell>
        </row>
        <row r="1914">
          <cell r="A1914">
            <v>0</v>
          </cell>
        </row>
        <row r="1915">
          <cell r="A1915">
            <v>0</v>
          </cell>
        </row>
        <row r="1916">
          <cell r="A1916">
            <v>0</v>
          </cell>
        </row>
        <row r="1917">
          <cell r="A1917">
            <v>0</v>
          </cell>
        </row>
        <row r="1918">
          <cell r="A1918">
            <v>0</v>
          </cell>
        </row>
        <row r="1919">
          <cell r="A1919">
            <v>0</v>
          </cell>
        </row>
        <row r="1920">
          <cell r="A1920">
            <v>0</v>
          </cell>
        </row>
        <row r="1921">
          <cell r="A1921">
            <v>0</v>
          </cell>
        </row>
        <row r="1922">
          <cell r="A1922">
            <v>0</v>
          </cell>
        </row>
        <row r="1923">
          <cell r="A1923">
            <v>0</v>
          </cell>
        </row>
        <row r="1924">
          <cell r="A1924">
            <v>0</v>
          </cell>
        </row>
        <row r="1925">
          <cell r="A1925">
            <v>0</v>
          </cell>
        </row>
        <row r="1926">
          <cell r="A1926">
            <v>0</v>
          </cell>
        </row>
        <row r="1927">
          <cell r="A1927">
            <v>0</v>
          </cell>
        </row>
        <row r="1928">
          <cell r="A1928">
            <v>0</v>
          </cell>
        </row>
        <row r="1929">
          <cell r="A1929">
            <v>0</v>
          </cell>
        </row>
        <row r="1930">
          <cell r="A1930">
            <v>0</v>
          </cell>
        </row>
        <row r="1931">
          <cell r="A1931">
            <v>0</v>
          </cell>
        </row>
        <row r="1932">
          <cell r="A1932">
            <v>0</v>
          </cell>
        </row>
        <row r="1933">
          <cell r="A1933">
            <v>0</v>
          </cell>
        </row>
        <row r="1934">
          <cell r="A1934">
            <v>0</v>
          </cell>
        </row>
        <row r="1935">
          <cell r="A1935">
            <v>0</v>
          </cell>
        </row>
        <row r="1936">
          <cell r="A1936">
            <v>0</v>
          </cell>
        </row>
        <row r="1937">
          <cell r="A1937">
            <v>0</v>
          </cell>
        </row>
        <row r="1938">
          <cell r="A1938">
            <v>0</v>
          </cell>
        </row>
        <row r="1939">
          <cell r="A1939">
            <v>0</v>
          </cell>
        </row>
        <row r="1940">
          <cell r="A1940">
            <v>0</v>
          </cell>
        </row>
        <row r="1941">
          <cell r="A1941">
            <v>0</v>
          </cell>
        </row>
        <row r="1942">
          <cell r="A1942">
            <v>0</v>
          </cell>
        </row>
        <row r="1943">
          <cell r="A1943">
            <v>0</v>
          </cell>
        </row>
        <row r="1944">
          <cell r="A1944">
            <v>0</v>
          </cell>
        </row>
        <row r="1945">
          <cell r="A1945">
            <v>0</v>
          </cell>
        </row>
        <row r="1946">
          <cell r="A1946">
            <v>0</v>
          </cell>
        </row>
        <row r="1947">
          <cell r="A1947">
            <v>0</v>
          </cell>
        </row>
        <row r="1948">
          <cell r="A1948">
            <v>0</v>
          </cell>
        </row>
        <row r="1949">
          <cell r="A1949">
            <v>0</v>
          </cell>
        </row>
        <row r="1950">
          <cell r="A1950">
            <v>0</v>
          </cell>
        </row>
        <row r="1951">
          <cell r="A1951">
            <v>0</v>
          </cell>
        </row>
        <row r="1952">
          <cell r="A1952">
            <v>0</v>
          </cell>
        </row>
        <row r="1953">
          <cell r="A1953">
            <v>0</v>
          </cell>
        </row>
        <row r="1954">
          <cell r="A1954">
            <v>0</v>
          </cell>
        </row>
        <row r="1955">
          <cell r="A1955">
            <v>0</v>
          </cell>
        </row>
        <row r="1956">
          <cell r="A1956">
            <v>0</v>
          </cell>
        </row>
        <row r="1957">
          <cell r="A1957">
            <v>0</v>
          </cell>
        </row>
        <row r="1958">
          <cell r="A1958">
            <v>0</v>
          </cell>
        </row>
        <row r="1959">
          <cell r="A1959">
            <v>0</v>
          </cell>
        </row>
        <row r="1960">
          <cell r="A1960">
            <v>0</v>
          </cell>
        </row>
        <row r="1961">
          <cell r="A1961">
            <v>0</v>
          </cell>
        </row>
        <row r="1962">
          <cell r="A1962">
            <v>0</v>
          </cell>
        </row>
        <row r="1963">
          <cell r="A1963">
            <v>0</v>
          </cell>
        </row>
        <row r="1964">
          <cell r="A1964">
            <v>0</v>
          </cell>
        </row>
        <row r="1965">
          <cell r="A1965">
            <v>0</v>
          </cell>
        </row>
        <row r="1966">
          <cell r="A1966">
            <v>0</v>
          </cell>
        </row>
        <row r="1967">
          <cell r="A1967">
            <v>0</v>
          </cell>
        </row>
        <row r="1968">
          <cell r="A1968">
            <v>0</v>
          </cell>
        </row>
        <row r="1969">
          <cell r="A1969">
            <v>0</v>
          </cell>
        </row>
        <row r="1970">
          <cell r="A1970">
            <v>0</v>
          </cell>
        </row>
        <row r="1971">
          <cell r="A1971">
            <v>0</v>
          </cell>
        </row>
        <row r="1972">
          <cell r="A1972">
            <v>0</v>
          </cell>
        </row>
        <row r="1973">
          <cell r="A1973">
            <v>0</v>
          </cell>
        </row>
        <row r="1974">
          <cell r="A1974">
            <v>0</v>
          </cell>
        </row>
        <row r="1975">
          <cell r="A1975">
            <v>0</v>
          </cell>
        </row>
        <row r="1976">
          <cell r="A1976">
            <v>0</v>
          </cell>
        </row>
        <row r="1977">
          <cell r="A1977">
            <v>0</v>
          </cell>
        </row>
        <row r="1978">
          <cell r="A1978">
            <v>0</v>
          </cell>
        </row>
        <row r="1979">
          <cell r="A1979">
            <v>0</v>
          </cell>
        </row>
        <row r="1980">
          <cell r="A1980">
            <v>0</v>
          </cell>
        </row>
        <row r="1981">
          <cell r="A1981">
            <v>0</v>
          </cell>
        </row>
        <row r="1982">
          <cell r="A1982">
            <v>0</v>
          </cell>
        </row>
        <row r="1983">
          <cell r="A1983">
            <v>0</v>
          </cell>
        </row>
        <row r="1984">
          <cell r="A1984">
            <v>0</v>
          </cell>
        </row>
        <row r="1985">
          <cell r="A1985">
            <v>0</v>
          </cell>
        </row>
        <row r="1986">
          <cell r="A1986">
            <v>0</v>
          </cell>
        </row>
        <row r="1987">
          <cell r="A1987">
            <v>0</v>
          </cell>
        </row>
        <row r="1988">
          <cell r="A1988">
            <v>0</v>
          </cell>
        </row>
        <row r="1989">
          <cell r="A1989">
            <v>0</v>
          </cell>
        </row>
        <row r="1990">
          <cell r="A1990">
            <v>0</v>
          </cell>
        </row>
        <row r="1991">
          <cell r="A1991">
            <v>0</v>
          </cell>
        </row>
        <row r="1992">
          <cell r="A1992">
            <v>0</v>
          </cell>
        </row>
        <row r="1993">
          <cell r="A1993">
            <v>0</v>
          </cell>
        </row>
        <row r="1994">
          <cell r="A1994">
            <v>0</v>
          </cell>
        </row>
        <row r="1995">
          <cell r="A1995">
            <v>0</v>
          </cell>
        </row>
        <row r="1996">
          <cell r="A1996">
            <v>0</v>
          </cell>
        </row>
        <row r="1997">
          <cell r="A1997">
            <v>0</v>
          </cell>
        </row>
        <row r="1998">
          <cell r="A1998">
            <v>0</v>
          </cell>
        </row>
        <row r="1999">
          <cell r="A1999">
            <v>0</v>
          </cell>
        </row>
        <row r="2000">
          <cell r="A2000">
            <v>0</v>
          </cell>
        </row>
        <row r="2001">
          <cell r="A2001">
            <v>0</v>
          </cell>
        </row>
        <row r="2002">
          <cell r="A2002">
            <v>0</v>
          </cell>
        </row>
        <row r="2003">
          <cell r="A2003">
            <v>0</v>
          </cell>
        </row>
        <row r="2004">
          <cell r="A2004">
            <v>0</v>
          </cell>
        </row>
        <row r="2005">
          <cell r="A2005">
            <v>0</v>
          </cell>
        </row>
        <row r="2006">
          <cell r="A2006">
            <v>0</v>
          </cell>
        </row>
        <row r="2007">
          <cell r="A2007">
            <v>0</v>
          </cell>
        </row>
        <row r="2008">
          <cell r="A2008">
            <v>0</v>
          </cell>
        </row>
        <row r="2009">
          <cell r="A2009">
            <v>0</v>
          </cell>
        </row>
        <row r="2010">
          <cell r="A2010">
            <v>0</v>
          </cell>
        </row>
        <row r="2011">
          <cell r="A2011">
            <v>0</v>
          </cell>
        </row>
        <row r="2012">
          <cell r="A2012">
            <v>0</v>
          </cell>
        </row>
        <row r="2013">
          <cell r="A2013">
            <v>0</v>
          </cell>
        </row>
        <row r="2014">
          <cell r="A2014">
            <v>0</v>
          </cell>
        </row>
        <row r="2015">
          <cell r="A2015">
            <v>0</v>
          </cell>
        </row>
        <row r="2016">
          <cell r="A2016">
            <v>0</v>
          </cell>
        </row>
        <row r="2017">
          <cell r="A2017">
            <v>0</v>
          </cell>
        </row>
        <row r="2018">
          <cell r="A2018">
            <v>0</v>
          </cell>
        </row>
        <row r="2019">
          <cell r="A2019">
            <v>0</v>
          </cell>
        </row>
        <row r="2020">
          <cell r="A2020">
            <v>0</v>
          </cell>
        </row>
        <row r="2021">
          <cell r="A2021">
            <v>0</v>
          </cell>
        </row>
        <row r="2022">
          <cell r="A2022">
            <v>0</v>
          </cell>
        </row>
        <row r="2023">
          <cell r="A2023">
            <v>0</v>
          </cell>
        </row>
        <row r="2024">
          <cell r="A2024">
            <v>0</v>
          </cell>
        </row>
        <row r="2025">
          <cell r="A2025">
            <v>0</v>
          </cell>
        </row>
        <row r="2026">
          <cell r="A2026">
            <v>0</v>
          </cell>
        </row>
        <row r="2027">
          <cell r="A2027">
            <v>0</v>
          </cell>
        </row>
        <row r="2028">
          <cell r="A2028">
            <v>0</v>
          </cell>
        </row>
        <row r="2029">
          <cell r="A2029">
            <v>0</v>
          </cell>
        </row>
        <row r="2030">
          <cell r="A2030">
            <v>0</v>
          </cell>
        </row>
        <row r="2031">
          <cell r="A2031">
            <v>0</v>
          </cell>
        </row>
        <row r="2032">
          <cell r="A2032">
            <v>0</v>
          </cell>
        </row>
        <row r="2033">
          <cell r="A2033">
            <v>0</v>
          </cell>
        </row>
        <row r="2034">
          <cell r="A2034">
            <v>0</v>
          </cell>
        </row>
        <row r="2035">
          <cell r="A2035">
            <v>0</v>
          </cell>
        </row>
        <row r="2036">
          <cell r="A2036">
            <v>0</v>
          </cell>
        </row>
        <row r="2037">
          <cell r="A2037">
            <v>0</v>
          </cell>
        </row>
        <row r="2038">
          <cell r="A2038">
            <v>0</v>
          </cell>
        </row>
        <row r="2039">
          <cell r="A2039">
            <v>0</v>
          </cell>
        </row>
        <row r="2040">
          <cell r="A2040">
            <v>0</v>
          </cell>
        </row>
        <row r="2041">
          <cell r="A2041">
            <v>0</v>
          </cell>
        </row>
        <row r="2042">
          <cell r="A2042">
            <v>0</v>
          </cell>
        </row>
        <row r="2043">
          <cell r="A2043">
            <v>0</v>
          </cell>
        </row>
        <row r="2044">
          <cell r="A2044">
            <v>0</v>
          </cell>
        </row>
        <row r="2045">
          <cell r="A2045">
            <v>0</v>
          </cell>
        </row>
        <row r="2046">
          <cell r="A2046">
            <v>0</v>
          </cell>
        </row>
        <row r="2047">
          <cell r="A2047">
            <v>0</v>
          </cell>
        </row>
        <row r="2048">
          <cell r="A2048">
            <v>0</v>
          </cell>
        </row>
        <row r="2049">
          <cell r="A2049">
            <v>0</v>
          </cell>
        </row>
        <row r="2050">
          <cell r="A2050">
            <v>0</v>
          </cell>
        </row>
        <row r="2051">
          <cell r="A2051">
            <v>0</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83DFF-9419-4E4B-80E1-8B9C26A3094F}" name="Info" displayName="Info" ref="B2:H94" totalsRowShown="0" headerRowDxfId="9" dataDxfId="8">
  <autoFilter ref="B2:H94" xr:uid="{00000000-0009-0000-0100-000001000000}"/>
  <sortState xmlns:xlrd2="http://schemas.microsoft.com/office/spreadsheetml/2017/richdata2" ref="B3:H90">
    <sortCondition ref="B2:B90"/>
  </sortState>
  <tableColumns count="7">
    <tableColumn id="1" xr3:uid="{3E4D94DA-7DED-4D1B-9194-31154A1FFBC3}" name="ชื่อ" dataDxfId="7"/>
    <tableColumn id="5" xr3:uid="{4EECC41F-CD87-44BA-B008-2F292E1382C8}" name="ประเภทนิติบุคคล" dataDxfId="6"/>
    <tableColumn id="2" xr3:uid="{EE27A41E-51FD-4EAE-B3C6-FEDB4AEC202E}" name="เลขประจำตัวผู้เสียภาษีอากร" dataDxfId="5"/>
    <tableColumn id="3" xr3:uid="{A0A4BC34-6CE1-4AF1-B247-3FC0018A0CC1}" name="ที่อยู่" dataDxfId="4"/>
    <tableColumn id="4" xr3:uid="{0E1F9107-CA10-40F1-816A-9BBE2273FBCF}" name="หมายเหตุ" dataDxfId="3"/>
    <tableColumn id="6" xr3:uid="{9969A895-ADA6-4A63-87F4-20F118EFFCC1}" name="Column1" dataDxfId="2">
      <calculatedColumnFormula>COUNTIF(B:B,Info[[#This Row],[ชื่อ]])</calculatedColumnFormula>
    </tableColumn>
    <tableColumn id="7" xr3:uid="{9D2DD64C-28A3-43A6-849E-4E30E261BD9A}" name="Column2" dataDxfId="1">
      <calculatedColumnFormula>COUNTIF(D$1:D3,Info[[#This Row],[เลขประจำตัวผู้เสียภาษีอากร]])</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DC2E-4A29-4E93-B507-35C87EC251FE}">
  <sheetPr>
    <tabColor theme="9" tint="0.59999389629810485"/>
  </sheetPr>
  <dimension ref="A1:P12"/>
  <sheetViews>
    <sheetView tabSelected="1" workbookViewId="0">
      <selection activeCell="M23" sqref="M23"/>
    </sheetView>
  </sheetViews>
  <sheetFormatPr defaultRowHeight="12.75" x14ac:dyDescent="0.2"/>
  <cols>
    <col min="1" max="1" width="23.85546875" customWidth="1"/>
    <col min="5" max="5" width="26" bestFit="1" customWidth="1"/>
  </cols>
  <sheetData>
    <row r="1" spans="1:16" ht="18" x14ac:dyDescent="0.4">
      <c r="A1" s="4"/>
      <c r="B1" s="4"/>
      <c r="C1" s="4"/>
      <c r="D1" s="4"/>
      <c r="E1" s="4"/>
      <c r="F1" s="4"/>
      <c r="G1" s="4"/>
      <c r="H1" s="4"/>
      <c r="I1" s="4"/>
      <c r="J1" s="4"/>
      <c r="K1" s="4"/>
      <c r="L1" s="4"/>
      <c r="M1" s="4"/>
      <c r="N1" s="4"/>
      <c r="O1" s="4"/>
      <c r="P1" s="4"/>
    </row>
    <row r="2" spans="1:16" ht="18" x14ac:dyDescent="0.2">
      <c r="A2" s="158" t="s">
        <v>4</v>
      </c>
      <c r="B2" s="158"/>
      <c r="C2" s="158"/>
      <c r="D2" s="158"/>
      <c r="E2" s="172">
        <v>1</v>
      </c>
      <c r="F2" s="172"/>
      <c r="G2" s="158" t="s">
        <v>5</v>
      </c>
      <c r="H2" s="158"/>
      <c r="I2" s="158"/>
      <c r="J2" s="158"/>
      <c r="K2" s="158"/>
      <c r="L2" s="172">
        <v>20</v>
      </c>
      <c r="M2" s="172"/>
      <c r="N2" s="158" t="s">
        <v>6</v>
      </c>
      <c r="O2" s="158"/>
      <c r="P2" s="158"/>
    </row>
    <row r="3" spans="1:16" ht="18" x14ac:dyDescent="0.4">
      <c r="A3" s="122">
        <v>3300700449479</v>
      </c>
      <c r="B3" s="123" t="str">
        <f>_xlfn.XLOOKUP(A3,Data!D:D,Data!C:C,"")</f>
        <v>นาย</v>
      </c>
      <c r="C3" s="124" t="str">
        <f>_xlfn.TEXTBEFORE(_xlfn.XLOOKUP(A3,Data!D:D,Data!B:B)," ",,,,"")</f>
        <v>จาก</v>
      </c>
      <c r="D3" s="123" t="str">
        <f>_xlfn.TEXTAFTER(_xlfn.XLOOKUP(A3,Data!D:D,Data!B:B)," ",,,,"")</f>
        <v>โค้งสำโรง</v>
      </c>
      <c r="E3" s="123" t="str">
        <f>_xlfn.XLOOKUP(A3,Data!D:D,Data!E:E,"")</f>
        <v>8 หมู่ที่ 8 ต.เมืองฝาง อ.เมือง จ.บุรีรัมย์</v>
      </c>
      <c r="P3" s="4"/>
    </row>
    <row r="4" spans="1:16" ht="18" x14ac:dyDescent="0.4">
      <c r="A4" s="122">
        <v>1319900619744</v>
      </c>
      <c r="B4" s="123" t="str">
        <f>_xlfn.XLOOKUP(A4,Data!D:D,Data!C:C,"")</f>
        <v>นาย</v>
      </c>
      <c r="C4" s="124" t="str">
        <f>_xlfn.TEXTBEFORE(_xlfn.XLOOKUP(A4,Data!D:D,Data!B:B)," ",,,,"")</f>
        <v>ทนงศักดิ์</v>
      </c>
      <c r="D4" s="123" t="str">
        <f>_xlfn.TEXTAFTER(_xlfn.XLOOKUP(A4,Data!D:D,Data!B:B)," ",,,,"")</f>
        <v>โค้งสำโรง</v>
      </c>
      <c r="E4" s="123" t="str">
        <f>_xlfn.XLOOKUP(A4,Data!D:D,Data!E:E,"")</f>
        <v>8 หมู่ที่ 8 ต.เมืองฝาง อ.เมือง จ.บุรีรัมย์</v>
      </c>
      <c r="P4" s="4"/>
    </row>
    <row r="5" spans="1:16" ht="18" x14ac:dyDescent="0.4">
      <c r="A5" s="122">
        <v>1310100173182</v>
      </c>
      <c r="B5" s="123" t="str">
        <f>_xlfn.XLOOKUP(A5,Data!D:D,Data!C:C,"")</f>
        <v>นาย</v>
      </c>
      <c r="C5" s="124" t="str">
        <f>_xlfn.TEXTBEFORE(_xlfn.XLOOKUP(A5,Data!D:D,Data!B:B)," ",,,,"")</f>
        <v>อานนท์</v>
      </c>
      <c r="D5" s="123" t="str">
        <f>_xlfn.TEXTAFTER(_xlfn.XLOOKUP(A5,Data!D:D,Data!B:B)," ",,,,"")</f>
        <v>พันมะวงค์</v>
      </c>
      <c r="E5" s="123" t="str">
        <f>_xlfn.XLOOKUP(A5,Data!D:D,Data!E:E,"")</f>
        <v>161 หมู่ที่ 8 ต.เมืองฝาง อ.เมือง จ.บุรีรัมย์</v>
      </c>
      <c r="P5" s="4"/>
    </row>
    <row r="6" spans="1:16" ht="18" x14ac:dyDescent="0.4">
      <c r="A6" s="122">
        <v>3300700449479</v>
      </c>
      <c r="B6" s="123" t="str">
        <f>_xlfn.XLOOKUP(A6,Data!D:D,Data!C:C,"")</f>
        <v>นาย</v>
      </c>
      <c r="C6" s="124" t="str">
        <f>_xlfn.TEXTBEFORE(_xlfn.XLOOKUP(A6,Data!D:D,Data!B:B)," ",,,,"")</f>
        <v>จาก</v>
      </c>
      <c r="D6" s="123" t="str">
        <f>_xlfn.TEXTAFTER(_xlfn.XLOOKUP(A6,Data!D:D,Data!B:B)," ",,,,"")</f>
        <v>โค้งสำโรง</v>
      </c>
      <c r="E6" s="123" t="str">
        <f>_xlfn.XLOOKUP(A6,Data!D:D,Data!E:E,"")</f>
        <v>8 หมู่ที่ 8 ต.เมืองฝาง อ.เมือง จ.บุรีรัมย์</v>
      </c>
      <c r="P6" s="4"/>
    </row>
    <row r="7" spans="1:16" ht="18" x14ac:dyDescent="0.4">
      <c r="A7" s="122">
        <v>1310100173182</v>
      </c>
      <c r="B7" s="123" t="str">
        <f>_xlfn.XLOOKUP(A7,Data!D:D,Data!C:C,"")</f>
        <v>นาย</v>
      </c>
      <c r="C7" s="124" t="str">
        <f>_xlfn.TEXTBEFORE(_xlfn.XLOOKUP(A7,Data!D:D,Data!B:B)," ",,,,"")</f>
        <v>อานนท์</v>
      </c>
      <c r="D7" s="123" t="str">
        <f>_xlfn.TEXTAFTER(_xlfn.XLOOKUP(A7,Data!D:D,Data!B:B)," ",,,,"")</f>
        <v>พันมะวงค์</v>
      </c>
      <c r="E7" s="123" t="str">
        <f>_xlfn.XLOOKUP(A7,Data!D:D,Data!E:E,"")</f>
        <v>161 หมู่ที่ 8 ต.เมืองฝาง อ.เมือง จ.บุรีรัมย์</v>
      </c>
      <c r="P7" s="4"/>
    </row>
    <row r="8" spans="1:16" ht="18" x14ac:dyDescent="0.4">
      <c r="A8" s="122"/>
      <c r="B8" s="123">
        <f>_xlfn.XLOOKUP(A8,Data!D:D,Data!C:C,"")</f>
        <v>0</v>
      </c>
      <c r="C8" s="124" t="str">
        <f>_xlfn.TEXTBEFORE(_xlfn.XLOOKUP(A8,Data!D:D,Data!B:B)," ",,,,"")</f>
        <v/>
      </c>
      <c r="D8" s="123" t="str">
        <f>_xlfn.TEXTAFTER(_xlfn.XLOOKUP(A8,Data!D:D,Data!B:B)," ",,,,"")</f>
        <v/>
      </c>
      <c r="E8" s="123">
        <f>_xlfn.XLOOKUP(A8,Data!D:D,Data!E:E,"")</f>
        <v>0</v>
      </c>
      <c r="P8" s="4"/>
    </row>
    <row r="9" spans="1:16" ht="18" x14ac:dyDescent="0.4">
      <c r="A9" s="4"/>
      <c r="B9" s="4"/>
      <c r="C9" s="4"/>
      <c r="D9" s="4"/>
      <c r="E9" s="4"/>
      <c r="P9" s="4"/>
    </row>
    <row r="10" spans="1:16" ht="14.25" x14ac:dyDescent="0.3">
      <c r="A10" s="5"/>
      <c r="B10" s="5"/>
      <c r="C10" s="5"/>
      <c r="D10" s="5"/>
      <c r="E10" s="5"/>
      <c r="P10" s="5"/>
    </row>
    <row r="11" spans="1:16" ht="14.25" x14ac:dyDescent="0.3">
      <c r="A11" s="5"/>
      <c r="B11" s="5"/>
      <c r="C11" s="5"/>
      <c r="D11" s="5"/>
      <c r="E11" s="5"/>
      <c r="P11" s="5"/>
    </row>
    <row r="12" spans="1:16" ht="14.25" x14ac:dyDescent="0.3">
      <c r="A12" s="5"/>
      <c r="B12" s="5"/>
      <c r="C12" s="5"/>
      <c r="D12" s="5"/>
      <c r="E12" s="5"/>
      <c r="P12" s="5"/>
    </row>
  </sheetData>
  <mergeCells count="5">
    <mergeCell ref="N2:P2"/>
    <mergeCell ref="A2:D2"/>
    <mergeCell ref="E2:F2"/>
    <mergeCell ref="G2:K2"/>
    <mergeCell ref="L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B828F-ABC3-4E2D-9390-5D68E16EDBD6}">
  <sheetPr>
    <tabColor theme="9" tint="0.59999389629810485"/>
    <pageSetUpPr fitToPage="1"/>
  </sheetPr>
  <dimension ref="A1:EX54"/>
  <sheetViews>
    <sheetView view="pageBreakPreview" zoomScale="115" zoomScaleNormal="115" zoomScaleSheetLayoutView="115" zoomScalePageLayoutView="115" workbookViewId="0">
      <selection activeCell="AI23" sqref="AI23"/>
    </sheetView>
  </sheetViews>
  <sheetFormatPr defaultColWidth="1.28515625" defaultRowHeight="14.25" x14ac:dyDescent="0.3"/>
  <cols>
    <col min="1" max="117" width="1.28515625" style="5" customWidth="1"/>
    <col min="118" max="118" width="1.28515625" style="5"/>
    <col min="119" max="125" width="3" style="5" customWidth="1"/>
    <col min="126" max="126" width="19.7109375" style="5" customWidth="1"/>
    <col min="127" max="146" width="3.42578125" style="5" customWidth="1"/>
    <col min="147" max="254" width="1.28515625" style="5"/>
    <col min="255" max="297" width="1.28515625" style="5" customWidth="1"/>
    <col min="298" max="298" width="1" style="5" customWidth="1"/>
    <col min="299" max="300" width="1.28515625" style="5" customWidth="1"/>
    <col min="301" max="301" width="1" style="5" customWidth="1"/>
    <col min="302" max="303" width="1.28515625" style="5" customWidth="1"/>
    <col min="304" max="304" width="1" style="5" customWidth="1"/>
    <col min="305" max="373" width="1.28515625" style="5" customWidth="1"/>
    <col min="374" max="378" width="1.28515625" style="5"/>
    <col min="379" max="379" width="1.7109375" style="5" bestFit="1" customWidth="1"/>
    <col min="380" max="381" width="1.28515625" style="5"/>
    <col min="382" max="382" width="4.85546875" style="5" bestFit="1" customWidth="1"/>
    <col min="383" max="510" width="1.28515625" style="5"/>
    <col min="511" max="553" width="1.28515625" style="5" customWidth="1"/>
    <col min="554" max="554" width="1" style="5" customWidth="1"/>
    <col min="555" max="556" width="1.28515625" style="5" customWidth="1"/>
    <col min="557" max="557" width="1" style="5" customWidth="1"/>
    <col min="558" max="559" width="1.28515625" style="5" customWidth="1"/>
    <col min="560" max="560" width="1" style="5" customWidth="1"/>
    <col min="561" max="629" width="1.28515625" style="5" customWidth="1"/>
    <col min="630" max="634" width="1.28515625" style="5"/>
    <col min="635" max="635" width="1.7109375" style="5" bestFit="1" customWidth="1"/>
    <col min="636" max="637" width="1.28515625" style="5"/>
    <col min="638" max="638" width="4.85546875" style="5" bestFit="1" customWidth="1"/>
    <col min="639" max="766" width="1.28515625" style="5"/>
    <col min="767" max="809" width="1.28515625" style="5" customWidth="1"/>
    <col min="810" max="810" width="1" style="5" customWidth="1"/>
    <col min="811" max="812" width="1.28515625" style="5" customWidth="1"/>
    <col min="813" max="813" width="1" style="5" customWidth="1"/>
    <col min="814" max="815" width="1.28515625" style="5" customWidth="1"/>
    <col min="816" max="816" width="1" style="5" customWidth="1"/>
    <col min="817" max="885" width="1.28515625" style="5" customWidth="1"/>
    <col min="886" max="890" width="1.28515625" style="5"/>
    <col min="891" max="891" width="1.7109375" style="5" bestFit="1" customWidth="1"/>
    <col min="892" max="893" width="1.28515625" style="5"/>
    <col min="894" max="894" width="4.85546875" style="5" bestFit="1" customWidth="1"/>
    <col min="895" max="1022" width="1.28515625" style="5"/>
    <col min="1023" max="1065" width="1.28515625" style="5" customWidth="1"/>
    <col min="1066" max="1066" width="1" style="5" customWidth="1"/>
    <col min="1067" max="1068" width="1.28515625" style="5" customWidth="1"/>
    <col min="1069" max="1069" width="1" style="5" customWidth="1"/>
    <col min="1070" max="1071" width="1.28515625" style="5" customWidth="1"/>
    <col min="1072" max="1072" width="1" style="5" customWidth="1"/>
    <col min="1073" max="1141" width="1.28515625" style="5" customWidth="1"/>
    <col min="1142" max="1146" width="1.28515625" style="5"/>
    <col min="1147" max="1147" width="1.7109375" style="5" bestFit="1" customWidth="1"/>
    <col min="1148" max="1149" width="1.28515625" style="5"/>
    <col min="1150" max="1150" width="4.85546875" style="5" bestFit="1" customWidth="1"/>
    <col min="1151" max="1278" width="1.28515625" style="5"/>
    <col min="1279" max="1321" width="1.28515625" style="5" customWidth="1"/>
    <col min="1322" max="1322" width="1" style="5" customWidth="1"/>
    <col min="1323" max="1324" width="1.28515625" style="5" customWidth="1"/>
    <col min="1325" max="1325" width="1" style="5" customWidth="1"/>
    <col min="1326" max="1327" width="1.28515625" style="5" customWidth="1"/>
    <col min="1328" max="1328" width="1" style="5" customWidth="1"/>
    <col min="1329" max="1397" width="1.28515625" style="5" customWidth="1"/>
    <col min="1398" max="1402" width="1.28515625" style="5"/>
    <col min="1403" max="1403" width="1.7109375" style="5" bestFit="1" customWidth="1"/>
    <col min="1404" max="1405" width="1.28515625" style="5"/>
    <col min="1406" max="1406" width="4.85546875" style="5" bestFit="1" customWidth="1"/>
    <col min="1407" max="1534" width="1.28515625" style="5"/>
    <col min="1535" max="1577" width="1.28515625" style="5" customWidth="1"/>
    <col min="1578" max="1578" width="1" style="5" customWidth="1"/>
    <col min="1579" max="1580" width="1.28515625" style="5" customWidth="1"/>
    <col min="1581" max="1581" width="1" style="5" customWidth="1"/>
    <col min="1582" max="1583" width="1.28515625" style="5" customWidth="1"/>
    <col min="1584" max="1584" width="1" style="5" customWidth="1"/>
    <col min="1585" max="1653" width="1.28515625" style="5" customWidth="1"/>
    <col min="1654" max="1658" width="1.28515625" style="5"/>
    <col min="1659" max="1659" width="1.7109375" style="5" bestFit="1" customWidth="1"/>
    <col min="1660" max="1661" width="1.28515625" style="5"/>
    <col min="1662" max="1662" width="4.85546875" style="5" bestFit="1" customWidth="1"/>
    <col min="1663" max="1790" width="1.28515625" style="5"/>
    <col min="1791" max="1833" width="1.28515625" style="5" customWidth="1"/>
    <col min="1834" max="1834" width="1" style="5" customWidth="1"/>
    <col min="1835" max="1836" width="1.28515625" style="5" customWidth="1"/>
    <col min="1837" max="1837" width="1" style="5" customWidth="1"/>
    <col min="1838" max="1839" width="1.28515625" style="5" customWidth="1"/>
    <col min="1840" max="1840" width="1" style="5" customWidth="1"/>
    <col min="1841" max="1909" width="1.28515625" style="5" customWidth="1"/>
    <col min="1910" max="1914" width="1.28515625" style="5"/>
    <col min="1915" max="1915" width="1.7109375" style="5" bestFit="1" customWidth="1"/>
    <col min="1916" max="1917" width="1.28515625" style="5"/>
    <col min="1918" max="1918" width="4.85546875" style="5" bestFit="1" customWidth="1"/>
    <col min="1919" max="2046" width="1.28515625" style="5"/>
    <col min="2047" max="2089" width="1.28515625" style="5" customWidth="1"/>
    <col min="2090" max="2090" width="1" style="5" customWidth="1"/>
    <col min="2091" max="2092" width="1.28515625" style="5" customWidth="1"/>
    <col min="2093" max="2093" width="1" style="5" customWidth="1"/>
    <col min="2094" max="2095" width="1.28515625" style="5" customWidth="1"/>
    <col min="2096" max="2096" width="1" style="5" customWidth="1"/>
    <col min="2097" max="2165" width="1.28515625" style="5" customWidth="1"/>
    <col min="2166" max="2170" width="1.28515625" style="5"/>
    <col min="2171" max="2171" width="1.7109375" style="5" bestFit="1" customWidth="1"/>
    <col min="2172" max="2173" width="1.28515625" style="5"/>
    <col min="2174" max="2174" width="4.85546875" style="5" bestFit="1" customWidth="1"/>
    <col min="2175" max="2302" width="1.28515625" style="5"/>
    <col min="2303" max="2345" width="1.28515625" style="5" customWidth="1"/>
    <col min="2346" max="2346" width="1" style="5" customWidth="1"/>
    <col min="2347" max="2348" width="1.28515625" style="5" customWidth="1"/>
    <col min="2349" max="2349" width="1" style="5" customWidth="1"/>
    <col min="2350" max="2351" width="1.28515625" style="5" customWidth="1"/>
    <col min="2352" max="2352" width="1" style="5" customWidth="1"/>
    <col min="2353" max="2421" width="1.28515625" style="5" customWidth="1"/>
    <col min="2422" max="2426" width="1.28515625" style="5"/>
    <col min="2427" max="2427" width="1.7109375" style="5" bestFit="1" customWidth="1"/>
    <col min="2428" max="2429" width="1.28515625" style="5"/>
    <col min="2430" max="2430" width="4.85546875" style="5" bestFit="1" customWidth="1"/>
    <col min="2431" max="2558" width="1.28515625" style="5"/>
    <col min="2559" max="2601" width="1.28515625" style="5" customWidth="1"/>
    <col min="2602" max="2602" width="1" style="5" customWidth="1"/>
    <col min="2603" max="2604" width="1.28515625" style="5" customWidth="1"/>
    <col min="2605" max="2605" width="1" style="5" customWidth="1"/>
    <col min="2606" max="2607" width="1.28515625" style="5" customWidth="1"/>
    <col min="2608" max="2608" width="1" style="5" customWidth="1"/>
    <col min="2609" max="2677" width="1.28515625" style="5" customWidth="1"/>
    <col min="2678" max="2682" width="1.28515625" style="5"/>
    <col min="2683" max="2683" width="1.7109375" style="5" bestFit="1" customWidth="1"/>
    <col min="2684" max="2685" width="1.28515625" style="5"/>
    <col min="2686" max="2686" width="4.85546875" style="5" bestFit="1" customWidth="1"/>
    <col min="2687" max="2814" width="1.28515625" style="5"/>
    <col min="2815" max="2857" width="1.28515625" style="5" customWidth="1"/>
    <col min="2858" max="2858" width="1" style="5" customWidth="1"/>
    <col min="2859" max="2860" width="1.28515625" style="5" customWidth="1"/>
    <col min="2861" max="2861" width="1" style="5" customWidth="1"/>
    <col min="2862" max="2863" width="1.28515625" style="5" customWidth="1"/>
    <col min="2864" max="2864" width="1" style="5" customWidth="1"/>
    <col min="2865" max="2933" width="1.28515625" style="5" customWidth="1"/>
    <col min="2934" max="2938" width="1.28515625" style="5"/>
    <col min="2939" max="2939" width="1.7109375" style="5" bestFit="1" customWidth="1"/>
    <col min="2940" max="2941" width="1.28515625" style="5"/>
    <col min="2942" max="2942" width="4.85546875" style="5" bestFit="1" customWidth="1"/>
    <col min="2943" max="3070" width="1.28515625" style="5"/>
    <col min="3071" max="3113" width="1.28515625" style="5" customWidth="1"/>
    <col min="3114" max="3114" width="1" style="5" customWidth="1"/>
    <col min="3115" max="3116" width="1.28515625" style="5" customWidth="1"/>
    <col min="3117" max="3117" width="1" style="5" customWidth="1"/>
    <col min="3118" max="3119" width="1.28515625" style="5" customWidth="1"/>
    <col min="3120" max="3120" width="1" style="5" customWidth="1"/>
    <col min="3121" max="3189" width="1.28515625" style="5" customWidth="1"/>
    <col min="3190" max="3194" width="1.28515625" style="5"/>
    <col min="3195" max="3195" width="1.7109375" style="5" bestFit="1" customWidth="1"/>
    <col min="3196" max="3197" width="1.28515625" style="5"/>
    <col min="3198" max="3198" width="4.85546875" style="5" bestFit="1" customWidth="1"/>
    <col min="3199" max="3326" width="1.28515625" style="5"/>
    <col min="3327" max="3369" width="1.28515625" style="5" customWidth="1"/>
    <col min="3370" max="3370" width="1" style="5" customWidth="1"/>
    <col min="3371" max="3372" width="1.28515625" style="5" customWidth="1"/>
    <col min="3373" max="3373" width="1" style="5" customWidth="1"/>
    <col min="3374" max="3375" width="1.28515625" style="5" customWidth="1"/>
    <col min="3376" max="3376" width="1" style="5" customWidth="1"/>
    <col min="3377" max="3445" width="1.28515625" style="5" customWidth="1"/>
    <col min="3446" max="3450" width="1.28515625" style="5"/>
    <col min="3451" max="3451" width="1.7109375" style="5" bestFit="1" customWidth="1"/>
    <col min="3452" max="3453" width="1.28515625" style="5"/>
    <col min="3454" max="3454" width="4.85546875" style="5" bestFit="1" customWidth="1"/>
    <col min="3455" max="3582" width="1.28515625" style="5"/>
    <col min="3583" max="3625" width="1.28515625" style="5" customWidth="1"/>
    <col min="3626" max="3626" width="1" style="5" customWidth="1"/>
    <col min="3627" max="3628" width="1.28515625" style="5" customWidth="1"/>
    <col min="3629" max="3629" width="1" style="5" customWidth="1"/>
    <col min="3630" max="3631" width="1.28515625" style="5" customWidth="1"/>
    <col min="3632" max="3632" width="1" style="5" customWidth="1"/>
    <col min="3633" max="3701" width="1.28515625" style="5" customWidth="1"/>
    <col min="3702" max="3706" width="1.28515625" style="5"/>
    <col min="3707" max="3707" width="1.7109375" style="5" bestFit="1" customWidth="1"/>
    <col min="3708" max="3709" width="1.28515625" style="5"/>
    <col min="3710" max="3710" width="4.85546875" style="5" bestFit="1" customWidth="1"/>
    <col min="3711" max="3838" width="1.28515625" style="5"/>
    <col min="3839" max="3881" width="1.28515625" style="5" customWidth="1"/>
    <col min="3882" max="3882" width="1" style="5" customWidth="1"/>
    <col min="3883" max="3884" width="1.28515625" style="5" customWidth="1"/>
    <col min="3885" max="3885" width="1" style="5" customWidth="1"/>
    <col min="3886" max="3887" width="1.28515625" style="5" customWidth="1"/>
    <col min="3888" max="3888" width="1" style="5" customWidth="1"/>
    <col min="3889" max="3957" width="1.28515625" style="5" customWidth="1"/>
    <col min="3958" max="3962" width="1.28515625" style="5"/>
    <col min="3963" max="3963" width="1.7109375" style="5" bestFit="1" customWidth="1"/>
    <col min="3964" max="3965" width="1.28515625" style="5"/>
    <col min="3966" max="3966" width="4.85546875" style="5" bestFit="1" customWidth="1"/>
    <col min="3967" max="4094" width="1.28515625" style="5"/>
    <col min="4095" max="4137" width="1.28515625" style="5" customWidth="1"/>
    <col min="4138" max="4138" width="1" style="5" customWidth="1"/>
    <col min="4139" max="4140" width="1.28515625" style="5" customWidth="1"/>
    <col min="4141" max="4141" width="1" style="5" customWidth="1"/>
    <col min="4142" max="4143" width="1.28515625" style="5" customWidth="1"/>
    <col min="4144" max="4144" width="1" style="5" customWidth="1"/>
    <col min="4145" max="4213" width="1.28515625" style="5" customWidth="1"/>
    <col min="4214" max="4218" width="1.28515625" style="5"/>
    <col min="4219" max="4219" width="1.7109375" style="5" bestFit="1" customWidth="1"/>
    <col min="4220" max="4221" width="1.28515625" style="5"/>
    <col min="4222" max="4222" width="4.85546875" style="5" bestFit="1" customWidth="1"/>
    <col min="4223" max="4350" width="1.28515625" style="5"/>
    <col min="4351" max="4393" width="1.28515625" style="5" customWidth="1"/>
    <col min="4394" max="4394" width="1" style="5" customWidth="1"/>
    <col min="4395" max="4396" width="1.28515625" style="5" customWidth="1"/>
    <col min="4397" max="4397" width="1" style="5" customWidth="1"/>
    <col min="4398" max="4399" width="1.28515625" style="5" customWidth="1"/>
    <col min="4400" max="4400" width="1" style="5" customWidth="1"/>
    <col min="4401" max="4469" width="1.28515625" style="5" customWidth="1"/>
    <col min="4470" max="4474" width="1.28515625" style="5"/>
    <col min="4475" max="4475" width="1.7109375" style="5" bestFit="1" customWidth="1"/>
    <col min="4476" max="4477" width="1.28515625" style="5"/>
    <col min="4478" max="4478" width="4.85546875" style="5" bestFit="1" customWidth="1"/>
    <col min="4479" max="4606" width="1.28515625" style="5"/>
    <col min="4607" max="4649" width="1.28515625" style="5" customWidth="1"/>
    <col min="4650" max="4650" width="1" style="5" customWidth="1"/>
    <col min="4651" max="4652" width="1.28515625" style="5" customWidth="1"/>
    <col min="4653" max="4653" width="1" style="5" customWidth="1"/>
    <col min="4654" max="4655" width="1.28515625" style="5" customWidth="1"/>
    <col min="4656" max="4656" width="1" style="5" customWidth="1"/>
    <col min="4657" max="4725" width="1.28515625" style="5" customWidth="1"/>
    <col min="4726" max="4730" width="1.28515625" style="5"/>
    <col min="4731" max="4731" width="1.7109375" style="5" bestFit="1" customWidth="1"/>
    <col min="4732" max="4733" width="1.28515625" style="5"/>
    <col min="4734" max="4734" width="4.85546875" style="5" bestFit="1" customWidth="1"/>
    <col min="4735" max="4862" width="1.28515625" style="5"/>
    <col min="4863" max="4905" width="1.28515625" style="5" customWidth="1"/>
    <col min="4906" max="4906" width="1" style="5" customWidth="1"/>
    <col min="4907" max="4908" width="1.28515625" style="5" customWidth="1"/>
    <col min="4909" max="4909" width="1" style="5" customWidth="1"/>
    <col min="4910" max="4911" width="1.28515625" style="5" customWidth="1"/>
    <col min="4912" max="4912" width="1" style="5" customWidth="1"/>
    <col min="4913" max="4981" width="1.28515625" style="5" customWidth="1"/>
    <col min="4982" max="4986" width="1.28515625" style="5"/>
    <col min="4987" max="4987" width="1.7109375" style="5" bestFit="1" customWidth="1"/>
    <col min="4988" max="4989" width="1.28515625" style="5"/>
    <col min="4990" max="4990" width="4.85546875" style="5" bestFit="1" customWidth="1"/>
    <col min="4991" max="5118" width="1.28515625" style="5"/>
    <col min="5119" max="5161" width="1.28515625" style="5" customWidth="1"/>
    <col min="5162" max="5162" width="1" style="5" customWidth="1"/>
    <col min="5163" max="5164" width="1.28515625" style="5" customWidth="1"/>
    <col min="5165" max="5165" width="1" style="5" customWidth="1"/>
    <col min="5166" max="5167" width="1.28515625" style="5" customWidth="1"/>
    <col min="5168" max="5168" width="1" style="5" customWidth="1"/>
    <col min="5169" max="5237" width="1.28515625" style="5" customWidth="1"/>
    <col min="5238" max="5242" width="1.28515625" style="5"/>
    <col min="5243" max="5243" width="1.7109375" style="5" bestFit="1" customWidth="1"/>
    <col min="5244" max="5245" width="1.28515625" style="5"/>
    <col min="5246" max="5246" width="4.85546875" style="5" bestFit="1" customWidth="1"/>
    <col min="5247" max="5374" width="1.28515625" style="5"/>
    <col min="5375" max="5417" width="1.28515625" style="5" customWidth="1"/>
    <col min="5418" max="5418" width="1" style="5" customWidth="1"/>
    <col min="5419" max="5420" width="1.28515625" style="5" customWidth="1"/>
    <col min="5421" max="5421" width="1" style="5" customWidth="1"/>
    <col min="5422" max="5423" width="1.28515625" style="5" customWidth="1"/>
    <col min="5424" max="5424" width="1" style="5" customWidth="1"/>
    <col min="5425" max="5493" width="1.28515625" style="5" customWidth="1"/>
    <col min="5494" max="5498" width="1.28515625" style="5"/>
    <col min="5499" max="5499" width="1.7109375" style="5" bestFit="1" customWidth="1"/>
    <col min="5500" max="5501" width="1.28515625" style="5"/>
    <col min="5502" max="5502" width="4.85546875" style="5" bestFit="1" customWidth="1"/>
    <col min="5503" max="5630" width="1.28515625" style="5"/>
    <col min="5631" max="5673" width="1.28515625" style="5" customWidth="1"/>
    <col min="5674" max="5674" width="1" style="5" customWidth="1"/>
    <col min="5675" max="5676" width="1.28515625" style="5" customWidth="1"/>
    <col min="5677" max="5677" width="1" style="5" customWidth="1"/>
    <col min="5678" max="5679" width="1.28515625" style="5" customWidth="1"/>
    <col min="5680" max="5680" width="1" style="5" customWidth="1"/>
    <col min="5681" max="5749" width="1.28515625" style="5" customWidth="1"/>
    <col min="5750" max="5754" width="1.28515625" style="5"/>
    <col min="5755" max="5755" width="1.7109375" style="5" bestFit="1" customWidth="1"/>
    <col min="5756" max="5757" width="1.28515625" style="5"/>
    <col min="5758" max="5758" width="4.85546875" style="5" bestFit="1" customWidth="1"/>
    <col min="5759" max="5886" width="1.28515625" style="5"/>
    <col min="5887" max="5929" width="1.28515625" style="5" customWidth="1"/>
    <col min="5930" max="5930" width="1" style="5" customWidth="1"/>
    <col min="5931" max="5932" width="1.28515625" style="5" customWidth="1"/>
    <col min="5933" max="5933" width="1" style="5" customWidth="1"/>
    <col min="5934" max="5935" width="1.28515625" style="5" customWidth="1"/>
    <col min="5936" max="5936" width="1" style="5" customWidth="1"/>
    <col min="5937" max="6005" width="1.28515625" style="5" customWidth="1"/>
    <col min="6006" max="6010" width="1.28515625" style="5"/>
    <col min="6011" max="6011" width="1.7109375" style="5" bestFit="1" customWidth="1"/>
    <col min="6012" max="6013" width="1.28515625" style="5"/>
    <col min="6014" max="6014" width="4.85546875" style="5" bestFit="1" customWidth="1"/>
    <col min="6015" max="6142" width="1.28515625" style="5"/>
    <col min="6143" max="6185" width="1.28515625" style="5" customWidth="1"/>
    <col min="6186" max="6186" width="1" style="5" customWidth="1"/>
    <col min="6187" max="6188" width="1.28515625" style="5" customWidth="1"/>
    <col min="6189" max="6189" width="1" style="5" customWidth="1"/>
    <col min="6190" max="6191" width="1.28515625" style="5" customWidth="1"/>
    <col min="6192" max="6192" width="1" style="5" customWidth="1"/>
    <col min="6193" max="6261" width="1.28515625" style="5" customWidth="1"/>
    <col min="6262" max="6266" width="1.28515625" style="5"/>
    <col min="6267" max="6267" width="1.7109375" style="5" bestFit="1" customWidth="1"/>
    <col min="6268" max="6269" width="1.28515625" style="5"/>
    <col min="6270" max="6270" width="4.85546875" style="5" bestFit="1" customWidth="1"/>
    <col min="6271" max="6398" width="1.28515625" style="5"/>
    <col min="6399" max="6441" width="1.28515625" style="5" customWidth="1"/>
    <col min="6442" max="6442" width="1" style="5" customWidth="1"/>
    <col min="6443" max="6444" width="1.28515625" style="5" customWidth="1"/>
    <col min="6445" max="6445" width="1" style="5" customWidth="1"/>
    <col min="6446" max="6447" width="1.28515625" style="5" customWidth="1"/>
    <col min="6448" max="6448" width="1" style="5" customWidth="1"/>
    <col min="6449" max="6517" width="1.28515625" style="5" customWidth="1"/>
    <col min="6518" max="6522" width="1.28515625" style="5"/>
    <col min="6523" max="6523" width="1.7109375" style="5" bestFit="1" customWidth="1"/>
    <col min="6524" max="6525" width="1.28515625" style="5"/>
    <col min="6526" max="6526" width="4.85546875" style="5" bestFit="1" customWidth="1"/>
    <col min="6527" max="6654" width="1.28515625" style="5"/>
    <col min="6655" max="6697" width="1.28515625" style="5" customWidth="1"/>
    <col min="6698" max="6698" width="1" style="5" customWidth="1"/>
    <col min="6699" max="6700" width="1.28515625" style="5" customWidth="1"/>
    <col min="6701" max="6701" width="1" style="5" customWidth="1"/>
    <col min="6702" max="6703" width="1.28515625" style="5" customWidth="1"/>
    <col min="6704" max="6704" width="1" style="5" customWidth="1"/>
    <col min="6705" max="6773" width="1.28515625" style="5" customWidth="1"/>
    <col min="6774" max="6778" width="1.28515625" style="5"/>
    <col min="6779" max="6779" width="1.7109375" style="5" bestFit="1" customWidth="1"/>
    <col min="6780" max="6781" width="1.28515625" style="5"/>
    <col min="6782" max="6782" width="4.85546875" style="5" bestFit="1" customWidth="1"/>
    <col min="6783" max="6910" width="1.28515625" style="5"/>
    <col min="6911" max="6953" width="1.28515625" style="5" customWidth="1"/>
    <col min="6954" max="6954" width="1" style="5" customWidth="1"/>
    <col min="6955" max="6956" width="1.28515625" style="5" customWidth="1"/>
    <col min="6957" max="6957" width="1" style="5" customWidth="1"/>
    <col min="6958" max="6959" width="1.28515625" style="5" customWidth="1"/>
    <col min="6960" max="6960" width="1" style="5" customWidth="1"/>
    <col min="6961" max="7029" width="1.28515625" style="5" customWidth="1"/>
    <col min="7030" max="7034" width="1.28515625" style="5"/>
    <col min="7035" max="7035" width="1.7109375" style="5" bestFit="1" customWidth="1"/>
    <col min="7036" max="7037" width="1.28515625" style="5"/>
    <col min="7038" max="7038" width="4.85546875" style="5" bestFit="1" customWidth="1"/>
    <col min="7039" max="7166" width="1.28515625" style="5"/>
    <col min="7167" max="7209" width="1.28515625" style="5" customWidth="1"/>
    <col min="7210" max="7210" width="1" style="5" customWidth="1"/>
    <col min="7211" max="7212" width="1.28515625" style="5" customWidth="1"/>
    <col min="7213" max="7213" width="1" style="5" customWidth="1"/>
    <col min="7214" max="7215" width="1.28515625" style="5" customWidth="1"/>
    <col min="7216" max="7216" width="1" style="5" customWidth="1"/>
    <col min="7217" max="7285" width="1.28515625" style="5" customWidth="1"/>
    <col min="7286" max="7290" width="1.28515625" style="5"/>
    <col min="7291" max="7291" width="1.7109375" style="5" bestFit="1" customWidth="1"/>
    <col min="7292" max="7293" width="1.28515625" style="5"/>
    <col min="7294" max="7294" width="4.85546875" style="5" bestFit="1" customWidth="1"/>
    <col min="7295" max="7422" width="1.28515625" style="5"/>
    <col min="7423" max="7465" width="1.28515625" style="5" customWidth="1"/>
    <col min="7466" max="7466" width="1" style="5" customWidth="1"/>
    <col min="7467" max="7468" width="1.28515625" style="5" customWidth="1"/>
    <col min="7469" max="7469" width="1" style="5" customWidth="1"/>
    <col min="7470" max="7471" width="1.28515625" style="5" customWidth="1"/>
    <col min="7472" max="7472" width="1" style="5" customWidth="1"/>
    <col min="7473" max="7541" width="1.28515625" style="5" customWidth="1"/>
    <col min="7542" max="7546" width="1.28515625" style="5"/>
    <col min="7547" max="7547" width="1.7109375" style="5" bestFit="1" customWidth="1"/>
    <col min="7548" max="7549" width="1.28515625" style="5"/>
    <col min="7550" max="7550" width="4.85546875" style="5" bestFit="1" customWidth="1"/>
    <col min="7551" max="7678" width="1.28515625" style="5"/>
    <col min="7679" max="7721" width="1.28515625" style="5" customWidth="1"/>
    <col min="7722" max="7722" width="1" style="5" customWidth="1"/>
    <col min="7723" max="7724" width="1.28515625" style="5" customWidth="1"/>
    <col min="7725" max="7725" width="1" style="5" customWidth="1"/>
    <col min="7726" max="7727" width="1.28515625" style="5" customWidth="1"/>
    <col min="7728" max="7728" width="1" style="5" customWidth="1"/>
    <col min="7729" max="7797" width="1.28515625" style="5" customWidth="1"/>
    <col min="7798" max="7802" width="1.28515625" style="5"/>
    <col min="7803" max="7803" width="1.7109375" style="5" bestFit="1" customWidth="1"/>
    <col min="7804" max="7805" width="1.28515625" style="5"/>
    <col min="7806" max="7806" width="4.85546875" style="5" bestFit="1" customWidth="1"/>
    <col min="7807" max="7934" width="1.28515625" style="5"/>
    <col min="7935" max="7977" width="1.28515625" style="5" customWidth="1"/>
    <col min="7978" max="7978" width="1" style="5" customWidth="1"/>
    <col min="7979" max="7980" width="1.28515625" style="5" customWidth="1"/>
    <col min="7981" max="7981" width="1" style="5" customWidth="1"/>
    <col min="7982" max="7983" width="1.28515625" style="5" customWidth="1"/>
    <col min="7984" max="7984" width="1" style="5" customWidth="1"/>
    <col min="7985" max="8053" width="1.28515625" style="5" customWidth="1"/>
    <col min="8054" max="8058" width="1.28515625" style="5"/>
    <col min="8059" max="8059" width="1.7109375" style="5" bestFit="1" customWidth="1"/>
    <col min="8060" max="8061" width="1.28515625" style="5"/>
    <col min="8062" max="8062" width="4.85546875" style="5" bestFit="1" customWidth="1"/>
    <col min="8063" max="8190" width="1.28515625" style="5"/>
    <col min="8191" max="8233" width="1.28515625" style="5" customWidth="1"/>
    <col min="8234" max="8234" width="1" style="5" customWidth="1"/>
    <col min="8235" max="8236" width="1.28515625" style="5" customWidth="1"/>
    <col min="8237" max="8237" width="1" style="5" customWidth="1"/>
    <col min="8238" max="8239" width="1.28515625" style="5" customWidth="1"/>
    <col min="8240" max="8240" width="1" style="5" customWidth="1"/>
    <col min="8241" max="8309" width="1.28515625" style="5" customWidth="1"/>
    <col min="8310" max="8314" width="1.28515625" style="5"/>
    <col min="8315" max="8315" width="1.7109375" style="5" bestFit="1" customWidth="1"/>
    <col min="8316" max="8317" width="1.28515625" style="5"/>
    <col min="8318" max="8318" width="4.85546875" style="5" bestFit="1" customWidth="1"/>
    <col min="8319" max="8446" width="1.28515625" style="5"/>
    <col min="8447" max="8489" width="1.28515625" style="5" customWidth="1"/>
    <col min="8490" max="8490" width="1" style="5" customWidth="1"/>
    <col min="8491" max="8492" width="1.28515625" style="5" customWidth="1"/>
    <col min="8493" max="8493" width="1" style="5" customWidth="1"/>
    <col min="8494" max="8495" width="1.28515625" style="5" customWidth="1"/>
    <col min="8496" max="8496" width="1" style="5" customWidth="1"/>
    <col min="8497" max="8565" width="1.28515625" style="5" customWidth="1"/>
    <col min="8566" max="8570" width="1.28515625" style="5"/>
    <col min="8571" max="8571" width="1.7109375" style="5" bestFit="1" customWidth="1"/>
    <col min="8572" max="8573" width="1.28515625" style="5"/>
    <col min="8574" max="8574" width="4.85546875" style="5" bestFit="1" customWidth="1"/>
    <col min="8575" max="8702" width="1.28515625" style="5"/>
    <col min="8703" max="8745" width="1.28515625" style="5" customWidth="1"/>
    <col min="8746" max="8746" width="1" style="5" customWidth="1"/>
    <col min="8747" max="8748" width="1.28515625" style="5" customWidth="1"/>
    <col min="8749" max="8749" width="1" style="5" customWidth="1"/>
    <col min="8750" max="8751" width="1.28515625" style="5" customWidth="1"/>
    <col min="8752" max="8752" width="1" style="5" customWidth="1"/>
    <col min="8753" max="8821" width="1.28515625" style="5" customWidth="1"/>
    <col min="8822" max="8826" width="1.28515625" style="5"/>
    <col min="8827" max="8827" width="1.7109375" style="5" bestFit="1" customWidth="1"/>
    <col min="8828" max="8829" width="1.28515625" style="5"/>
    <col min="8830" max="8830" width="4.85546875" style="5" bestFit="1" customWidth="1"/>
    <col min="8831" max="8958" width="1.28515625" style="5"/>
    <col min="8959" max="9001" width="1.28515625" style="5" customWidth="1"/>
    <col min="9002" max="9002" width="1" style="5" customWidth="1"/>
    <col min="9003" max="9004" width="1.28515625" style="5" customWidth="1"/>
    <col min="9005" max="9005" width="1" style="5" customWidth="1"/>
    <col min="9006" max="9007" width="1.28515625" style="5" customWidth="1"/>
    <col min="9008" max="9008" width="1" style="5" customWidth="1"/>
    <col min="9009" max="9077" width="1.28515625" style="5" customWidth="1"/>
    <col min="9078" max="9082" width="1.28515625" style="5"/>
    <col min="9083" max="9083" width="1.7109375" style="5" bestFit="1" customWidth="1"/>
    <col min="9084" max="9085" width="1.28515625" style="5"/>
    <col min="9086" max="9086" width="4.85546875" style="5" bestFit="1" customWidth="1"/>
    <col min="9087" max="9214" width="1.28515625" style="5"/>
    <col min="9215" max="9257" width="1.28515625" style="5" customWidth="1"/>
    <col min="9258" max="9258" width="1" style="5" customWidth="1"/>
    <col min="9259" max="9260" width="1.28515625" style="5" customWidth="1"/>
    <col min="9261" max="9261" width="1" style="5" customWidth="1"/>
    <col min="9262" max="9263" width="1.28515625" style="5" customWidth="1"/>
    <col min="9264" max="9264" width="1" style="5" customWidth="1"/>
    <col min="9265" max="9333" width="1.28515625" style="5" customWidth="1"/>
    <col min="9334" max="9338" width="1.28515625" style="5"/>
    <col min="9339" max="9339" width="1.7109375" style="5" bestFit="1" customWidth="1"/>
    <col min="9340" max="9341" width="1.28515625" style="5"/>
    <col min="9342" max="9342" width="4.85546875" style="5" bestFit="1" customWidth="1"/>
    <col min="9343" max="9470" width="1.28515625" style="5"/>
    <col min="9471" max="9513" width="1.28515625" style="5" customWidth="1"/>
    <col min="9514" max="9514" width="1" style="5" customWidth="1"/>
    <col min="9515" max="9516" width="1.28515625" style="5" customWidth="1"/>
    <col min="9517" max="9517" width="1" style="5" customWidth="1"/>
    <col min="9518" max="9519" width="1.28515625" style="5" customWidth="1"/>
    <col min="9520" max="9520" width="1" style="5" customWidth="1"/>
    <col min="9521" max="9589" width="1.28515625" style="5" customWidth="1"/>
    <col min="9590" max="9594" width="1.28515625" style="5"/>
    <col min="9595" max="9595" width="1.7109375" style="5" bestFit="1" customWidth="1"/>
    <col min="9596" max="9597" width="1.28515625" style="5"/>
    <col min="9598" max="9598" width="4.85546875" style="5" bestFit="1" customWidth="1"/>
    <col min="9599" max="9726" width="1.28515625" style="5"/>
    <col min="9727" max="9769" width="1.28515625" style="5" customWidth="1"/>
    <col min="9770" max="9770" width="1" style="5" customWidth="1"/>
    <col min="9771" max="9772" width="1.28515625" style="5" customWidth="1"/>
    <col min="9773" max="9773" width="1" style="5" customWidth="1"/>
    <col min="9774" max="9775" width="1.28515625" style="5" customWidth="1"/>
    <col min="9776" max="9776" width="1" style="5" customWidth="1"/>
    <col min="9777" max="9845" width="1.28515625" style="5" customWidth="1"/>
    <col min="9846" max="9850" width="1.28515625" style="5"/>
    <col min="9851" max="9851" width="1.7109375" style="5" bestFit="1" customWidth="1"/>
    <col min="9852" max="9853" width="1.28515625" style="5"/>
    <col min="9854" max="9854" width="4.85546875" style="5" bestFit="1" customWidth="1"/>
    <col min="9855" max="9982" width="1.28515625" style="5"/>
    <col min="9983" max="10025" width="1.28515625" style="5" customWidth="1"/>
    <col min="10026" max="10026" width="1" style="5" customWidth="1"/>
    <col min="10027" max="10028" width="1.28515625" style="5" customWidth="1"/>
    <col min="10029" max="10029" width="1" style="5" customWidth="1"/>
    <col min="10030" max="10031" width="1.28515625" style="5" customWidth="1"/>
    <col min="10032" max="10032" width="1" style="5" customWidth="1"/>
    <col min="10033" max="10101" width="1.28515625" style="5" customWidth="1"/>
    <col min="10102" max="10106" width="1.28515625" style="5"/>
    <col min="10107" max="10107" width="1.7109375" style="5" bestFit="1" customWidth="1"/>
    <col min="10108" max="10109" width="1.28515625" style="5"/>
    <col min="10110" max="10110" width="4.85546875" style="5" bestFit="1" customWidth="1"/>
    <col min="10111" max="10238" width="1.28515625" style="5"/>
    <col min="10239" max="10281" width="1.28515625" style="5" customWidth="1"/>
    <col min="10282" max="10282" width="1" style="5" customWidth="1"/>
    <col min="10283" max="10284" width="1.28515625" style="5" customWidth="1"/>
    <col min="10285" max="10285" width="1" style="5" customWidth="1"/>
    <col min="10286" max="10287" width="1.28515625" style="5" customWidth="1"/>
    <col min="10288" max="10288" width="1" style="5" customWidth="1"/>
    <col min="10289" max="10357" width="1.28515625" style="5" customWidth="1"/>
    <col min="10358" max="10362" width="1.28515625" style="5"/>
    <col min="10363" max="10363" width="1.7109375" style="5" bestFit="1" customWidth="1"/>
    <col min="10364" max="10365" width="1.28515625" style="5"/>
    <col min="10366" max="10366" width="4.85546875" style="5" bestFit="1" customWidth="1"/>
    <col min="10367" max="10494" width="1.28515625" style="5"/>
    <col min="10495" max="10537" width="1.28515625" style="5" customWidth="1"/>
    <col min="10538" max="10538" width="1" style="5" customWidth="1"/>
    <col min="10539" max="10540" width="1.28515625" style="5" customWidth="1"/>
    <col min="10541" max="10541" width="1" style="5" customWidth="1"/>
    <col min="10542" max="10543" width="1.28515625" style="5" customWidth="1"/>
    <col min="10544" max="10544" width="1" style="5" customWidth="1"/>
    <col min="10545" max="10613" width="1.28515625" style="5" customWidth="1"/>
    <col min="10614" max="10618" width="1.28515625" style="5"/>
    <col min="10619" max="10619" width="1.7109375" style="5" bestFit="1" customWidth="1"/>
    <col min="10620" max="10621" width="1.28515625" style="5"/>
    <col min="10622" max="10622" width="4.85546875" style="5" bestFit="1" customWidth="1"/>
    <col min="10623" max="10750" width="1.28515625" style="5"/>
    <col min="10751" max="10793" width="1.28515625" style="5" customWidth="1"/>
    <col min="10794" max="10794" width="1" style="5" customWidth="1"/>
    <col min="10795" max="10796" width="1.28515625" style="5" customWidth="1"/>
    <col min="10797" max="10797" width="1" style="5" customWidth="1"/>
    <col min="10798" max="10799" width="1.28515625" style="5" customWidth="1"/>
    <col min="10800" max="10800" width="1" style="5" customWidth="1"/>
    <col min="10801" max="10869" width="1.28515625" style="5" customWidth="1"/>
    <col min="10870" max="10874" width="1.28515625" style="5"/>
    <col min="10875" max="10875" width="1.7109375" style="5" bestFit="1" customWidth="1"/>
    <col min="10876" max="10877" width="1.28515625" style="5"/>
    <col min="10878" max="10878" width="4.85546875" style="5" bestFit="1" customWidth="1"/>
    <col min="10879" max="11006" width="1.28515625" style="5"/>
    <col min="11007" max="11049" width="1.28515625" style="5" customWidth="1"/>
    <col min="11050" max="11050" width="1" style="5" customWidth="1"/>
    <col min="11051" max="11052" width="1.28515625" style="5" customWidth="1"/>
    <col min="11053" max="11053" width="1" style="5" customWidth="1"/>
    <col min="11054" max="11055" width="1.28515625" style="5" customWidth="1"/>
    <col min="11056" max="11056" width="1" style="5" customWidth="1"/>
    <col min="11057" max="11125" width="1.28515625" style="5" customWidth="1"/>
    <col min="11126" max="11130" width="1.28515625" style="5"/>
    <col min="11131" max="11131" width="1.7109375" style="5" bestFit="1" customWidth="1"/>
    <col min="11132" max="11133" width="1.28515625" style="5"/>
    <col min="11134" max="11134" width="4.85546875" style="5" bestFit="1" customWidth="1"/>
    <col min="11135" max="11262" width="1.28515625" style="5"/>
    <col min="11263" max="11305" width="1.28515625" style="5" customWidth="1"/>
    <col min="11306" max="11306" width="1" style="5" customWidth="1"/>
    <col min="11307" max="11308" width="1.28515625" style="5" customWidth="1"/>
    <col min="11309" max="11309" width="1" style="5" customWidth="1"/>
    <col min="11310" max="11311" width="1.28515625" style="5" customWidth="1"/>
    <col min="11312" max="11312" width="1" style="5" customWidth="1"/>
    <col min="11313" max="11381" width="1.28515625" style="5" customWidth="1"/>
    <col min="11382" max="11386" width="1.28515625" style="5"/>
    <col min="11387" max="11387" width="1.7109375" style="5" bestFit="1" customWidth="1"/>
    <col min="11388" max="11389" width="1.28515625" style="5"/>
    <col min="11390" max="11390" width="4.85546875" style="5" bestFit="1" customWidth="1"/>
    <col min="11391" max="11518" width="1.28515625" style="5"/>
    <col min="11519" max="11561" width="1.28515625" style="5" customWidth="1"/>
    <col min="11562" max="11562" width="1" style="5" customWidth="1"/>
    <col min="11563" max="11564" width="1.28515625" style="5" customWidth="1"/>
    <col min="11565" max="11565" width="1" style="5" customWidth="1"/>
    <col min="11566" max="11567" width="1.28515625" style="5" customWidth="1"/>
    <col min="11568" max="11568" width="1" style="5" customWidth="1"/>
    <col min="11569" max="11637" width="1.28515625" style="5" customWidth="1"/>
    <col min="11638" max="11642" width="1.28515625" style="5"/>
    <col min="11643" max="11643" width="1.7109375" style="5" bestFit="1" customWidth="1"/>
    <col min="11644" max="11645" width="1.28515625" style="5"/>
    <col min="11646" max="11646" width="4.85546875" style="5" bestFit="1" customWidth="1"/>
    <col min="11647" max="11774" width="1.28515625" style="5"/>
    <col min="11775" max="11817" width="1.28515625" style="5" customWidth="1"/>
    <col min="11818" max="11818" width="1" style="5" customWidth="1"/>
    <col min="11819" max="11820" width="1.28515625" style="5" customWidth="1"/>
    <col min="11821" max="11821" width="1" style="5" customWidth="1"/>
    <col min="11822" max="11823" width="1.28515625" style="5" customWidth="1"/>
    <col min="11824" max="11824" width="1" style="5" customWidth="1"/>
    <col min="11825" max="11893" width="1.28515625" style="5" customWidth="1"/>
    <col min="11894" max="11898" width="1.28515625" style="5"/>
    <col min="11899" max="11899" width="1.7109375" style="5" bestFit="1" customWidth="1"/>
    <col min="11900" max="11901" width="1.28515625" style="5"/>
    <col min="11902" max="11902" width="4.85546875" style="5" bestFit="1" customWidth="1"/>
    <col min="11903" max="12030" width="1.28515625" style="5"/>
    <col min="12031" max="12073" width="1.28515625" style="5" customWidth="1"/>
    <col min="12074" max="12074" width="1" style="5" customWidth="1"/>
    <col min="12075" max="12076" width="1.28515625" style="5" customWidth="1"/>
    <col min="12077" max="12077" width="1" style="5" customWidth="1"/>
    <col min="12078" max="12079" width="1.28515625" style="5" customWidth="1"/>
    <col min="12080" max="12080" width="1" style="5" customWidth="1"/>
    <col min="12081" max="12149" width="1.28515625" style="5" customWidth="1"/>
    <col min="12150" max="12154" width="1.28515625" style="5"/>
    <col min="12155" max="12155" width="1.7109375" style="5" bestFit="1" customWidth="1"/>
    <col min="12156" max="12157" width="1.28515625" style="5"/>
    <col min="12158" max="12158" width="4.85546875" style="5" bestFit="1" customWidth="1"/>
    <col min="12159" max="12286" width="1.28515625" style="5"/>
    <col min="12287" max="12329" width="1.28515625" style="5" customWidth="1"/>
    <col min="12330" max="12330" width="1" style="5" customWidth="1"/>
    <col min="12331" max="12332" width="1.28515625" style="5" customWidth="1"/>
    <col min="12333" max="12333" width="1" style="5" customWidth="1"/>
    <col min="12334" max="12335" width="1.28515625" style="5" customWidth="1"/>
    <col min="12336" max="12336" width="1" style="5" customWidth="1"/>
    <col min="12337" max="12405" width="1.28515625" style="5" customWidth="1"/>
    <col min="12406" max="12410" width="1.28515625" style="5"/>
    <col min="12411" max="12411" width="1.7109375" style="5" bestFit="1" customWidth="1"/>
    <col min="12412" max="12413" width="1.28515625" style="5"/>
    <col min="12414" max="12414" width="4.85546875" style="5" bestFit="1" customWidth="1"/>
    <col min="12415" max="12542" width="1.28515625" style="5"/>
    <col min="12543" max="12585" width="1.28515625" style="5" customWidth="1"/>
    <col min="12586" max="12586" width="1" style="5" customWidth="1"/>
    <col min="12587" max="12588" width="1.28515625" style="5" customWidth="1"/>
    <col min="12589" max="12589" width="1" style="5" customWidth="1"/>
    <col min="12590" max="12591" width="1.28515625" style="5" customWidth="1"/>
    <col min="12592" max="12592" width="1" style="5" customWidth="1"/>
    <col min="12593" max="12661" width="1.28515625" style="5" customWidth="1"/>
    <col min="12662" max="12666" width="1.28515625" style="5"/>
    <col min="12667" max="12667" width="1.7109375" style="5" bestFit="1" customWidth="1"/>
    <col min="12668" max="12669" width="1.28515625" style="5"/>
    <col min="12670" max="12670" width="4.85546875" style="5" bestFit="1" customWidth="1"/>
    <col min="12671" max="12798" width="1.28515625" style="5"/>
    <col min="12799" max="12841" width="1.28515625" style="5" customWidth="1"/>
    <col min="12842" max="12842" width="1" style="5" customWidth="1"/>
    <col min="12843" max="12844" width="1.28515625" style="5" customWidth="1"/>
    <col min="12845" max="12845" width="1" style="5" customWidth="1"/>
    <col min="12846" max="12847" width="1.28515625" style="5" customWidth="1"/>
    <col min="12848" max="12848" width="1" style="5" customWidth="1"/>
    <col min="12849" max="12917" width="1.28515625" style="5" customWidth="1"/>
    <col min="12918" max="12922" width="1.28515625" style="5"/>
    <col min="12923" max="12923" width="1.7109375" style="5" bestFit="1" customWidth="1"/>
    <col min="12924" max="12925" width="1.28515625" style="5"/>
    <col min="12926" max="12926" width="4.85546875" style="5" bestFit="1" customWidth="1"/>
    <col min="12927" max="13054" width="1.28515625" style="5"/>
    <col min="13055" max="13097" width="1.28515625" style="5" customWidth="1"/>
    <col min="13098" max="13098" width="1" style="5" customWidth="1"/>
    <col min="13099" max="13100" width="1.28515625" style="5" customWidth="1"/>
    <col min="13101" max="13101" width="1" style="5" customWidth="1"/>
    <col min="13102" max="13103" width="1.28515625" style="5" customWidth="1"/>
    <col min="13104" max="13104" width="1" style="5" customWidth="1"/>
    <col min="13105" max="13173" width="1.28515625" style="5" customWidth="1"/>
    <col min="13174" max="13178" width="1.28515625" style="5"/>
    <col min="13179" max="13179" width="1.7109375" style="5" bestFit="1" customWidth="1"/>
    <col min="13180" max="13181" width="1.28515625" style="5"/>
    <col min="13182" max="13182" width="4.85546875" style="5" bestFit="1" customWidth="1"/>
    <col min="13183" max="13310" width="1.28515625" style="5"/>
    <col min="13311" max="13353" width="1.28515625" style="5" customWidth="1"/>
    <col min="13354" max="13354" width="1" style="5" customWidth="1"/>
    <col min="13355" max="13356" width="1.28515625" style="5" customWidth="1"/>
    <col min="13357" max="13357" width="1" style="5" customWidth="1"/>
    <col min="13358" max="13359" width="1.28515625" style="5" customWidth="1"/>
    <col min="13360" max="13360" width="1" style="5" customWidth="1"/>
    <col min="13361" max="13429" width="1.28515625" style="5" customWidth="1"/>
    <col min="13430" max="13434" width="1.28515625" style="5"/>
    <col min="13435" max="13435" width="1.7109375" style="5" bestFit="1" customWidth="1"/>
    <col min="13436" max="13437" width="1.28515625" style="5"/>
    <col min="13438" max="13438" width="4.85546875" style="5" bestFit="1" customWidth="1"/>
    <col min="13439" max="13566" width="1.28515625" style="5"/>
    <col min="13567" max="13609" width="1.28515625" style="5" customWidth="1"/>
    <col min="13610" max="13610" width="1" style="5" customWidth="1"/>
    <col min="13611" max="13612" width="1.28515625" style="5" customWidth="1"/>
    <col min="13613" max="13613" width="1" style="5" customWidth="1"/>
    <col min="13614" max="13615" width="1.28515625" style="5" customWidth="1"/>
    <col min="13616" max="13616" width="1" style="5" customWidth="1"/>
    <col min="13617" max="13685" width="1.28515625" style="5" customWidth="1"/>
    <col min="13686" max="13690" width="1.28515625" style="5"/>
    <col min="13691" max="13691" width="1.7109375" style="5" bestFit="1" customWidth="1"/>
    <col min="13692" max="13693" width="1.28515625" style="5"/>
    <col min="13694" max="13694" width="4.85546875" style="5" bestFit="1" customWidth="1"/>
    <col min="13695" max="13822" width="1.28515625" style="5"/>
    <col min="13823" max="13865" width="1.28515625" style="5" customWidth="1"/>
    <col min="13866" max="13866" width="1" style="5" customWidth="1"/>
    <col min="13867" max="13868" width="1.28515625" style="5" customWidth="1"/>
    <col min="13869" max="13869" width="1" style="5" customWidth="1"/>
    <col min="13870" max="13871" width="1.28515625" style="5" customWidth="1"/>
    <col min="13872" max="13872" width="1" style="5" customWidth="1"/>
    <col min="13873" max="13941" width="1.28515625" style="5" customWidth="1"/>
    <col min="13942" max="13946" width="1.28515625" style="5"/>
    <col min="13947" max="13947" width="1.7109375" style="5" bestFit="1" customWidth="1"/>
    <col min="13948" max="13949" width="1.28515625" style="5"/>
    <col min="13950" max="13950" width="4.85546875" style="5" bestFit="1" customWidth="1"/>
    <col min="13951" max="14078" width="1.28515625" style="5"/>
    <col min="14079" max="14121" width="1.28515625" style="5" customWidth="1"/>
    <col min="14122" max="14122" width="1" style="5" customWidth="1"/>
    <col min="14123" max="14124" width="1.28515625" style="5" customWidth="1"/>
    <col min="14125" max="14125" width="1" style="5" customWidth="1"/>
    <col min="14126" max="14127" width="1.28515625" style="5" customWidth="1"/>
    <col min="14128" max="14128" width="1" style="5" customWidth="1"/>
    <col min="14129" max="14197" width="1.28515625" style="5" customWidth="1"/>
    <col min="14198" max="14202" width="1.28515625" style="5"/>
    <col min="14203" max="14203" width="1.7109375" style="5" bestFit="1" customWidth="1"/>
    <col min="14204" max="14205" width="1.28515625" style="5"/>
    <col min="14206" max="14206" width="4.85546875" style="5" bestFit="1" customWidth="1"/>
    <col min="14207" max="14334" width="1.28515625" style="5"/>
    <col min="14335" max="14377" width="1.28515625" style="5" customWidth="1"/>
    <col min="14378" max="14378" width="1" style="5" customWidth="1"/>
    <col min="14379" max="14380" width="1.28515625" style="5" customWidth="1"/>
    <col min="14381" max="14381" width="1" style="5" customWidth="1"/>
    <col min="14382" max="14383" width="1.28515625" style="5" customWidth="1"/>
    <col min="14384" max="14384" width="1" style="5" customWidth="1"/>
    <col min="14385" max="14453" width="1.28515625" style="5" customWidth="1"/>
    <col min="14454" max="14458" width="1.28515625" style="5"/>
    <col min="14459" max="14459" width="1.7109375" style="5" bestFit="1" customWidth="1"/>
    <col min="14460" max="14461" width="1.28515625" style="5"/>
    <col min="14462" max="14462" width="4.85546875" style="5" bestFit="1" customWidth="1"/>
    <col min="14463" max="14590" width="1.28515625" style="5"/>
    <col min="14591" max="14633" width="1.28515625" style="5" customWidth="1"/>
    <col min="14634" max="14634" width="1" style="5" customWidth="1"/>
    <col min="14635" max="14636" width="1.28515625" style="5" customWidth="1"/>
    <col min="14637" max="14637" width="1" style="5" customWidth="1"/>
    <col min="14638" max="14639" width="1.28515625" style="5" customWidth="1"/>
    <col min="14640" max="14640" width="1" style="5" customWidth="1"/>
    <col min="14641" max="14709" width="1.28515625" style="5" customWidth="1"/>
    <col min="14710" max="14714" width="1.28515625" style="5"/>
    <col min="14715" max="14715" width="1.7109375" style="5" bestFit="1" customWidth="1"/>
    <col min="14716" max="14717" width="1.28515625" style="5"/>
    <col min="14718" max="14718" width="4.85546875" style="5" bestFit="1" customWidth="1"/>
    <col min="14719" max="14846" width="1.28515625" style="5"/>
    <col min="14847" max="14889" width="1.28515625" style="5" customWidth="1"/>
    <col min="14890" max="14890" width="1" style="5" customWidth="1"/>
    <col min="14891" max="14892" width="1.28515625" style="5" customWidth="1"/>
    <col min="14893" max="14893" width="1" style="5" customWidth="1"/>
    <col min="14894" max="14895" width="1.28515625" style="5" customWidth="1"/>
    <col min="14896" max="14896" width="1" style="5" customWidth="1"/>
    <col min="14897" max="14965" width="1.28515625" style="5" customWidth="1"/>
    <col min="14966" max="14970" width="1.28515625" style="5"/>
    <col min="14971" max="14971" width="1.7109375" style="5" bestFit="1" customWidth="1"/>
    <col min="14972" max="14973" width="1.28515625" style="5"/>
    <col min="14974" max="14974" width="4.85546875" style="5" bestFit="1" customWidth="1"/>
    <col min="14975" max="15102" width="1.28515625" style="5"/>
    <col min="15103" max="15145" width="1.28515625" style="5" customWidth="1"/>
    <col min="15146" max="15146" width="1" style="5" customWidth="1"/>
    <col min="15147" max="15148" width="1.28515625" style="5" customWidth="1"/>
    <col min="15149" max="15149" width="1" style="5" customWidth="1"/>
    <col min="15150" max="15151" width="1.28515625" style="5" customWidth="1"/>
    <col min="15152" max="15152" width="1" style="5" customWidth="1"/>
    <col min="15153" max="15221" width="1.28515625" style="5" customWidth="1"/>
    <col min="15222" max="15226" width="1.28515625" style="5"/>
    <col min="15227" max="15227" width="1.7109375" style="5" bestFit="1" customWidth="1"/>
    <col min="15228" max="15229" width="1.28515625" style="5"/>
    <col min="15230" max="15230" width="4.85546875" style="5" bestFit="1" customWidth="1"/>
    <col min="15231" max="15358" width="1.28515625" style="5"/>
    <col min="15359" max="15401" width="1.28515625" style="5" customWidth="1"/>
    <col min="15402" max="15402" width="1" style="5" customWidth="1"/>
    <col min="15403" max="15404" width="1.28515625" style="5" customWidth="1"/>
    <col min="15405" max="15405" width="1" style="5" customWidth="1"/>
    <col min="15406" max="15407" width="1.28515625" style="5" customWidth="1"/>
    <col min="15408" max="15408" width="1" style="5" customWidth="1"/>
    <col min="15409" max="15477" width="1.28515625" style="5" customWidth="1"/>
    <col min="15478" max="15482" width="1.28515625" style="5"/>
    <col min="15483" max="15483" width="1.7109375" style="5" bestFit="1" customWidth="1"/>
    <col min="15484" max="15485" width="1.28515625" style="5"/>
    <col min="15486" max="15486" width="4.85546875" style="5" bestFit="1" customWidth="1"/>
    <col min="15487" max="15614" width="1.28515625" style="5"/>
    <col min="15615" max="15657" width="1.28515625" style="5" customWidth="1"/>
    <col min="15658" max="15658" width="1" style="5" customWidth="1"/>
    <col min="15659" max="15660" width="1.28515625" style="5" customWidth="1"/>
    <col min="15661" max="15661" width="1" style="5" customWidth="1"/>
    <col min="15662" max="15663" width="1.28515625" style="5" customWidth="1"/>
    <col min="15664" max="15664" width="1" style="5" customWidth="1"/>
    <col min="15665" max="15733" width="1.28515625" style="5" customWidth="1"/>
    <col min="15734" max="15738" width="1.28515625" style="5"/>
    <col min="15739" max="15739" width="1.7109375" style="5" bestFit="1" customWidth="1"/>
    <col min="15740" max="15741" width="1.28515625" style="5"/>
    <col min="15742" max="15742" width="4.85546875" style="5" bestFit="1" customWidth="1"/>
    <col min="15743" max="15870" width="1.28515625" style="5"/>
    <col min="15871" max="15913" width="1.28515625" style="5" customWidth="1"/>
    <col min="15914" max="15914" width="1" style="5" customWidth="1"/>
    <col min="15915" max="15916" width="1.28515625" style="5" customWidth="1"/>
    <col min="15917" max="15917" width="1" style="5" customWidth="1"/>
    <col min="15918" max="15919" width="1.28515625" style="5" customWidth="1"/>
    <col min="15920" max="15920" width="1" style="5" customWidth="1"/>
    <col min="15921" max="15989" width="1.28515625" style="5" customWidth="1"/>
    <col min="15990" max="15994" width="1.28515625" style="5"/>
    <col min="15995" max="15995" width="1.7109375" style="5" bestFit="1" customWidth="1"/>
    <col min="15996" max="15997" width="1.28515625" style="5"/>
    <col min="15998" max="15998" width="4.85546875" style="5" bestFit="1" customWidth="1"/>
    <col min="15999" max="16126" width="1.28515625" style="5"/>
    <col min="16127" max="16169" width="1.28515625" style="5" customWidth="1"/>
    <col min="16170" max="16170" width="1" style="5" customWidth="1"/>
    <col min="16171" max="16172" width="1.28515625" style="5" customWidth="1"/>
    <col min="16173" max="16173" width="1" style="5" customWidth="1"/>
    <col min="16174" max="16175" width="1.28515625" style="5" customWidth="1"/>
    <col min="16176" max="16176" width="1" style="5" customWidth="1"/>
    <col min="16177" max="16245" width="1.28515625" style="5" customWidth="1"/>
    <col min="16246" max="16250" width="1.28515625" style="5"/>
    <col min="16251" max="16251" width="1.7109375" style="5" bestFit="1" customWidth="1"/>
    <col min="16252" max="16253" width="1.28515625" style="5"/>
    <col min="16254" max="16254" width="4.85546875" style="5" bestFit="1" customWidth="1"/>
    <col min="16255" max="16384" width="1.28515625" style="5"/>
  </cols>
  <sheetData>
    <row r="1" spans="1:125" ht="8.25" customHeight="1" x14ac:dyDescent="0.4">
      <c r="A1" s="169" t="s">
        <v>0</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
      <c r="AG1" s="170" t="s">
        <v>1</v>
      </c>
      <c r="AH1" s="170"/>
      <c r="AI1" s="170"/>
      <c r="AJ1" s="170"/>
      <c r="AK1" s="170"/>
      <c r="AL1" s="170"/>
      <c r="AM1" s="170"/>
      <c r="AN1" s="170"/>
      <c r="AO1" s="170"/>
      <c r="AP1" s="170"/>
      <c r="AQ1" s="170"/>
      <c r="AR1" s="170"/>
      <c r="AS1" s="170"/>
      <c r="AT1" s="170"/>
      <c r="AU1" s="170"/>
      <c r="AV1" s="170"/>
      <c r="AW1" s="170"/>
      <c r="AX1" s="170"/>
      <c r="AY1" s="171" t="s">
        <v>2</v>
      </c>
      <c r="AZ1" s="171"/>
      <c r="BA1" s="171"/>
      <c r="BB1" s="171"/>
      <c r="BC1" s="171"/>
      <c r="BD1" s="171"/>
      <c r="BE1" s="171"/>
      <c r="BF1" s="171"/>
      <c r="BG1" s="171"/>
      <c r="BH1" s="171"/>
      <c r="BI1" s="171"/>
      <c r="BJ1" s="171"/>
      <c r="BK1" s="171"/>
      <c r="BL1" s="171"/>
      <c r="BM1" s="1"/>
      <c r="BN1" s="1"/>
      <c r="BO1" s="143" t="str">
        <f>MID(TEXT(Config!$B$3,"0000000000000"),1,1)</f>
        <v>7</v>
      </c>
      <c r="BP1" s="143"/>
      <c r="BQ1" s="2"/>
      <c r="BR1" s="143" t="str">
        <f>MID(TEXT(Config!$B$3,"0000000000000"),2,1)</f>
        <v>1</v>
      </c>
      <c r="BS1" s="143"/>
      <c r="BT1" s="143" t="str">
        <f>MID(TEXT(Config!$B$3,"0000000000000"),3,1)</f>
        <v>2</v>
      </c>
      <c r="BU1" s="143"/>
      <c r="BV1" s="143" t="str">
        <f>MID(TEXT(Config!$B$3,"0000000000000"),4,1)</f>
        <v>4</v>
      </c>
      <c r="BW1" s="143"/>
      <c r="BX1" s="143" t="str">
        <f>MID(TEXT(Config!$B$3,"0000000000000"),5,1)</f>
        <v>5</v>
      </c>
      <c r="BY1" s="143"/>
      <c r="BZ1" s="3"/>
      <c r="CA1" s="143" t="str">
        <f>MID(TEXT(Config!$B$3,"0000000000000"),6,1)</f>
        <v>6</v>
      </c>
      <c r="CB1" s="143"/>
      <c r="CC1" s="143" t="str">
        <f>MID(TEXT(Config!$B$3,"0000000000000"),7,1)</f>
        <v>9</v>
      </c>
      <c r="CD1" s="143"/>
      <c r="CE1" s="143" t="str">
        <f>MID(TEXT(Config!$B$3,"0000000000000"),8,1)</f>
        <v>8</v>
      </c>
      <c r="CF1" s="143"/>
      <c r="CG1" s="143" t="str">
        <f>MID(TEXT(Config!$B$3,"0000000000000"),9,1)</f>
        <v>5</v>
      </c>
      <c r="CH1" s="143"/>
      <c r="CI1" s="143" t="str">
        <f>MID(TEXT(Config!$B$3,"0000000000000"),10,1)</f>
        <v>1</v>
      </c>
      <c r="CJ1" s="143"/>
      <c r="CK1" s="3"/>
      <c r="CL1" s="143" t="str">
        <f>MID(TEXT(Config!$B$3,"0000000000000"),11,1)</f>
        <v>2</v>
      </c>
      <c r="CM1" s="143"/>
      <c r="CN1" s="143" t="str">
        <f>MID(TEXT(Config!$B$3,"0000000000000"),12,1)</f>
        <v>3</v>
      </c>
      <c r="CO1" s="143"/>
      <c r="CP1" s="3"/>
      <c r="CQ1" s="143" t="str">
        <f>MID(TEXT(Config!$B$3,"0000000000000"),13,1)</f>
        <v>4</v>
      </c>
      <c r="CR1" s="143"/>
      <c r="CS1" s="4"/>
      <c r="CT1" s="4"/>
      <c r="CU1" s="4"/>
      <c r="CV1" s="4"/>
      <c r="CW1" s="167" t="s">
        <v>3</v>
      </c>
      <c r="CX1" s="167"/>
      <c r="CY1" s="167"/>
      <c r="CZ1" s="167"/>
      <c r="DA1" s="167"/>
      <c r="DB1" s="167"/>
      <c r="DC1" s="168" t="str">
        <f>MID(TEXT(Config!$B$6,"00000"),1,1)</f>
        <v>0</v>
      </c>
      <c r="DD1" s="168"/>
      <c r="DE1" s="165" t="str">
        <f>MID(TEXT(Config!$B$6,"00000"),2,1)</f>
        <v>0</v>
      </c>
      <c r="DF1" s="165"/>
      <c r="DG1" s="165" t="str">
        <f>MID(TEXT(Config!$B$6,"00000"),3,1)</f>
        <v>0</v>
      </c>
      <c r="DH1" s="165"/>
      <c r="DI1" s="165" t="str">
        <f>MID(TEXT(Config!$B$6,"00000"),4,1)</f>
        <v>0</v>
      </c>
      <c r="DJ1" s="165"/>
      <c r="DK1" s="165" t="str">
        <f>MID(TEXT(Config!$B$6,"00000"),5,1)</f>
        <v>0</v>
      </c>
      <c r="DL1" s="165"/>
      <c r="DM1" s="166"/>
      <c r="DN1" s="166"/>
      <c r="DO1" s="166"/>
      <c r="DP1" s="166"/>
    </row>
    <row r="2" spans="1:125" ht="8.25" customHeight="1" x14ac:dyDescent="0.4">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
      <c r="AG2" s="170"/>
      <c r="AH2" s="170"/>
      <c r="AI2" s="170"/>
      <c r="AJ2" s="170"/>
      <c r="AK2" s="170"/>
      <c r="AL2" s="170"/>
      <c r="AM2" s="170"/>
      <c r="AN2" s="170"/>
      <c r="AO2" s="170"/>
      <c r="AP2" s="170"/>
      <c r="AQ2" s="170"/>
      <c r="AR2" s="170"/>
      <c r="AS2" s="170"/>
      <c r="AT2" s="170"/>
      <c r="AU2" s="170"/>
      <c r="AV2" s="170"/>
      <c r="AW2" s="170"/>
      <c r="AX2" s="170"/>
      <c r="AY2" s="171"/>
      <c r="AZ2" s="171"/>
      <c r="BA2" s="171"/>
      <c r="BB2" s="171"/>
      <c r="BC2" s="171"/>
      <c r="BD2" s="171"/>
      <c r="BE2" s="171"/>
      <c r="BF2" s="171"/>
      <c r="BG2" s="171"/>
      <c r="BH2" s="171"/>
      <c r="BI2" s="171"/>
      <c r="BJ2" s="171"/>
      <c r="BK2" s="171"/>
      <c r="BL2" s="171"/>
      <c r="BM2" s="6"/>
      <c r="BN2" s="6"/>
      <c r="BO2" s="143"/>
      <c r="BP2" s="143"/>
      <c r="BQ2" s="7"/>
      <c r="BR2" s="143"/>
      <c r="BS2" s="143"/>
      <c r="BT2" s="143"/>
      <c r="BU2" s="143"/>
      <c r="BV2" s="143"/>
      <c r="BW2" s="143"/>
      <c r="BX2" s="143"/>
      <c r="BY2" s="143"/>
      <c r="BZ2" s="8"/>
      <c r="CA2" s="143"/>
      <c r="CB2" s="143"/>
      <c r="CC2" s="143"/>
      <c r="CD2" s="143"/>
      <c r="CE2" s="143"/>
      <c r="CF2" s="143"/>
      <c r="CG2" s="143"/>
      <c r="CH2" s="143"/>
      <c r="CI2" s="143"/>
      <c r="CJ2" s="143"/>
      <c r="CK2" s="8"/>
      <c r="CL2" s="143"/>
      <c r="CM2" s="143"/>
      <c r="CN2" s="143"/>
      <c r="CO2" s="143"/>
      <c r="CP2" s="8"/>
      <c r="CQ2" s="143"/>
      <c r="CR2" s="143"/>
      <c r="CS2" s="4"/>
      <c r="CT2" s="4"/>
      <c r="CU2" s="4"/>
      <c r="CV2" s="4"/>
      <c r="CW2" s="167"/>
      <c r="CX2" s="167"/>
      <c r="CY2" s="167"/>
      <c r="CZ2" s="167"/>
      <c r="DA2" s="167"/>
      <c r="DB2" s="167"/>
      <c r="DC2" s="168"/>
      <c r="DD2" s="168"/>
      <c r="DE2" s="165"/>
      <c r="DF2" s="165"/>
      <c r="DG2" s="165"/>
      <c r="DH2" s="165"/>
      <c r="DI2" s="165"/>
      <c r="DJ2" s="165"/>
      <c r="DK2" s="165"/>
      <c r="DL2" s="165"/>
      <c r="DM2" s="166"/>
      <c r="DN2" s="166"/>
      <c r="DO2" s="166"/>
      <c r="DP2" s="166"/>
    </row>
    <row r="3" spans="1:125" ht="3.6" customHeight="1" x14ac:dyDescent="0.4">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9"/>
      <c r="CV3" s="10"/>
      <c r="CW3" s="10"/>
      <c r="CX3" s="10"/>
      <c r="CY3" s="10"/>
      <c r="CZ3" s="10"/>
      <c r="DA3" s="10"/>
      <c r="DB3" s="10"/>
      <c r="DC3" s="10"/>
      <c r="DD3" s="10"/>
      <c r="DE3" s="10"/>
      <c r="DF3" s="10"/>
      <c r="DG3" s="10"/>
      <c r="DH3" s="10"/>
      <c r="DI3" s="10"/>
      <c r="DJ3" s="10"/>
      <c r="DK3" s="10"/>
      <c r="DL3" s="10"/>
      <c r="DM3" s="11"/>
      <c r="DN3" s="11"/>
      <c r="DO3" s="11"/>
      <c r="DP3" s="11"/>
      <c r="DQ3" s="11"/>
      <c r="DR3" s="11"/>
      <c r="DS3" s="11"/>
      <c r="DT3" s="11"/>
      <c r="DU3" s="11"/>
    </row>
    <row r="4" spans="1:125" ht="17.25" customHeight="1" x14ac:dyDescent="0.4">
      <c r="A4" s="169"/>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
      <c r="AG4" s="12"/>
      <c r="AH4" s="12"/>
      <c r="AI4" s="12"/>
      <c r="AJ4" s="12"/>
      <c r="AK4" s="12"/>
      <c r="AL4" s="12"/>
      <c r="AM4" s="7"/>
      <c r="AN4" s="7"/>
      <c r="AO4" s="7"/>
      <c r="AP4" s="7"/>
      <c r="AQ4" s="7"/>
      <c r="AR4" s="7"/>
      <c r="AS4" s="7"/>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4"/>
      <c r="CV4" s="12"/>
      <c r="CW4" s="158" t="s">
        <v>4</v>
      </c>
      <c r="CX4" s="158"/>
      <c r="CY4" s="158"/>
      <c r="CZ4" s="158"/>
      <c r="DA4" s="159">
        <f>Input!E2</f>
        <v>1</v>
      </c>
      <c r="DB4" s="159"/>
      <c r="DC4" s="158" t="s">
        <v>5</v>
      </c>
      <c r="DD4" s="158"/>
      <c r="DE4" s="158"/>
      <c r="DF4" s="158"/>
      <c r="DG4" s="158"/>
      <c r="DH4" s="159">
        <f>Input!L2</f>
        <v>20</v>
      </c>
      <c r="DI4" s="159"/>
      <c r="DJ4" s="158" t="s">
        <v>6</v>
      </c>
      <c r="DK4" s="158"/>
      <c r="DL4" s="158"/>
    </row>
    <row r="5" spans="1:125" ht="2.4500000000000002" customHeight="1" x14ac:dyDescent="0.3">
      <c r="A5" s="13"/>
      <c r="B5" s="13"/>
      <c r="C5" s="13"/>
      <c r="D5" s="13"/>
    </row>
    <row r="6" spans="1:125" s="14" customFormat="1" ht="16.899999999999999" customHeight="1" x14ac:dyDescent="0.3">
      <c r="A6" s="162" t="s">
        <v>7</v>
      </c>
      <c r="B6" s="162"/>
      <c r="C6" s="162"/>
      <c r="D6" s="161" t="s">
        <v>8</v>
      </c>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t="s">
        <v>3</v>
      </c>
      <c r="AK6" s="161"/>
      <c r="AL6" s="161"/>
      <c r="AM6" s="161"/>
      <c r="AN6" s="161"/>
      <c r="AO6" s="161"/>
      <c r="AP6" s="161"/>
      <c r="AQ6" s="161"/>
      <c r="AR6" s="161"/>
      <c r="AS6" s="161"/>
      <c r="AT6" s="161"/>
      <c r="AU6" s="161"/>
      <c r="AV6" s="161"/>
      <c r="AW6" s="161"/>
      <c r="AX6" s="161"/>
      <c r="AY6" s="161"/>
      <c r="AZ6" s="161"/>
      <c r="BA6" s="161"/>
      <c r="BB6" s="161"/>
      <c r="BC6" s="161"/>
      <c r="BD6" s="161"/>
      <c r="BE6" s="161"/>
      <c r="BF6" s="161" t="s">
        <v>9</v>
      </c>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t="s">
        <v>10</v>
      </c>
      <c r="CZ6" s="161"/>
      <c r="DA6" s="161"/>
      <c r="DB6" s="161"/>
      <c r="DC6" s="161"/>
      <c r="DD6" s="161"/>
      <c r="DE6" s="161"/>
      <c r="DF6" s="161"/>
      <c r="DG6" s="161"/>
      <c r="DH6" s="161"/>
      <c r="DI6" s="161"/>
      <c r="DJ6" s="161"/>
      <c r="DK6" s="161"/>
      <c r="DL6" s="161"/>
    </row>
    <row r="7" spans="1:125" s="14" customFormat="1" ht="16.899999999999999" customHeight="1" x14ac:dyDescent="0.3">
      <c r="A7" s="162"/>
      <c r="B7" s="162"/>
      <c r="C7" s="162"/>
      <c r="D7" s="161" t="s">
        <v>11</v>
      </c>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2" t="s">
        <v>12</v>
      </c>
      <c r="BG7" s="162"/>
      <c r="BH7" s="162"/>
      <c r="BI7" s="162"/>
      <c r="BJ7" s="162"/>
      <c r="BK7" s="162"/>
      <c r="BL7" s="162"/>
      <c r="BM7" s="162"/>
      <c r="BN7" s="163" t="s">
        <v>13</v>
      </c>
      <c r="BO7" s="161"/>
      <c r="BP7" s="161"/>
      <c r="BQ7" s="161"/>
      <c r="BR7" s="161"/>
      <c r="BS7" s="161"/>
      <c r="BT7" s="161"/>
      <c r="BU7" s="161"/>
      <c r="BV7" s="161"/>
      <c r="BW7" s="161"/>
      <c r="BX7" s="161"/>
      <c r="BY7" s="161"/>
      <c r="BZ7" s="161"/>
      <c r="CA7" s="161"/>
      <c r="CB7" s="161"/>
      <c r="CC7" s="161"/>
      <c r="CD7" s="161"/>
      <c r="CE7" s="161"/>
      <c r="CF7" s="164" t="s">
        <v>14</v>
      </c>
      <c r="CG7" s="161"/>
      <c r="CH7" s="161"/>
      <c r="CI7" s="161"/>
      <c r="CJ7" s="161"/>
      <c r="CK7" s="164" t="s">
        <v>15</v>
      </c>
      <c r="CL7" s="161"/>
      <c r="CM7" s="161"/>
      <c r="CN7" s="161"/>
      <c r="CO7" s="161"/>
      <c r="CP7" s="161"/>
      <c r="CQ7" s="161"/>
      <c r="CR7" s="161"/>
      <c r="CS7" s="161"/>
      <c r="CT7" s="161"/>
      <c r="CU7" s="161"/>
      <c r="CV7" s="161"/>
      <c r="CW7" s="161"/>
      <c r="CX7" s="161"/>
      <c r="CY7" s="161" t="s">
        <v>16</v>
      </c>
      <c r="CZ7" s="161"/>
      <c r="DA7" s="161"/>
      <c r="DB7" s="161"/>
      <c r="DC7" s="161"/>
      <c r="DD7" s="161"/>
      <c r="DE7" s="161"/>
      <c r="DF7" s="161"/>
      <c r="DG7" s="161"/>
      <c r="DH7" s="161"/>
      <c r="DI7" s="161"/>
      <c r="DJ7" s="160" t="s">
        <v>17</v>
      </c>
      <c r="DK7" s="160"/>
      <c r="DL7" s="160"/>
    </row>
    <row r="8" spans="1:125" s="14" customFormat="1" ht="16.899999999999999" customHeight="1" x14ac:dyDescent="0.3">
      <c r="A8" s="162"/>
      <c r="B8" s="162"/>
      <c r="C8" s="162"/>
      <c r="D8" s="161" t="s">
        <v>18</v>
      </c>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2"/>
      <c r="BG8" s="162"/>
      <c r="BH8" s="162"/>
      <c r="BI8" s="162"/>
      <c r="BJ8" s="162"/>
      <c r="BK8" s="162"/>
      <c r="BL8" s="162"/>
      <c r="BM8" s="162"/>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0"/>
      <c r="DK8" s="160"/>
      <c r="DL8" s="160"/>
    </row>
    <row r="9" spans="1:125" s="4" customFormat="1" ht="3" customHeight="1" x14ac:dyDescent="0.4">
      <c r="A9" s="153"/>
      <c r="B9" s="153"/>
      <c r="C9" s="153"/>
      <c r="D9" s="15"/>
      <c r="E9" s="16"/>
      <c r="F9" s="17"/>
      <c r="G9" s="17"/>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8"/>
      <c r="BF9" s="155"/>
      <c r="BG9" s="155"/>
      <c r="BH9" s="155"/>
      <c r="BI9" s="155"/>
      <c r="BJ9" s="155"/>
      <c r="BK9" s="155"/>
      <c r="BL9" s="155"/>
      <c r="BM9" s="155"/>
      <c r="BN9" s="156"/>
      <c r="BO9" s="156"/>
      <c r="BP9" s="156"/>
      <c r="BQ9" s="156"/>
      <c r="BR9" s="156"/>
      <c r="BS9" s="156"/>
      <c r="BT9" s="156"/>
      <c r="BU9" s="156"/>
      <c r="BV9" s="156"/>
      <c r="BW9" s="156"/>
      <c r="BX9" s="156"/>
      <c r="BY9" s="156"/>
      <c r="BZ9" s="156"/>
      <c r="CA9" s="156"/>
      <c r="CB9" s="156"/>
      <c r="CC9" s="156"/>
      <c r="CD9" s="156"/>
      <c r="CE9" s="156"/>
      <c r="CF9" s="157"/>
      <c r="CG9" s="157"/>
      <c r="CH9" s="157"/>
      <c r="CI9" s="157"/>
      <c r="CJ9" s="157"/>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9"/>
      <c r="DK9" s="149"/>
      <c r="DL9" s="149"/>
    </row>
    <row r="10" spans="1:125" s="4" customFormat="1" ht="8.4499999999999993" customHeight="1" x14ac:dyDescent="0.4">
      <c r="A10" s="153"/>
      <c r="B10" s="153"/>
      <c r="C10" s="153"/>
      <c r="D10" s="19"/>
      <c r="E10" s="143" t="str">
        <f>IF(Input!A3=0,"",MID(TEXT(Input!A3,"0000000000000"),1,1))</f>
        <v>3</v>
      </c>
      <c r="F10" s="143"/>
      <c r="G10" s="2"/>
      <c r="H10" s="143" t="str">
        <f>IF(Input!A3=0,"",MID(TEXT(Input!A3,"0000000000000"),2,1))</f>
        <v>3</v>
      </c>
      <c r="I10" s="143"/>
      <c r="J10" s="143" t="str">
        <f>IF(Input!A3=0,"",MID(TEXT(Input!A3,"0000000000000"),3,1))</f>
        <v>0</v>
      </c>
      <c r="K10" s="143"/>
      <c r="L10" s="143" t="str">
        <f>IF(Input!A3=0,"",MID(TEXT(Input!A3,"0000000000000"),4,1))</f>
        <v>0</v>
      </c>
      <c r="M10" s="143"/>
      <c r="N10" s="143" t="str">
        <f>IF(Input!A3=0,"",MID(TEXT(Input!A3,"0000000000000"),5,1))</f>
        <v>7</v>
      </c>
      <c r="O10" s="143"/>
      <c r="P10" s="3"/>
      <c r="Q10" s="143" t="str">
        <f>IF(Input!A3=0,"",MID(TEXT(Input!A3,"0000000000000"),6,1))</f>
        <v>0</v>
      </c>
      <c r="R10" s="143"/>
      <c r="S10" s="143" t="str">
        <f>IF(Input!A3=0,"",MID(TEXT(Input!A3,"0000000000000"),7,1))</f>
        <v>0</v>
      </c>
      <c r="T10" s="143"/>
      <c r="U10" s="143" t="str">
        <f>IF(Input!A3=0,"",MID(TEXT(Input!A3,"0000000000000"),8,1))</f>
        <v>4</v>
      </c>
      <c r="V10" s="143"/>
      <c r="W10" s="143" t="str">
        <f>IF(Input!A3=0,"",MID(TEXT(Input!A3,"0000000000000"),9,1))</f>
        <v>4</v>
      </c>
      <c r="X10" s="143"/>
      <c r="Y10" s="143" t="str">
        <f>IF(Input!A3=0,"",MID(TEXT(Input!A3,"0000000000000"),10,1))</f>
        <v>9</v>
      </c>
      <c r="Z10" s="143"/>
      <c r="AA10" s="3"/>
      <c r="AB10" s="143" t="str">
        <f>IF(Input!A3=0,"",MID(TEXT(Input!A3,"0000000000000"),11,1))</f>
        <v>4</v>
      </c>
      <c r="AC10" s="143"/>
      <c r="AD10" s="143" t="str">
        <f>IF(Input!A3=0,"",MID(TEXT(Input!A3,"0000000000000"),12,1))</f>
        <v>7</v>
      </c>
      <c r="AE10" s="143"/>
      <c r="AF10" s="3"/>
      <c r="AG10" s="143" t="str">
        <f>IF(Input!A3=0,"",MID(TEXT(Input!A3,"0000000000000"),13,1))</f>
        <v>9</v>
      </c>
      <c r="AH10" s="143"/>
      <c r="AI10" s="20"/>
      <c r="AJ10" s="20"/>
      <c r="AK10" s="20"/>
      <c r="AL10" s="20"/>
      <c r="AM10" s="20"/>
      <c r="AN10" s="144">
        <f>IF(Input!$A3=0,"",0)</f>
        <v>0</v>
      </c>
      <c r="AO10" s="145"/>
      <c r="AP10" s="144">
        <f>IF(Input!$A3=0,"",0)</f>
        <v>0</v>
      </c>
      <c r="AQ10" s="145"/>
      <c r="AR10" s="144">
        <f>IF(Input!$A3=0,"",0)</f>
        <v>0</v>
      </c>
      <c r="AS10" s="145"/>
      <c r="AT10" s="144">
        <f>IF(Input!$A3=0,"",0)</f>
        <v>0</v>
      </c>
      <c r="AU10" s="145"/>
      <c r="AV10" s="144">
        <f>IF(Input!$A3=0,"",0)</f>
        <v>0</v>
      </c>
      <c r="AW10" s="145"/>
      <c r="AX10" s="20"/>
      <c r="AY10" s="20"/>
      <c r="AZ10" s="20"/>
      <c r="BA10" s="20"/>
      <c r="BB10" s="20"/>
      <c r="BC10" s="20"/>
      <c r="BD10" s="20"/>
      <c r="BE10" s="21"/>
      <c r="BF10" s="155"/>
      <c r="BG10" s="155"/>
      <c r="BH10" s="155"/>
      <c r="BI10" s="155"/>
      <c r="BJ10" s="155"/>
      <c r="BK10" s="155"/>
      <c r="BL10" s="155"/>
      <c r="BM10" s="155"/>
      <c r="BN10" s="156"/>
      <c r="BO10" s="156"/>
      <c r="BP10" s="156"/>
      <c r="BQ10" s="156"/>
      <c r="BR10" s="156"/>
      <c r="BS10" s="156"/>
      <c r="BT10" s="156"/>
      <c r="BU10" s="156"/>
      <c r="BV10" s="156"/>
      <c r="BW10" s="156"/>
      <c r="BX10" s="156"/>
      <c r="BY10" s="156"/>
      <c r="BZ10" s="156"/>
      <c r="CA10" s="156"/>
      <c r="CB10" s="156"/>
      <c r="CC10" s="156"/>
      <c r="CD10" s="156"/>
      <c r="CE10" s="156"/>
      <c r="CF10" s="157"/>
      <c r="CG10" s="157"/>
      <c r="CH10" s="157"/>
      <c r="CI10" s="157"/>
      <c r="CJ10" s="157"/>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9"/>
      <c r="DK10" s="149"/>
      <c r="DL10" s="149"/>
    </row>
    <row r="11" spans="1:125" s="4" customFormat="1" ht="8.4499999999999993" customHeight="1" x14ac:dyDescent="0.4">
      <c r="A11" s="153"/>
      <c r="B11" s="153"/>
      <c r="C11" s="153"/>
      <c r="D11" s="19"/>
      <c r="E11" s="143"/>
      <c r="F11" s="143"/>
      <c r="G11" s="7"/>
      <c r="H11" s="143"/>
      <c r="I11" s="143"/>
      <c r="J11" s="143"/>
      <c r="K11" s="143"/>
      <c r="L11" s="143"/>
      <c r="M11" s="143"/>
      <c r="N11" s="143"/>
      <c r="O11" s="143"/>
      <c r="P11" s="8"/>
      <c r="Q11" s="143"/>
      <c r="R11" s="143"/>
      <c r="S11" s="143"/>
      <c r="T11" s="143"/>
      <c r="U11" s="143"/>
      <c r="V11" s="143"/>
      <c r="W11" s="143"/>
      <c r="X11" s="143"/>
      <c r="Y11" s="143"/>
      <c r="Z11" s="143"/>
      <c r="AA11" s="8"/>
      <c r="AB11" s="143"/>
      <c r="AC11" s="143"/>
      <c r="AD11" s="143"/>
      <c r="AE11" s="143"/>
      <c r="AF11" s="8"/>
      <c r="AG11" s="143"/>
      <c r="AH11" s="143"/>
      <c r="AI11" s="23"/>
      <c r="AJ11" s="23"/>
      <c r="AK11" s="20"/>
      <c r="AL11" s="20"/>
      <c r="AM11" s="23"/>
      <c r="AN11" s="146"/>
      <c r="AO11" s="147"/>
      <c r="AP11" s="146"/>
      <c r="AQ11" s="147"/>
      <c r="AR11" s="146"/>
      <c r="AS11" s="147"/>
      <c r="AT11" s="146"/>
      <c r="AU11" s="147"/>
      <c r="AV11" s="146"/>
      <c r="AW11" s="147"/>
      <c r="AX11" s="20"/>
      <c r="AY11" s="20"/>
      <c r="AZ11" s="20"/>
      <c r="BA11" s="20"/>
      <c r="BB11" s="20"/>
      <c r="BC11" s="20"/>
      <c r="BD11" s="20"/>
      <c r="BE11" s="21"/>
      <c r="BF11" s="155"/>
      <c r="BG11" s="155"/>
      <c r="BH11" s="155"/>
      <c r="BI11" s="155"/>
      <c r="BJ11" s="155"/>
      <c r="BK11" s="155"/>
      <c r="BL11" s="155"/>
      <c r="BM11" s="155"/>
      <c r="BN11" s="156"/>
      <c r="BO11" s="156"/>
      <c r="BP11" s="156"/>
      <c r="BQ11" s="156"/>
      <c r="BR11" s="156"/>
      <c r="BS11" s="156"/>
      <c r="BT11" s="156"/>
      <c r="BU11" s="156"/>
      <c r="BV11" s="156"/>
      <c r="BW11" s="156"/>
      <c r="BX11" s="156"/>
      <c r="BY11" s="156"/>
      <c r="BZ11" s="156"/>
      <c r="CA11" s="156"/>
      <c r="CB11" s="156"/>
      <c r="CC11" s="156"/>
      <c r="CD11" s="156"/>
      <c r="CE11" s="156"/>
      <c r="CF11" s="157"/>
      <c r="CG11" s="157"/>
      <c r="CH11" s="157"/>
      <c r="CI11" s="157"/>
      <c r="CJ11" s="157"/>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9"/>
      <c r="DK11" s="149"/>
      <c r="DL11" s="149"/>
    </row>
    <row r="12" spans="1:125" s="4" customFormat="1" ht="17.100000000000001" customHeight="1" x14ac:dyDescent="0.4">
      <c r="A12" s="153"/>
      <c r="B12" s="153"/>
      <c r="C12" s="153"/>
      <c r="D12" s="24"/>
      <c r="E12" s="139" t="s">
        <v>19</v>
      </c>
      <c r="F12" s="139"/>
      <c r="G12" s="12"/>
      <c r="H12" s="140" t="str">
        <f>IF(Input!A3=0,"",Input!B3)&amp;" "&amp;Input!C3</f>
        <v>นาย จาก</v>
      </c>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1" t="s">
        <v>20</v>
      </c>
      <c r="AH12" s="141"/>
      <c r="AI12" s="141"/>
      <c r="AJ12" s="141"/>
      <c r="AK12" s="140" t="str">
        <f>IF(Input!A3=0,"",Input!D3)</f>
        <v>โค้งสำโรง</v>
      </c>
      <c r="AL12" s="140"/>
      <c r="AM12" s="140"/>
      <c r="AN12" s="140"/>
      <c r="AO12" s="140"/>
      <c r="AP12" s="140"/>
      <c r="AQ12" s="140"/>
      <c r="AR12" s="140"/>
      <c r="AS12" s="140"/>
      <c r="AT12" s="140"/>
      <c r="AU12" s="140"/>
      <c r="AV12" s="140"/>
      <c r="AW12" s="140"/>
      <c r="AX12" s="140"/>
      <c r="AY12" s="140"/>
      <c r="AZ12" s="140"/>
      <c r="BA12" s="140"/>
      <c r="BB12" s="140"/>
      <c r="BC12" s="140"/>
      <c r="BD12" s="140"/>
      <c r="BE12" s="26"/>
      <c r="BF12" s="155"/>
      <c r="BG12" s="155"/>
      <c r="BH12" s="155"/>
      <c r="BI12" s="155"/>
      <c r="BJ12" s="155"/>
      <c r="BK12" s="155"/>
      <c r="BL12" s="155"/>
      <c r="BM12" s="155"/>
      <c r="BN12" s="156"/>
      <c r="BO12" s="156"/>
      <c r="BP12" s="156"/>
      <c r="BQ12" s="156"/>
      <c r="BR12" s="156"/>
      <c r="BS12" s="156"/>
      <c r="BT12" s="156"/>
      <c r="BU12" s="156"/>
      <c r="BV12" s="156"/>
      <c r="BW12" s="156"/>
      <c r="BX12" s="156"/>
      <c r="BY12" s="156"/>
      <c r="BZ12" s="156"/>
      <c r="CA12" s="156"/>
      <c r="CB12" s="156"/>
      <c r="CC12" s="156"/>
      <c r="CD12" s="156"/>
      <c r="CE12" s="156"/>
      <c r="CF12" s="157"/>
      <c r="CG12" s="157"/>
      <c r="CH12" s="157"/>
      <c r="CI12" s="157"/>
      <c r="CJ12" s="157"/>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9"/>
      <c r="DK12" s="149"/>
      <c r="DL12" s="149"/>
    </row>
    <row r="13" spans="1:125" s="4" customFormat="1" ht="17.100000000000001" customHeight="1" x14ac:dyDescent="0.4">
      <c r="A13" s="153"/>
      <c r="B13" s="153"/>
      <c r="C13" s="153"/>
      <c r="D13" s="27"/>
      <c r="E13" s="142" t="s">
        <v>21</v>
      </c>
      <c r="F13" s="142"/>
      <c r="G13" s="142"/>
      <c r="H13" s="173" t="str">
        <f>IF(Input!A3=0,"",Input!E3)</f>
        <v>8 หมู่ที่ 8 ต.เมืองฝาง อ.เมือง จ.บุรีรัมย์</v>
      </c>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29"/>
      <c r="BF13" s="155"/>
      <c r="BG13" s="155"/>
      <c r="BH13" s="155"/>
      <c r="BI13" s="155"/>
      <c r="BJ13" s="155"/>
      <c r="BK13" s="155"/>
      <c r="BL13" s="155"/>
      <c r="BM13" s="155"/>
      <c r="BN13" s="156"/>
      <c r="BO13" s="156"/>
      <c r="BP13" s="156"/>
      <c r="BQ13" s="156"/>
      <c r="BR13" s="156"/>
      <c r="BS13" s="156"/>
      <c r="BT13" s="156"/>
      <c r="BU13" s="156"/>
      <c r="BV13" s="156"/>
      <c r="BW13" s="156"/>
      <c r="BX13" s="156"/>
      <c r="BY13" s="156"/>
      <c r="BZ13" s="156"/>
      <c r="CA13" s="156"/>
      <c r="CB13" s="156"/>
      <c r="CC13" s="156"/>
      <c r="CD13" s="156"/>
      <c r="CE13" s="156"/>
      <c r="CF13" s="157"/>
      <c r="CG13" s="157"/>
      <c r="CH13" s="157"/>
      <c r="CI13" s="157"/>
      <c r="CJ13" s="157"/>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9"/>
      <c r="DK13" s="149"/>
      <c r="DL13" s="149"/>
    </row>
    <row r="14" spans="1:125" s="4" customFormat="1" ht="3" customHeight="1" x14ac:dyDescent="0.4">
      <c r="A14" s="153"/>
      <c r="B14" s="153"/>
      <c r="C14" s="153"/>
      <c r="D14" s="150"/>
      <c r="E14" s="151"/>
      <c r="F14" s="151"/>
      <c r="G14" s="151"/>
      <c r="H14" s="151"/>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2"/>
      <c r="BF14" s="155"/>
      <c r="BG14" s="155"/>
      <c r="BH14" s="155"/>
      <c r="BI14" s="155"/>
      <c r="BJ14" s="155"/>
      <c r="BK14" s="155"/>
      <c r="BL14" s="155"/>
      <c r="BM14" s="155"/>
      <c r="BN14" s="156"/>
      <c r="BO14" s="156"/>
      <c r="BP14" s="156"/>
      <c r="BQ14" s="156"/>
      <c r="BR14" s="156"/>
      <c r="BS14" s="156"/>
      <c r="BT14" s="156"/>
      <c r="BU14" s="156"/>
      <c r="BV14" s="156"/>
      <c r="BW14" s="156"/>
      <c r="BX14" s="156"/>
      <c r="BY14" s="156"/>
      <c r="BZ14" s="156"/>
      <c r="CA14" s="156"/>
      <c r="CB14" s="156"/>
      <c r="CC14" s="156"/>
      <c r="CD14" s="156"/>
      <c r="CE14" s="156"/>
      <c r="CF14" s="157"/>
      <c r="CG14" s="157"/>
      <c r="CH14" s="157"/>
      <c r="CI14" s="157"/>
      <c r="CJ14" s="157"/>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9"/>
      <c r="DK14" s="149"/>
      <c r="DL14" s="149"/>
    </row>
    <row r="15" spans="1:125" s="4" customFormat="1" ht="3" customHeight="1" x14ac:dyDescent="0.4">
      <c r="A15" s="153"/>
      <c r="B15" s="153"/>
      <c r="C15" s="153"/>
      <c r="D15" s="15"/>
      <c r="E15" s="16"/>
      <c r="F15" s="17"/>
      <c r="G15" s="17"/>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8"/>
      <c r="BF15" s="155"/>
      <c r="BG15" s="155"/>
      <c r="BH15" s="155"/>
      <c r="BI15" s="155"/>
      <c r="BJ15" s="155"/>
      <c r="BK15" s="155"/>
      <c r="BL15" s="155"/>
      <c r="BM15" s="155"/>
      <c r="BN15" s="156"/>
      <c r="BO15" s="156"/>
      <c r="BP15" s="156"/>
      <c r="BQ15" s="156"/>
      <c r="BR15" s="156"/>
      <c r="BS15" s="156"/>
      <c r="BT15" s="156"/>
      <c r="BU15" s="156"/>
      <c r="BV15" s="156"/>
      <c r="BW15" s="156"/>
      <c r="BX15" s="156"/>
      <c r="BY15" s="156"/>
      <c r="BZ15" s="156"/>
      <c r="CA15" s="156"/>
      <c r="CB15" s="156"/>
      <c r="CC15" s="156"/>
      <c r="CD15" s="156"/>
      <c r="CE15" s="156"/>
      <c r="CF15" s="157"/>
      <c r="CG15" s="157"/>
      <c r="CH15" s="157"/>
      <c r="CI15" s="157"/>
      <c r="CJ15" s="157"/>
      <c r="CK15" s="148"/>
      <c r="CL15" s="148"/>
      <c r="CM15" s="148"/>
      <c r="CN15" s="148"/>
      <c r="CO15" s="148"/>
      <c r="CP15" s="148"/>
      <c r="CQ15" s="148"/>
      <c r="CR15" s="148"/>
      <c r="CS15" s="148"/>
      <c r="CT15" s="148"/>
      <c r="CU15" s="148"/>
      <c r="CV15" s="148"/>
      <c r="CW15" s="148"/>
      <c r="CX15" s="148"/>
      <c r="CY15" s="148"/>
      <c r="CZ15" s="148"/>
      <c r="DA15" s="148"/>
      <c r="DB15" s="148"/>
      <c r="DC15" s="148"/>
      <c r="DD15" s="148"/>
      <c r="DE15" s="148"/>
      <c r="DF15" s="148"/>
      <c r="DG15" s="148"/>
      <c r="DH15" s="148"/>
      <c r="DI15" s="148"/>
      <c r="DJ15" s="149"/>
      <c r="DK15" s="149"/>
      <c r="DL15" s="149"/>
    </row>
    <row r="16" spans="1:125" s="4" customFormat="1" ht="8.4499999999999993" customHeight="1" x14ac:dyDescent="0.4">
      <c r="A16" s="153"/>
      <c r="B16" s="153"/>
      <c r="C16" s="153"/>
      <c r="D16" s="19"/>
      <c r="E16" s="143" t="str">
        <f>IF(Input!A4=0,"",MID(TEXT(Input!A4,"0000000000000"),1,1))</f>
        <v>1</v>
      </c>
      <c r="F16" s="143"/>
      <c r="G16" s="2"/>
      <c r="H16" s="143" t="str">
        <f>IF(Input!A4=0,"",MID(TEXT(Input!A4,"0000000000000"),2,1))</f>
        <v>3</v>
      </c>
      <c r="I16" s="143"/>
      <c r="J16" s="143" t="str">
        <f>IF(Input!A4=0,"",MID(TEXT(Input!A4,"0000000000000"),3,1))</f>
        <v>1</v>
      </c>
      <c r="K16" s="143"/>
      <c r="L16" s="143" t="str">
        <f>IF(Input!A4=0,"",MID(TEXT(Input!A4,"0000000000000"),4,1))</f>
        <v>9</v>
      </c>
      <c r="M16" s="143"/>
      <c r="N16" s="143" t="str">
        <f>IF(Input!A4=0,"",MID(TEXT(Input!A4,"0000000000000"),5,1))</f>
        <v>9</v>
      </c>
      <c r="O16" s="143"/>
      <c r="P16" s="3"/>
      <c r="Q16" s="143" t="str">
        <f>IF(Input!A4=0,"",MID(TEXT(Input!A4,"0000000000000"),6,1))</f>
        <v>0</v>
      </c>
      <c r="R16" s="143"/>
      <c r="S16" s="143" t="str">
        <f>IF(Input!A4=0,"",MID(TEXT(Input!A4,"0000000000000"),7,1))</f>
        <v>0</v>
      </c>
      <c r="T16" s="143"/>
      <c r="U16" s="143" t="str">
        <f>IF(Input!A4=0,"",MID(TEXT(Input!A4,"0000000000000"),8,1))</f>
        <v>6</v>
      </c>
      <c r="V16" s="143"/>
      <c r="W16" s="143" t="str">
        <f>IF(Input!A4=0,"",MID(TEXT(Input!A4,"0000000000000"),9,1))</f>
        <v>1</v>
      </c>
      <c r="X16" s="143"/>
      <c r="Y16" s="143" t="str">
        <f>IF(Input!A4=0,"",MID(TEXT(Input!A4,"0000000000000"),10,1))</f>
        <v>9</v>
      </c>
      <c r="Z16" s="143"/>
      <c r="AA16" s="3"/>
      <c r="AB16" s="143" t="str">
        <f>IF(Input!A4=0,"",MID(TEXT(Input!A4,"0000000000000"),11,1))</f>
        <v>7</v>
      </c>
      <c r="AC16" s="143"/>
      <c r="AD16" s="143" t="str">
        <f>IF(Input!A4=0,"",MID(TEXT(Input!A4,"0000000000000"),12,1))</f>
        <v>4</v>
      </c>
      <c r="AE16" s="143"/>
      <c r="AF16" s="3"/>
      <c r="AG16" s="143" t="str">
        <f>IF(Input!A4=0,"",MID(TEXT(Input!A4,"0000000000000"),13,1))</f>
        <v>4</v>
      </c>
      <c r="AH16" s="143"/>
      <c r="AI16" s="20"/>
      <c r="AJ16" s="20"/>
      <c r="AK16" s="20"/>
      <c r="AL16" s="20"/>
      <c r="AM16" s="20"/>
      <c r="AN16" s="144">
        <f>IF(Input!$A4=0,"",0)</f>
        <v>0</v>
      </c>
      <c r="AO16" s="145"/>
      <c r="AP16" s="144">
        <f>IF(Input!$A4=0,"",0)</f>
        <v>0</v>
      </c>
      <c r="AQ16" s="145"/>
      <c r="AR16" s="144">
        <f>IF(Input!$A4=0,"",0)</f>
        <v>0</v>
      </c>
      <c r="AS16" s="145"/>
      <c r="AT16" s="144">
        <f>IF(Input!$A4=0,"",0)</f>
        <v>0</v>
      </c>
      <c r="AU16" s="145"/>
      <c r="AV16" s="144">
        <f>IF(Input!$A4=0,"",0)</f>
        <v>0</v>
      </c>
      <c r="AW16" s="145"/>
      <c r="AX16" s="20"/>
      <c r="AY16" s="20"/>
      <c r="AZ16" s="20"/>
      <c r="BA16" s="20"/>
      <c r="BB16" s="20"/>
      <c r="BC16" s="20"/>
      <c r="BD16" s="20"/>
      <c r="BE16" s="21"/>
      <c r="BF16" s="155"/>
      <c r="BG16" s="155"/>
      <c r="BH16" s="155"/>
      <c r="BI16" s="155"/>
      <c r="BJ16" s="155"/>
      <c r="BK16" s="155"/>
      <c r="BL16" s="155"/>
      <c r="BM16" s="155"/>
      <c r="BN16" s="156"/>
      <c r="BO16" s="156"/>
      <c r="BP16" s="156"/>
      <c r="BQ16" s="156"/>
      <c r="BR16" s="156"/>
      <c r="BS16" s="156"/>
      <c r="BT16" s="156"/>
      <c r="BU16" s="156"/>
      <c r="BV16" s="156"/>
      <c r="BW16" s="156"/>
      <c r="BX16" s="156"/>
      <c r="BY16" s="156"/>
      <c r="BZ16" s="156"/>
      <c r="CA16" s="156"/>
      <c r="CB16" s="156"/>
      <c r="CC16" s="156"/>
      <c r="CD16" s="156"/>
      <c r="CE16" s="156"/>
      <c r="CF16" s="157"/>
      <c r="CG16" s="157"/>
      <c r="CH16" s="157"/>
      <c r="CI16" s="157"/>
      <c r="CJ16" s="157"/>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9"/>
      <c r="DK16" s="149"/>
      <c r="DL16" s="149"/>
    </row>
    <row r="17" spans="1:116" s="4" customFormat="1" ht="8.4499999999999993" customHeight="1" x14ac:dyDescent="0.4">
      <c r="A17" s="153"/>
      <c r="B17" s="153"/>
      <c r="C17" s="153"/>
      <c r="D17" s="19"/>
      <c r="E17" s="143"/>
      <c r="F17" s="143"/>
      <c r="G17" s="7"/>
      <c r="H17" s="143"/>
      <c r="I17" s="143"/>
      <c r="J17" s="143"/>
      <c r="K17" s="143"/>
      <c r="L17" s="143"/>
      <c r="M17" s="143"/>
      <c r="N17" s="143"/>
      <c r="O17" s="143"/>
      <c r="P17" s="8"/>
      <c r="Q17" s="143"/>
      <c r="R17" s="143"/>
      <c r="S17" s="143"/>
      <c r="T17" s="143"/>
      <c r="U17" s="143"/>
      <c r="V17" s="143"/>
      <c r="W17" s="143"/>
      <c r="X17" s="143"/>
      <c r="Y17" s="143"/>
      <c r="Z17" s="143"/>
      <c r="AA17" s="8"/>
      <c r="AB17" s="143"/>
      <c r="AC17" s="143"/>
      <c r="AD17" s="143"/>
      <c r="AE17" s="143"/>
      <c r="AF17" s="8"/>
      <c r="AG17" s="143"/>
      <c r="AH17" s="143"/>
      <c r="AI17" s="23"/>
      <c r="AJ17" s="23"/>
      <c r="AK17" s="20"/>
      <c r="AL17" s="20"/>
      <c r="AM17" s="23"/>
      <c r="AN17" s="146"/>
      <c r="AO17" s="147"/>
      <c r="AP17" s="146"/>
      <c r="AQ17" s="147"/>
      <c r="AR17" s="146"/>
      <c r="AS17" s="147"/>
      <c r="AT17" s="146"/>
      <c r="AU17" s="147"/>
      <c r="AV17" s="146"/>
      <c r="AW17" s="147"/>
      <c r="AX17" s="20"/>
      <c r="AY17" s="20"/>
      <c r="AZ17" s="20"/>
      <c r="BA17" s="20"/>
      <c r="BB17" s="20"/>
      <c r="BC17" s="20"/>
      <c r="BD17" s="20"/>
      <c r="BE17" s="21"/>
      <c r="BF17" s="155"/>
      <c r="BG17" s="155"/>
      <c r="BH17" s="155"/>
      <c r="BI17" s="155"/>
      <c r="BJ17" s="155"/>
      <c r="BK17" s="155"/>
      <c r="BL17" s="155"/>
      <c r="BM17" s="155"/>
      <c r="BN17" s="156"/>
      <c r="BO17" s="156"/>
      <c r="BP17" s="156"/>
      <c r="BQ17" s="156"/>
      <c r="BR17" s="156"/>
      <c r="BS17" s="156"/>
      <c r="BT17" s="156"/>
      <c r="BU17" s="156"/>
      <c r="BV17" s="156"/>
      <c r="BW17" s="156"/>
      <c r="BX17" s="156"/>
      <c r="BY17" s="156"/>
      <c r="BZ17" s="156"/>
      <c r="CA17" s="156"/>
      <c r="CB17" s="156"/>
      <c r="CC17" s="156"/>
      <c r="CD17" s="156"/>
      <c r="CE17" s="156"/>
      <c r="CF17" s="157"/>
      <c r="CG17" s="157"/>
      <c r="CH17" s="157"/>
      <c r="CI17" s="157"/>
      <c r="CJ17" s="157"/>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9"/>
      <c r="DK17" s="149"/>
      <c r="DL17" s="149"/>
    </row>
    <row r="18" spans="1:116" s="4" customFormat="1" ht="17.100000000000001" customHeight="1" x14ac:dyDescent="0.4">
      <c r="A18" s="153"/>
      <c r="B18" s="153"/>
      <c r="C18" s="153"/>
      <c r="D18" s="24"/>
      <c r="E18" s="139" t="s">
        <v>19</v>
      </c>
      <c r="F18" s="139"/>
      <c r="G18" s="12"/>
      <c r="H18" s="140" t="str">
        <f>IF(Input!A4=0,"",Input!B4)&amp;" "&amp;Input!C4</f>
        <v>นาย ทนงศักดิ์</v>
      </c>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1" t="s">
        <v>20</v>
      </c>
      <c r="AH18" s="141"/>
      <c r="AI18" s="141"/>
      <c r="AJ18" s="141"/>
      <c r="AK18" s="140" t="str">
        <f>IF(Input!A4=0,"",Input!D4)</f>
        <v>โค้งสำโรง</v>
      </c>
      <c r="AL18" s="140"/>
      <c r="AM18" s="140"/>
      <c r="AN18" s="140"/>
      <c r="AO18" s="140"/>
      <c r="AP18" s="140"/>
      <c r="AQ18" s="140"/>
      <c r="AR18" s="140"/>
      <c r="AS18" s="140"/>
      <c r="AT18" s="140"/>
      <c r="AU18" s="140"/>
      <c r="AV18" s="140"/>
      <c r="AW18" s="140"/>
      <c r="AX18" s="140"/>
      <c r="AY18" s="140"/>
      <c r="AZ18" s="140"/>
      <c r="BA18" s="140"/>
      <c r="BB18" s="140"/>
      <c r="BC18" s="140"/>
      <c r="BD18" s="140"/>
      <c r="BE18" s="26"/>
      <c r="BF18" s="155"/>
      <c r="BG18" s="155"/>
      <c r="BH18" s="155"/>
      <c r="BI18" s="155"/>
      <c r="BJ18" s="155"/>
      <c r="BK18" s="155"/>
      <c r="BL18" s="155"/>
      <c r="BM18" s="155"/>
      <c r="BN18" s="156"/>
      <c r="BO18" s="156"/>
      <c r="BP18" s="156"/>
      <c r="BQ18" s="156"/>
      <c r="BR18" s="156"/>
      <c r="BS18" s="156"/>
      <c r="BT18" s="156"/>
      <c r="BU18" s="156"/>
      <c r="BV18" s="156"/>
      <c r="BW18" s="156"/>
      <c r="BX18" s="156"/>
      <c r="BY18" s="156"/>
      <c r="BZ18" s="156"/>
      <c r="CA18" s="156"/>
      <c r="CB18" s="156"/>
      <c r="CC18" s="156"/>
      <c r="CD18" s="156"/>
      <c r="CE18" s="156"/>
      <c r="CF18" s="157"/>
      <c r="CG18" s="157"/>
      <c r="CH18" s="157"/>
      <c r="CI18" s="157"/>
      <c r="CJ18" s="157"/>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9"/>
      <c r="DK18" s="149"/>
      <c r="DL18" s="149"/>
    </row>
    <row r="19" spans="1:116" s="4" customFormat="1" ht="17.100000000000001" customHeight="1" x14ac:dyDescent="0.4">
      <c r="A19" s="153"/>
      <c r="B19" s="153"/>
      <c r="C19" s="153"/>
      <c r="D19" s="27"/>
      <c r="E19" s="142" t="s">
        <v>21</v>
      </c>
      <c r="F19" s="142"/>
      <c r="G19" s="142"/>
      <c r="H19" s="173" t="str">
        <f>IF(Input!A4=0,"",Input!E4)</f>
        <v>8 หมู่ที่ 8 ต.เมืองฝาง อ.เมือง จ.บุรีรัมย์</v>
      </c>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3"/>
      <c r="AT19" s="173"/>
      <c r="AU19" s="173"/>
      <c r="AV19" s="173"/>
      <c r="AW19" s="173"/>
      <c r="AX19" s="173"/>
      <c r="AY19" s="173"/>
      <c r="AZ19" s="173"/>
      <c r="BA19" s="173"/>
      <c r="BB19" s="173"/>
      <c r="BC19" s="173"/>
      <c r="BD19" s="173"/>
      <c r="BE19" s="29"/>
      <c r="BF19" s="155"/>
      <c r="BG19" s="155"/>
      <c r="BH19" s="155"/>
      <c r="BI19" s="155"/>
      <c r="BJ19" s="155"/>
      <c r="BK19" s="155"/>
      <c r="BL19" s="155"/>
      <c r="BM19" s="155"/>
      <c r="BN19" s="156"/>
      <c r="BO19" s="156"/>
      <c r="BP19" s="156"/>
      <c r="BQ19" s="156"/>
      <c r="BR19" s="156"/>
      <c r="BS19" s="156"/>
      <c r="BT19" s="156"/>
      <c r="BU19" s="156"/>
      <c r="BV19" s="156"/>
      <c r="BW19" s="156"/>
      <c r="BX19" s="156"/>
      <c r="BY19" s="156"/>
      <c r="BZ19" s="156"/>
      <c r="CA19" s="156"/>
      <c r="CB19" s="156"/>
      <c r="CC19" s="156"/>
      <c r="CD19" s="156"/>
      <c r="CE19" s="156"/>
      <c r="CF19" s="157"/>
      <c r="CG19" s="157"/>
      <c r="CH19" s="157"/>
      <c r="CI19" s="157"/>
      <c r="CJ19" s="157"/>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9"/>
      <c r="DK19" s="149"/>
      <c r="DL19" s="149"/>
    </row>
    <row r="20" spans="1:116" s="4" customFormat="1" ht="3" customHeight="1" x14ac:dyDescent="0.4">
      <c r="A20" s="153"/>
      <c r="B20" s="153"/>
      <c r="C20" s="153"/>
      <c r="D20" s="150"/>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2"/>
      <c r="BF20" s="155"/>
      <c r="BG20" s="155"/>
      <c r="BH20" s="155"/>
      <c r="BI20" s="155"/>
      <c r="BJ20" s="155"/>
      <c r="BK20" s="155"/>
      <c r="BL20" s="155"/>
      <c r="BM20" s="155"/>
      <c r="BN20" s="156"/>
      <c r="BO20" s="156"/>
      <c r="BP20" s="156"/>
      <c r="BQ20" s="156"/>
      <c r="BR20" s="156"/>
      <c r="BS20" s="156"/>
      <c r="BT20" s="156"/>
      <c r="BU20" s="156"/>
      <c r="BV20" s="156"/>
      <c r="BW20" s="156"/>
      <c r="BX20" s="156"/>
      <c r="BY20" s="156"/>
      <c r="BZ20" s="156"/>
      <c r="CA20" s="156"/>
      <c r="CB20" s="156"/>
      <c r="CC20" s="156"/>
      <c r="CD20" s="156"/>
      <c r="CE20" s="156"/>
      <c r="CF20" s="157"/>
      <c r="CG20" s="157"/>
      <c r="CH20" s="157"/>
      <c r="CI20" s="157"/>
      <c r="CJ20" s="157"/>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9"/>
      <c r="DK20" s="149"/>
      <c r="DL20" s="149"/>
    </row>
    <row r="21" spans="1:116" s="4" customFormat="1" ht="3" customHeight="1" x14ac:dyDescent="0.4">
      <c r="A21" s="153"/>
      <c r="B21" s="153"/>
      <c r="C21" s="153"/>
      <c r="D21" s="15"/>
      <c r="E21" s="16"/>
      <c r="F21" s="17"/>
      <c r="G21" s="17"/>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8"/>
      <c r="BF21" s="155"/>
      <c r="BG21" s="155"/>
      <c r="BH21" s="155"/>
      <c r="BI21" s="155"/>
      <c r="BJ21" s="155"/>
      <c r="BK21" s="155"/>
      <c r="BL21" s="155"/>
      <c r="BM21" s="155"/>
      <c r="BN21" s="156"/>
      <c r="BO21" s="156"/>
      <c r="BP21" s="156"/>
      <c r="BQ21" s="156"/>
      <c r="BR21" s="156"/>
      <c r="BS21" s="156"/>
      <c r="BT21" s="156"/>
      <c r="BU21" s="156"/>
      <c r="BV21" s="156"/>
      <c r="BW21" s="156"/>
      <c r="BX21" s="156"/>
      <c r="BY21" s="156"/>
      <c r="BZ21" s="156"/>
      <c r="CA21" s="156"/>
      <c r="CB21" s="156"/>
      <c r="CC21" s="156"/>
      <c r="CD21" s="156"/>
      <c r="CE21" s="156"/>
      <c r="CF21" s="157"/>
      <c r="CG21" s="157"/>
      <c r="CH21" s="157"/>
      <c r="CI21" s="157"/>
      <c r="CJ21" s="157"/>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9"/>
      <c r="DK21" s="149"/>
      <c r="DL21" s="149"/>
    </row>
    <row r="22" spans="1:116" s="4" customFormat="1" ht="8.4499999999999993" customHeight="1" x14ac:dyDescent="0.4">
      <c r="A22" s="153"/>
      <c r="B22" s="153"/>
      <c r="C22" s="153"/>
      <c r="D22" s="19"/>
      <c r="E22" s="143" t="str">
        <f>IF(Input!A5=0,"",MID(TEXT(Input!A5,"0000000000000"),1,1))</f>
        <v>1</v>
      </c>
      <c r="F22" s="143"/>
      <c r="G22" s="2"/>
      <c r="H22" s="143" t="str">
        <f>IF(Input!A5=0,"",MID(TEXT(Input!A5,"0000000000000"),2,1))</f>
        <v>3</v>
      </c>
      <c r="I22" s="143"/>
      <c r="J22" s="143" t="str">
        <f>IF(Input!A5=0,"",MID(TEXT(Input!A5,"0000000000000"),3,1))</f>
        <v>1</v>
      </c>
      <c r="K22" s="143"/>
      <c r="L22" s="143" t="str">
        <f>IF(Input!A5=0,"",MID(TEXT(Input!A5,"0000000000000"),4,1))</f>
        <v>0</v>
      </c>
      <c r="M22" s="143"/>
      <c r="N22" s="143" t="str">
        <f>IF(Input!A5=0,"",MID(TEXT(Input!A5,"0000000000000"),5,1))</f>
        <v>1</v>
      </c>
      <c r="O22" s="143"/>
      <c r="P22" s="3"/>
      <c r="Q22" s="143" t="str">
        <f>IF(Input!A5=0,"",MID(TEXT(Input!A5,"0000000000000"),6,1))</f>
        <v>0</v>
      </c>
      <c r="R22" s="143"/>
      <c r="S22" s="143" t="str">
        <f>IF(Input!A5=0,"",MID(TEXT(Input!A5,"0000000000000"),7,1))</f>
        <v>0</v>
      </c>
      <c r="T22" s="143"/>
      <c r="U22" s="143" t="str">
        <f>IF(Input!A5=0,"",MID(TEXT(Input!A5,"0000000000000"),8,1))</f>
        <v>1</v>
      </c>
      <c r="V22" s="143"/>
      <c r="W22" s="143" t="str">
        <f>IF(Input!A5=0,"",MID(TEXT(Input!A5,"0000000000000"),9,1))</f>
        <v>7</v>
      </c>
      <c r="X22" s="143"/>
      <c r="Y22" s="143" t="str">
        <f>IF(Input!A5=0,"",MID(TEXT(Input!A5,"0000000000000"),10,1))</f>
        <v>3</v>
      </c>
      <c r="Z22" s="143"/>
      <c r="AA22" s="3"/>
      <c r="AB22" s="143" t="str">
        <f>IF(Input!A5=0,"",MID(TEXT(Input!A5,"0000000000000"),11,1))</f>
        <v>1</v>
      </c>
      <c r="AC22" s="143"/>
      <c r="AD22" s="143" t="str">
        <f>IF(Input!A5=0,"",MID(TEXT(Input!A5,"0000000000000"),12,1))</f>
        <v>8</v>
      </c>
      <c r="AE22" s="143"/>
      <c r="AF22" s="3"/>
      <c r="AG22" s="143" t="str">
        <f>IF(Input!A5=0,"",MID(TEXT(Input!A5,"0000000000000"),13,1))</f>
        <v>2</v>
      </c>
      <c r="AH22" s="143"/>
      <c r="AI22" s="20"/>
      <c r="AJ22" s="20"/>
      <c r="AK22" s="20"/>
      <c r="AL22" s="20"/>
      <c r="AM22" s="20"/>
      <c r="AN22" s="144">
        <f>IF(Input!$A5=0,"",0)</f>
        <v>0</v>
      </c>
      <c r="AO22" s="145"/>
      <c r="AP22" s="144">
        <f>IF(Input!$A5=0,"",0)</f>
        <v>0</v>
      </c>
      <c r="AQ22" s="145"/>
      <c r="AR22" s="144">
        <f>IF(Input!$A5=0,"",0)</f>
        <v>0</v>
      </c>
      <c r="AS22" s="145"/>
      <c r="AT22" s="144">
        <f>IF(Input!$A5=0,"",0)</f>
        <v>0</v>
      </c>
      <c r="AU22" s="145"/>
      <c r="AV22" s="144">
        <f>IF(Input!$A5=0,"",0)</f>
        <v>0</v>
      </c>
      <c r="AW22" s="145"/>
      <c r="AX22" s="20"/>
      <c r="AY22" s="20"/>
      <c r="AZ22" s="20"/>
      <c r="BA22" s="20"/>
      <c r="BB22" s="20"/>
      <c r="BC22" s="20"/>
      <c r="BD22" s="20"/>
      <c r="BE22" s="21"/>
      <c r="BF22" s="155"/>
      <c r="BG22" s="155"/>
      <c r="BH22" s="155"/>
      <c r="BI22" s="155"/>
      <c r="BJ22" s="155"/>
      <c r="BK22" s="155"/>
      <c r="BL22" s="155"/>
      <c r="BM22" s="155"/>
      <c r="BN22" s="156"/>
      <c r="BO22" s="156"/>
      <c r="BP22" s="156"/>
      <c r="BQ22" s="156"/>
      <c r="BR22" s="156"/>
      <c r="BS22" s="156"/>
      <c r="BT22" s="156"/>
      <c r="BU22" s="156"/>
      <c r="BV22" s="156"/>
      <c r="BW22" s="156"/>
      <c r="BX22" s="156"/>
      <c r="BY22" s="156"/>
      <c r="BZ22" s="156"/>
      <c r="CA22" s="156"/>
      <c r="CB22" s="156"/>
      <c r="CC22" s="156"/>
      <c r="CD22" s="156"/>
      <c r="CE22" s="156"/>
      <c r="CF22" s="157"/>
      <c r="CG22" s="157"/>
      <c r="CH22" s="157"/>
      <c r="CI22" s="157"/>
      <c r="CJ22" s="157"/>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9"/>
      <c r="DK22" s="149"/>
      <c r="DL22" s="149"/>
    </row>
    <row r="23" spans="1:116" s="4" customFormat="1" ht="8.4499999999999993" customHeight="1" x14ac:dyDescent="0.4">
      <c r="A23" s="153"/>
      <c r="B23" s="153"/>
      <c r="C23" s="153"/>
      <c r="D23" s="19"/>
      <c r="E23" s="143"/>
      <c r="F23" s="143"/>
      <c r="G23" s="7"/>
      <c r="H23" s="143"/>
      <c r="I23" s="143"/>
      <c r="J23" s="143"/>
      <c r="K23" s="143"/>
      <c r="L23" s="143"/>
      <c r="M23" s="143"/>
      <c r="N23" s="143"/>
      <c r="O23" s="143"/>
      <c r="P23" s="8"/>
      <c r="Q23" s="143"/>
      <c r="R23" s="143"/>
      <c r="S23" s="143"/>
      <c r="T23" s="143"/>
      <c r="U23" s="143"/>
      <c r="V23" s="143"/>
      <c r="W23" s="143"/>
      <c r="X23" s="143"/>
      <c r="Y23" s="143"/>
      <c r="Z23" s="143"/>
      <c r="AA23" s="8"/>
      <c r="AB23" s="143"/>
      <c r="AC23" s="143"/>
      <c r="AD23" s="143"/>
      <c r="AE23" s="143"/>
      <c r="AF23" s="8"/>
      <c r="AG23" s="143"/>
      <c r="AH23" s="143"/>
      <c r="AI23" s="23"/>
      <c r="AJ23" s="23"/>
      <c r="AK23" s="20"/>
      <c r="AL23" s="20"/>
      <c r="AM23" s="23"/>
      <c r="AN23" s="146"/>
      <c r="AO23" s="147"/>
      <c r="AP23" s="146"/>
      <c r="AQ23" s="147"/>
      <c r="AR23" s="146"/>
      <c r="AS23" s="147"/>
      <c r="AT23" s="146"/>
      <c r="AU23" s="147"/>
      <c r="AV23" s="146"/>
      <c r="AW23" s="147"/>
      <c r="AX23" s="20"/>
      <c r="AY23" s="20"/>
      <c r="AZ23" s="20"/>
      <c r="BA23" s="20"/>
      <c r="BB23" s="20"/>
      <c r="BC23" s="20"/>
      <c r="BD23" s="20"/>
      <c r="BE23" s="21"/>
      <c r="BF23" s="155"/>
      <c r="BG23" s="155"/>
      <c r="BH23" s="155"/>
      <c r="BI23" s="155"/>
      <c r="BJ23" s="155"/>
      <c r="BK23" s="155"/>
      <c r="BL23" s="155"/>
      <c r="BM23" s="155"/>
      <c r="BN23" s="156"/>
      <c r="BO23" s="156"/>
      <c r="BP23" s="156"/>
      <c r="BQ23" s="156"/>
      <c r="BR23" s="156"/>
      <c r="BS23" s="156"/>
      <c r="BT23" s="156"/>
      <c r="BU23" s="156"/>
      <c r="BV23" s="156"/>
      <c r="BW23" s="156"/>
      <c r="BX23" s="156"/>
      <c r="BY23" s="156"/>
      <c r="BZ23" s="156"/>
      <c r="CA23" s="156"/>
      <c r="CB23" s="156"/>
      <c r="CC23" s="156"/>
      <c r="CD23" s="156"/>
      <c r="CE23" s="156"/>
      <c r="CF23" s="157"/>
      <c r="CG23" s="157"/>
      <c r="CH23" s="157"/>
      <c r="CI23" s="157"/>
      <c r="CJ23" s="157"/>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9"/>
      <c r="DK23" s="149"/>
      <c r="DL23" s="149"/>
    </row>
    <row r="24" spans="1:116" s="4" customFormat="1" ht="17.100000000000001" customHeight="1" x14ac:dyDescent="0.4">
      <c r="A24" s="153"/>
      <c r="B24" s="153"/>
      <c r="C24" s="153"/>
      <c r="D24" s="24"/>
      <c r="E24" s="139" t="s">
        <v>19</v>
      </c>
      <c r="F24" s="139"/>
      <c r="G24" s="12"/>
      <c r="H24" s="140" t="str">
        <f>IF(Input!A5=0,"",Input!B5)&amp;" "&amp;Input!C5</f>
        <v>นาย อานนท์</v>
      </c>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1" t="s">
        <v>20</v>
      </c>
      <c r="AH24" s="141"/>
      <c r="AI24" s="141"/>
      <c r="AJ24" s="141"/>
      <c r="AK24" s="140" t="str">
        <f>IF(Input!A5=0,"",Input!D5)</f>
        <v>พันมะวงค์</v>
      </c>
      <c r="AL24" s="140"/>
      <c r="AM24" s="140"/>
      <c r="AN24" s="140"/>
      <c r="AO24" s="140"/>
      <c r="AP24" s="140"/>
      <c r="AQ24" s="140"/>
      <c r="AR24" s="140"/>
      <c r="AS24" s="140"/>
      <c r="AT24" s="140"/>
      <c r="AU24" s="140"/>
      <c r="AV24" s="140"/>
      <c r="AW24" s="140"/>
      <c r="AX24" s="140"/>
      <c r="AY24" s="140"/>
      <c r="AZ24" s="140"/>
      <c r="BA24" s="140"/>
      <c r="BB24" s="140"/>
      <c r="BC24" s="140"/>
      <c r="BD24" s="140"/>
      <c r="BE24" s="26"/>
      <c r="BF24" s="155"/>
      <c r="BG24" s="155"/>
      <c r="BH24" s="155"/>
      <c r="BI24" s="155"/>
      <c r="BJ24" s="155"/>
      <c r="BK24" s="155"/>
      <c r="BL24" s="155"/>
      <c r="BM24" s="155"/>
      <c r="BN24" s="156"/>
      <c r="BO24" s="156"/>
      <c r="BP24" s="156"/>
      <c r="BQ24" s="156"/>
      <c r="BR24" s="156"/>
      <c r="BS24" s="156"/>
      <c r="BT24" s="156"/>
      <c r="BU24" s="156"/>
      <c r="BV24" s="156"/>
      <c r="BW24" s="156"/>
      <c r="BX24" s="156"/>
      <c r="BY24" s="156"/>
      <c r="BZ24" s="156"/>
      <c r="CA24" s="156"/>
      <c r="CB24" s="156"/>
      <c r="CC24" s="156"/>
      <c r="CD24" s="156"/>
      <c r="CE24" s="156"/>
      <c r="CF24" s="157"/>
      <c r="CG24" s="157"/>
      <c r="CH24" s="157"/>
      <c r="CI24" s="157"/>
      <c r="CJ24" s="157"/>
      <c r="CK24" s="148"/>
      <c r="CL24" s="148"/>
      <c r="CM24" s="148"/>
      <c r="CN24" s="148"/>
      <c r="CO24" s="148"/>
      <c r="CP24" s="148"/>
      <c r="CQ24" s="148"/>
      <c r="CR24" s="148"/>
      <c r="CS24" s="148"/>
      <c r="CT24" s="148"/>
      <c r="CU24" s="148"/>
      <c r="CV24" s="148"/>
      <c r="CW24" s="148"/>
      <c r="CX24" s="148"/>
      <c r="CY24" s="148"/>
      <c r="CZ24" s="148"/>
      <c r="DA24" s="148"/>
      <c r="DB24" s="148"/>
      <c r="DC24" s="148"/>
      <c r="DD24" s="148"/>
      <c r="DE24" s="148"/>
      <c r="DF24" s="148"/>
      <c r="DG24" s="148"/>
      <c r="DH24" s="148"/>
      <c r="DI24" s="148"/>
      <c r="DJ24" s="149"/>
      <c r="DK24" s="149"/>
      <c r="DL24" s="149"/>
    </row>
    <row r="25" spans="1:116" s="4" customFormat="1" ht="17.100000000000001" customHeight="1" x14ac:dyDescent="0.4">
      <c r="A25" s="153"/>
      <c r="B25" s="153"/>
      <c r="C25" s="153"/>
      <c r="D25" s="27"/>
      <c r="E25" s="142" t="s">
        <v>21</v>
      </c>
      <c r="F25" s="142"/>
      <c r="G25" s="142"/>
      <c r="H25" s="173" t="str">
        <f>IF(Input!A5=0,"",Input!E5)</f>
        <v>161 หมู่ที่ 8 ต.เมืองฝาง อ.เมือง จ.บุรีรัมย์</v>
      </c>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29"/>
      <c r="BF25" s="155"/>
      <c r="BG25" s="155"/>
      <c r="BH25" s="155"/>
      <c r="BI25" s="155"/>
      <c r="BJ25" s="155"/>
      <c r="BK25" s="155"/>
      <c r="BL25" s="155"/>
      <c r="BM25" s="155"/>
      <c r="BN25" s="156"/>
      <c r="BO25" s="156"/>
      <c r="BP25" s="156"/>
      <c r="BQ25" s="156"/>
      <c r="BR25" s="156"/>
      <c r="BS25" s="156"/>
      <c r="BT25" s="156"/>
      <c r="BU25" s="156"/>
      <c r="BV25" s="156"/>
      <c r="BW25" s="156"/>
      <c r="BX25" s="156"/>
      <c r="BY25" s="156"/>
      <c r="BZ25" s="156"/>
      <c r="CA25" s="156"/>
      <c r="CB25" s="156"/>
      <c r="CC25" s="156"/>
      <c r="CD25" s="156"/>
      <c r="CE25" s="156"/>
      <c r="CF25" s="157"/>
      <c r="CG25" s="157"/>
      <c r="CH25" s="157"/>
      <c r="CI25" s="157"/>
      <c r="CJ25" s="157"/>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9"/>
      <c r="DK25" s="149"/>
      <c r="DL25" s="149"/>
    </row>
    <row r="26" spans="1:116" s="4" customFormat="1" ht="3" customHeight="1" x14ac:dyDescent="0.4">
      <c r="A26" s="153"/>
      <c r="B26" s="153"/>
      <c r="C26" s="153"/>
      <c r="D26" s="150"/>
      <c r="E26" s="151"/>
      <c r="F26" s="151"/>
      <c r="G26" s="151"/>
      <c r="H26" s="151"/>
      <c r="I26" s="151"/>
      <c r="J26" s="151"/>
      <c r="K26" s="151"/>
      <c r="L26" s="151"/>
      <c r="M26" s="151"/>
      <c r="N26" s="151"/>
      <c r="O26" s="151"/>
      <c r="P26" s="151"/>
      <c r="Q26" s="151"/>
      <c r="R26" s="151"/>
      <c r="S26" s="151"/>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2"/>
      <c r="BF26" s="155"/>
      <c r="BG26" s="155"/>
      <c r="BH26" s="155"/>
      <c r="BI26" s="155"/>
      <c r="BJ26" s="155"/>
      <c r="BK26" s="155"/>
      <c r="BL26" s="155"/>
      <c r="BM26" s="155"/>
      <c r="BN26" s="156"/>
      <c r="BO26" s="156"/>
      <c r="BP26" s="156"/>
      <c r="BQ26" s="156"/>
      <c r="BR26" s="156"/>
      <c r="BS26" s="156"/>
      <c r="BT26" s="156"/>
      <c r="BU26" s="156"/>
      <c r="BV26" s="156"/>
      <c r="BW26" s="156"/>
      <c r="BX26" s="156"/>
      <c r="BY26" s="156"/>
      <c r="BZ26" s="156"/>
      <c r="CA26" s="156"/>
      <c r="CB26" s="156"/>
      <c r="CC26" s="156"/>
      <c r="CD26" s="156"/>
      <c r="CE26" s="156"/>
      <c r="CF26" s="157"/>
      <c r="CG26" s="157"/>
      <c r="CH26" s="157"/>
      <c r="CI26" s="157"/>
      <c r="CJ26" s="157"/>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9"/>
      <c r="DK26" s="149"/>
      <c r="DL26" s="149"/>
    </row>
    <row r="27" spans="1:116" s="4" customFormat="1" ht="3" customHeight="1" x14ac:dyDescent="0.4">
      <c r="A27" s="153"/>
      <c r="B27" s="153"/>
      <c r="C27" s="153"/>
      <c r="D27" s="15"/>
      <c r="E27" s="16"/>
      <c r="F27" s="17"/>
      <c r="G27" s="17"/>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8"/>
      <c r="BF27" s="155"/>
      <c r="BG27" s="155"/>
      <c r="BH27" s="155"/>
      <c r="BI27" s="155"/>
      <c r="BJ27" s="155"/>
      <c r="BK27" s="155"/>
      <c r="BL27" s="155"/>
      <c r="BM27" s="155"/>
      <c r="BN27" s="156"/>
      <c r="BO27" s="156"/>
      <c r="BP27" s="156"/>
      <c r="BQ27" s="156"/>
      <c r="BR27" s="156"/>
      <c r="BS27" s="156"/>
      <c r="BT27" s="156"/>
      <c r="BU27" s="156"/>
      <c r="BV27" s="156"/>
      <c r="BW27" s="156"/>
      <c r="BX27" s="156"/>
      <c r="BY27" s="156"/>
      <c r="BZ27" s="156"/>
      <c r="CA27" s="156"/>
      <c r="CB27" s="156"/>
      <c r="CC27" s="156"/>
      <c r="CD27" s="156"/>
      <c r="CE27" s="156"/>
      <c r="CF27" s="157"/>
      <c r="CG27" s="157"/>
      <c r="CH27" s="157"/>
      <c r="CI27" s="157"/>
      <c r="CJ27" s="157"/>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9"/>
      <c r="DK27" s="149"/>
      <c r="DL27" s="149"/>
    </row>
    <row r="28" spans="1:116" s="4" customFormat="1" ht="8.4499999999999993" customHeight="1" x14ac:dyDescent="0.4">
      <c r="A28" s="153"/>
      <c r="B28" s="153"/>
      <c r="C28" s="153"/>
      <c r="D28" s="19"/>
      <c r="E28" s="143" t="str">
        <f>IF(Input!A6=0,"",MID(TEXT(Input!A6,"0000000000000"),1,1))</f>
        <v>3</v>
      </c>
      <c r="F28" s="143"/>
      <c r="G28" s="2"/>
      <c r="H28" s="143" t="str">
        <f>IF(Input!A6=0,"",MID(TEXT(Input!A6,"0000000000000"),2,1))</f>
        <v>3</v>
      </c>
      <c r="I28" s="143"/>
      <c r="J28" s="143" t="str">
        <f>IF(Input!A6=0,"",MID(TEXT(Input!A6,"0000000000000"),3,1))</f>
        <v>0</v>
      </c>
      <c r="K28" s="143"/>
      <c r="L28" s="143" t="str">
        <f>IF(Input!A6=0,"",MID(TEXT(Input!A6,"0000000000000"),4,1))</f>
        <v>0</v>
      </c>
      <c r="M28" s="143"/>
      <c r="N28" s="143" t="str">
        <f>IF(Input!A6=0,"",MID(TEXT(Input!A6,"0000000000000"),5,1))</f>
        <v>7</v>
      </c>
      <c r="O28" s="143"/>
      <c r="P28" s="3"/>
      <c r="Q28" s="143" t="str">
        <f>IF(Input!A6=0,"",MID(TEXT(Input!A6,"0000000000000"),6,1))</f>
        <v>0</v>
      </c>
      <c r="R28" s="143"/>
      <c r="S28" s="143" t="str">
        <f>IF(Input!A6=0,"",MID(TEXT(Input!A6,"0000000000000"),7,1))</f>
        <v>0</v>
      </c>
      <c r="T28" s="143"/>
      <c r="U28" s="143" t="str">
        <f>IF(Input!A6=0,"",MID(TEXT(Input!A6,"0000000000000"),8,1))</f>
        <v>4</v>
      </c>
      <c r="V28" s="143"/>
      <c r="W28" s="143" t="str">
        <f>IF(Input!A6=0,"",MID(TEXT(Input!A6,"0000000000000"),9,1))</f>
        <v>4</v>
      </c>
      <c r="X28" s="143"/>
      <c r="Y28" s="143" t="str">
        <f>IF(Input!A6=0,"",MID(TEXT(Input!A6,"0000000000000"),10,1))</f>
        <v>9</v>
      </c>
      <c r="Z28" s="143"/>
      <c r="AA28" s="3"/>
      <c r="AB28" s="143" t="str">
        <f>IF(Input!A6=0,"",MID(TEXT(Input!A6,"0000000000000"),11,1))</f>
        <v>4</v>
      </c>
      <c r="AC28" s="143"/>
      <c r="AD28" s="143" t="str">
        <f>IF(Input!A6=0,"",MID(TEXT(Input!A6,"0000000000000"),12,1))</f>
        <v>7</v>
      </c>
      <c r="AE28" s="143"/>
      <c r="AF28" s="3"/>
      <c r="AG28" s="143" t="str">
        <f>IF(Input!A6=0,"",MID(TEXT(Input!A6,"0000000000000"),13,1))</f>
        <v>9</v>
      </c>
      <c r="AH28" s="143"/>
      <c r="AI28" s="20"/>
      <c r="AJ28" s="20"/>
      <c r="AK28" s="20"/>
      <c r="AL28" s="20"/>
      <c r="AM28" s="20"/>
      <c r="AN28" s="144">
        <f>IF(Input!$A6=0,"",0)</f>
        <v>0</v>
      </c>
      <c r="AO28" s="145"/>
      <c r="AP28" s="144">
        <f>IF(Input!$A6=0,"",0)</f>
        <v>0</v>
      </c>
      <c r="AQ28" s="145"/>
      <c r="AR28" s="144">
        <f>IF(Input!$A6=0,"",0)</f>
        <v>0</v>
      </c>
      <c r="AS28" s="145"/>
      <c r="AT28" s="144">
        <f>IF(Input!$A6=0,"",0)</f>
        <v>0</v>
      </c>
      <c r="AU28" s="145"/>
      <c r="AV28" s="144">
        <f>IF(Input!$A6=0,"",0)</f>
        <v>0</v>
      </c>
      <c r="AW28" s="145"/>
      <c r="AX28" s="20"/>
      <c r="AY28" s="20"/>
      <c r="AZ28" s="20"/>
      <c r="BA28" s="20"/>
      <c r="BB28" s="20"/>
      <c r="BC28" s="20"/>
      <c r="BD28" s="20"/>
      <c r="BE28" s="21"/>
      <c r="BF28" s="155"/>
      <c r="BG28" s="155"/>
      <c r="BH28" s="155"/>
      <c r="BI28" s="155"/>
      <c r="BJ28" s="155"/>
      <c r="BK28" s="155"/>
      <c r="BL28" s="155"/>
      <c r="BM28" s="155"/>
      <c r="BN28" s="156"/>
      <c r="BO28" s="156"/>
      <c r="BP28" s="156"/>
      <c r="BQ28" s="156"/>
      <c r="BR28" s="156"/>
      <c r="BS28" s="156"/>
      <c r="BT28" s="156"/>
      <c r="BU28" s="156"/>
      <c r="BV28" s="156"/>
      <c r="BW28" s="156"/>
      <c r="BX28" s="156"/>
      <c r="BY28" s="156"/>
      <c r="BZ28" s="156"/>
      <c r="CA28" s="156"/>
      <c r="CB28" s="156"/>
      <c r="CC28" s="156"/>
      <c r="CD28" s="156"/>
      <c r="CE28" s="156"/>
      <c r="CF28" s="157"/>
      <c r="CG28" s="157"/>
      <c r="CH28" s="157"/>
      <c r="CI28" s="157"/>
      <c r="CJ28" s="157"/>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9"/>
      <c r="DK28" s="149"/>
      <c r="DL28" s="149"/>
    </row>
    <row r="29" spans="1:116" s="4" customFormat="1" ht="8.4499999999999993" customHeight="1" x14ac:dyDescent="0.4">
      <c r="A29" s="153"/>
      <c r="B29" s="153"/>
      <c r="C29" s="153"/>
      <c r="D29" s="19"/>
      <c r="E29" s="143"/>
      <c r="F29" s="143"/>
      <c r="G29" s="7"/>
      <c r="H29" s="143"/>
      <c r="I29" s="143"/>
      <c r="J29" s="143"/>
      <c r="K29" s="143"/>
      <c r="L29" s="143"/>
      <c r="M29" s="143"/>
      <c r="N29" s="143"/>
      <c r="O29" s="143"/>
      <c r="P29" s="8"/>
      <c r="Q29" s="143"/>
      <c r="R29" s="143"/>
      <c r="S29" s="143"/>
      <c r="T29" s="143"/>
      <c r="U29" s="143"/>
      <c r="V29" s="143"/>
      <c r="W29" s="143"/>
      <c r="X29" s="143"/>
      <c r="Y29" s="143"/>
      <c r="Z29" s="143"/>
      <c r="AA29" s="8"/>
      <c r="AB29" s="143"/>
      <c r="AC29" s="143"/>
      <c r="AD29" s="143"/>
      <c r="AE29" s="143"/>
      <c r="AF29" s="8"/>
      <c r="AG29" s="143"/>
      <c r="AH29" s="143"/>
      <c r="AI29" s="23"/>
      <c r="AJ29" s="23"/>
      <c r="AK29" s="20"/>
      <c r="AL29" s="20"/>
      <c r="AM29" s="23"/>
      <c r="AN29" s="146"/>
      <c r="AO29" s="147"/>
      <c r="AP29" s="146"/>
      <c r="AQ29" s="147"/>
      <c r="AR29" s="146"/>
      <c r="AS29" s="147"/>
      <c r="AT29" s="146"/>
      <c r="AU29" s="147"/>
      <c r="AV29" s="146"/>
      <c r="AW29" s="147"/>
      <c r="AX29" s="20"/>
      <c r="AY29" s="20"/>
      <c r="AZ29" s="20"/>
      <c r="BA29" s="20"/>
      <c r="BB29" s="20"/>
      <c r="BC29" s="20"/>
      <c r="BD29" s="20"/>
      <c r="BE29" s="21"/>
      <c r="BF29" s="155"/>
      <c r="BG29" s="155"/>
      <c r="BH29" s="155"/>
      <c r="BI29" s="155"/>
      <c r="BJ29" s="155"/>
      <c r="BK29" s="155"/>
      <c r="BL29" s="155"/>
      <c r="BM29" s="155"/>
      <c r="BN29" s="156"/>
      <c r="BO29" s="156"/>
      <c r="BP29" s="156"/>
      <c r="BQ29" s="156"/>
      <c r="BR29" s="156"/>
      <c r="BS29" s="156"/>
      <c r="BT29" s="156"/>
      <c r="BU29" s="156"/>
      <c r="BV29" s="156"/>
      <c r="BW29" s="156"/>
      <c r="BX29" s="156"/>
      <c r="BY29" s="156"/>
      <c r="BZ29" s="156"/>
      <c r="CA29" s="156"/>
      <c r="CB29" s="156"/>
      <c r="CC29" s="156"/>
      <c r="CD29" s="156"/>
      <c r="CE29" s="156"/>
      <c r="CF29" s="157"/>
      <c r="CG29" s="157"/>
      <c r="CH29" s="157"/>
      <c r="CI29" s="157"/>
      <c r="CJ29" s="157"/>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9"/>
      <c r="DK29" s="149"/>
      <c r="DL29" s="149"/>
    </row>
    <row r="30" spans="1:116" s="4" customFormat="1" ht="17.100000000000001" customHeight="1" x14ac:dyDescent="0.4">
      <c r="A30" s="153"/>
      <c r="B30" s="153"/>
      <c r="C30" s="153"/>
      <c r="D30" s="24"/>
      <c r="E30" s="139" t="s">
        <v>19</v>
      </c>
      <c r="F30" s="139"/>
      <c r="G30" s="12"/>
      <c r="H30" s="140" t="str">
        <f>IF(Input!A6=0,"",Input!B6)&amp;" "&amp;Input!C6</f>
        <v>นาย จาก</v>
      </c>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1" t="s">
        <v>20</v>
      </c>
      <c r="AH30" s="141"/>
      <c r="AI30" s="141"/>
      <c r="AJ30" s="141"/>
      <c r="AK30" s="140" t="str">
        <f>IF(Input!A6=0,"",Input!D6)</f>
        <v>โค้งสำโรง</v>
      </c>
      <c r="AL30" s="140"/>
      <c r="AM30" s="140"/>
      <c r="AN30" s="140"/>
      <c r="AO30" s="140"/>
      <c r="AP30" s="140"/>
      <c r="AQ30" s="140"/>
      <c r="AR30" s="140"/>
      <c r="AS30" s="140"/>
      <c r="AT30" s="140"/>
      <c r="AU30" s="140"/>
      <c r="AV30" s="140"/>
      <c r="AW30" s="140"/>
      <c r="AX30" s="140"/>
      <c r="AY30" s="140"/>
      <c r="AZ30" s="140"/>
      <c r="BA30" s="140"/>
      <c r="BB30" s="140"/>
      <c r="BC30" s="140"/>
      <c r="BD30" s="140"/>
      <c r="BE30" s="26"/>
      <c r="BF30" s="155"/>
      <c r="BG30" s="155"/>
      <c r="BH30" s="155"/>
      <c r="BI30" s="155"/>
      <c r="BJ30" s="155"/>
      <c r="BK30" s="155"/>
      <c r="BL30" s="155"/>
      <c r="BM30" s="155"/>
      <c r="BN30" s="156"/>
      <c r="BO30" s="156"/>
      <c r="BP30" s="156"/>
      <c r="BQ30" s="156"/>
      <c r="BR30" s="156"/>
      <c r="BS30" s="156"/>
      <c r="BT30" s="156"/>
      <c r="BU30" s="156"/>
      <c r="BV30" s="156"/>
      <c r="BW30" s="156"/>
      <c r="BX30" s="156"/>
      <c r="BY30" s="156"/>
      <c r="BZ30" s="156"/>
      <c r="CA30" s="156"/>
      <c r="CB30" s="156"/>
      <c r="CC30" s="156"/>
      <c r="CD30" s="156"/>
      <c r="CE30" s="156"/>
      <c r="CF30" s="157"/>
      <c r="CG30" s="157"/>
      <c r="CH30" s="157"/>
      <c r="CI30" s="157"/>
      <c r="CJ30" s="157"/>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9"/>
      <c r="DK30" s="149"/>
      <c r="DL30" s="149"/>
    </row>
    <row r="31" spans="1:116" s="4" customFormat="1" ht="17.100000000000001" customHeight="1" x14ac:dyDescent="0.4">
      <c r="A31" s="153"/>
      <c r="B31" s="153"/>
      <c r="C31" s="153"/>
      <c r="D31" s="27"/>
      <c r="E31" s="142" t="s">
        <v>21</v>
      </c>
      <c r="F31" s="142"/>
      <c r="G31" s="142"/>
      <c r="H31" s="173" t="str">
        <f>IF(Input!A6=0,"",Input!E6)</f>
        <v>8 หมู่ที่ 8 ต.เมืองฝาง อ.เมือง จ.บุรีรัมย์</v>
      </c>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3"/>
      <c r="AT31" s="173"/>
      <c r="AU31" s="173"/>
      <c r="AV31" s="173"/>
      <c r="AW31" s="173"/>
      <c r="AX31" s="173"/>
      <c r="AY31" s="173"/>
      <c r="AZ31" s="173"/>
      <c r="BA31" s="173"/>
      <c r="BB31" s="173"/>
      <c r="BC31" s="173"/>
      <c r="BD31" s="173"/>
      <c r="BE31" s="29"/>
      <c r="BF31" s="155"/>
      <c r="BG31" s="155"/>
      <c r="BH31" s="155"/>
      <c r="BI31" s="155"/>
      <c r="BJ31" s="155"/>
      <c r="BK31" s="155"/>
      <c r="BL31" s="155"/>
      <c r="BM31" s="155"/>
      <c r="BN31" s="156"/>
      <c r="BO31" s="156"/>
      <c r="BP31" s="156"/>
      <c r="BQ31" s="156"/>
      <c r="BR31" s="156"/>
      <c r="BS31" s="156"/>
      <c r="BT31" s="156"/>
      <c r="BU31" s="156"/>
      <c r="BV31" s="156"/>
      <c r="BW31" s="156"/>
      <c r="BX31" s="156"/>
      <c r="BY31" s="156"/>
      <c r="BZ31" s="156"/>
      <c r="CA31" s="156"/>
      <c r="CB31" s="156"/>
      <c r="CC31" s="156"/>
      <c r="CD31" s="156"/>
      <c r="CE31" s="156"/>
      <c r="CF31" s="157"/>
      <c r="CG31" s="157"/>
      <c r="CH31" s="157"/>
      <c r="CI31" s="157"/>
      <c r="CJ31" s="157"/>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9"/>
      <c r="DK31" s="149"/>
      <c r="DL31" s="149"/>
    </row>
    <row r="32" spans="1:116" s="4" customFormat="1" ht="3" customHeight="1" x14ac:dyDescent="0.4">
      <c r="A32" s="153"/>
      <c r="B32" s="153"/>
      <c r="C32" s="153"/>
      <c r="D32" s="150"/>
      <c r="E32" s="151"/>
      <c r="F32" s="151"/>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2"/>
      <c r="BF32" s="155"/>
      <c r="BG32" s="155"/>
      <c r="BH32" s="155"/>
      <c r="BI32" s="155"/>
      <c r="BJ32" s="155"/>
      <c r="BK32" s="155"/>
      <c r="BL32" s="155"/>
      <c r="BM32" s="155"/>
      <c r="BN32" s="156"/>
      <c r="BO32" s="156"/>
      <c r="BP32" s="156"/>
      <c r="BQ32" s="156"/>
      <c r="BR32" s="156"/>
      <c r="BS32" s="156"/>
      <c r="BT32" s="156"/>
      <c r="BU32" s="156"/>
      <c r="BV32" s="156"/>
      <c r="BW32" s="156"/>
      <c r="BX32" s="156"/>
      <c r="BY32" s="156"/>
      <c r="BZ32" s="156"/>
      <c r="CA32" s="156"/>
      <c r="CB32" s="156"/>
      <c r="CC32" s="156"/>
      <c r="CD32" s="156"/>
      <c r="CE32" s="156"/>
      <c r="CF32" s="157"/>
      <c r="CG32" s="157"/>
      <c r="CH32" s="157"/>
      <c r="CI32" s="157"/>
      <c r="CJ32" s="157"/>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9"/>
      <c r="DK32" s="149"/>
      <c r="DL32" s="149"/>
    </row>
    <row r="33" spans="1:154" s="4" customFormat="1" ht="3" customHeight="1" x14ac:dyDescent="0.4">
      <c r="A33" s="153"/>
      <c r="B33" s="153"/>
      <c r="C33" s="153"/>
      <c r="D33" s="15"/>
      <c r="E33" s="16"/>
      <c r="F33" s="17"/>
      <c r="G33" s="17"/>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8"/>
      <c r="BF33" s="155"/>
      <c r="BG33" s="155"/>
      <c r="BH33" s="155"/>
      <c r="BI33" s="155"/>
      <c r="BJ33" s="155"/>
      <c r="BK33" s="155"/>
      <c r="BL33" s="155"/>
      <c r="BM33" s="155"/>
      <c r="BN33" s="156"/>
      <c r="BO33" s="156"/>
      <c r="BP33" s="156"/>
      <c r="BQ33" s="156"/>
      <c r="BR33" s="156"/>
      <c r="BS33" s="156"/>
      <c r="BT33" s="156"/>
      <c r="BU33" s="156"/>
      <c r="BV33" s="156"/>
      <c r="BW33" s="156"/>
      <c r="BX33" s="156"/>
      <c r="BY33" s="156"/>
      <c r="BZ33" s="156"/>
      <c r="CA33" s="156"/>
      <c r="CB33" s="156"/>
      <c r="CC33" s="156"/>
      <c r="CD33" s="156"/>
      <c r="CE33" s="156"/>
      <c r="CF33" s="157"/>
      <c r="CG33" s="157"/>
      <c r="CH33" s="157"/>
      <c r="CI33" s="157"/>
      <c r="CJ33" s="157"/>
      <c r="CK33" s="148"/>
      <c r="CL33" s="148"/>
      <c r="CM33" s="148"/>
      <c r="CN33" s="148"/>
      <c r="CO33" s="148"/>
      <c r="CP33" s="148"/>
      <c r="CQ33" s="148"/>
      <c r="CR33" s="148"/>
      <c r="CS33" s="148"/>
      <c r="CT33" s="148"/>
      <c r="CU33" s="148"/>
      <c r="CV33" s="148"/>
      <c r="CW33" s="148"/>
      <c r="CX33" s="148"/>
      <c r="CY33" s="148"/>
      <c r="CZ33" s="148"/>
      <c r="DA33" s="148"/>
      <c r="DB33" s="148"/>
      <c r="DC33" s="148"/>
      <c r="DD33" s="148"/>
      <c r="DE33" s="148"/>
      <c r="DF33" s="148"/>
      <c r="DG33" s="148"/>
      <c r="DH33" s="148"/>
      <c r="DI33" s="148"/>
      <c r="DJ33" s="149"/>
      <c r="DK33" s="149"/>
      <c r="DL33" s="149"/>
    </row>
    <row r="34" spans="1:154" s="4" customFormat="1" ht="8.4499999999999993" customHeight="1" x14ac:dyDescent="0.4">
      <c r="A34" s="153"/>
      <c r="B34" s="153"/>
      <c r="C34" s="153"/>
      <c r="D34" s="19"/>
      <c r="E34" s="143" t="str">
        <f>IF(Input!A7=0,"",MID(TEXT(Input!A7,"0000000000000"),1,1))</f>
        <v>1</v>
      </c>
      <c r="F34" s="143"/>
      <c r="G34" s="2"/>
      <c r="H34" s="143" t="str">
        <f>IF(Input!A7=0,"",MID(TEXT(Input!A7,"0000000000000"),2,1))</f>
        <v>3</v>
      </c>
      <c r="I34" s="143"/>
      <c r="J34" s="143" t="str">
        <f>IF(Input!A7=0,"",MID(TEXT(Input!A7,"0000000000000"),3,1))</f>
        <v>1</v>
      </c>
      <c r="K34" s="143"/>
      <c r="L34" s="143" t="str">
        <f>IF(Input!A7=0,"",MID(TEXT(Input!A7,"0000000000000"),4,1))</f>
        <v>0</v>
      </c>
      <c r="M34" s="143"/>
      <c r="N34" s="143" t="str">
        <f>IF(Input!A7=0,"",MID(TEXT(Input!A7,"0000000000000"),5,1))</f>
        <v>1</v>
      </c>
      <c r="O34" s="143"/>
      <c r="P34" s="3"/>
      <c r="Q34" s="143" t="str">
        <f>IF(Input!A7=0,"",MID(TEXT(Input!A7,"0000000000000"),6,1))</f>
        <v>0</v>
      </c>
      <c r="R34" s="143"/>
      <c r="S34" s="143" t="str">
        <f>IF(Input!A7=0,"",MID(TEXT(Input!A7,"0000000000000"),7,1))</f>
        <v>0</v>
      </c>
      <c r="T34" s="143"/>
      <c r="U34" s="143" t="str">
        <f>IF(Input!A7=0,"",MID(TEXT(Input!A7,"0000000000000"),8,1))</f>
        <v>1</v>
      </c>
      <c r="V34" s="143"/>
      <c r="W34" s="143" t="str">
        <f>IF(Input!A7=0,"",MID(TEXT(Input!A7,"0000000000000"),9,1))</f>
        <v>7</v>
      </c>
      <c r="X34" s="143"/>
      <c r="Y34" s="143" t="str">
        <f>IF(Input!A7=0,"",MID(TEXT(Input!A7,"0000000000000"),10,1))</f>
        <v>3</v>
      </c>
      <c r="Z34" s="143"/>
      <c r="AA34" s="3"/>
      <c r="AB34" s="143" t="str">
        <f>IF(Input!A7=0,"",MID(TEXT(Input!A7,"0000000000000"),11,1))</f>
        <v>1</v>
      </c>
      <c r="AC34" s="143"/>
      <c r="AD34" s="143" t="str">
        <f>IF(Input!A7=0,"",MID(TEXT(Input!A7,"0000000000000"),12,1))</f>
        <v>8</v>
      </c>
      <c r="AE34" s="143"/>
      <c r="AF34" s="3"/>
      <c r="AG34" s="143" t="str">
        <f>IF(Input!A7=0,"",MID(TEXT(Input!A7,"0000000000000"),13,1))</f>
        <v>2</v>
      </c>
      <c r="AH34" s="143"/>
      <c r="AI34" s="20"/>
      <c r="AJ34" s="20"/>
      <c r="AK34" s="20"/>
      <c r="AL34" s="20"/>
      <c r="AM34" s="20"/>
      <c r="AN34" s="144">
        <f>IF(Input!$A7=0,"",0)</f>
        <v>0</v>
      </c>
      <c r="AO34" s="145"/>
      <c r="AP34" s="144">
        <f>IF(Input!$A7=0,"",0)</f>
        <v>0</v>
      </c>
      <c r="AQ34" s="145"/>
      <c r="AR34" s="144">
        <f>IF(Input!$A7=0,"",0)</f>
        <v>0</v>
      </c>
      <c r="AS34" s="145"/>
      <c r="AT34" s="144">
        <f>IF(Input!$A7=0,"",0)</f>
        <v>0</v>
      </c>
      <c r="AU34" s="145"/>
      <c r="AV34" s="144">
        <f>IF(Input!$A7=0,"",0)</f>
        <v>0</v>
      </c>
      <c r="AW34" s="145"/>
      <c r="AX34" s="20"/>
      <c r="AY34" s="20"/>
      <c r="AZ34" s="20"/>
      <c r="BA34" s="20"/>
      <c r="BB34" s="20"/>
      <c r="BC34" s="20"/>
      <c r="BD34" s="20"/>
      <c r="BE34" s="21"/>
      <c r="BF34" s="155"/>
      <c r="BG34" s="155"/>
      <c r="BH34" s="155"/>
      <c r="BI34" s="155"/>
      <c r="BJ34" s="155"/>
      <c r="BK34" s="155"/>
      <c r="BL34" s="155"/>
      <c r="BM34" s="155"/>
      <c r="BN34" s="156"/>
      <c r="BO34" s="156"/>
      <c r="BP34" s="156"/>
      <c r="BQ34" s="156"/>
      <c r="BR34" s="156"/>
      <c r="BS34" s="156"/>
      <c r="BT34" s="156"/>
      <c r="BU34" s="156"/>
      <c r="BV34" s="156"/>
      <c r="BW34" s="156"/>
      <c r="BX34" s="156"/>
      <c r="BY34" s="156"/>
      <c r="BZ34" s="156"/>
      <c r="CA34" s="156"/>
      <c r="CB34" s="156"/>
      <c r="CC34" s="156"/>
      <c r="CD34" s="156"/>
      <c r="CE34" s="156"/>
      <c r="CF34" s="157"/>
      <c r="CG34" s="157"/>
      <c r="CH34" s="157"/>
      <c r="CI34" s="157"/>
      <c r="CJ34" s="157"/>
      <c r="CK34" s="148"/>
      <c r="CL34" s="148"/>
      <c r="CM34" s="148"/>
      <c r="CN34" s="148"/>
      <c r="CO34" s="148"/>
      <c r="CP34" s="148"/>
      <c r="CQ34" s="148"/>
      <c r="CR34" s="148"/>
      <c r="CS34" s="148"/>
      <c r="CT34" s="148"/>
      <c r="CU34" s="148"/>
      <c r="CV34" s="148"/>
      <c r="CW34" s="148"/>
      <c r="CX34" s="148"/>
      <c r="CY34" s="148"/>
      <c r="CZ34" s="148"/>
      <c r="DA34" s="148"/>
      <c r="DB34" s="148"/>
      <c r="DC34" s="148"/>
      <c r="DD34" s="148"/>
      <c r="DE34" s="148"/>
      <c r="DF34" s="148"/>
      <c r="DG34" s="148"/>
      <c r="DH34" s="148"/>
      <c r="DI34" s="148"/>
      <c r="DJ34" s="149"/>
      <c r="DK34" s="149"/>
      <c r="DL34" s="149"/>
    </row>
    <row r="35" spans="1:154" s="4" customFormat="1" ht="8.4499999999999993" customHeight="1" x14ac:dyDescent="0.4">
      <c r="A35" s="153"/>
      <c r="B35" s="153"/>
      <c r="C35" s="153"/>
      <c r="D35" s="19"/>
      <c r="E35" s="143"/>
      <c r="F35" s="143"/>
      <c r="G35" s="7"/>
      <c r="H35" s="143"/>
      <c r="I35" s="143"/>
      <c r="J35" s="143"/>
      <c r="K35" s="143"/>
      <c r="L35" s="143"/>
      <c r="M35" s="143"/>
      <c r="N35" s="143"/>
      <c r="O35" s="143"/>
      <c r="P35" s="8"/>
      <c r="Q35" s="143"/>
      <c r="R35" s="143"/>
      <c r="S35" s="143"/>
      <c r="T35" s="143"/>
      <c r="U35" s="143"/>
      <c r="V35" s="143"/>
      <c r="W35" s="143"/>
      <c r="X35" s="143"/>
      <c r="Y35" s="143"/>
      <c r="Z35" s="143"/>
      <c r="AA35" s="8"/>
      <c r="AB35" s="143"/>
      <c r="AC35" s="143"/>
      <c r="AD35" s="143"/>
      <c r="AE35" s="143"/>
      <c r="AF35" s="8"/>
      <c r="AG35" s="143"/>
      <c r="AH35" s="143"/>
      <c r="AI35" s="23"/>
      <c r="AJ35" s="23"/>
      <c r="AK35" s="20"/>
      <c r="AL35" s="20"/>
      <c r="AM35" s="23"/>
      <c r="AN35" s="146"/>
      <c r="AO35" s="147"/>
      <c r="AP35" s="146"/>
      <c r="AQ35" s="147"/>
      <c r="AR35" s="146"/>
      <c r="AS35" s="147"/>
      <c r="AT35" s="146"/>
      <c r="AU35" s="147"/>
      <c r="AV35" s="146"/>
      <c r="AW35" s="147"/>
      <c r="AX35" s="20"/>
      <c r="AY35" s="20"/>
      <c r="AZ35" s="20"/>
      <c r="BA35" s="20"/>
      <c r="BB35" s="20"/>
      <c r="BC35" s="20"/>
      <c r="BD35" s="20"/>
      <c r="BE35" s="21"/>
      <c r="BF35" s="155"/>
      <c r="BG35" s="155"/>
      <c r="BH35" s="155"/>
      <c r="BI35" s="155"/>
      <c r="BJ35" s="155"/>
      <c r="BK35" s="155"/>
      <c r="BL35" s="155"/>
      <c r="BM35" s="155"/>
      <c r="BN35" s="156"/>
      <c r="BO35" s="156"/>
      <c r="BP35" s="156"/>
      <c r="BQ35" s="156"/>
      <c r="BR35" s="156"/>
      <c r="BS35" s="156"/>
      <c r="BT35" s="156"/>
      <c r="BU35" s="156"/>
      <c r="BV35" s="156"/>
      <c r="BW35" s="156"/>
      <c r="BX35" s="156"/>
      <c r="BY35" s="156"/>
      <c r="BZ35" s="156"/>
      <c r="CA35" s="156"/>
      <c r="CB35" s="156"/>
      <c r="CC35" s="156"/>
      <c r="CD35" s="156"/>
      <c r="CE35" s="156"/>
      <c r="CF35" s="157"/>
      <c r="CG35" s="157"/>
      <c r="CH35" s="157"/>
      <c r="CI35" s="157"/>
      <c r="CJ35" s="157"/>
      <c r="CK35" s="148"/>
      <c r="CL35" s="148"/>
      <c r="CM35" s="148"/>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9"/>
      <c r="DK35" s="149"/>
      <c r="DL35" s="149"/>
    </row>
    <row r="36" spans="1:154" s="4" customFormat="1" ht="17.100000000000001" customHeight="1" x14ac:dyDescent="0.4">
      <c r="A36" s="153"/>
      <c r="B36" s="153"/>
      <c r="C36" s="153"/>
      <c r="D36" s="24"/>
      <c r="E36" s="139" t="s">
        <v>19</v>
      </c>
      <c r="F36" s="139"/>
      <c r="G36" s="12"/>
      <c r="H36" s="140" t="str">
        <f>IF(Input!A7=0,"",Input!B7)&amp;" "&amp;Input!C7</f>
        <v>นาย อานนท์</v>
      </c>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1" t="s">
        <v>20</v>
      </c>
      <c r="AH36" s="141"/>
      <c r="AI36" s="141"/>
      <c r="AJ36" s="141"/>
      <c r="AK36" s="140" t="str">
        <f>IF(Input!A7=0,"",Input!D7)</f>
        <v>พันมะวงค์</v>
      </c>
      <c r="AL36" s="140"/>
      <c r="AM36" s="140"/>
      <c r="AN36" s="140"/>
      <c r="AO36" s="140"/>
      <c r="AP36" s="140"/>
      <c r="AQ36" s="140"/>
      <c r="AR36" s="140"/>
      <c r="AS36" s="140"/>
      <c r="AT36" s="140"/>
      <c r="AU36" s="140"/>
      <c r="AV36" s="140"/>
      <c r="AW36" s="140"/>
      <c r="AX36" s="140"/>
      <c r="AY36" s="140"/>
      <c r="AZ36" s="140"/>
      <c r="BA36" s="140"/>
      <c r="BB36" s="140"/>
      <c r="BC36" s="140"/>
      <c r="BD36" s="140"/>
      <c r="BE36" s="26"/>
      <c r="BF36" s="155"/>
      <c r="BG36" s="155"/>
      <c r="BH36" s="155"/>
      <c r="BI36" s="155"/>
      <c r="BJ36" s="155"/>
      <c r="BK36" s="155"/>
      <c r="BL36" s="155"/>
      <c r="BM36" s="155"/>
      <c r="BN36" s="156"/>
      <c r="BO36" s="156"/>
      <c r="BP36" s="156"/>
      <c r="BQ36" s="156"/>
      <c r="BR36" s="156"/>
      <c r="BS36" s="156"/>
      <c r="BT36" s="156"/>
      <c r="BU36" s="156"/>
      <c r="BV36" s="156"/>
      <c r="BW36" s="156"/>
      <c r="BX36" s="156"/>
      <c r="BY36" s="156"/>
      <c r="BZ36" s="156"/>
      <c r="CA36" s="156"/>
      <c r="CB36" s="156"/>
      <c r="CC36" s="156"/>
      <c r="CD36" s="156"/>
      <c r="CE36" s="156"/>
      <c r="CF36" s="157"/>
      <c r="CG36" s="157"/>
      <c r="CH36" s="157"/>
      <c r="CI36" s="157"/>
      <c r="CJ36" s="157"/>
      <c r="CK36" s="148"/>
      <c r="CL36" s="148"/>
      <c r="CM36" s="148"/>
      <c r="CN36" s="148"/>
      <c r="CO36" s="148"/>
      <c r="CP36" s="148"/>
      <c r="CQ36" s="148"/>
      <c r="CR36" s="148"/>
      <c r="CS36" s="148"/>
      <c r="CT36" s="148"/>
      <c r="CU36" s="148"/>
      <c r="CV36" s="148"/>
      <c r="CW36" s="148"/>
      <c r="CX36" s="148"/>
      <c r="CY36" s="148"/>
      <c r="CZ36" s="148"/>
      <c r="DA36" s="148"/>
      <c r="DB36" s="148"/>
      <c r="DC36" s="148"/>
      <c r="DD36" s="148"/>
      <c r="DE36" s="148"/>
      <c r="DF36" s="148"/>
      <c r="DG36" s="148"/>
      <c r="DH36" s="148"/>
      <c r="DI36" s="148"/>
      <c r="DJ36" s="149"/>
      <c r="DK36" s="149"/>
      <c r="DL36" s="149"/>
    </row>
    <row r="37" spans="1:154" s="4" customFormat="1" ht="17.100000000000001" customHeight="1" x14ac:dyDescent="0.4">
      <c r="A37" s="153"/>
      <c r="B37" s="153"/>
      <c r="C37" s="153"/>
      <c r="D37" s="27"/>
      <c r="E37" s="142" t="s">
        <v>21</v>
      </c>
      <c r="F37" s="142"/>
      <c r="G37" s="142"/>
      <c r="H37" s="173" t="str">
        <f>IF(Input!A7=0,"",Input!E7)</f>
        <v>161 หมู่ที่ 8 ต.เมืองฝาง อ.เมือง จ.บุรีรัมย์</v>
      </c>
      <c r="I37" s="173"/>
      <c r="J37" s="173"/>
      <c r="K37" s="173"/>
      <c r="L37" s="173"/>
      <c r="M37" s="173"/>
      <c r="N37" s="173"/>
      <c r="O37" s="173"/>
      <c r="P37" s="173"/>
      <c r="Q37" s="173"/>
      <c r="R37" s="173"/>
      <c r="S37" s="173"/>
      <c r="T37" s="173"/>
      <c r="U37" s="173"/>
      <c r="V37" s="173"/>
      <c r="W37" s="173"/>
      <c r="X37" s="173"/>
      <c r="Y37" s="173"/>
      <c r="Z37" s="173"/>
      <c r="AA37" s="173"/>
      <c r="AB37" s="173"/>
      <c r="AC37" s="173"/>
      <c r="AD37" s="173"/>
      <c r="AE37" s="173"/>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29"/>
      <c r="BF37" s="155"/>
      <c r="BG37" s="155"/>
      <c r="BH37" s="155"/>
      <c r="BI37" s="155"/>
      <c r="BJ37" s="155"/>
      <c r="BK37" s="155"/>
      <c r="BL37" s="155"/>
      <c r="BM37" s="155"/>
      <c r="BN37" s="156"/>
      <c r="BO37" s="156"/>
      <c r="BP37" s="156"/>
      <c r="BQ37" s="156"/>
      <c r="BR37" s="156"/>
      <c r="BS37" s="156"/>
      <c r="BT37" s="156"/>
      <c r="BU37" s="156"/>
      <c r="BV37" s="156"/>
      <c r="BW37" s="156"/>
      <c r="BX37" s="156"/>
      <c r="BY37" s="156"/>
      <c r="BZ37" s="156"/>
      <c r="CA37" s="156"/>
      <c r="CB37" s="156"/>
      <c r="CC37" s="156"/>
      <c r="CD37" s="156"/>
      <c r="CE37" s="156"/>
      <c r="CF37" s="157"/>
      <c r="CG37" s="157"/>
      <c r="CH37" s="157"/>
      <c r="CI37" s="157"/>
      <c r="CJ37" s="157"/>
      <c r="CK37" s="148"/>
      <c r="CL37" s="148"/>
      <c r="CM37" s="148"/>
      <c r="CN37" s="148"/>
      <c r="CO37" s="148"/>
      <c r="CP37" s="148"/>
      <c r="CQ37" s="148"/>
      <c r="CR37" s="148"/>
      <c r="CS37" s="148"/>
      <c r="CT37" s="148"/>
      <c r="CU37" s="148"/>
      <c r="CV37" s="148"/>
      <c r="CW37" s="148"/>
      <c r="CX37" s="148"/>
      <c r="CY37" s="148"/>
      <c r="CZ37" s="148"/>
      <c r="DA37" s="148"/>
      <c r="DB37" s="148"/>
      <c r="DC37" s="148"/>
      <c r="DD37" s="148"/>
      <c r="DE37" s="148"/>
      <c r="DF37" s="148"/>
      <c r="DG37" s="148"/>
      <c r="DH37" s="148"/>
      <c r="DI37" s="148"/>
      <c r="DJ37" s="149"/>
      <c r="DK37" s="149"/>
      <c r="DL37" s="149"/>
    </row>
    <row r="38" spans="1:154" s="4" customFormat="1" ht="3" customHeight="1" x14ac:dyDescent="0.4">
      <c r="A38" s="153"/>
      <c r="B38" s="153"/>
      <c r="C38" s="153"/>
      <c r="D38" s="150"/>
      <c r="E38" s="151"/>
      <c r="F38" s="151"/>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2"/>
      <c r="BF38" s="155"/>
      <c r="BG38" s="155"/>
      <c r="BH38" s="155"/>
      <c r="BI38" s="155"/>
      <c r="BJ38" s="155"/>
      <c r="BK38" s="155"/>
      <c r="BL38" s="155"/>
      <c r="BM38" s="155"/>
      <c r="BN38" s="156"/>
      <c r="BO38" s="156"/>
      <c r="BP38" s="156"/>
      <c r="BQ38" s="156"/>
      <c r="BR38" s="156"/>
      <c r="BS38" s="156"/>
      <c r="BT38" s="156"/>
      <c r="BU38" s="156"/>
      <c r="BV38" s="156"/>
      <c r="BW38" s="156"/>
      <c r="BX38" s="156"/>
      <c r="BY38" s="156"/>
      <c r="BZ38" s="156"/>
      <c r="CA38" s="156"/>
      <c r="CB38" s="156"/>
      <c r="CC38" s="156"/>
      <c r="CD38" s="156"/>
      <c r="CE38" s="156"/>
      <c r="CF38" s="157"/>
      <c r="CG38" s="157"/>
      <c r="CH38" s="157"/>
      <c r="CI38" s="157"/>
      <c r="CJ38" s="157"/>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9"/>
      <c r="DK38" s="149"/>
      <c r="DL38" s="149"/>
    </row>
    <row r="39" spans="1:154" s="4" customFormat="1" ht="3" customHeight="1" x14ac:dyDescent="0.4">
      <c r="A39" s="153"/>
      <c r="B39" s="153"/>
      <c r="C39" s="153"/>
      <c r="D39" s="30"/>
      <c r="F39" s="30"/>
      <c r="G39" s="30"/>
      <c r="BF39" s="155"/>
      <c r="BG39" s="155"/>
      <c r="BH39" s="155"/>
      <c r="BI39" s="155"/>
      <c r="BJ39" s="155"/>
      <c r="BK39" s="155"/>
      <c r="BL39" s="155"/>
      <c r="BM39" s="155"/>
      <c r="BN39" s="156"/>
      <c r="BO39" s="156"/>
      <c r="BP39" s="156"/>
      <c r="BQ39" s="156"/>
      <c r="BR39" s="156"/>
      <c r="BS39" s="156"/>
      <c r="BT39" s="156"/>
      <c r="BU39" s="156"/>
      <c r="BV39" s="156"/>
      <c r="BW39" s="156"/>
      <c r="BX39" s="156"/>
      <c r="BY39" s="156"/>
      <c r="BZ39" s="156"/>
      <c r="CA39" s="156"/>
      <c r="CB39" s="156"/>
      <c r="CC39" s="156"/>
      <c r="CD39" s="156"/>
      <c r="CE39" s="156"/>
      <c r="CF39" s="157"/>
      <c r="CG39" s="157"/>
      <c r="CH39" s="157"/>
      <c r="CI39" s="157"/>
      <c r="CJ39" s="157"/>
      <c r="CK39" s="148"/>
      <c r="CL39" s="148"/>
      <c r="CM39" s="148"/>
      <c r="CN39" s="148"/>
      <c r="CO39" s="148"/>
      <c r="CP39" s="148"/>
      <c r="CQ39" s="148"/>
      <c r="CR39" s="148"/>
      <c r="CS39" s="148"/>
      <c r="CT39" s="148"/>
      <c r="CU39" s="148"/>
      <c r="CV39" s="148"/>
      <c r="CW39" s="148"/>
      <c r="CX39" s="148"/>
      <c r="CY39" s="148"/>
      <c r="CZ39" s="148"/>
      <c r="DA39" s="148"/>
      <c r="DB39" s="148"/>
      <c r="DC39" s="148"/>
      <c r="DD39" s="148"/>
      <c r="DE39" s="148"/>
      <c r="DF39" s="148"/>
      <c r="DG39" s="148"/>
      <c r="DH39" s="148"/>
      <c r="DI39" s="148"/>
      <c r="DJ39" s="149"/>
      <c r="DK39" s="149"/>
      <c r="DL39" s="149"/>
    </row>
    <row r="40" spans="1:154" s="4" customFormat="1" ht="8.4499999999999993" customHeight="1" x14ac:dyDescent="0.4">
      <c r="A40" s="153"/>
      <c r="B40" s="153"/>
      <c r="C40" s="153"/>
      <c r="D40" s="30"/>
      <c r="E40" s="143" t="str">
        <f>IF(Input!A8=0,"",MID(TEXT(Input!A8,"0000000000000"),1,1))</f>
        <v/>
      </c>
      <c r="F40" s="143"/>
      <c r="G40" s="2"/>
      <c r="H40" s="143" t="str">
        <f>IF(Input!A8=0,"",MID(TEXT(Input!A8,"0000000000000"),2,1))</f>
        <v/>
      </c>
      <c r="I40" s="143"/>
      <c r="J40" s="143" t="str">
        <f>IF(Input!A8=0,"",MID(TEXT(Input!A8,"0000000000000"),3,1))</f>
        <v/>
      </c>
      <c r="K40" s="143"/>
      <c r="L40" s="143" t="str">
        <f>IF(Input!A8=0,"",MID(TEXT(Input!A8,"0000000000000"),4,1))</f>
        <v/>
      </c>
      <c r="M40" s="143"/>
      <c r="N40" s="143" t="str">
        <f>IF(Input!A8=0,"",MID(TEXT(Input!A8,"0000000000000"),5,1))</f>
        <v/>
      </c>
      <c r="O40" s="143"/>
      <c r="P40" s="3"/>
      <c r="Q40" s="143" t="str">
        <f>IF(Input!A8=0,"",MID(TEXT(Input!A8,"0000000000000"),6,1))</f>
        <v/>
      </c>
      <c r="R40" s="143"/>
      <c r="S40" s="143" t="str">
        <f>IF(Input!A8=0,"",MID(TEXT(Input!A8,"0000000000000"),7,1))</f>
        <v/>
      </c>
      <c r="T40" s="143"/>
      <c r="U40" s="143" t="str">
        <f>IF(Input!A8=0,"",MID(TEXT(Input!A8,"0000000000000"),8,1))</f>
        <v/>
      </c>
      <c r="V40" s="143"/>
      <c r="W40" s="143" t="str">
        <f>IF(Input!A8=0,"",MID(TEXT(Input!A8,"0000000000000"),9,1))</f>
        <v/>
      </c>
      <c r="X40" s="143"/>
      <c r="Y40" s="143" t="str">
        <f>IF(Input!A8=0,"",MID(TEXT(Input!A8,"0000000000000"),10,1))</f>
        <v/>
      </c>
      <c r="Z40" s="143"/>
      <c r="AA40" s="3"/>
      <c r="AB40" s="143" t="str">
        <f>IF(Input!A8=0,"",MID(TEXT(Input!A8,"0000000000000"),11,1))</f>
        <v/>
      </c>
      <c r="AC40" s="143"/>
      <c r="AD40" s="143" t="str">
        <f>IF(Input!A8=0,"",MID(TEXT(Input!A8,"0000000000000"),12,1))</f>
        <v/>
      </c>
      <c r="AE40" s="143"/>
      <c r="AF40" s="3"/>
      <c r="AG40" s="143" t="str">
        <f>IF(Input!A8=0,"",MID(TEXT(Input!A8,"0000000000000"),13,1))</f>
        <v/>
      </c>
      <c r="AH40" s="143"/>
      <c r="AI40" s="20"/>
      <c r="AJ40" s="20"/>
      <c r="AK40" s="20"/>
      <c r="AL40" s="20"/>
      <c r="AM40" s="20"/>
      <c r="AN40" s="144" t="str">
        <f>IF(Input!$A8=0,"",0)</f>
        <v/>
      </c>
      <c r="AO40" s="145"/>
      <c r="AP40" s="144" t="str">
        <f>IF(Input!$A8=0,"",0)</f>
        <v/>
      </c>
      <c r="AQ40" s="145"/>
      <c r="AR40" s="144" t="str">
        <f>IF(Input!$A8=0,"",0)</f>
        <v/>
      </c>
      <c r="AS40" s="145"/>
      <c r="AT40" s="144" t="str">
        <f>IF(Input!$A8=0,"",0)</f>
        <v/>
      </c>
      <c r="AU40" s="145"/>
      <c r="AV40" s="144" t="str">
        <f>IF(Input!$A8=0,"",0)</f>
        <v/>
      </c>
      <c r="AW40" s="145"/>
      <c r="AX40" s="20"/>
      <c r="AY40" s="20"/>
      <c r="AZ40" s="20"/>
      <c r="BA40" s="20"/>
      <c r="BB40" s="20"/>
      <c r="BC40" s="20"/>
      <c r="BD40" s="20"/>
      <c r="BF40" s="155"/>
      <c r="BG40" s="155"/>
      <c r="BH40" s="155"/>
      <c r="BI40" s="155"/>
      <c r="BJ40" s="155"/>
      <c r="BK40" s="155"/>
      <c r="BL40" s="155"/>
      <c r="BM40" s="155"/>
      <c r="BN40" s="156"/>
      <c r="BO40" s="156"/>
      <c r="BP40" s="156"/>
      <c r="BQ40" s="156"/>
      <c r="BR40" s="156"/>
      <c r="BS40" s="156"/>
      <c r="BT40" s="156"/>
      <c r="BU40" s="156"/>
      <c r="BV40" s="156"/>
      <c r="BW40" s="156"/>
      <c r="BX40" s="156"/>
      <c r="BY40" s="156"/>
      <c r="BZ40" s="156"/>
      <c r="CA40" s="156"/>
      <c r="CB40" s="156"/>
      <c r="CC40" s="156"/>
      <c r="CD40" s="156"/>
      <c r="CE40" s="156"/>
      <c r="CF40" s="157"/>
      <c r="CG40" s="157"/>
      <c r="CH40" s="157"/>
      <c r="CI40" s="157"/>
      <c r="CJ40" s="157"/>
      <c r="CK40" s="148"/>
      <c r="CL40" s="148"/>
      <c r="CM40" s="148"/>
      <c r="CN40" s="148"/>
      <c r="CO40" s="148"/>
      <c r="CP40" s="148"/>
      <c r="CQ40" s="148"/>
      <c r="CR40" s="148"/>
      <c r="CS40" s="148"/>
      <c r="CT40" s="148"/>
      <c r="CU40" s="148"/>
      <c r="CV40" s="148"/>
      <c r="CW40" s="148"/>
      <c r="CX40" s="148"/>
      <c r="CY40" s="148"/>
      <c r="CZ40" s="148"/>
      <c r="DA40" s="148"/>
      <c r="DB40" s="148"/>
      <c r="DC40" s="148"/>
      <c r="DD40" s="148"/>
      <c r="DE40" s="148"/>
      <c r="DF40" s="148"/>
      <c r="DG40" s="148"/>
      <c r="DH40" s="148"/>
      <c r="DI40" s="148"/>
      <c r="DJ40" s="149"/>
      <c r="DK40" s="149"/>
      <c r="DL40" s="149"/>
    </row>
    <row r="41" spans="1:154" s="4" customFormat="1" ht="8.4499999999999993" customHeight="1" x14ac:dyDescent="0.4">
      <c r="A41" s="153"/>
      <c r="B41" s="153"/>
      <c r="C41" s="153"/>
      <c r="D41" s="30"/>
      <c r="E41" s="143"/>
      <c r="F41" s="143"/>
      <c r="G41" s="7"/>
      <c r="H41" s="143"/>
      <c r="I41" s="143"/>
      <c r="J41" s="143"/>
      <c r="K41" s="143"/>
      <c r="L41" s="143"/>
      <c r="M41" s="143"/>
      <c r="N41" s="143"/>
      <c r="O41" s="143"/>
      <c r="P41" s="8"/>
      <c r="Q41" s="143"/>
      <c r="R41" s="143"/>
      <c r="S41" s="143"/>
      <c r="T41" s="143"/>
      <c r="U41" s="143"/>
      <c r="V41" s="143"/>
      <c r="W41" s="143"/>
      <c r="X41" s="143"/>
      <c r="Y41" s="143"/>
      <c r="Z41" s="143"/>
      <c r="AA41" s="8"/>
      <c r="AB41" s="143"/>
      <c r="AC41" s="143"/>
      <c r="AD41" s="143"/>
      <c r="AE41" s="143"/>
      <c r="AF41" s="8"/>
      <c r="AG41" s="143"/>
      <c r="AH41" s="143"/>
      <c r="AI41" s="23"/>
      <c r="AJ41" s="23"/>
      <c r="AK41" s="20"/>
      <c r="AL41" s="20"/>
      <c r="AM41" s="23"/>
      <c r="AN41" s="146"/>
      <c r="AO41" s="147"/>
      <c r="AP41" s="146"/>
      <c r="AQ41" s="147"/>
      <c r="AR41" s="146"/>
      <c r="AS41" s="147"/>
      <c r="AT41" s="146"/>
      <c r="AU41" s="147"/>
      <c r="AV41" s="146"/>
      <c r="AW41" s="147"/>
      <c r="AX41" s="20"/>
      <c r="AY41" s="20"/>
      <c r="AZ41" s="20"/>
      <c r="BA41" s="20"/>
      <c r="BB41" s="20"/>
      <c r="BC41" s="20"/>
      <c r="BD41" s="20"/>
      <c r="BF41" s="155"/>
      <c r="BG41" s="155"/>
      <c r="BH41" s="155"/>
      <c r="BI41" s="155"/>
      <c r="BJ41" s="155"/>
      <c r="BK41" s="155"/>
      <c r="BL41" s="155"/>
      <c r="BM41" s="155"/>
      <c r="BN41" s="156"/>
      <c r="BO41" s="156"/>
      <c r="BP41" s="156"/>
      <c r="BQ41" s="156"/>
      <c r="BR41" s="156"/>
      <c r="BS41" s="156"/>
      <c r="BT41" s="156"/>
      <c r="BU41" s="156"/>
      <c r="BV41" s="156"/>
      <c r="BW41" s="156"/>
      <c r="BX41" s="156"/>
      <c r="BY41" s="156"/>
      <c r="BZ41" s="156"/>
      <c r="CA41" s="156"/>
      <c r="CB41" s="156"/>
      <c r="CC41" s="156"/>
      <c r="CD41" s="156"/>
      <c r="CE41" s="156"/>
      <c r="CF41" s="157"/>
      <c r="CG41" s="157"/>
      <c r="CH41" s="157"/>
      <c r="CI41" s="157"/>
      <c r="CJ41" s="157"/>
      <c r="CK41" s="148"/>
      <c r="CL41" s="148"/>
      <c r="CM41" s="148"/>
      <c r="CN41" s="148"/>
      <c r="CO41" s="148"/>
      <c r="CP41" s="148"/>
      <c r="CQ41" s="148"/>
      <c r="CR41" s="148"/>
      <c r="CS41" s="148"/>
      <c r="CT41" s="148"/>
      <c r="CU41" s="148"/>
      <c r="CV41" s="148"/>
      <c r="CW41" s="148"/>
      <c r="CX41" s="148"/>
      <c r="CY41" s="148"/>
      <c r="CZ41" s="148"/>
      <c r="DA41" s="148"/>
      <c r="DB41" s="148"/>
      <c r="DC41" s="148"/>
      <c r="DD41" s="148"/>
      <c r="DE41" s="148"/>
      <c r="DF41" s="148"/>
      <c r="DG41" s="148"/>
      <c r="DH41" s="148"/>
      <c r="DI41" s="148"/>
      <c r="DJ41" s="149"/>
      <c r="DK41" s="149"/>
      <c r="DL41" s="149"/>
    </row>
    <row r="42" spans="1:154" s="4" customFormat="1" ht="17.100000000000001" customHeight="1" x14ac:dyDescent="0.4">
      <c r="A42" s="153"/>
      <c r="B42" s="153"/>
      <c r="C42" s="153"/>
      <c r="D42" s="31"/>
      <c r="E42" s="139" t="s">
        <v>19</v>
      </c>
      <c r="F42" s="139"/>
      <c r="G42" s="12"/>
      <c r="H42" s="140" t="str">
        <f>IF(Input!A8=0,"",Input!B8)&amp;" "&amp;Input!C8</f>
        <v xml:space="preserve"> </v>
      </c>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1" t="s">
        <v>20</v>
      </c>
      <c r="AH42" s="141"/>
      <c r="AI42" s="141"/>
      <c r="AJ42" s="141"/>
      <c r="AK42" s="140" t="str">
        <f>IF(Input!A8=0,"",Input!D8)</f>
        <v/>
      </c>
      <c r="AL42" s="140"/>
      <c r="AM42" s="140"/>
      <c r="AN42" s="140"/>
      <c r="AO42" s="140"/>
      <c r="AP42" s="140"/>
      <c r="AQ42" s="140"/>
      <c r="AR42" s="140"/>
      <c r="AS42" s="140"/>
      <c r="AT42" s="140"/>
      <c r="AU42" s="140"/>
      <c r="AV42" s="140"/>
      <c r="AW42" s="140"/>
      <c r="AX42" s="140"/>
      <c r="AY42" s="140"/>
      <c r="AZ42" s="140"/>
      <c r="BA42" s="140"/>
      <c r="BB42" s="140"/>
      <c r="BC42" s="140"/>
      <c r="BD42" s="140"/>
      <c r="BE42" s="30"/>
      <c r="BF42" s="155"/>
      <c r="BG42" s="155"/>
      <c r="BH42" s="155"/>
      <c r="BI42" s="155"/>
      <c r="BJ42" s="155"/>
      <c r="BK42" s="155"/>
      <c r="BL42" s="155"/>
      <c r="BM42" s="155"/>
      <c r="BN42" s="156"/>
      <c r="BO42" s="156"/>
      <c r="BP42" s="156"/>
      <c r="BQ42" s="156"/>
      <c r="BR42" s="156"/>
      <c r="BS42" s="156"/>
      <c r="BT42" s="156"/>
      <c r="BU42" s="156"/>
      <c r="BV42" s="156"/>
      <c r="BW42" s="156"/>
      <c r="BX42" s="156"/>
      <c r="BY42" s="156"/>
      <c r="BZ42" s="156"/>
      <c r="CA42" s="156"/>
      <c r="CB42" s="156"/>
      <c r="CC42" s="156"/>
      <c r="CD42" s="156"/>
      <c r="CE42" s="156"/>
      <c r="CF42" s="157"/>
      <c r="CG42" s="157"/>
      <c r="CH42" s="157"/>
      <c r="CI42" s="157"/>
      <c r="CJ42" s="157"/>
      <c r="CK42" s="148"/>
      <c r="CL42" s="148"/>
      <c r="CM42" s="148"/>
      <c r="CN42" s="148"/>
      <c r="CO42" s="148"/>
      <c r="CP42" s="148"/>
      <c r="CQ42" s="148"/>
      <c r="CR42" s="148"/>
      <c r="CS42" s="148"/>
      <c r="CT42" s="148"/>
      <c r="CU42" s="148"/>
      <c r="CV42" s="148"/>
      <c r="CW42" s="148"/>
      <c r="CX42" s="148"/>
      <c r="CY42" s="148"/>
      <c r="CZ42" s="148"/>
      <c r="DA42" s="148"/>
      <c r="DB42" s="148"/>
      <c r="DC42" s="148"/>
      <c r="DD42" s="148"/>
      <c r="DE42" s="148"/>
      <c r="DF42" s="148"/>
      <c r="DG42" s="148"/>
      <c r="DH42" s="148"/>
      <c r="DI42" s="148"/>
      <c r="DJ42" s="149"/>
      <c r="DK42" s="149"/>
      <c r="DL42" s="149"/>
    </row>
    <row r="43" spans="1:154" s="4" customFormat="1" ht="17.100000000000001" customHeight="1" x14ac:dyDescent="0.4">
      <c r="A43" s="153"/>
      <c r="B43" s="153"/>
      <c r="C43" s="153"/>
      <c r="D43" s="25"/>
      <c r="E43" s="142" t="s">
        <v>21</v>
      </c>
      <c r="F43" s="142"/>
      <c r="G43" s="142"/>
      <c r="H43" s="173" t="str">
        <f>IF(Input!A8=0,"",Input!E8)</f>
        <v/>
      </c>
      <c r="I43" s="173"/>
      <c r="J43" s="173"/>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32"/>
      <c r="BF43" s="155"/>
      <c r="BG43" s="155"/>
      <c r="BH43" s="155"/>
      <c r="BI43" s="155"/>
      <c r="BJ43" s="155"/>
      <c r="BK43" s="155"/>
      <c r="BL43" s="155"/>
      <c r="BM43" s="155"/>
      <c r="BN43" s="156"/>
      <c r="BO43" s="156"/>
      <c r="BP43" s="156"/>
      <c r="BQ43" s="156"/>
      <c r="BR43" s="156"/>
      <c r="BS43" s="156"/>
      <c r="BT43" s="156"/>
      <c r="BU43" s="156"/>
      <c r="BV43" s="156"/>
      <c r="BW43" s="156"/>
      <c r="BX43" s="156"/>
      <c r="BY43" s="156"/>
      <c r="BZ43" s="156"/>
      <c r="CA43" s="156"/>
      <c r="CB43" s="156"/>
      <c r="CC43" s="156"/>
      <c r="CD43" s="156"/>
      <c r="CE43" s="156"/>
      <c r="CF43" s="157"/>
      <c r="CG43" s="157"/>
      <c r="CH43" s="157"/>
      <c r="CI43" s="157"/>
      <c r="CJ43" s="157"/>
      <c r="CK43" s="148"/>
      <c r="CL43" s="148"/>
      <c r="CM43" s="148"/>
      <c r="CN43" s="148"/>
      <c r="CO43" s="148"/>
      <c r="CP43" s="148"/>
      <c r="CQ43" s="148"/>
      <c r="CR43" s="148"/>
      <c r="CS43" s="148"/>
      <c r="CT43" s="148"/>
      <c r="CU43" s="148"/>
      <c r="CV43" s="148"/>
      <c r="CW43" s="148"/>
      <c r="CX43" s="148"/>
      <c r="CY43" s="148"/>
      <c r="CZ43" s="148"/>
      <c r="DA43" s="148"/>
      <c r="DB43" s="148"/>
      <c r="DC43" s="148"/>
      <c r="DD43" s="148"/>
      <c r="DE43" s="148"/>
      <c r="DF43" s="148"/>
      <c r="DG43" s="148"/>
      <c r="DH43" s="148"/>
      <c r="DI43" s="148"/>
      <c r="DJ43" s="149"/>
      <c r="DK43" s="149"/>
      <c r="DL43" s="149"/>
    </row>
    <row r="44" spans="1:154" s="4" customFormat="1" ht="3" customHeight="1" x14ac:dyDescent="0.4">
      <c r="A44" s="154"/>
      <c r="B44" s="154"/>
      <c r="C44" s="15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155"/>
      <c r="BG44" s="155"/>
      <c r="BH44" s="155"/>
      <c r="BI44" s="155"/>
      <c r="BJ44" s="155"/>
      <c r="BK44" s="155"/>
      <c r="BL44" s="155"/>
      <c r="BM44" s="155"/>
      <c r="BN44" s="156"/>
      <c r="BO44" s="156"/>
      <c r="BP44" s="156"/>
      <c r="BQ44" s="156"/>
      <c r="BR44" s="156"/>
      <c r="BS44" s="156"/>
      <c r="BT44" s="156"/>
      <c r="BU44" s="156"/>
      <c r="BV44" s="156"/>
      <c r="BW44" s="156"/>
      <c r="BX44" s="156"/>
      <c r="BY44" s="156"/>
      <c r="BZ44" s="156"/>
      <c r="CA44" s="156"/>
      <c r="CB44" s="156"/>
      <c r="CC44" s="156"/>
      <c r="CD44" s="156"/>
      <c r="CE44" s="156"/>
      <c r="CF44" s="157"/>
      <c r="CG44" s="157"/>
      <c r="CH44" s="157"/>
      <c r="CI44" s="157"/>
      <c r="CJ44" s="157"/>
      <c r="CK44" s="148"/>
      <c r="CL44" s="148"/>
      <c r="CM44" s="148"/>
      <c r="CN44" s="148"/>
      <c r="CO44" s="148"/>
      <c r="CP44" s="148"/>
      <c r="CQ44" s="148"/>
      <c r="CR44" s="148"/>
      <c r="CS44" s="148"/>
      <c r="CT44" s="148"/>
      <c r="CU44" s="148"/>
      <c r="CV44" s="148"/>
      <c r="CW44" s="148"/>
      <c r="CX44" s="148"/>
      <c r="CY44" s="148"/>
      <c r="CZ44" s="148"/>
      <c r="DA44" s="148"/>
      <c r="DB44" s="148"/>
      <c r="DC44" s="148"/>
      <c r="DD44" s="148"/>
      <c r="DE44" s="148"/>
      <c r="DF44" s="148"/>
      <c r="DG44" s="148"/>
      <c r="DH44" s="148"/>
      <c r="DI44" s="148"/>
      <c r="DJ44" s="149"/>
      <c r="DK44" s="149"/>
      <c r="DL44" s="149"/>
    </row>
    <row r="45" spans="1:154" s="4" customFormat="1" ht="18" customHeight="1" x14ac:dyDescent="0.45">
      <c r="A45" s="135" t="s">
        <v>22</v>
      </c>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6"/>
      <c r="BG45" s="136"/>
      <c r="BH45" s="136"/>
      <c r="BI45" s="136"/>
      <c r="BJ45" s="136"/>
      <c r="BK45" s="136"/>
      <c r="BL45" s="136"/>
      <c r="BM45" s="136"/>
      <c r="BN45" s="136"/>
      <c r="BO45" s="136"/>
      <c r="BP45" s="136"/>
      <c r="BQ45" s="136"/>
      <c r="BR45" s="136"/>
      <c r="BS45" s="136"/>
      <c r="BT45" s="136"/>
      <c r="BU45" s="136"/>
      <c r="BV45" s="136"/>
      <c r="BW45" s="136"/>
      <c r="BX45" s="136"/>
      <c r="BY45" s="136"/>
      <c r="BZ45" s="136"/>
      <c r="CA45" s="136"/>
      <c r="CB45" s="136"/>
      <c r="CC45" s="136"/>
      <c r="CD45" s="136"/>
      <c r="CE45" s="136"/>
      <c r="CF45" s="136"/>
      <c r="CG45" s="136"/>
      <c r="CH45" s="136"/>
      <c r="CI45" s="136"/>
      <c r="CJ45" s="136"/>
      <c r="CK45" s="137"/>
      <c r="CL45" s="137"/>
      <c r="CM45" s="137"/>
      <c r="CN45" s="137"/>
      <c r="CO45" s="137"/>
      <c r="CP45" s="137"/>
      <c r="CQ45" s="137"/>
      <c r="CR45" s="137"/>
      <c r="CS45" s="137"/>
      <c r="CT45" s="137"/>
      <c r="CU45" s="137"/>
      <c r="CV45" s="137"/>
      <c r="CW45" s="137"/>
      <c r="CX45" s="137"/>
      <c r="CY45" s="137"/>
      <c r="CZ45" s="137"/>
      <c r="DA45" s="137"/>
      <c r="DB45" s="137"/>
      <c r="DC45" s="137"/>
      <c r="DD45" s="137"/>
      <c r="DE45" s="137"/>
      <c r="DF45" s="137"/>
      <c r="DG45" s="137"/>
      <c r="DH45" s="137"/>
      <c r="DI45" s="137"/>
      <c r="DJ45" s="33"/>
      <c r="DK45" s="34"/>
      <c r="DL45" s="35"/>
    </row>
    <row r="46" spans="1:154" s="4" customFormat="1" ht="3" customHeight="1" x14ac:dyDescent="0.4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8"/>
      <c r="CL46" s="138"/>
      <c r="CM46" s="138"/>
      <c r="CN46" s="138"/>
      <c r="CO46" s="138"/>
      <c r="CP46" s="138"/>
      <c r="CQ46" s="138"/>
      <c r="CR46" s="138"/>
      <c r="CS46" s="138"/>
      <c r="CT46" s="138"/>
      <c r="CU46" s="138"/>
      <c r="CV46" s="138"/>
      <c r="CW46" s="138"/>
      <c r="CX46" s="138"/>
      <c r="CY46" s="138"/>
      <c r="CZ46" s="138"/>
      <c r="DA46" s="138"/>
      <c r="DB46" s="138"/>
      <c r="DC46" s="138"/>
      <c r="DD46" s="138"/>
      <c r="DE46" s="138"/>
      <c r="DF46" s="138"/>
      <c r="DG46" s="138"/>
      <c r="DH46" s="138"/>
      <c r="DI46" s="138"/>
      <c r="DJ46" s="36"/>
      <c r="DK46" s="37"/>
      <c r="DL46" s="38"/>
    </row>
    <row r="47" spans="1:154" s="47" customFormat="1" ht="15" customHeight="1" x14ac:dyDescent="0.4">
      <c r="A47" s="39" t="s">
        <v>23</v>
      </c>
      <c r="B47" s="40"/>
      <c r="C47" s="40"/>
      <c r="D47" s="40"/>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2"/>
      <c r="BN47" s="43"/>
      <c r="BO47" s="41"/>
      <c r="BP47" s="44"/>
      <c r="BQ47" s="44"/>
      <c r="BR47" s="44"/>
      <c r="BS47" s="44"/>
      <c r="BT47" s="44"/>
      <c r="BU47" s="44"/>
      <c r="BV47" s="44"/>
      <c r="BW47" s="44"/>
      <c r="BX47" s="44"/>
      <c r="BY47" s="44"/>
      <c r="BZ47" s="44"/>
      <c r="CA47" s="44"/>
      <c r="CB47" s="44"/>
      <c r="CC47" s="44"/>
      <c r="CD47" s="44"/>
      <c r="CE47" s="44"/>
      <c r="CF47" s="44"/>
      <c r="CG47" s="44"/>
      <c r="CH47" s="44"/>
      <c r="CI47" s="44"/>
      <c r="CJ47" s="44"/>
      <c r="CK47" s="44"/>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6"/>
      <c r="DR47" s="4"/>
      <c r="DS47" s="4"/>
      <c r="DT47" s="4"/>
      <c r="DU47" s="4"/>
      <c r="EL47" s="4"/>
      <c r="EM47" s="4"/>
      <c r="EN47" s="4"/>
      <c r="EO47" s="4"/>
      <c r="EP47" s="4"/>
      <c r="EQ47" s="4"/>
      <c r="ER47" s="4"/>
      <c r="ES47" s="4"/>
      <c r="ET47" s="4"/>
      <c r="EU47" s="4"/>
      <c r="EV47" s="4"/>
      <c r="EW47" s="4"/>
      <c r="EX47" s="4"/>
    </row>
    <row r="48" spans="1:154" s="47" customFormat="1" ht="13.9" customHeight="1" x14ac:dyDescent="0.4">
      <c r="A48" s="48" t="s">
        <v>24</v>
      </c>
      <c r="B48" s="49"/>
      <c r="C48" s="49"/>
      <c r="D48" s="49"/>
      <c r="E48" s="49"/>
      <c r="F48" s="49"/>
      <c r="G48" s="129" t="s">
        <v>25</v>
      </c>
      <c r="H48" s="130"/>
      <c r="I48" s="22" t="s">
        <v>26</v>
      </c>
      <c r="J48" s="22"/>
      <c r="K48" s="22"/>
      <c r="L48" s="22"/>
      <c r="M48" s="22"/>
      <c r="N48" s="22"/>
      <c r="O48" s="22"/>
      <c r="P48" s="22"/>
      <c r="Q48" s="22"/>
      <c r="R48" s="22"/>
      <c r="S48" s="22"/>
      <c r="T48" s="22"/>
      <c r="U48" s="22"/>
      <c r="V48" s="22"/>
      <c r="W48" s="22"/>
      <c r="X48" s="22"/>
      <c r="Y48" s="22"/>
      <c r="Z48" s="22"/>
      <c r="AA48" s="22"/>
      <c r="AB48" s="22"/>
      <c r="AC48" s="22"/>
      <c r="AD48" s="22"/>
      <c r="AE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50"/>
      <c r="BK48" s="50"/>
      <c r="BL48" s="50"/>
      <c r="BM48" s="51"/>
      <c r="BN48" s="52"/>
      <c r="BO48" s="50"/>
      <c r="CL48" s="53"/>
      <c r="CM48" s="53"/>
      <c r="CN48" s="53"/>
      <c r="CO48" s="53"/>
      <c r="CP48" s="53"/>
      <c r="CQ48" s="53"/>
      <c r="CR48" s="53"/>
      <c r="CS48" s="53"/>
      <c r="CT48" s="53"/>
      <c r="CU48" s="53"/>
      <c r="CV48" s="53"/>
      <c r="CW48" s="53"/>
      <c r="CX48" s="53"/>
      <c r="CY48" s="53"/>
      <c r="CZ48" s="53"/>
      <c r="DA48" s="53"/>
      <c r="DB48" s="53"/>
      <c r="DC48" s="53"/>
      <c r="DD48" s="53"/>
      <c r="DE48" s="53"/>
      <c r="DF48" s="53"/>
      <c r="DG48" s="53"/>
      <c r="DH48" s="53"/>
      <c r="DI48" s="53"/>
      <c r="DJ48" s="53"/>
      <c r="DK48" s="53"/>
      <c r="DL48" s="54"/>
      <c r="DR48" s="4"/>
      <c r="DS48" s="4"/>
      <c r="DT48" s="4"/>
      <c r="DU48" s="4"/>
      <c r="EL48" s="4"/>
      <c r="EM48" s="4"/>
      <c r="EN48" s="4"/>
      <c r="EO48" s="4"/>
      <c r="EP48" s="4"/>
      <c r="EQ48" s="4"/>
      <c r="ER48" s="4"/>
      <c r="ES48" s="4"/>
      <c r="ET48" s="4"/>
      <c r="EU48" s="4"/>
      <c r="EV48" s="4"/>
      <c r="EW48" s="4"/>
      <c r="EX48" s="4"/>
    </row>
    <row r="49" spans="1:154" s="47" customFormat="1" ht="13.9" customHeight="1" x14ac:dyDescent="0.4">
      <c r="A49" s="55"/>
      <c r="B49" s="22"/>
      <c r="C49" s="22"/>
      <c r="D49" s="22"/>
      <c r="E49" s="50"/>
      <c r="F49" s="50"/>
      <c r="G49" s="50"/>
      <c r="H49" s="50"/>
      <c r="I49" s="22" t="s">
        <v>27</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50"/>
      <c r="BK49" s="50"/>
      <c r="BL49" s="50"/>
      <c r="BM49" s="51"/>
      <c r="BN49" s="52"/>
      <c r="BO49" s="50"/>
      <c r="CD49" s="125" t="s">
        <v>28</v>
      </c>
      <c r="CE49" s="125"/>
      <c r="CF49" s="125"/>
      <c r="CG49" s="125"/>
      <c r="CH49" s="125"/>
      <c r="CI49" s="125"/>
      <c r="CJ49" s="131"/>
      <c r="CK49" s="131"/>
      <c r="CL49" s="131"/>
      <c r="CM49" s="131"/>
      <c r="CN49" s="131"/>
      <c r="CO49" s="131"/>
      <c r="CP49" s="131"/>
      <c r="CQ49" s="131"/>
      <c r="CR49" s="131"/>
      <c r="CS49" s="131"/>
      <c r="CT49" s="131"/>
      <c r="CU49" s="131"/>
      <c r="CV49" s="131"/>
      <c r="CW49" s="131"/>
      <c r="CX49" s="131"/>
      <c r="CY49" s="131"/>
      <c r="CZ49" s="131"/>
      <c r="DA49" s="131"/>
      <c r="DB49" s="131"/>
      <c r="DC49" s="131"/>
      <c r="DD49" s="56"/>
      <c r="DE49" s="57" t="s">
        <v>29</v>
      </c>
      <c r="DF49" s="1"/>
      <c r="DG49" s="1"/>
      <c r="DH49" s="1"/>
      <c r="DI49" s="58"/>
      <c r="DJ49" s="53"/>
      <c r="DK49" s="53"/>
      <c r="DL49" s="54"/>
      <c r="DR49" s="4"/>
      <c r="DS49" s="4"/>
      <c r="DT49" s="4"/>
      <c r="DU49" s="4"/>
      <c r="EL49" s="4"/>
      <c r="EM49" s="4"/>
      <c r="EN49" s="4"/>
      <c r="EO49" s="4"/>
      <c r="EP49" s="4"/>
      <c r="EQ49" s="4"/>
      <c r="ER49" s="4"/>
      <c r="ES49" s="4"/>
      <c r="ET49" s="4"/>
      <c r="EU49" s="4"/>
      <c r="EV49" s="4"/>
      <c r="EW49" s="4"/>
      <c r="EX49" s="4"/>
    </row>
    <row r="50" spans="1:154" s="47" customFormat="1" ht="13.9" customHeight="1" x14ac:dyDescent="0.4">
      <c r="A50" s="55"/>
      <c r="B50" s="22"/>
      <c r="C50" s="22"/>
      <c r="D50" s="22"/>
      <c r="E50" s="50"/>
      <c r="F50" s="50"/>
      <c r="G50" s="50"/>
      <c r="H50" s="50"/>
      <c r="I50" s="22" t="s">
        <v>30</v>
      </c>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50"/>
      <c r="BK50" s="50"/>
      <c r="BL50" s="50"/>
      <c r="BM50" s="51"/>
      <c r="BN50" s="52"/>
      <c r="BO50" s="50"/>
      <c r="CD50" s="57"/>
      <c r="CE50" s="57"/>
      <c r="CF50" s="56"/>
      <c r="CG50" s="59"/>
      <c r="CH50" s="59"/>
      <c r="CI50" s="1" t="s">
        <v>31</v>
      </c>
      <c r="CJ50" s="132" t="str">
        <f>Config!$B$4</f>
        <v>นายไป๊ เฟี๊ยวฟ้าว</v>
      </c>
      <c r="CK50" s="132"/>
      <c r="CL50" s="132"/>
      <c r="CM50" s="132"/>
      <c r="CN50" s="132"/>
      <c r="CO50" s="132"/>
      <c r="CP50" s="132"/>
      <c r="CQ50" s="132"/>
      <c r="CR50" s="132"/>
      <c r="CS50" s="132"/>
      <c r="CT50" s="132"/>
      <c r="CU50" s="132"/>
      <c r="CV50" s="132"/>
      <c r="CW50" s="132"/>
      <c r="CX50" s="132"/>
      <c r="CY50" s="132"/>
      <c r="CZ50" s="132"/>
      <c r="DA50" s="132"/>
      <c r="DB50" s="132"/>
      <c r="DC50" s="132"/>
      <c r="DD50" s="1" t="s">
        <v>32</v>
      </c>
      <c r="DE50" s="57"/>
      <c r="DF50" s="57"/>
      <c r="DG50" s="57"/>
      <c r="DH50" s="57"/>
      <c r="DI50" s="60"/>
      <c r="DL50" s="54"/>
      <c r="DR50" s="4"/>
      <c r="DS50" s="4"/>
      <c r="DT50" s="4"/>
      <c r="DU50" s="4"/>
      <c r="EL50" s="4"/>
      <c r="EM50" s="4"/>
      <c r="EN50" s="4"/>
      <c r="EO50" s="4"/>
      <c r="EP50" s="4"/>
      <c r="EQ50" s="4"/>
      <c r="ER50" s="4"/>
      <c r="ES50" s="4"/>
      <c r="ET50" s="4"/>
      <c r="EU50" s="4"/>
      <c r="EV50" s="4"/>
      <c r="EW50" s="4"/>
      <c r="EX50" s="4"/>
    </row>
    <row r="51" spans="1:154" s="47" customFormat="1" ht="13.9" customHeight="1" x14ac:dyDescent="0.4">
      <c r="A51" s="55"/>
      <c r="B51" s="22"/>
      <c r="C51" s="22"/>
      <c r="D51" s="22"/>
      <c r="E51" s="50"/>
      <c r="F51" s="50"/>
      <c r="G51" s="129" t="s">
        <v>33</v>
      </c>
      <c r="H51" s="130"/>
      <c r="I51" s="22" t="s">
        <v>34</v>
      </c>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50"/>
      <c r="BK51" s="50"/>
      <c r="BL51" s="50"/>
      <c r="BM51" s="51"/>
      <c r="BN51" s="52"/>
      <c r="BO51" s="50"/>
      <c r="CD51" s="57"/>
      <c r="CE51" s="57"/>
      <c r="CF51" s="56"/>
      <c r="CG51" s="1"/>
      <c r="CH51" s="1"/>
      <c r="CJ51" s="133"/>
      <c r="CK51" s="133"/>
      <c r="CL51" s="133"/>
      <c r="CM51" s="133"/>
      <c r="CN51" s="133"/>
      <c r="CO51" s="133"/>
      <c r="CP51" s="133"/>
      <c r="CQ51" s="133"/>
      <c r="CR51" s="133"/>
      <c r="CS51" s="133"/>
      <c r="CT51" s="133"/>
      <c r="CU51" s="133"/>
      <c r="CV51" s="133"/>
      <c r="CW51" s="133"/>
      <c r="CX51" s="133"/>
      <c r="CY51" s="133"/>
      <c r="CZ51" s="133"/>
      <c r="DA51" s="133"/>
      <c r="DB51" s="133"/>
      <c r="DC51" s="133"/>
      <c r="DE51" s="57"/>
      <c r="DF51" s="57"/>
      <c r="DG51" s="57"/>
      <c r="DH51" s="57"/>
      <c r="DI51" s="60"/>
      <c r="DL51" s="54"/>
      <c r="DR51" s="4"/>
      <c r="DS51" s="4"/>
      <c r="DT51" s="4"/>
      <c r="DU51" s="4"/>
      <c r="EL51" s="4"/>
      <c r="EM51" s="4"/>
      <c r="EN51" s="4"/>
      <c r="EO51" s="4"/>
      <c r="EP51" s="4"/>
      <c r="EQ51" s="4"/>
      <c r="ER51" s="4"/>
      <c r="ES51" s="4"/>
      <c r="ET51" s="4"/>
      <c r="EU51" s="4"/>
      <c r="EV51" s="4"/>
      <c r="EW51" s="4"/>
      <c r="EX51" s="4"/>
    </row>
    <row r="52" spans="1:154" s="61" customFormat="1" ht="13.9" customHeight="1" x14ac:dyDescent="0.4">
      <c r="A52" s="55"/>
      <c r="B52" s="22"/>
      <c r="C52" s="22"/>
      <c r="D52" s="22"/>
      <c r="E52" s="22"/>
      <c r="F52" s="22"/>
      <c r="G52" s="22"/>
      <c r="H52" s="22"/>
      <c r="I52" s="22" t="s">
        <v>35</v>
      </c>
      <c r="J52" s="22" t="s">
        <v>36</v>
      </c>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M52" s="62"/>
      <c r="BN52" s="63"/>
      <c r="CD52" s="125" t="s">
        <v>37</v>
      </c>
      <c r="CE52" s="125"/>
      <c r="CF52" s="125"/>
      <c r="CG52" s="125"/>
      <c r="CH52" s="125"/>
      <c r="CI52" s="125"/>
      <c r="CJ52" s="126" t="str">
        <f>Config!B5</f>
        <v>ผู้จัดการเฟี๊ยวฟ้าว</v>
      </c>
      <c r="CK52" s="126"/>
      <c r="CL52" s="126"/>
      <c r="CM52" s="126"/>
      <c r="CN52" s="126"/>
      <c r="CO52" s="126"/>
      <c r="CP52" s="126"/>
      <c r="CQ52" s="126"/>
      <c r="CR52" s="126"/>
      <c r="CS52" s="126"/>
      <c r="CT52" s="126"/>
      <c r="CU52" s="126"/>
      <c r="CV52" s="126"/>
      <c r="CW52" s="126"/>
      <c r="CX52" s="126"/>
      <c r="CY52" s="126"/>
      <c r="CZ52" s="126"/>
      <c r="DA52" s="126"/>
      <c r="DB52" s="126"/>
      <c r="DC52" s="126"/>
      <c r="DD52" s="56"/>
      <c r="DE52" s="57"/>
      <c r="DF52" s="57"/>
      <c r="DG52" s="57"/>
      <c r="DH52" s="57"/>
      <c r="DI52" s="60"/>
      <c r="DJ52" s="47"/>
      <c r="DK52" s="47"/>
      <c r="DL52" s="64"/>
      <c r="DR52" s="4"/>
      <c r="DS52" s="4"/>
      <c r="DT52" s="4"/>
      <c r="DU52" s="4"/>
      <c r="EL52" s="4"/>
      <c r="EM52" s="4"/>
      <c r="EN52" s="4"/>
      <c r="EO52" s="4"/>
      <c r="EP52" s="4"/>
      <c r="EQ52" s="4"/>
      <c r="ER52" s="4"/>
      <c r="ES52" s="4"/>
      <c r="ET52" s="4"/>
      <c r="EU52" s="4"/>
      <c r="EV52" s="4"/>
      <c r="EW52" s="4"/>
      <c r="EX52" s="4"/>
    </row>
    <row r="53" spans="1:154" s="65" customFormat="1" ht="13.9" customHeight="1" x14ac:dyDescent="0.4">
      <c r="A53" s="55"/>
      <c r="B53" s="22"/>
      <c r="C53" s="22"/>
      <c r="D53" s="22"/>
      <c r="E53" s="22"/>
      <c r="F53" s="22"/>
      <c r="G53" s="22"/>
      <c r="H53" s="22"/>
      <c r="I53" s="22" t="s">
        <v>35</v>
      </c>
      <c r="J53" s="22" t="s">
        <v>38</v>
      </c>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M53" s="66"/>
      <c r="BN53" s="67"/>
      <c r="CD53" s="125" t="s">
        <v>39</v>
      </c>
      <c r="CE53" s="125"/>
      <c r="CF53" s="125"/>
      <c r="CG53" s="125"/>
      <c r="CH53" s="125"/>
      <c r="CI53" s="125"/>
      <c r="CJ53" s="127" t="str">
        <f ca="1">IF(CY45="","",TODAY())</f>
        <v/>
      </c>
      <c r="CK53" s="127"/>
      <c r="CL53" s="127"/>
      <c r="CM53" s="127"/>
      <c r="CN53" s="127"/>
      <c r="CO53" s="127"/>
      <c r="CP53" s="127"/>
      <c r="CQ53" s="127"/>
      <c r="CR53" s="127"/>
      <c r="CS53" s="127"/>
      <c r="CT53" s="127"/>
      <c r="CU53" s="127"/>
      <c r="CV53" s="127"/>
      <c r="CW53" s="127"/>
      <c r="CX53" s="127"/>
      <c r="CY53" s="127"/>
      <c r="CZ53" s="127"/>
      <c r="DA53" s="127"/>
      <c r="DB53" s="127"/>
      <c r="DC53" s="127"/>
      <c r="DD53" s="56"/>
      <c r="DE53" s="57"/>
      <c r="DF53" s="57"/>
      <c r="DG53" s="57"/>
      <c r="DH53" s="57"/>
      <c r="DI53" s="60"/>
      <c r="DJ53" s="47"/>
      <c r="DK53" s="47"/>
      <c r="DL53" s="68"/>
      <c r="DR53" s="4"/>
      <c r="DS53" s="4"/>
      <c r="DT53" s="4"/>
      <c r="DU53" s="4"/>
      <c r="EL53" s="4"/>
      <c r="EM53" s="4"/>
      <c r="EN53" s="4"/>
      <c r="EO53" s="4"/>
      <c r="EP53" s="4"/>
      <c r="EQ53" s="4"/>
      <c r="ER53" s="4"/>
      <c r="ES53" s="4"/>
      <c r="ET53" s="4"/>
      <c r="EU53" s="4"/>
      <c r="EV53" s="4"/>
      <c r="EW53" s="4"/>
      <c r="EX53" s="4"/>
    </row>
    <row r="54" spans="1:154" s="65" customFormat="1" ht="13.9" customHeight="1" x14ac:dyDescent="0.4">
      <c r="A54" s="69"/>
      <c r="B54" s="70"/>
      <c r="C54" s="71"/>
      <c r="D54" s="70"/>
      <c r="E54" s="71"/>
      <c r="F54" s="71"/>
      <c r="G54" s="71"/>
      <c r="H54" s="72"/>
      <c r="I54" s="73" t="s">
        <v>35</v>
      </c>
      <c r="J54" s="71" t="s">
        <v>40</v>
      </c>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4"/>
      <c r="BN54" s="75"/>
      <c r="BO54" s="71"/>
      <c r="BP54" s="71"/>
      <c r="BQ54" s="71"/>
      <c r="BR54" s="71"/>
      <c r="BS54" s="71"/>
      <c r="BT54" s="71"/>
      <c r="BU54" s="71"/>
      <c r="BV54" s="71"/>
      <c r="BW54" s="71"/>
      <c r="BX54" s="71"/>
      <c r="BY54" s="71"/>
      <c r="BZ54" s="71"/>
      <c r="CA54" s="71"/>
      <c r="CB54" s="71"/>
      <c r="CC54" s="71"/>
      <c r="CD54" s="71"/>
      <c r="CE54" s="71"/>
      <c r="CF54" s="71"/>
      <c r="CG54" s="71"/>
      <c r="CH54" s="76"/>
      <c r="CI54" s="76"/>
      <c r="CJ54" s="76"/>
      <c r="CK54" s="76"/>
      <c r="CL54" s="76"/>
      <c r="CM54" s="76"/>
      <c r="CN54" s="76"/>
      <c r="CO54" s="76"/>
      <c r="CP54" s="76"/>
      <c r="CQ54" s="76"/>
      <c r="CR54" s="76"/>
      <c r="CS54" s="76"/>
      <c r="CT54" s="76"/>
      <c r="CU54" s="76"/>
      <c r="CV54" s="76"/>
      <c r="CW54" s="76"/>
      <c r="CX54" s="76"/>
      <c r="CY54" s="76"/>
      <c r="CZ54" s="76"/>
      <c r="DA54" s="76"/>
      <c r="DB54" s="76"/>
      <c r="DC54" s="76"/>
      <c r="DD54" s="76"/>
      <c r="DE54" s="76"/>
      <c r="DF54" s="76"/>
      <c r="DG54" s="76"/>
      <c r="DH54" s="76"/>
      <c r="DI54" s="76"/>
      <c r="DJ54" s="76"/>
      <c r="DK54" s="76"/>
      <c r="DL54" s="77"/>
      <c r="DR54" s="4"/>
      <c r="DS54" s="4"/>
      <c r="DT54" s="4"/>
      <c r="DU54" s="4"/>
      <c r="EL54" s="4"/>
      <c r="EM54" s="4"/>
      <c r="EN54" s="4"/>
      <c r="EO54" s="4"/>
      <c r="EP54" s="4"/>
      <c r="EQ54" s="4"/>
      <c r="ER54" s="4"/>
      <c r="ES54" s="4"/>
      <c r="ET54" s="4"/>
      <c r="EU54" s="4"/>
      <c r="EV54" s="4"/>
      <c r="EW54" s="4"/>
      <c r="EX54" s="4"/>
    </row>
  </sheetData>
  <mergeCells count="249">
    <mergeCell ref="BV1:BW2"/>
    <mergeCell ref="BX1:BY2"/>
    <mergeCell ref="CA1:CB2"/>
    <mergeCell ref="CC1:CD2"/>
    <mergeCell ref="CE1:CF2"/>
    <mergeCell ref="CG1:CH2"/>
    <mergeCell ref="A1:AE4"/>
    <mergeCell ref="AG1:AX2"/>
    <mergeCell ref="AY1:BL2"/>
    <mergeCell ref="BO1:BP2"/>
    <mergeCell ref="BR1:BS2"/>
    <mergeCell ref="BT1:BU2"/>
    <mergeCell ref="DE1:DF2"/>
    <mergeCell ref="DG1:DH2"/>
    <mergeCell ref="DI1:DJ2"/>
    <mergeCell ref="DK1:DL2"/>
    <mergeCell ref="DM1:DN2"/>
    <mergeCell ref="DO1:DP2"/>
    <mergeCell ref="CI1:CJ2"/>
    <mergeCell ref="CL1:CM2"/>
    <mergeCell ref="CN1:CO2"/>
    <mergeCell ref="CQ1:CR2"/>
    <mergeCell ref="CW1:DB2"/>
    <mergeCell ref="DC1:DD2"/>
    <mergeCell ref="CW4:CZ4"/>
    <mergeCell ref="DA4:DB4"/>
    <mergeCell ref="DC4:DG4"/>
    <mergeCell ref="DH4:DI4"/>
    <mergeCell ref="DJ4:DL4"/>
    <mergeCell ref="A6:C8"/>
    <mergeCell ref="D6:AI6"/>
    <mergeCell ref="AJ6:BE6"/>
    <mergeCell ref="BF6:CX6"/>
    <mergeCell ref="CY6:DL6"/>
    <mergeCell ref="N10:O11"/>
    <mergeCell ref="Q10:R11"/>
    <mergeCell ref="S10:T11"/>
    <mergeCell ref="DJ7:DL8"/>
    <mergeCell ref="D8:BE8"/>
    <mergeCell ref="A9:C14"/>
    <mergeCell ref="BF9:BM14"/>
    <mergeCell ref="BN9:CE14"/>
    <mergeCell ref="CF9:CJ14"/>
    <mergeCell ref="CK9:CX14"/>
    <mergeCell ref="CY9:DI14"/>
    <mergeCell ref="DJ9:DL14"/>
    <mergeCell ref="E10:F11"/>
    <mergeCell ref="D7:BE7"/>
    <mergeCell ref="BF7:BM8"/>
    <mergeCell ref="BN7:CE8"/>
    <mergeCell ref="CF7:CJ8"/>
    <mergeCell ref="CK7:CX8"/>
    <mergeCell ref="CY7:DI8"/>
    <mergeCell ref="E13:G13"/>
    <mergeCell ref="H13:BD13"/>
    <mergeCell ref="D14:BE14"/>
    <mergeCell ref="A15:C20"/>
    <mergeCell ref="BF15:BM20"/>
    <mergeCell ref="BN15:CE20"/>
    <mergeCell ref="AN10:AO11"/>
    <mergeCell ref="AP10:AQ11"/>
    <mergeCell ref="AR10:AS11"/>
    <mergeCell ref="AT10:AU11"/>
    <mergeCell ref="AV10:AW11"/>
    <mergeCell ref="E12:F12"/>
    <mergeCell ref="H12:AF12"/>
    <mergeCell ref="AG12:AJ12"/>
    <mergeCell ref="AK12:BD12"/>
    <mergeCell ref="U10:V11"/>
    <mergeCell ref="W10:X11"/>
    <mergeCell ref="Y10:Z11"/>
    <mergeCell ref="AB10:AC11"/>
    <mergeCell ref="AD10:AE11"/>
    <mergeCell ref="AG10:AH11"/>
    <mergeCell ref="H10:I11"/>
    <mergeCell ref="J10:K11"/>
    <mergeCell ref="L10:M11"/>
    <mergeCell ref="AT16:AU17"/>
    <mergeCell ref="AV16:AW17"/>
    <mergeCell ref="E18:F18"/>
    <mergeCell ref="H18:AF18"/>
    <mergeCell ref="AG18:AJ18"/>
    <mergeCell ref="AK18:BD18"/>
    <mergeCell ref="AN16:AO17"/>
    <mergeCell ref="AP16:AQ17"/>
    <mergeCell ref="AR16:AS17"/>
    <mergeCell ref="CF21:CJ26"/>
    <mergeCell ref="CK21:CX26"/>
    <mergeCell ref="CY21:DI26"/>
    <mergeCell ref="DJ21:DL26"/>
    <mergeCell ref="E19:G19"/>
    <mergeCell ref="H19:BD19"/>
    <mergeCell ref="D20:BE20"/>
    <mergeCell ref="A21:C26"/>
    <mergeCell ref="BF21:BM26"/>
    <mergeCell ref="BN21:CE26"/>
    <mergeCell ref="CF15:CJ20"/>
    <mergeCell ref="CK15:CX20"/>
    <mergeCell ref="CY15:DI20"/>
    <mergeCell ref="DJ15:DL20"/>
    <mergeCell ref="E25:G25"/>
    <mergeCell ref="H25:BD25"/>
    <mergeCell ref="D26:BE26"/>
    <mergeCell ref="A27:C32"/>
    <mergeCell ref="BF27:BM32"/>
    <mergeCell ref="BN27:CE32"/>
    <mergeCell ref="AT22:AU23"/>
    <mergeCell ref="AV22:AW23"/>
    <mergeCell ref="E24:F24"/>
    <mergeCell ref="H24:AF24"/>
    <mergeCell ref="AG24:AJ24"/>
    <mergeCell ref="AK24:BD24"/>
    <mergeCell ref="AN22:AO23"/>
    <mergeCell ref="AP22:AQ23"/>
    <mergeCell ref="AR22:AS23"/>
    <mergeCell ref="AT28:AU29"/>
    <mergeCell ref="AV28:AW29"/>
    <mergeCell ref="E30:F30"/>
    <mergeCell ref="H30:AF30"/>
    <mergeCell ref="AG30:AJ30"/>
    <mergeCell ref="AK30:BD30"/>
    <mergeCell ref="AN28:AO29"/>
    <mergeCell ref="AP28:AQ29"/>
    <mergeCell ref="AR28:AS29"/>
    <mergeCell ref="CF33:CJ38"/>
    <mergeCell ref="CK33:CX38"/>
    <mergeCell ref="CY33:DI38"/>
    <mergeCell ref="DJ33:DL38"/>
    <mergeCell ref="E31:G31"/>
    <mergeCell ref="H31:BD31"/>
    <mergeCell ref="D32:BE32"/>
    <mergeCell ref="A33:C38"/>
    <mergeCell ref="BF33:BM38"/>
    <mergeCell ref="BN33:CE38"/>
    <mergeCell ref="CF27:CJ32"/>
    <mergeCell ref="CK27:CX32"/>
    <mergeCell ref="CY27:DI32"/>
    <mergeCell ref="DJ27:DL32"/>
    <mergeCell ref="E37:G37"/>
    <mergeCell ref="H37:BD37"/>
    <mergeCell ref="D38:BE38"/>
    <mergeCell ref="A39:C44"/>
    <mergeCell ref="BF39:BM44"/>
    <mergeCell ref="BN39:CE44"/>
    <mergeCell ref="AT34:AU35"/>
    <mergeCell ref="AV34:AW35"/>
    <mergeCell ref="E36:F36"/>
    <mergeCell ref="H36:AF36"/>
    <mergeCell ref="AG36:AJ36"/>
    <mergeCell ref="AK36:BD36"/>
    <mergeCell ref="AN34:AO35"/>
    <mergeCell ref="AP34:AQ35"/>
    <mergeCell ref="AR34:AS35"/>
    <mergeCell ref="CD52:CI52"/>
    <mergeCell ref="CJ52:DC52"/>
    <mergeCell ref="CD53:CI53"/>
    <mergeCell ref="CJ53:DC53"/>
    <mergeCell ref="E22:F23"/>
    <mergeCell ref="H22:I23"/>
    <mergeCell ref="G48:H48"/>
    <mergeCell ref="CD49:CI49"/>
    <mergeCell ref="CJ49:DC49"/>
    <mergeCell ref="CJ50:DC50"/>
    <mergeCell ref="G51:H51"/>
    <mergeCell ref="CJ51:DC51"/>
    <mergeCell ref="E43:G43"/>
    <mergeCell ref="H43:BD43"/>
    <mergeCell ref="D44:BE44"/>
    <mergeCell ref="A45:CJ46"/>
    <mergeCell ref="CK45:CX45"/>
    <mergeCell ref="CY45:DI45"/>
    <mergeCell ref="CK46:CX46"/>
    <mergeCell ref="CY46:DI46"/>
    <mergeCell ref="AT40:AU41"/>
    <mergeCell ref="AV40:AW41"/>
    <mergeCell ref="E42:F42"/>
    <mergeCell ref="H42:AF42"/>
    <mergeCell ref="W22:X23"/>
    <mergeCell ref="Y22:Z23"/>
    <mergeCell ref="AB22:AC23"/>
    <mergeCell ref="AD22:AE23"/>
    <mergeCell ref="AG22:AH23"/>
    <mergeCell ref="J22:K23"/>
    <mergeCell ref="L22:M23"/>
    <mergeCell ref="N22:O23"/>
    <mergeCell ref="Q22:R23"/>
    <mergeCell ref="S22:T23"/>
    <mergeCell ref="U22:V23"/>
    <mergeCell ref="Y34:Z35"/>
    <mergeCell ref="AB34:AC35"/>
    <mergeCell ref="W28:X29"/>
    <mergeCell ref="Y28:Z29"/>
    <mergeCell ref="AB28:AC29"/>
    <mergeCell ref="AD28:AE29"/>
    <mergeCell ref="AG28:AH29"/>
    <mergeCell ref="E34:F35"/>
    <mergeCell ref="H34:I35"/>
    <mergeCell ref="J34:K35"/>
    <mergeCell ref="L34:M35"/>
    <mergeCell ref="N34:O35"/>
    <mergeCell ref="E28:F29"/>
    <mergeCell ref="H28:I29"/>
    <mergeCell ref="J28:K29"/>
    <mergeCell ref="L28:M29"/>
    <mergeCell ref="N28:O29"/>
    <mergeCell ref="Q28:R29"/>
    <mergeCell ref="S28:T29"/>
    <mergeCell ref="U28:V29"/>
    <mergeCell ref="W16:X17"/>
    <mergeCell ref="Y16:Z17"/>
    <mergeCell ref="AB16:AC17"/>
    <mergeCell ref="AD16:AE17"/>
    <mergeCell ref="AG16:AH17"/>
    <mergeCell ref="E40:F41"/>
    <mergeCell ref="H40:I41"/>
    <mergeCell ref="J40:K41"/>
    <mergeCell ref="L40:M41"/>
    <mergeCell ref="N40:O41"/>
    <mergeCell ref="AD34:AE35"/>
    <mergeCell ref="AG34:AH35"/>
    <mergeCell ref="E16:F17"/>
    <mergeCell ref="H16:I17"/>
    <mergeCell ref="J16:K17"/>
    <mergeCell ref="L16:M17"/>
    <mergeCell ref="N16:O17"/>
    <mergeCell ref="Q16:R17"/>
    <mergeCell ref="S16:T17"/>
    <mergeCell ref="U16:V17"/>
    <mergeCell ref="Q34:R35"/>
    <mergeCell ref="S34:T35"/>
    <mergeCell ref="U34:V35"/>
    <mergeCell ref="W34:X35"/>
    <mergeCell ref="AD40:AE41"/>
    <mergeCell ref="AG40:AH41"/>
    <mergeCell ref="Q40:R41"/>
    <mergeCell ref="S40:T41"/>
    <mergeCell ref="U40:V41"/>
    <mergeCell ref="W40:X41"/>
    <mergeCell ref="Y40:Z41"/>
    <mergeCell ref="AB40:AC41"/>
    <mergeCell ref="AG42:AJ42"/>
    <mergeCell ref="AK42:BD42"/>
    <mergeCell ref="AN40:AO41"/>
    <mergeCell ref="AP40:AQ41"/>
    <mergeCell ref="AR40:AS41"/>
    <mergeCell ref="CF39:CJ44"/>
    <mergeCell ref="CK39:CX44"/>
    <mergeCell ref="CY39:DI44"/>
    <mergeCell ref="DJ39:DL44"/>
  </mergeCells>
  <dataValidations disablePrompts="1" count="1">
    <dataValidation type="list" allowBlank="1" showInputMessage="1" showErrorMessage="1" sqref="WZH982985:WZJ982985 MV4:MX4 WR4:WT4 AGN4:AGP4 AQJ4:AQL4 BAF4:BAH4 BKB4:BKD4 BTX4:BTZ4 CDT4:CDV4 CNP4:CNR4 CXL4:CXN4 DHH4:DHJ4 DRD4:DRF4 EAZ4:EBB4 EKV4:EKX4 EUR4:EUT4 FEN4:FEP4 FOJ4:FOL4 FYF4:FYH4 GIB4:GID4 GRX4:GRZ4 HBT4:HBV4 HLP4:HLR4 HVL4:HVN4 IFH4:IFJ4 IPD4:IPF4 IYZ4:IZB4 JIV4:JIX4 JSR4:JST4 KCN4:KCP4 KMJ4:KML4 KWF4:KWH4 LGB4:LGD4 LPX4:LPZ4 LZT4:LZV4 MJP4:MJR4 MTL4:MTN4 NDH4:NDJ4 NND4:NNF4 NWZ4:NXB4 OGV4:OGX4 OQR4:OQT4 PAN4:PAP4 PKJ4:PKL4 PUF4:PUH4 QEB4:QED4 QNX4:QNZ4 QXT4:QXV4 RHP4:RHR4 RRL4:RRN4 SBH4:SBJ4 SLD4:SLF4 SUZ4:SVB4 TEV4:TEX4 TOR4:TOT4 TYN4:TYP4 UIJ4:UIL4 USF4:USH4 VCB4:VCD4 VLX4:VLZ4 VVT4:VVV4 WFP4:WFR4 WPL4:WPN4 WZH4:WZJ4 CZ65481:DB65481 MV65481:MX65481 WR65481:WT65481 AGN65481:AGP65481 AQJ65481:AQL65481 BAF65481:BAH65481 BKB65481:BKD65481 BTX65481:BTZ65481 CDT65481:CDV65481 CNP65481:CNR65481 CXL65481:CXN65481 DHH65481:DHJ65481 DRD65481:DRF65481 EAZ65481:EBB65481 EKV65481:EKX65481 EUR65481:EUT65481 FEN65481:FEP65481 FOJ65481:FOL65481 FYF65481:FYH65481 GIB65481:GID65481 GRX65481:GRZ65481 HBT65481:HBV65481 HLP65481:HLR65481 HVL65481:HVN65481 IFH65481:IFJ65481 IPD65481:IPF65481 IYZ65481:IZB65481 JIV65481:JIX65481 JSR65481:JST65481 KCN65481:KCP65481 KMJ65481:KML65481 KWF65481:KWH65481 LGB65481:LGD65481 LPX65481:LPZ65481 LZT65481:LZV65481 MJP65481:MJR65481 MTL65481:MTN65481 NDH65481:NDJ65481 NND65481:NNF65481 NWZ65481:NXB65481 OGV65481:OGX65481 OQR65481:OQT65481 PAN65481:PAP65481 PKJ65481:PKL65481 PUF65481:PUH65481 QEB65481:QED65481 QNX65481:QNZ65481 QXT65481:QXV65481 RHP65481:RHR65481 RRL65481:RRN65481 SBH65481:SBJ65481 SLD65481:SLF65481 SUZ65481:SVB65481 TEV65481:TEX65481 TOR65481:TOT65481 TYN65481:TYP65481 UIJ65481:UIL65481 USF65481:USH65481 VCB65481:VCD65481 VLX65481:VLZ65481 VVT65481:VVV65481 WFP65481:WFR65481 WPL65481:WPN65481 WZH65481:WZJ65481 CZ131017:DB131017 MV131017:MX131017 WR131017:WT131017 AGN131017:AGP131017 AQJ131017:AQL131017 BAF131017:BAH131017 BKB131017:BKD131017 BTX131017:BTZ131017 CDT131017:CDV131017 CNP131017:CNR131017 CXL131017:CXN131017 DHH131017:DHJ131017 DRD131017:DRF131017 EAZ131017:EBB131017 EKV131017:EKX131017 EUR131017:EUT131017 FEN131017:FEP131017 FOJ131017:FOL131017 FYF131017:FYH131017 GIB131017:GID131017 GRX131017:GRZ131017 HBT131017:HBV131017 HLP131017:HLR131017 HVL131017:HVN131017 IFH131017:IFJ131017 IPD131017:IPF131017 IYZ131017:IZB131017 JIV131017:JIX131017 JSR131017:JST131017 KCN131017:KCP131017 KMJ131017:KML131017 KWF131017:KWH131017 LGB131017:LGD131017 LPX131017:LPZ131017 LZT131017:LZV131017 MJP131017:MJR131017 MTL131017:MTN131017 NDH131017:NDJ131017 NND131017:NNF131017 NWZ131017:NXB131017 OGV131017:OGX131017 OQR131017:OQT131017 PAN131017:PAP131017 PKJ131017:PKL131017 PUF131017:PUH131017 QEB131017:QED131017 QNX131017:QNZ131017 QXT131017:QXV131017 RHP131017:RHR131017 RRL131017:RRN131017 SBH131017:SBJ131017 SLD131017:SLF131017 SUZ131017:SVB131017 TEV131017:TEX131017 TOR131017:TOT131017 TYN131017:TYP131017 UIJ131017:UIL131017 USF131017:USH131017 VCB131017:VCD131017 VLX131017:VLZ131017 VVT131017:VVV131017 WFP131017:WFR131017 WPL131017:WPN131017 WZH131017:WZJ131017 CZ196553:DB196553 MV196553:MX196553 WR196553:WT196553 AGN196553:AGP196553 AQJ196553:AQL196553 BAF196553:BAH196553 BKB196553:BKD196553 BTX196553:BTZ196553 CDT196553:CDV196553 CNP196553:CNR196553 CXL196553:CXN196553 DHH196553:DHJ196553 DRD196553:DRF196553 EAZ196553:EBB196553 EKV196553:EKX196553 EUR196553:EUT196553 FEN196553:FEP196553 FOJ196553:FOL196553 FYF196553:FYH196553 GIB196553:GID196553 GRX196553:GRZ196553 HBT196553:HBV196553 HLP196553:HLR196553 HVL196553:HVN196553 IFH196553:IFJ196553 IPD196553:IPF196553 IYZ196553:IZB196553 JIV196553:JIX196553 JSR196553:JST196553 KCN196553:KCP196553 KMJ196553:KML196553 KWF196553:KWH196553 LGB196553:LGD196553 LPX196553:LPZ196553 LZT196553:LZV196553 MJP196553:MJR196553 MTL196553:MTN196553 NDH196553:NDJ196553 NND196553:NNF196553 NWZ196553:NXB196553 OGV196553:OGX196553 OQR196553:OQT196553 PAN196553:PAP196553 PKJ196553:PKL196553 PUF196553:PUH196553 QEB196553:QED196553 QNX196553:QNZ196553 QXT196553:QXV196553 RHP196553:RHR196553 RRL196553:RRN196553 SBH196553:SBJ196553 SLD196553:SLF196553 SUZ196553:SVB196553 TEV196553:TEX196553 TOR196553:TOT196553 TYN196553:TYP196553 UIJ196553:UIL196553 USF196553:USH196553 VCB196553:VCD196553 VLX196553:VLZ196553 VVT196553:VVV196553 WFP196553:WFR196553 WPL196553:WPN196553 WZH196553:WZJ196553 CZ262089:DB262089 MV262089:MX262089 WR262089:WT262089 AGN262089:AGP262089 AQJ262089:AQL262089 BAF262089:BAH262089 BKB262089:BKD262089 BTX262089:BTZ262089 CDT262089:CDV262089 CNP262089:CNR262089 CXL262089:CXN262089 DHH262089:DHJ262089 DRD262089:DRF262089 EAZ262089:EBB262089 EKV262089:EKX262089 EUR262089:EUT262089 FEN262089:FEP262089 FOJ262089:FOL262089 FYF262089:FYH262089 GIB262089:GID262089 GRX262089:GRZ262089 HBT262089:HBV262089 HLP262089:HLR262089 HVL262089:HVN262089 IFH262089:IFJ262089 IPD262089:IPF262089 IYZ262089:IZB262089 JIV262089:JIX262089 JSR262089:JST262089 KCN262089:KCP262089 KMJ262089:KML262089 KWF262089:KWH262089 LGB262089:LGD262089 LPX262089:LPZ262089 LZT262089:LZV262089 MJP262089:MJR262089 MTL262089:MTN262089 NDH262089:NDJ262089 NND262089:NNF262089 NWZ262089:NXB262089 OGV262089:OGX262089 OQR262089:OQT262089 PAN262089:PAP262089 PKJ262089:PKL262089 PUF262089:PUH262089 QEB262089:QED262089 QNX262089:QNZ262089 QXT262089:QXV262089 RHP262089:RHR262089 RRL262089:RRN262089 SBH262089:SBJ262089 SLD262089:SLF262089 SUZ262089:SVB262089 TEV262089:TEX262089 TOR262089:TOT262089 TYN262089:TYP262089 UIJ262089:UIL262089 USF262089:USH262089 VCB262089:VCD262089 VLX262089:VLZ262089 VVT262089:VVV262089 WFP262089:WFR262089 WPL262089:WPN262089 WZH262089:WZJ262089 CZ327625:DB327625 MV327625:MX327625 WR327625:WT327625 AGN327625:AGP327625 AQJ327625:AQL327625 BAF327625:BAH327625 BKB327625:BKD327625 BTX327625:BTZ327625 CDT327625:CDV327625 CNP327625:CNR327625 CXL327625:CXN327625 DHH327625:DHJ327625 DRD327625:DRF327625 EAZ327625:EBB327625 EKV327625:EKX327625 EUR327625:EUT327625 FEN327625:FEP327625 FOJ327625:FOL327625 FYF327625:FYH327625 GIB327625:GID327625 GRX327625:GRZ327625 HBT327625:HBV327625 HLP327625:HLR327625 HVL327625:HVN327625 IFH327625:IFJ327625 IPD327625:IPF327625 IYZ327625:IZB327625 JIV327625:JIX327625 JSR327625:JST327625 KCN327625:KCP327625 KMJ327625:KML327625 KWF327625:KWH327625 LGB327625:LGD327625 LPX327625:LPZ327625 LZT327625:LZV327625 MJP327625:MJR327625 MTL327625:MTN327625 NDH327625:NDJ327625 NND327625:NNF327625 NWZ327625:NXB327625 OGV327625:OGX327625 OQR327625:OQT327625 PAN327625:PAP327625 PKJ327625:PKL327625 PUF327625:PUH327625 QEB327625:QED327625 QNX327625:QNZ327625 QXT327625:QXV327625 RHP327625:RHR327625 RRL327625:RRN327625 SBH327625:SBJ327625 SLD327625:SLF327625 SUZ327625:SVB327625 TEV327625:TEX327625 TOR327625:TOT327625 TYN327625:TYP327625 UIJ327625:UIL327625 USF327625:USH327625 VCB327625:VCD327625 VLX327625:VLZ327625 VVT327625:VVV327625 WFP327625:WFR327625 WPL327625:WPN327625 WZH327625:WZJ327625 CZ393161:DB393161 MV393161:MX393161 WR393161:WT393161 AGN393161:AGP393161 AQJ393161:AQL393161 BAF393161:BAH393161 BKB393161:BKD393161 BTX393161:BTZ393161 CDT393161:CDV393161 CNP393161:CNR393161 CXL393161:CXN393161 DHH393161:DHJ393161 DRD393161:DRF393161 EAZ393161:EBB393161 EKV393161:EKX393161 EUR393161:EUT393161 FEN393161:FEP393161 FOJ393161:FOL393161 FYF393161:FYH393161 GIB393161:GID393161 GRX393161:GRZ393161 HBT393161:HBV393161 HLP393161:HLR393161 HVL393161:HVN393161 IFH393161:IFJ393161 IPD393161:IPF393161 IYZ393161:IZB393161 JIV393161:JIX393161 JSR393161:JST393161 KCN393161:KCP393161 KMJ393161:KML393161 KWF393161:KWH393161 LGB393161:LGD393161 LPX393161:LPZ393161 LZT393161:LZV393161 MJP393161:MJR393161 MTL393161:MTN393161 NDH393161:NDJ393161 NND393161:NNF393161 NWZ393161:NXB393161 OGV393161:OGX393161 OQR393161:OQT393161 PAN393161:PAP393161 PKJ393161:PKL393161 PUF393161:PUH393161 QEB393161:QED393161 QNX393161:QNZ393161 QXT393161:QXV393161 RHP393161:RHR393161 RRL393161:RRN393161 SBH393161:SBJ393161 SLD393161:SLF393161 SUZ393161:SVB393161 TEV393161:TEX393161 TOR393161:TOT393161 TYN393161:TYP393161 UIJ393161:UIL393161 USF393161:USH393161 VCB393161:VCD393161 VLX393161:VLZ393161 VVT393161:VVV393161 WFP393161:WFR393161 WPL393161:WPN393161 WZH393161:WZJ393161 CZ458697:DB458697 MV458697:MX458697 WR458697:WT458697 AGN458697:AGP458697 AQJ458697:AQL458697 BAF458697:BAH458697 BKB458697:BKD458697 BTX458697:BTZ458697 CDT458697:CDV458697 CNP458697:CNR458697 CXL458697:CXN458697 DHH458697:DHJ458697 DRD458697:DRF458697 EAZ458697:EBB458697 EKV458697:EKX458697 EUR458697:EUT458697 FEN458697:FEP458697 FOJ458697:FOL458697 FYF458697:FYH458697 GIB458697:GID458697 GRX458697:GRZ458697 HBT458697:HBV458697 HLP458697:HLR458697 HVL458697:HVN458697 IFH458697:IFJ458697 IPD458697:IPF458697 IYZ458697:IZB458697 JIV458697:JIX458697 JSR458697:JST458697 KCN458697:KCP458697 KMJ458697:KML458697 KWF458697:KWH458697 LGB458697:LGD458697 LPX458697:LPZ458697 LZT458697:LZV458697 MJP458697:MJR458697 MTL458697:MTN458697 NDH458697:NDJ458697 NND458697:NNF458697 NWZ458697:NXB458697 OGV458697:OGX458697 OQR458697:OQT458697 PAN458697:PAP458697 PKJ458697:PKL458697 PUF458697:PUH458697 QEB458697:QED458697 QNX458697:QNZ458697 QXT458697:QXV458697 RHP458697:RHR458697 RRL458697:RRN458697 SBH458697:SBJ458697 SLD458697:SLF458697 SUZ458697:SVB458697 TEV458697:TEX458697 TOR458697:TOT458697 TYN458697:TYP458697 UIJ458697:UIL458697 USF458697:USH458697 VCB458697:VCD458697 VLX458697:VLZ458697 VVT458697:VVV458697 WFP458697:WFR458697 WPL458697:WPN458697 WZH458697:WZJ458697 CZ524233:DB524233 MV524233:MX524233 WR524233:WT524233 AGN524233:AGP524233 AQJ524233:AQL524233 BAF524233:BAH524233 BKB524233:BKD524233 BTX524233:BTZ524233 CDT524233:CDV524233 CNP524233:CNR524233 CXL524233:CXN524233 DHH524233:DHJ524233 DRD524233:DRF524233 EAZ524233:EBB524233 EKV524233:EKX524233 EUR524233:EUT524233 FEN524233:FEP524233 FOJ524233:FOL524233 FYF524233:FYH524233 GIB524233:GID524233 GRX524233:GRZ524233 HBT524233:HBV524233 HLP524233:HLR524233 HVL524233:HVN524233 IFH524233:IFJ524233 IPD524233:IPF524233 IYZ524233:IZB524233 JIV524233:JIX524233 JSR524233:JST524233 KCN524233:KCP524233 KMJ524233:KML524233 KWF524233:KWH524233 LGB524233:LGD524233 LPX524233:LPZ524233 LZT524233:LZV524233 MJP524233:MJR524233 MTL524233:MTN524233 NDH524233:NDJ524233 NND524233:NNF524233 NWZ524233:NXB524233 OGV524233:OGX524233 OQR524233:OQT524233 PAN524233:PAP524233 PKJ524233:PKL524233 PUF524233:PUH524233 QEB524233:QED524233 QNX524233:QNZ524233 QXT524233:QXV524233 RHP524233:RHR524233 RRL524233:RRN524233 SBH524233:SBJ524233 SLD524233:SLF524233 SUZ524233:SVB524233 TEV524233:TEX524233 TOR524233:TOT524233 TYN524233:TYP524233 UIJ524233:UIL524233 USF524233:USH524233 VCB524233:VCD524233 VLX524233:VLZ524233 VVT524233:VVV524233 WFP524233:WFR524233 WPL524233:WPN524233 WZH524233:WZJ524233 CZ589769:DB589769 MV589769:MX589769 WR589769:WT589769 AGN589769:AGP589769 AQJ589769:AQL589769 BAF589769:BAH589769 BKB589769:BKD589769 BTX589769:BTZ589769 CDT589769:CDV589769 CNP589769:CNR589769 CXL589769:CXN589769 DHH589769:DHJ589769 DRD589769:DRF589769 EAZ589769:EBB589769 EKV589769:EKX589769 EUR589769:EUT589769 FEN589769:FEP589769 FOJ589769:FOL589769 FYF589769:FYH589769 GIB589769:GID589769 GRX589769:GRZ589769 HBT589769:HBV589769 HLP589769:HLR589769 HVL589769:HVN589769 IFH589769:IFJ589769 IPD589769:IPF589769 IYZ589769:IZB589769 JIV589769:JIX589769 JSR589769:JST589769 KCN589769:KCP589769 KMJ589769:KML589769 KWF589769:KWH589769 LGB589769:LGD589769 LPX589769:LPZ589769 LZT589769:LZV589769 MJP589769:MJR589769 MTL589769:MTN589769 NDH589769:NDJ589769 NND589769:NNF589769 NWZ589769:NXB589769 OGV589769:OGX589769 OQR589769:OQT589769 PAN589769:PAP589769 PKJ589769:PKL589769 PUF589769:PUH589769 QEB589769:QED589769 QNX589769:QNZ589769 QXT589769:QXV589769 RHP589769:RHR589769 RRL589769:RRN589769 SBH589769:SBJ589769 SLD589769:SLF589769 SUZ589769:SVB589769 TEV589769:TEX589769 TOR589769:TOT589769 TYN589769:TYP589769 UIJ589769:UIL589769 USF589769:USH589769 VCB589769:VCD589769 VLX589769:VLZ589769 VVT589769:VVV589769 WFP589769:WFR589769 WPL589769:WPN589769 WZH589769:WZJ589769 CZ655305:DB655305 MV655305:MX655305 WR655305:WT655305 AGN655305:AGP655305 AQJ655305:AQL655305 BAF655305:BAH655305 BKB655305:BKD655305 BTX655305:BTZ655305 CDT655305:CDV655305 CNP655305:CNR655305 CXL655305:CXN655305 DHH655305:DHJ655305 DRD655305:DRF655305 EAZ655305:EBB655305 EKV655305:EKX655305 EUR655305:EUT655305 FEN655305:FEP655305 FOJ655305:FOL655305 FYF655305:FYH655305 GIB655305:GID655305 GRX655305:GRZ655305 HBT655305:HBV655305 HLP655305:HLR655305 HVL655305:HVN655305 IFH655305:IFJ655305 IPD655305:IPF655305 IYZ655305:IZB655305 JIV655305:JIX655305 JSR655305:JST655305 KCN655305:KCP655305 KMJ655305:KML655305 KWF655305:KWH655305 LGB655305:LGD655305 LPX655305:LPZ655305 LZT655305:LZV655305 MJP655305:MJR655305 MTL655305:MTN655305 NDH655305:NDJ655305 NND655305:NNF655305 NWZ655305:NXB655305 OGV655305:OGX655305 OQR655305:OQT655305 PAN655305:PAP655305 PKJ655305:PKL655305 PUF655305:PUH655305 QEB655305:QED655305 QNX655305:QNZ655305 QXT655305:QXV655305 RHP655305:RHR655305 RRL655305:RRN655305 SBH655305:SBJ655305 SLD655305:SLF655305 SUZ655305:SVB655305 TEV655305:TEX655305 TOR655305:TOT655305 TYN655305:TYP655305 UIJ655305:UIL655305 USF655305:USH655305 VCB655305:VCD655305 VLX655305:VLZ655305 VVT655305:VVV655305 WFP655305:WFR655305 WPL655305:WPN655305 WZH655305:WZJ655305 CZ720841:DB720841 MV720841:MX720841 WR720841:WT720841 AGN720841:AGP720841 AQJ720841:AQL720841 BAF720841:BAH720841 BKB720841:BKD720841 BTX720841:BTZ720841 CDT720841:CDV720841 CNP720841:CNR720841 CXL720841:CXN720841 DHH720841:DHJ720841 DRD720841:DRF720841 EAZ720841:EBB720841 EKV720841:EKX720841 EUR720841:EUT720841 FEN720841:FEP720841 FOJ720841:FOL720841 FYF720841:FYH720841 GIB720841:GID720841 GRX720841:GRZ720841 HBT720841:HBV720841 HLP720841:HLR720841 HVL720841:HVN720841 IFH720841:IFJ720841 IPD720841:IPF720841 IYZ720841:IZB720841 JIV720841:JIX720841 JSR720841:JST720841 KCN720841:KCP720841 KMJ720841:KML720841 KWF720841:KWH720841 LGB720841:LGD720841 LPX720841:LPZ720841 LZT720841:LZV720841 MJP720841:MJR720841 MTL720841:MTN720841 NDH720841:NDJ720841 NND720841:NNF720841 NWZ720841:NXB720841 OGV720841:OGX720841 OQR720841:OQT720841 PAN720841:PAP720841 PKJ720841:PKL720841 PUF720841:PUH720841 QEB720841:QED720841 QNX720841:QNZ720841 QXT720841:QXV720841 RHP720841:RHR720841 RRL720841:RRN720841 SBH720841:SBJ720841 SLD720841:SLF720841 SUZ720841:SVB720841 TEV720841:TEX720841 TOR720841:TOT720841 TYN720841:TYP720841 UIJ720841:UIL720841 USF720841:USH720841 VCB720841:VCD720841 VLX720841:VLZ720841 VVT720841:VVV720841 WFP720841:WFR720841 WPL720841:WPN720841 WZH720841:WZJ720841 CZ786377:DB786377 MV786377:MX786377 WR786377:WT786377 AGN786377:AGP786377 AQJ786377:AQL786377 BAF786377:BAH786377 BKB786377:BKD786377 BTX786377:BTZ786377 CDT786377:CDV786377 CNP786377:CNR786377 CXL786377:CXN786377 DHH786377:DHJ786377 DRD786377:DRF786377 EAZ786377:EBB786377 EKV786377:EKX786377 EUR786377:EUT786377 FEN786377:FEP786377 FOJ786377:FOL786377 FYF786377:FYH786377 GIB786377:GID786377 GRX786377:GRZ786377 HBT786377:HBV786377 HLP786377:HLR786377 HVL786377:HVN786377 IFH786377:IFJ786377 IPD786377:IPF786377 IYZ786377:IZB786377 JIV786377:JIX786377 JSR786377:JST786377 KCN786377:KCP786377 KMJ786377:KML786377 KWF786377:KWH786377 LGB786377:LGD786377 LPX786377:LPZ786377 LZT786377:LZV786377 MJP786377:MJR786377 MTL786377:MTN786377 NDH786377:NDJ786377 NND786377:NNF786377 NWZ786377:NXB786377 OGV786377:OGX786377 OQR786377:OQT786377 PAN786377:PAP786377 PKJ786377:PKL786377 PUF786377:PUH786377 QEB786377:QED786377 QNX786377:QNZ786377 QXT786377:QXV786377 RHP786377:RHR786377 RRL786377:RRN786377 SBH786377:SBJ786377 SLD786377:SLF786377 SUZ786377:SVB786377 TEV786377:TEX786377 TOR786377:TOT786377 TYN786377:TYP786377 UIJ786377:UIL786377 USF786377:USH786377 VCB786377:VCD786377 VLX786377:VLZ786377 VVT786377:VVV786377 WFP786377:WFR786377 WPL786377:WPN786377 WZH786377:WZJ786377 CZ851913:DB851913 MV851913:MX851913 WR851913:WT851913 AGN851913:AGP851913 AQJ851913:AQL851913 BAF851913:BAH851913 BKB851913:BKD851913 BTX851913:BTZ851913 CDT851913:CDV851913 CNP851913:CNR851913 CXL851913:CXN851913 DHH851913:DHJ851913 DRD851913:DRF851913 EAZ851913:EBB851913 EKV851913:EKX851913 EUR851913:EUT851913 FEN851913:FEP851913 FOJ851913:FOL851913 FYF851913:FYH851913 GIB851913:GID851913 GRX851913:GRZ851913 HBT851913:HBV851913 HLP851913:HLR851913 HVL851913:HVN851913 IFH851913:IFJ851913 IPD851913:IPF851913 IYZ851913:IZB851913 JIV851913:JIX851913 JSR851913:JST851913 KCN851913:KCP851913 KMJ851913:KML851913 KWF851913:KWH851913 LGB851913:LGD851913 LPX851913:LPZ851913 LZT851913:LZV851913 MJP851913:MJR851913 MTL851913:MTN851913 NDH851913:NDJ851913 NND851913:NNF851913 NWZ851913:NXB851913 OGV851913:OGX851913 OQR851913:OQT851913 PAN851913:PAP851913 PKJ851913:PKL851913 PUF851913:PUH851913 QEB851913:QED851913 QNX851913:QNZ851913 QXT851913:QXV851913 RHP851913:RHR851913 RRL851913:RRN851913 SBH851913:SBJ851913 SLD851913:SLF851913 SUZ851913:SVB851913 TEV851913:TEX851913 TOR851913:TOT851913 TYN851913:TYP851913 UIJ851913:UIL851913 USF851913:USH851913 VCB851913:VCD851913 VLX851913:VLZ851913 VVT851913:VVV851913 WFP851913:WFR851913 WPL851913:WPN851913 WZH851913:WZJ851913 CZ917449:DB917449 MV917449:MX917449 WR917449:WT917449 AGN917449:AGP917449 AQJ917449:AQL917449 BAF917449:BAH917449 BKB917449:BKD917449 BTX917449:BTZ917449 CDT917449:CDV917449 CNP917449:CNR917449 CXL917449:CXN917449 DHH917449:DHJ917449 DRD917449:DRF917449 EAZ917449:EBB917449 EKV917449:EKX917449 EUR917449:EUT917449 FEN917449:FEP917449 FOJ917449:FOL917449 FYF917449:FYH917449 GIB917449:GID917449 GRX917449:GRZ917449 HBT917449:HBV917449 HLP917449:HLR917449 HVL917449:HVN917449 IFH917449:IFJ917449 IPD917449:IPF917449 IYZ917449:IZB917449 JIV917449:JIX917449 JSR917449:JST917449 KCN917449:KCP917449 KMJ917449:KML917449 KWF917449:KWH917449 LGB917449:LGD917449 LPX917449:LPZ917449 LZT917449:LZV917449 MJP917449:MJR917449 MTL917449:MTN917449 NDH917449:NDJ917449 NND917449:NNF917449 NWZ917449:NXB917449 OGV917449:OGX917449 OQR917449:OQT917449 PAN917449:PAP917449 PKJ917449:PKL917449 PUF917449:PUH917449 QEB917449:QED917449 QNX917449:QNZ917449 QXT917449:QXV917449 RHP917449:RHR917449 RRL917449:RRN917449 SBH917449:SBJ917449 SLD917449:SLF917449 SUZ917449:SVB917449 TEV917449:TEX917449 TOR917449:TOT917449 TYN917449:TYP917449 UIJ917449:UIL917449 USF917449:USH917449 VCB917449:VCD917449 VLX917449:VLZ917449 VVT917449:VVV917449 WFP917449:WFR917449 WPL917449:WPN917449 WZH917449:WZJ917449 CZ982985:DB982985 MV982985:MX982985 WR982985:WT982985 AGN982985:AGP982985 AQJ982985:AQL982985 BAF982985:BAH982985 BKB982985:BKD982985 BTX982985:BTZ982985 CDT982985:CDV982985 CNP982985:CNR982985 CXL982985:CXN982985 DHH982985:DHJ982985 DRD982985:DRF982985 EAZ982985:EBB982985 EKV982985:EKX982985 EUR982985:EUT982985 FEN982985:FEP982985 FOJ982985:FOL982985 FYF982985:FYH982985 GIB982985:GID982985 GRX982985:GRZ982985 HBT982985:HBV982985 HLP982985:HLR982985 HVL982985:HVN982985 IFH982985:IFJ982985 IPD982985:IPF982985 IYZ982985:IZB982985 JIV982985:JIX982985 JSR982985:JST982985 KCN982985:KCP982985 KMJ982985:KML982985 KWF982985:KWH982985 LGB982985:LGD982985 LPX982985:LPZ982985 LZT982985:LZV982985 MJP982985:MJR982985 MTL982985:MTN982985 NDH982985:NDJ982985 NND982985:NNF982985 NWZ982985:NXB982985 OGV982985:OGX982985 OQR982985:OQT982985 PAN982985:PAP982985 PKJ982985:PKL982985 PUF982985:PUH982985 QEB982985:QED982985 QNX982985:QNZ982985 QXT982985:QXV982985 RHP982985:RHR982985 RRL982985:RRN982985 SBH982985:SBJ982985 SLD982985:SLF982985 SUZ982985:SVB982985 TEV982985:TEX982985 TOR982985:TOT982985 TYN982985:TYP982985 UIJ982985:UIL982985 USF982985:USH982985 VCB982985:VCD982985 VLX982985:VLZ982985 VVT982985:VVV982985 WFP982985:WFR982985 WPL982985:WPN982985" xr:uid="{CA61332F-EA2D-445D-9841-49710B01609C}">
      <formula1>PageListTax_col_MonthDataHr</formula1>
    </dataValidation>
  </dataValidations>
  <pageMargins left="0.59055118110236215" right="0.39370078740157483" top="0.39370078740157483" bottom="0.39370078740157483" header="0.31496062992125984" footer="0.31496062992125984"/>
  <pageSetup paperSize="9" scale="94"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019E1-9885-474F-B23D-86646A88140F}">
  <sheetPr>
    <tabColor theme="9" tint="0.59999389629810485"/>
  </sheetPr>
  <dimension ref="A1:AB8"/>
  <sheetViews>
    <sheetView workbookViewId="0">
      <selection activeCell="H31" sqref="H31"/>
    </sheetView>
  </sheetViews>
  <sheetFormatPr defaultRowHeight="12.75" x14ac:dyDescent="0.2"/>
  <cols>
    <col min="2" max="2" width="51.140625" bestFit="1" customWidth="1"/>
  </cols>
  <sheetData>
    <row r="1" spans="1:28" ht="18" x14ac:dyDescent="0.4">
      <c r="A1" s="108" t="s">
        <v>251</v>
      </c>
      <c r="B1" s="121" t="s">
        <v>250</v>
      </c>
      <c r="C1" s="4"/>
      <c r="D1" s="4"/>
      <c r="E1" s="4"/>
      <c r="F1" s="4"/>
      <c r="G1" s="4"/>
      <c r="H1" s="4"/>
      <c r="I1" s="4"/>
      <c r="J1" s="4"/>
      <c r="K1" s="4"/>
      <c r="L1" s="4"/>
      <c r="M1" s="4"/>
      <c r="N1" s="4"/>
      <c r="O1" s="4"/>
      <c r="P1" s="4"/>
      <c r="Q1" s="4"/>
      <c r="R1" s="4"/>
      <c r="S1" s="4"/>
      <c r="T1" s="4"/>
      <c r="U1" s="4"/>
      <c r="V1" s="4"/>
      <c r="W1" s="4"/>
      <c r="X1" s="4"/>
      <c r="Y1" s="4"/>
      <c r="Z1" s="4"/>
      <c r="AA1" s="4"/>
      <c r="AB1" s="4"/>
    </row>
    <row r="2" spans="1:28" ht="18" x14ac:dyDescent="0.4">
      <c r="A2" s="108" t="s">
        <v>249</v>
      </c>
      <c r="B2" s="121" t="s">
        <v>248</v>
      </c>
      <c r="C2" s="4"/>
      <c r="D2" s="4"/>
      <c r="E2" s="4"/>
      <c r="F2" s="4"/>
      <c r="G2" s="4"/>
      <c r="H2" s="4"/>
      <c r="I2" s="4"/>
      <c r="J2" s="4"/>
      <c r="K2" s="4"/>
      <c r="L2" s="4"/>
      <c r="M2" s="4"/>
      <c r="N2" s="4"/>
      <c r="O2" s="4"/>
      <c r="P2" s="4"/>
      <c r="Q2" s="4"/>
      <c r="R2" s="4"/>
      <c r="S2" s="4"/>
      <c r="T2" s="4"/>
      <c r="U2" s="4"/>
      <c r="V2" s="4"/>
      <c r="W2" s="4"/>
      <c r="X2" s="4"/>
      <c r="Y2" s="4"/>
      <c r="Z2" s="4"/>
      <c r="AA2" s="4"/>
      <c r="AB2" s="4"/>
    </row>
    <row r="3" spans="1:28" ht="18" x14ac:dyDescent="0.4">
      <c r="A3" s="108" t="s">
        <v>51</v>
      </c>
      <c r="B3" s="107">
        <v>7124569851234</v>
      </c>
      <c r="C3" s="4"/>
      <c r="D3" s="4"/>
      <c r="E3" s="4"/>
      <c r="F3" s="4"/>
      <c r="G3" s="4"/>
      <c r="H3" s="4"/>
      <c r="I3" s="4"/>
      <c r="J3" s="4"/>
      <c r="K3" s="4"/>
      <c r="L3" s="4"/>
      <c r="M3" s="4"/>
      <c r="N3" s="4"/>
      <c r="O3" s="4"/>
      <c r="P3" s="4"/>
      <c r="Q3" s="4"/>
      <c r="R3" s="4"/>
      <c r="S3" s="4"/>
      <c r="T3" s="4"/>
      <c r="U3" s="4"/>
      <c r="V3" s="4"/>
      <c r="W3" s="4"/>
      <c r="X3" s="4"/>
      <c r="Y3" s="4"/>
      <c r="Z3" s="4"/>
      <c r="AA3" s="4"/>
      <c r="AB3" s="4"/>
    </row>
    <row r="4" spans="1:28" ht="18" x14ac:dyDescent="0.4">
      <c r="A4" s="108" t="s">
        <v>247</v>
      </c>
      <c r="B4" s="121" t="s">
        <v>246</v>
      </c>
      <c r="C4" s="4"/>
      <c r="D4" s="4"/>
      <c r="E4" s="4"/>
      <c r="F4" s="4"/>
      <c r="G4" s="4"/>
      <c r="H4" s="4"/>
      <c r="I4" s="4"/>
      <c r="J4" s="4"/>
      <c r="K4" s="4"/>
      <c r="L4" s="4"/>
      <c r="M4" s="4"/>
      <c r="N4" s="4"/>
      <c r="O4" s="4"/>
      <c r="P4" s="4"/>
      <c r="Q4" s="4"/>
      <c r="R4" s="4"/>
      <c r="S4" s="4"/>
      <c r="T4" s="4"/>
      <c r="U4" s="4"/>
      <c r="V4" s="4"/>
      <c r="W4" s="4"/>
      <c r="X4" s="4"/>
      <c r="Y4" s="4"/>
      <c r="Z4" s="4"/>
      <c r="AA4" s="4"/>
      <c r="AB4" s="4"/>
    </row>
    <row r="5" spans="1:28" ht="18" x14ac:dyDescent="0.4">
      <c r="A5" s="108" t="s">
        <v>245</v>
      </c>
      <c r="B5" s="121" t="s">
        <v>244</v>
      </c>
      <c r="C5" s="4"/>
      <c r="D5" s="4"/>
      <c r="E5" s="4"/>
      <c r="F5" s="4"/>
      <c r="G5" s="4"/>
      <c r="H5" s="4"/>
      <c r="I5" s="4"/>
      <c r="J5" s="4"/>
      <c r="K5" s="4"/>
      <c r="L5" s="4"/>
      <c r="M5" s="4"/>
      <c r="N5" s="4"/>
      <c r="O5" s="4"/>
      <c r="P5" s="4"/>
      <c r="Q5" s="4"/>
      <c r="R5" s="4"/>
      <c r="S5" s="4"/>
      <c r="T5" s="4"/>
      <c r="U5" s="4"/>
      <c r="V5" s="4"/>
      <c r="W5" s="4"/>
      <c r="X5" s="4"/>
      <c r="Y5" s="4"/>
      <c r="Z5" s="4"/>
      <c r="AA5" s="4"/>
      <c r="AB5" s="4"/>
    </row>
    <row r="6" spans="1:28" ht="18" x14ac:dyDescent="0.4">
      <c r="A6" s="108" t="s">
        <v>243</v>
      </c>
      <c r="B6" s="120">
        <v>0</v>
      </c>
      <c r="C6" s="4"/>
      <c r="D6" s="4"/>
      <c r="E6" s="4"/>
      <c r="F6" s="4"/>
      <c r="G6" s="4"/>
      <c r="H6" s="4"/>
      <c r="I6" s="4"/>
      <c r="J6" s="4"/>
      <c r="K6" s="4"/>
      <c r="L6" s="4"/>
      <c r="M6" s="4"/>
      <c r="N6" s="4"/>
      <c r="O6" s="4"/>
      <c r="P6" s="4"/>
      <c r="Q6" s="4"/>
      <c r="R6" s="4"/>
      <c r="S6" s="4"/>
      <c r="T6" s="4"/>
      <c r="U6" s="4"/>
      <c r="V6" s="4"/>
      <c r="W6" s="4"/>
      <c r="X6" s="4"/>
      <c r="Y6" s="4"/>
      <c r="Z6" s="4"/>
      <c r="AA6" s="4"/>
      <c r="AB6" s="4"/>
    </row>
    <row r="7" spans="1:28" ht="18" x14ac:dyDescent="0.4">
      <c r="A7" s="108" t="s">
        <v>242</v>
      </c>
      <c r="B7" s="119">
        <v>1000041743</v>
      </c>
      <c r="C7" s="4"/>
      <c r="D7" s="4"/>
      <c r="E7" s="4"/>
      <c r="F7" s="4"/>
      <c r="G7" s="4"/>
      <c r="H7" s="4"/>
      <c r="I7" s="4"/>
      <c r="J7" s="4"/>
      <c r="K7" s="4"/>
      <c r="L7" s="4"/>
      <c r="M7" s="4"/>
      <c r="N7" s="4"/>
      <c r="O7" s="4"/>
      <c r="P7" s="4"/>
      <c r="Q7" s="4"/>
      <c r="R7" s="4"/>
      <c r="S7" s="4"/>
      <c r="T7" s="4"/>
      <c r="U7" s="4"/>
      <c r="V7" s="4"/>
      <c r="W7" s="4"/>
      <c r="X7" s="4"/>
      <c r="Y7" s="4"/>
      <c r="Z7" s="4"/>
      <c r="AA7" s="4"/>
      <c r="AB7" s="4"/>
    </row>
    <row r="8" spans="1:28" ht="18" x14ac:dyDescent="0.4">
      <c r="A8" s="4"/>
      <c r="B8" s="4"/>
      <c r="C8" s="4"/>
      <c r="D8" s="4"/>
      <c r="E8" s="4"/>
      <c r="F8" s="4"/>
      <c r="G8" s="4"/>
      <c r="H8" s="4"/>
      <c r="I8" s="4"/>
      <c r="J8" s="4"/>
      <c r="K8" s="4"/>
      <c r="L8" s="4"/>
      <c r="M8" s="4"/>
      <c r="N8" s="4"/>
      <c r="O8" s="4"/>
      <c r="P8" s="4"/>
      <c r="Q8" s="4"/>
      <c r="R8" s="4"/>
      <c r="S8" s="4"/>
      <c r="T8" s="4"/>
      <c r="U8" s="4"/>
      <c r="V8" s="4"/>
      <c r="W8" s="4"/>
      <c r="X8" s="4"/>
      <c r="Y8" s="4"/>
      <c r="Z8" s="4"/>
      <c r="AA8" s="4"/>
      <c r="AB8" s="4"/>
    </row>
  </sheetData>
  <protectedRanges>
    <protectedRange sqref="B3" name="config_allow"/>
    <protectedRange sqref="B1:B2 B4:B5" name="config_allow_1"/>
  </protectedRange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DA4C0-AF3A-45E0-8E10-19A0100E223F}">
  <sheetPr>
    <tabColor theme="3" tint="0.79998168889431442"/>
  </sheetPr>
  <dimension ref="B1:H94"/>
  <sheetViews>
    <sheetView zoomScaleNormal="100" workbookViewId="0">
      <pane ySplit="2" topLeftCell="A75" activePane="bottomLeft" state="frozen"/>
      <selection activeCell="H31" sqref="H31"/>
      <selection pane="bottomLeft" activeCell="E101" sqref="E101"/>
    </sheetView>
  </sheetViews>
  <sheetFormatPr defaultRowHeight="12.75" x14ac:dyDescent="0.2"/>
  <cols>
    <col min="1" max="1" width="4" customWidth="1"/>
    <col min="2" max="2" width="32.5703125" customWidth="1"/>
    <col min="3" max="3" width="9.7109375" customWidth="1"/>
    <col min="4" max="4" width="19.140625" customWidth="1"/>
    <col min="5" max="5" width="49.85546875" customWidth="1"/>
    <col min="6" max="6" width="15.5703125" style="109" customWidth="1"/>
    <col min="7" max="7" width="8.85546875" customWidth="1"/>
  </cols>
  <sheetData>
    <row r="1" spans="2:8" ht="63.75" x14ac:dyDescent="0.2">
      <c r="G1" s="110" t="s">
        <v>19</v>
      </c>
      <c r="H1" s="110" t="s">
        <v>52</v>
      </c>
    </row>
    <row r="2" spans="2:8" s="112" customFormat="1" ht="25.5" x14ac:dyDescent="0.2">
      <c r="B2" s="111" t="s">
        <v>19</v>
      </c>
      <c r="C2" s="111" t="s">
        <v>53</v>
      </c>
      <c r="D2" s="111" t="s">
        <v>52</v>
      </c>
      <c r="E2" s="111" t="s">
        <v>21</v>
      </c>
      <c r="F2" s="111" t="s">
        <v>54</v>
      </c>
      <c r="G2" s="111" t="s">
        <v>55</v>
      </c>
      <c r="H2" s="111" t="s">
        <v>56</v>
      </c>
    </row>
    <row r="3" spans="2:8" x14ac:dyDescent="0.2">
      <c r="B3" s="113" t="s">
        <v>57</v>
      </c>
      <c r="C3" s="114" t="s">
        <v>58</v>
      </c>
      <c r="D3" s="115">
        <v>1319900149977</v>
      </c>
      <c r="E3" s="113" t="s">
        <v>59</v>
      </c>
      <c r="F3" s="114"/>
      <c r="G3" s="113">
        <f>COUNTIF(B:B,Info[[#This Row],[ชื่อ]])</f>
        <v>1</v>
      </c>
      <c r="H3" s="113">
        <f>COUNTIF(D$1:D3,Info[[#This Row],[เลขประจำตัวผู้เสียภาษีอากร]])</f>
        <v>1</v>
      </c>
    </row>
    <row r="4" spans="2:8" x14ac:dyDescent="0.2">
      <c r="B4" s="113" t="s">
        <v>60</v>
      </c>
      <c r="C4" s="113" t="s">
        <v>61</v>
      </c>
      <c r="D4" s="116">
        <v>3340800227958</v>
      </c>
      <c r="E4" s="113" t="s">
        <v>62</v>
      </c>
      <c r="F4" s="113"/>
      <c r="G4" s="113">
        <f>COUNTIF(B:B,Info[[#This Row],[ชื่อ]])</f>
        <v>1</v>
      </c>
      <c r="H4" s="113">
        <f>COUNTIF(D$1:D4,Info[[#This Row],[เลขประจำตัวผู้เสียภาษีอากร]])</f>
        <v>1</v>
      </c>
    </row>
    <row r="5" spans="2:8" x14ac:dyDescent="0.2">
      <c r="B5" s="113" t="s">
        <v>63</v>
      </c>
      <c r="C5" s="113" t="s">
        <v>58</v>
      </c>
      <c r="D5" s="116">
        <v>1539900508533</v>
      </c>
      <c r="E5" s="113" t="s">
        <v>64</v>
      </c>
      <c r="F5" s="113"/>
      <c r="G5" s="113">
        <f>COUNTIF(B:B,Info[[#This Row],[ชื่อ]])</f>
        <v>1</v>
      </c>
      <c r="H5" s="113">
        <f>COUNTIF(D$1:D5,Info[[#This Row],[เลขประจำตัวผู้เสียภาษีอากร]])</f>
        <v>1</v>
      </c>
    </row>
    <row r="6" spans="2:8" x14ac:dyDescent="0.2">
      <c r="B6" s="113" t="s">
        <v>65</v>
      </c>
      <c r="C6" s="113" t="s">
        <v>66</v>
      </c>
      <c r="D6" s="116">
        <v>3600900633670</v>
      </c>
      <c r="E6" s="113" t="s">
        <v>67</v>
      </c>
      <c r="F6" s="113"/>
      <c r="G6" s="113">
        <f>COUNTIF(B:B,Info[[#This Row],[ชื่อ]])</f>
        <v>1</v>
      </c>
      <c r="H6" s="113">
        <f>COUNTIF(D$1:D6,Info[[#This Row],[เลขประจำตัวผู้เสียภาษีอากร]])</f>
        <v>1</v>
      </c>
    </row>
    <row r="7" spans="2:8" x14ac:dyDescent="0.2">
      <c r="B7" s="113" t="s">
        <v>68</v>
      </c>
      <c r="C7" s="113" t="s">
        <v>58</v>
      </c>
      <c r="D7" s="116">
        <v>3620500219159</v>
      </c>
      <c r="E7" s="113" t="s">
        <v>69</v>
      </c>
      <c r="F7" s="113"/>
      <c r="G7" s="113">
        <f>COUNTIF(B:B,Info[[#This Row],[ชื่อ]])</f>
        <v>1</v>
      </c>
      <c r="H7" s="113">
        <f>COUNTIF(D$1:D7,Info[[#This Row],[เลขประจำตัวผู้เสียภาษีอากร]])</f>
        <v>1</v>
      </c>
    </row>
    <row r="8" spans="2:8" x14ac:dyDescent="0.2">
      <c r="B8" s="113" t="s">
        <v>70</v>
      </c>
      <c r="C8" s="113" t="s">
        <v>58</v>
      </c>
      <c r="D8" s="116">
        <v>3240400411345</v>
      </c>
      <c r="E8" s="113" t="s">
        <v>71</v>
      </c>
      <c r="F8" s="113"/>
      <c r="G8" s="113">
        <f>COUNTIF(B:B,Info[[#This Row],[ชื่อ]])</f>
        <v>1</v>
      </c>
      <c r="H8" s="113">
        <f>COUNTIF(D$1:D8,Info[[#This Row],[เลขประจำตัวผู้เสียภาษีอากร]])</f>
        <v>1</v>
      </c>
    </row>
    <row r="9" spans="2:8" x14ac:dyDescent="0.2">
      <c r="B9" s="113" t="s">
        <v>72</v>
      </c>
      <c r="C9" s="113" t="s">
        <v>66</v>
      </c>
      <c r="D9" s="116">
        <v>3721000384762</v>
      </c>
      <c r="E9" s="113" t="s">
        <v>73</v>
      </c>
      <c r="F9" s="113"/>
      <c r="G9" s="113">
        <f>COUNTIF(B:B,Info[[#This Row],[ชื่อ]])</f>
        <v>1</v>
      </c>
      <c r="H9" s="113">
        <f>COUNTIF(D$1:D9,Info[[#This Row],[เลขประจำตัวผู้เสียภาษีอากร]])</f>
        <v>1</v>
      </c>
    </row>
    <row r="10" spans="2:8" x14ac:dyDescent="0.2">
      <c r="B10" s="113" t="s">
        <v>74</v>
      </c>
      <c r="C10" s="114" t="s">
        <v>58</v>
      </c>
      <c r="D10" s="115">
        <v>1279800016372</v>
      </c>
      <c r="E10" s="113" t="s">
        <v>75</v>
      </c>
      <c r="F10" s="114"/>
      <c r="G10" s="113">
        <f>COUNTIF(B:B,Info[[#This Row],[ชื่อ]])</f>
        <v>1</v>
      </c>
      <c r="H10" s="113">
        <f>COUNTIF(D$1:D10,Info[[#This Row],[เลขประจำตัวผู้เสียภาษีอากร]])</f>
        <v>1</v>
      </c>
    </row>
    <row r="11" spans="2:8" x14ac:dyDescent="0.2">
      <c r="B11" s="113" t="s">
        <v>76</v>
      </c>
      <c r="C11" s="113" t="s">
        <v>66</v>
      </c>
      <c r="D11" s="116">
        <v>3350100355902</v>
      </c>
      <c r="E11" s="113" t="s">
        <v>77</v>
      </c>
      <c r="F11" s="113"/>
      <c r="G11" s="113">
        <f>COUNTIF(B:B,Info[[#This Row],[ชื่อ]])</f>
        <v>1</v>
      </c>
      <c r="H11" s="113">
        <f>COUNTIF(D$1:D11,Info[[#This Row],[เลขประจำตัวผู้เสียภาษีอากร]])</f>
        <v>1</v>
      </c>
    </row>
    <row r="12" spans="2:8" x14ac:dyDescent="0.2">
      <c r="B12" s="113" t="s">
        <v>78</v>
      </c>
      <c r="C12" s="113" t="s">
        <v>66</v>
      </c>
      <c r="D12" s="116">
        <v>3721000383529</v>
      </c>
      <c r="E12" s="113" t="s">
        <v>79</v>
      </c>
      <c r="F12" s="113"/>
      <c r="G12" s="113">
        <f>COUNTIF(B:B,Info[[#This Row],[ชื่อ]])</f>
        <v>1</v>
      </c>
      <c r="H12" s="113">
        <f>COUNTIF(D$1:D12,Info[[#This Row],[เลขประจำตัวผู้เสียภาษีอากร]])</f>
        <v>1</v>
      </c>
    </row>
    <row r="13" spans="2:8" x14ac:dyDescent="0.2">
      <c r="B13" s="113" t="s">
        <v>80</v>
      </c>
      <c r="C13" s="113" t="s">
        <v>58</v>
      </c>
      <c r="D13" s="116">
        <v>3300700449479</v>
      </c>
      <c r="E13" s="113" t="s">
        <v>81</v>
      </c>
      <c r="F13" s="113"/>
      <c r="G13" s="113">
        <f>COUNTIF(B:B,Info[[#This Row],[ชื่อ]])</f>
        <v>1</v>
      </c>
      <c r="H13" s="113">
        <f>COUNTIF(D$1:D13,Info[[#This Row],[เลขประจำตัวผู้เสียภาษีอากร]])</f>
        <v>1</v>
      </c>
    </row>
    <row r="14" spans="2:8" x14ac:dyDescent="0.2">
      <c r="B14" s="113" t="s">
        <v>82</v>
      </c>
      <c r="C14" s="113" t="s">
        <v>66</v>
      </c>
      <c r="D14" s="116">
        <v>3650700109225</v>
      </c>
      <c r="E14" s="113" t="s">
        <v>83</v>
      </c>
      <c r="F14" s="113"/>
      <c r="G14" s="113">
        <f>COUNTIF(B:B,Info[[#This Row],[ชื่อ]])</f>
        <v>1</v>
      </c>
      <c r="H14" s="113">
        <f>COUNTIF(D$1:D14,Info[[#This Row],[เลขประจำตัวผู้เสียภาษีอากร]])</f>
        <v>1</v>
      </c>
    </row>
    <row r="15" spans="2:8" x14ac:dyDescent="0.2">
      <c r="B15" s="113" t="s">
        <v>84</v>
      </c>
      <c r="C15" s="113" t="s">
        <v>61</v>
      </c>
      <c r="D15" s="116">
        <v>3360500535355</v>
      </c>
      <c r="E15" s="113" t="s">
        <v>85</v>
      </c>
      <c r="F15" s="113"/>
      <c r="G15" s="113">
        <f>COUNTIF(B:B,Info[[#This Row],[ชื่อ]])</f>
        <v>1</v>
      </c>
      <c r="H15" s="113">
        <f>COUNTIF(D$1:D15,Info[[#This Row],[เลขประจำตัวผู้เสียภาษีอากร]])</f>
        <v>1</v>
      </c>
    </row>
    <row r="16" spans="2:8" x14ac:dyDescent="0.2">
      <c r="B16" s="113" t="s">
        <v>86</v>
      </c>
      <c r="C16" s="113" t="s">
        <v>58</v>
      </c>
      <c r="D16" s="116">
        <v>3620500219264</v>
      </c>
      <c r="E16" s="113" t="s">
        <v>87</v>
      </c>
      <c r="F16" s="113"/>
      <c r="G16" s="113">
        <f>COUNTIF(B:B,Info[[#This Row],[ชื่อ]])</f>
        <v>1</v>
      </c>
      <c r="H16" s="113">
        <f>COUNTIF(D$1:D16,Info[[#This Row],[เลขประจำตัวผู้เสียภาษีอากร]])</f>
        <v>1</v>
      </c>
    </row>
    <row r="17" spans="2:8" x14ac:dyDescent="0.2">
      <c r="B17" s="113" t="s">
        <v>88</v>
      </c>
      <c r="C17" s="113" t="s">
        <v>58</v>
      </c>
      <c r="D17" s="116">
        <v>3360500754944</v>
      </c>
      <c r="E17" s="113" t="s">
        <v>89</v>
      </c>
      <c r="F17" s="113"/>
      <c r="G17" s="113">
        <f>COUNTIF(B:B,Info[[#This Row],[ชื่อ]])</f>
        <v>1</v>
      </c>
      <c r="H17" s="113">
        <f>COUNTIF(D$1:D17,Info[[#This Row],[เลขประจำตัวผู้เสียภาษีอากร]])</f>
        <v>1</v>
      </c>
    </row>
    <row r="18" spans="2:8" x14ac:dyDescent="0.2">
      <c r="B18" s="113" t="s">
        <v>90</v>
      </c>
      <c r="C18" s="114" t="s">
        <v>58</v>
      </c>
      <c r="D18" s="115">
        <v>1329900300420</v>
      </c>
      <c r="E18" s="113" t="s">
        <v>91</v>
      </c>
      <c r="F18" s="113"/>
      <c r="G18" s="113">
        <f>COUNTIF(B:B,Info[[#This Row],[ชื่อ]])</f>
        <v>1</v>
      </c>
      <c r="H18" s="113">
        <f>COUNTIF(D$1:D18,Info[[#This Row],[เลขประจำตัวผู้เสียภาษีอากร]])</f>
        <v>1</v>
      </c>
    </row>
    <row r="19" spans="2:8" x14ac:dyDescent="0.2">
      <c r="B19" s="113" t="s">
        <v>92</v>
      </c>
      <c r="C19" s="113" t="s">
        <v>58</v>
      </c>
      <c r="D19" s="116">
        <v>3720901012708</v>
      </c>
      <c r="E19" s="113" t="s">
        <v>93</v>
      </c>
      <c r="F19" s="113"/>
      <c r="G19" s="113">
        <f>COUNTIF(B:B,Info[[#This Row],[ชื่อ]])</f>
        <v>1</v>
      </c>
      <c r="H19" s="113">
        <f>COUNTIF(D$1:D19,Info[[#This Row],[เลขประจำตัวผู้เสียภาษีอากร]])</f>
        <v>1</v>
      </c>
    </row>
    <row r="20" spans="2:8" x14ac:dyDescent="0.2">
      <c r="B20" s="113" t="s">
        <v>94</v>
      </c>
      <c r="C20" s="113" t="s">
        <v>58</v>
      </c>
      <c r="D20" s="116">
        <v>3240400414883</v>
      </c>
      <c r="E20" s="113" t="s">
        <v>95</v>
      </c>
      <c r="F20" s="113"/>
      <c r="G20" s="113">
        <f>COUNTIF(B:B,Info[[#This Row],[ชื่อ]])</f>
        <v>1</v>
      </c>
      <c r="H20" s="113">
        <f>COUNTIF(D$1:D20,Info[[#This Row],[เลขประจำตัวผู้เสียภาษีอากร]])</f>
        <v>1</v>
      </c>
    </row>
    <row r="21" spans="2:8" x14ac:dyDescent="0.2">
      <c r="B21" s="113" t="s">
        <v>96</v>
      </c>
      <c r="C21" s="113" t="s">
        <v>58</v>
      </c>
      <c r="D21" s="116">
        <v>2711000020665</v>
      </c>
      <c r="E21" s="113" t="s">
        <v>97</v>
      </c>
      <c r="F21" s="113"/>
      <c r="G21" s="113">
        <f>COUNTIF(B:B,Info[[#This Row],[ชื่อ]])</f>
        <v>1</v>
      </c>
      <c r="H21" s="113">
        <f>COUNTIF(D$1:D21,Info[[#This Row],[เลขประจำตัวผู้เสียภาษีอากร]])</f>
        <v>1</v>
      </c>
    </row>
    <row r="22" spans="2:8" x14ac:dyDescent="0.2">
      <c r="B22" s="113" t="s">
        <v>98</v>
      </c>
      <c r="C22" s="113" t="s">
        <v>66</v>
      </c>
      <c r="D22" s="116">
        <v>3341600683918</v>
      </c>
      <c r="E22" s="113" t="s">
        <v>99</v>
      </c>
      <c r="F22" s="113"/>
      <c r="G22" s="113">
        <f>COUNTIF(B:B,Info[[#This Row],[ชื่อ]])</f>
        <v>1</v>
      </c>
      <c r="H22" s="113">
        <f>COUNTIF(D$1:D22,Info[[#This Row],[เลขประจำตัวผู้เสียภาษีอากร]])</f>
        <v>1</v>
      </c>
    </row>
    <row r="23" spans="2:8" x14ac:dyDescent="0.2">
      <c r="B23" s="113" t="s">
        <v>100</v>
      </c>
      <c r="C23" s="113" t="s">
        <v>66</v>
      </c>
      <c r="D23" s="116">
        <v>2620500021032</v>
      </c>
      <c r="E23" s="113" t="s">
        <v>101</v>
      </c>
      <c r="F23" s="113"/>
      <c r="G23" s="113">
        <f>COUNTIF(B:B,Info[[#This Row],[ชื่อ]])</f>
        <v>1</v>
      </c>
      <c r="H23" s="113">
        <f>COUNTIF(D$1:D23,Info[[#This Row],[เลขประจำตัวผู้เสียภาษีอากร]])</f>
        <v>1</v>
      </c>
    </row>
    <row r="24" spans="2:8" x14ac:dyDescent="0.2">
      <c r="B24" s="113" t="s">
        <v>102</v>
      </c>
      <c r="C24" s="114" t="s">
        <v>58</v>
      </c>
      <c r="D24" s="115">
        <v>1319900619744</v>
      </c>
      <c r="E24" s="113" t="s">
        <v>81</v>
      </c>
      <c r="F24" s="114"/>
      <c r="G24" s="113">
        <f>COUNTIF(B:B,Info[[#This Row],[ชื่อ]])</f>
        <v>1</v>
      </c>
      <c r="H24" s="113">
        <f>COUNTIF(D$1:D24,Info[[#This Row],[เลขประจำตัวผู้เสียภาษีอากร]])</f>
        <v>1</v>
      </c>
    </row>
    <row r="25" spans="2:8" x14ac:dyDescent="0.2">
      <c r="B25" s="113" t="s">
        <v>103</v>
      </c>
      <c r="C25" s="113" t="s">
        <v>66</v>
      </c>
      <c r="D25" s="116">
        <v>3721000383286</v>
      </c>
      <c r="E25" s="113" t="s">
        <v>104</v>
      </c>
      <c r="F25" s="113"/>
      <c r="G25" s="113">
        <f>COUNTIF(B:B,Info[[#This Row],[ชื่อ]])</f>
        <v>1</v>
      </c>
      <c r="H25" s="113">
        <f>COUNTIF(D$1:D25,Info[[#This Row],[เลขประจำตัวผู้เสียภาษีอากร]])</f>
        <v>1</v>
      </c>
    </row>
    <row r="26" spans="2:8" x14ac:dyDescent="0.2">
      <c r="B26" s="113" t="s">
        <v>105</v>
      </c>
      <c r="C26" s="113" t="s">
        <v>58</v>
      </c>
      <c r="D26" s="116">
        <v>3250700237065</v>
      </c>
      <c r="E26" s="113" t="s">
        <v>106</v>
      </c>
      <c r="F26" s="113"/>
      <c r="G26" s="113">
        <f>COUNTIF(B:B,Info[[#This Row],[ชื่อ]])</f>
        <v>1</v>
      </c>
      <c r="H26" s="113">
        <f>COUNTIF(D$1:D26,Info[[#This Row],[เลขประจำตัวผู้เสียภาษีอากร]])</f>
        <v>1</v>
      </c>
    </row>
    <row r="27" spans="2:8" x14ac:dyDescent="0.2">
      <c r="B27" s="113" t="s">
        <v>107</v>
      </c>
      <c r="C27" s="114" t="s">
        <v>58</v>
      </c>
      <c r="D27" s="115">
        <v>1360500235550</v>
      </c>
      <c r="E27" s="113" t="s">
        <v>108</v>
      </c>
      <c r="F27" s="114"/>
      <c r="G27" s="113">
        <f>COUNTIF(B:B,Info[[#This Row],[ชื่อ]])</f>
        <v>1</v>
      </c>
      <c r="H27" s="113">
        <f>COUNTIF(D$1:D27,Info[[#This Row],[เลขประจำตัวผู้เสียภาษีอากร]])</f>
        <v>1</v>
      </c>
    </row>
    <row r="28" spans="2:8" x14ac:dyDescent="0.2">
      <c r="B28" s="113" t="s">
        <v>109</v>
      </c>
      <c r="C28" s="113" t="s">
        <v>58</v>
      </c>
      <c r="D28" s="115">
        <v>1420300095991</v>
      </c>
      <c r="E28" s="113" t="s">
        <v>110</v>
      </c>
      <c r="F28" s="114"/>
      <c r="G28" s="113">
        <f>COUNTIF(B:B,Info[[#This Row],[ชื่อ]])</f>
        <v>1</v>
      </c>
      <c r="H28" s="113">
        <f>COUNTIF(D$1:D28,Info[[#This Row],[เลขประจำตัวผู้เสียภาษีอากร]])</f>
        <v>1</v>
      </c>
    </row>
    <row r="29" spans="2:8" x14ac:dyDescent="0.2">
      <c r="B29" s="113" t="s">
        <v>111</v>
      </c>
      <c r="C29" s="113" t="s">
        <v>58</v>
      </c>
      <c r="D29" s="115">
        <v>1250700043698</v>
      </c>
      <c r="E29" s="113" t="s">
        <v>112</v>
      </c>
      <c r="F29" s="114"/>
      <c r="G29" s="113">
        <f>COUNTIF(B:B,Info[[#This Row],[ชื่อ]])</f>
        <v>1</v>
      </c>
      <c r="H29" s="113">
        <f>COUNTIF(D$1:D29,Info[[#This Row],[เลขประจำตัวผู้เสียภาษีอากร]])</f>
        <v>1</v>
      </c>
    </row>
    <row r="30" spans="2:8" x14ac:dyDescent="0.2">
      <c r="B30" s="113" t="s">
        <v>113</v>
      </c>
      <c r="C30" s="113" t="s">
        <v>58</v>
      </c>
      <c r="D30" s="116">
        <v>3490500527726</v>
      </c>
      <c r="E30" s="113" t="s">
        <v>114</v>
      </c>
      <c r="F30" s="113"/>
      <c r="G30" s="113">
        <f>COUNTIF(B:B,Info[[#This Row],[ชื่อ]])</f>
        <v>1</v>
      </c>
      <c r="H30" s="113">
        <f>COUNTIF(D$1:D30,Info[[#This Row],[เลขประจำตัวผู้เสียภาษีอากร]])</f>
        <v>1</v>
      </c>
    </row>
    <row r="31" spans="2:8" x14ac:dyDescent="0.2">
      <c r="B31" s="113" t="s">
        <v>115</v>
      </c>
      <c r="C31" s="113" t="s">
        <v>61</v>
      </c>
      <c r="D31" s="116">
        <v>1509901238998</v>
      </c>
      <c r="E31" s="113" t="s">
        <v>116</v>
      </c>
      <c r="F31" s="113"/>
      <c r="G31" s="113">
        <f>COUNTIF(B:B,Info[[#This Row],[ชื่อ]])</f>
        <v>1</v>
      </c>
      <c r="H31" s="113">
        <f>COUNTIF(D$1:D31,Info[[#This Row],[เลขประจำตัวผู้เสียภาษีอากร]])</f>
        <v>1</v>
      </c>
    </row>
    <row r="32" spans="2:8" x14ac:dyDescent="0.2">
      <c r="B32" s="113" t="s">
        <v>117</v>
      </c>
      <c r="C32" s="113" t="s">
        <v>58</v>
      </c>
      <c r="D32" s="116">
        <v>3700501157962</v>
      </c>
      <c r="E32" s="113" t="s">
        <v>118</v>
      </c>
      <c r="F32" s="113"/>
      <c r="G32" s="113">
        <f>COUNTIF(B:B,Info[[#This Row],[ชื่อ]])</f>
        <v>1</v>
      </c>
      <c r="H32" s="113">
        <f>COUNTIF(D$1:D32,Info[[#This Row],[เลขประจำตัวผู้เสียภาษีอากร]])</f>
        <v>1</v>
      </c>
    </row>
    <row r="33" spans="2:8" x14ac:dyDescent="0.2">
      <c r="B33" s="113" t="s">
        <v>119</v>
      </c>
      <c r="C33" s="113" t="s">
        <v>58</v>
      </c>
      <c r="D33" s="116">
        <v>3490500376086</v>
      </c>
      <c r="E33" s="113" t="s">
        <v>120</v>
      </c>
      <c r="F33" s="113"/>
      <c r="G33" s="113">
        <f>COUNTIF(B:B,Info[[#This Row],[ชื่อ]])</f>
        <v>1</v>
      </c>
      <c r="H33" s="113">
        <f>COUNTIF(D$1:D33,Info[[#This Row],[เลขประจำตัวผู้เสียภาษีอากร]])</f>
        <v>1</v>
      </c>
    </row>
    <row r="34" spans="2:8" x14ac:dyDescent="0.2">
      <c r="B34" s="113" t="s">
        <v>121</v>
      </c>
      <c r="C34" s="113" t="s">
        <v>58</v>
      </c>
      <c r="D34" s="116">
        <v>3620500219256</v>
      </c>
      <c r="E34" s="113" t="s">
        <v>122</v>
      </c>
      <c r="F34" s="113"/>
      <c r="G34" s="113">
        <f>COUNTIF(B:B,Info[[#This Row],[ชื่อ]])</f>
        <v>1</v>
      </c>
      <c r="H34" s="113">
        <f>COUNTIF(D$1:D34,Info[[#This Row],[เลขประจำตัวผู้เสียภาษีอากร]])</f>
        <v>1</v>
      </c>
    </row>
    <row r="35" spans="2:8" x14ac:dyDescent="0.2">
      <c r="B35" s="113" t="s">
        <v>123</v>
      </c>
      <c r="C35" s="113" t="s">
        <v>58</v>
      </c>
      <c r="D35" s="116">
        <v>3490500170011</v>
      </c>
      <c r="E35" s="113" t="s">
        <v>124</v>
      </c>
      <c r="F35" s="113"/>
      <c r="G35" s="113">
        <f>COUNTIF(B:B,Info[[#This Row],[ชื่อ]])</f>
        <v>1</v>
      </c>
      <c r="H35" s="113">
        <f>COUNTIF(D$1:D35,Info[[#This Row],[เลขประจำตัวผู้เสียภาษีอากร]])</f>
        <v>1</v>
      </c>
    </row>
    <row r="36" spans="2:8" x14ac:dyDescent="0.2">
      <c r="B36" s="113" t="s">
        <v>125</v>
      </c>
      <c r="C36" s="113" t="s">
        <v>58</v>
      </c>
      <c r="D36" s="116">
        <v>3570101131836</v>
      </c>
      <c r="E36" s="113" t="s">
        <v>126</v>
      </c>
      <c r="F36" s="113"/>
      <c r="G36" s="113">
        <f>COUNTIF(B:B,Info[[#This Row],[ชื่อ]])</f>
        <v>1</v>
      </c>
      <c r="H36" s="113">
        <f>COUNTIF(D$1:D36,Info[[#This Row],[เลขประจำตัวผู้เสียภาษีอากร]])</f>
        <v>1</v>
      </c>
    </row>
    <row r="37" spans="2:8" x14ac:dyDescent="0.2">
      <c r="B37" s="113" t="s">
        <v>127</v>
      </c>
      <c r="C37" s="113" t="s">
        <v>58</v>
      </c>
      <c r="D37" s="116">
        <v>3490500074586</v>
      </c>
      <c r="E37" s="113" t="s">
        <v>128</v>
      </c>
      <c r="F37" s="113"/>
      <c r="G37" s="113">
        <f>COUNTIF(B:B,Info[[#This Row],[ชื่อ]])</f>
        <v>1</v>
      </c>
      <c r="H37" s="113">
        <f>COUNTIF(D$1:D37,Info[[#This Row],[เลขประจำตัวผู้เสียภาษีอากร]])</f>
        <v>1</v>
      </c>
    </row>
    <row r="38" spans="2:8" x14ac:dyDescent="0.2">
      <c r="B38" s="113" t="s">
        <v>129</v>
      </c>
      <c r="C38" s="113" t="s">
        <v>58</v>
      </c>
      <c r="D38" s="116">
        <v>3310101958091</v>
      </c>
      <c r="E38" s="113" t="s">
        <v>130</v>
      </c>
      <c r="F38" s="113"/>
      <c r="G38" s="113">
        <f>COUNTIF(B:B,Info[[#This Row],[ชื่อ]])</f>
        <v>1</v>
      </c>
      <c r="H38" s="113">
        <f>COUNTIF(D$1:D38,Info[[#This Row],[เลขประจำตัวผู้เสียภาษีอากร]])</f>
        <v>1</v>
      </c>
    </row>
    <row r="39" spans="2:8" x14ac:dyDescent="0.2">
      <c r="B39" s="113" t="s">
        <v>131</v>
      </c>
      <c r="C39" s="114" t="s">
        <v>58</v>
      </c>
      <c r="D39" s="115">
        <v>1360500250214</v>
      </c>
      <c r="E39" s="113" t="s">
        <v>132</v>
      </c>
      <c r="F39" s="114"/>
      <c r="G39" s="113">
        <f>COUNTIF(B:B,Info[[#This Row],[ชื่อ]])</f>
        <v>1</v>
      </c>
      <c r="H39" s="113">
        <f>COUNTIF(D$1:D39,Info[[#This Row],[เลขประจำตัวผู้เสียภาษีอากร]])</f>
        <v>1</v>
      </c>
    </row>
    <row r="40" spans="2:8" x14ac:dyDescent="0.2">
      <c r="B40" s="113" t="s">
        <v>133</v>
      </c>
      <c r="C40" s="113" t="s">
        <v>58</v>
      </c>
      <c r="D40" s="116">
        <v>3310400552371</v>
      </c>
      <c r="E40" s="113" t="s">
        <v>134</v>
      </c>
      <c r="F40" s="113"/>
      <c r="G40" s="113">
        <f>COUNTIF(B:B,Info[[#This Row],[ชื่อ]])</f>
        <v>1</v>
      </c>
      <c r="H40" s="113">
        <f>COUNTIF(D$1:D40,Info[[#This Row],[เลขประจำตัวผู้เสียภาษีอากร]])</f>
        <v>1</v>
      </c>
    </row>
    <row r="41" spans="2:8" x14ac:dyDescent="0.2">
      <c r="B41" s="113" t="s">
        <v>135</v>
      </c>
      <c r="C41" s="113" t="s">
        <v>58</v>
      </c>
      <c r="D41" s="116">
        <v>3320700147189</v>
      </c>
      <c r="E41" s="113" t="s">
        <v>136</v>
      </c>
      <c r="F41" s="113"/>
      <c r="G41" s="113">
        <f>COUNTIF(B:B,Info[[#This Row],[ชื่อ]])</f>
        <v>1</v>
      </c>
      <c r="H41" s="113">
        <f>COUNTIF(D$1:D41,Info[[#This Row],[เลขประจำตัวผู้เสียภาษีอากร]])</f>
        <v>1</v>
      </c>
    </row>
    <row r="42" spans="2:8" x14ac:dyDescent="0.2">
      <c r="B42" s="113" t="s">
        <v>137</v>
      </c>
      <c r="C42" s="113" t="s">
        <v>58</v>
      </c>
      <c r="D42" s="116">
        <v>3411600161589</v>
      </c>
      <c r="E42" s="113" t="s">
        <v>138</v>
      </c>
      <c r="F42" s="113"/>
      <c r="G42" s="113">
        <f>COUNTIF(B:B,Info[[#This Row],[ชื่อ]])</f>
        <v>1</v>
      </c>
      <c r="H42" s="113">
        <f>COUNTIF(D$1:D42,Info[[#This Row],[เลขประจำตัวผู้เสียภาษีอากร]])</f>
        <v>1</v>
      </c>
    </row>
    <row r="43" spans="2:8" x14ac:dyDescent="0.2">
      <c r="B43" s="113" t="s">
        <v>139</v>
      </c>
      <c r="C43" s="113" t="s">
        <v>58</v>
      </c>
      <c r="D43" s="116">
        <v>3650800102311</v>
      </c>
      <c r="E43" s="113" t="s">
        <v>140</v>
      </c>
      <c r="F43" s="113"/>
      <c r="G43" s="113">
        <f>COUNTIF(B:B,Info[[#This Row],[ชื่อ]])</f>
        <v>1</v>
      </c>
      <c r="H43" s="113">
        <f>COUNTIF(D$1:D43,Info[[#This Row],[เลขประจำตัวผู้เสียภาษีอากร]])</f>
        <v>1</v>
      </c>
    </row>
    <row r="44" spans="2:8" x14ac:dyDescent="0.2">
      <c r="B44" s="113" t="s">
        <v>141</v>
      </c>
      <c r="C44" s="113" t="s">
        <v>66</v>
      </c>
      <c r="D44" s="116">
        <v>3360400063630</v>
      </c>
      <c r="E44" s="113" t="s">
        <v>142</v>
      </c>
      <c r="F44" s="113"/>
      <c r="G44" s="113">
        <f>COUNTIF(B:B,Info[[#This Row],[ชื่อ]])</f>
        <v>1</v>
      </c>
      <c r="H44" s="113">
        <f>COUNTIF(D$1:D44,Info[[#This Row],[เลขประจำตัวผู้เสียภาษีอากร]])</f>
        <v>1</v>
      </c>
    </row>
    <row r="45" spans="2:8" x14ac:dyDescent="0.2">
      <c r="B45" s="113" t="s">
        <v>143</v>
      </c>
      <c r="C45" s="113" t="s">
        <v>58</v>
      </c>
      <c r="D45" s="116">
        <v>3570500228361</v>
      </c>
      <c r="E45" s="113" t="s">
        <v>144</v>
      </c>
      <c r="F45" s="113"/>
      <c r="G45" s="113">
        <f>COUNTIF(B:B,Info[[#This Row],[ชื่อ]])</f>
        <v>1</v>
      </c>
      <c r="H45" s="113">
        <f>COUNTIF(D$1:D45,Info[[#This Row],[เลขประจำตัวผู้เสียภาษีอากร]])</f>
        <v>1</v>
      </c>
    </row>
    <row r="46" spans="2:8" x14ac:dyDescent="0.2">
      <c r="B46" s="113" t="s">
        <v>145</v>
      </c>
      <c r="C46" s="113" t="s">
        <v>58</v>
      </c>
      <c r="D46" s="116">
        <v>3700501157954</v>
      </c>
      <c r="E46" s="113" t="s">
        <v>146</v>
      </c>
      <c r="F46" s="113"/>
      <c r="G46" s="113">
        <f>COUNTIF(B:B,Info[[#This Row],[ชื่อ]])</f>
        <v>1</v>
      </c>
      <c r="H46" s="113">
        <f>COUNTIF(D$1:D46,Info[[#This Row],[เลขประจำตัวผู้เสียภาษีอากร]])</f>
        <v>1</v>
      </c>
    </row>
    <row r="47" spans="2:8" x14ac:dyDescent="0.2">
      <c r="B47" s="113" t="s">
        <v>147</v>
      </c>
      <c r="C47" s="114" t="s">
        <v>58</v>
      </c>
      <c r="D47" s="115">
        <v>1100800442510</v>
      </c>
      <c r="E47" s="113" t="s">
        <v>148</v>
      </c>
      <c r="F47" s="113"/>
      <c r="G47" s="113">
        <f>COUNTIF(B:B,Info[[#This Row],[ชื่อ]])</f>
        <v>1</v>
      </c>
      <c r="H47" s="113">
        <f>COUNTIF(D$1:D47,Info[[#This Row],[เลขประจำตัวผู้เสียภาษีอากร]])</f>
        <v>1</v>
      </c>
    </row>
    <row r="48" spans="2:8" x14ac:dyDescent="0.2">
      <c r="B48" s="113" t="s">
        <v>149</v>
      </c>
      <c r="C48" s="113" t="s">
        <v>58</v>
      </c>
      <c r="D48" s="116">
        <v>3721000382948</v>
      </c>
      <c r="E48" s="113" t="s">
        <v>150</v>
      </c>
      <c r="F48" s="113"/>
      <c r="G48" s="113">
        <f>COUNTIF(B:B,Info[[#This Row],[ชื่อ]])</f>
        <v>1</v>
      </c>
      <c r="H48" s="113">
        <f>COUNTIF(D$1:D48,Info[[#This Row],[เลขประจำตัวผู้เสียภาษีอากร]])</f>
        <v>1</v>
      </c>
    </row>
    <row r="49" spans="2:8" x14ac:dyDescent="0.2">
      <c r="B49" s="113" t="s">
        <v>151</v>
      </c>
      <c r="C49" s="113" t="s">
        <v>61</v>
      </c>
      <c r="D49" s="116">
        <v>3149900431778</v>
      </c>
      <c r="E49" s="113" t="s">
        <v>152</v>
      </c>
      <c r="F49" s="113"/>
      <c r="G49" s="113">
        <f>COUNTIF(B:B,Info[[#This Row],[ชื่อ]])</f>
        <v>1</v>
      </c>
      <c r="H49" s="113">
        <f>COUNTIF(D$1:D49,Info[[#This Row],[เลขประจำตัวผู้เสียภาษีอากร]])</f>
        <v>1</v>
      </c>
    </row>
    <row r="50" spans="2:8" x14ac:dyDescent="0.2">
      <c r="B50" s="113" t="s">
        <v>153</v>
      </c>
      <c r="C50" s="113" t="s">
        <v>58</v>
      </c>
      <c r="D50" s="116">
        <v>3630300127846</v>
      </c>
      <c r="E50" s="113" t="s">
        <v>154</v>
      </c>
      <c r="F50" s="113"/>
      <c r="G50" s="113">
        <f>COUNTIF(B:B,Info[[#This Row],[ชื่อ]])</f>
        <v>1</v>
      </c>
      <c r="H50" s="113">
        <f>COUNTIF(D$1:D50,Info[[#This Row],[เลขประจำตัวผู้เสียภาษีอากร]])</f>
        <v>1</v>
      </c>
    </row>
    <row r="51" spans="2:8" x14ac:dyDescent="0.2">
      <c r="B51" s="113" t="s">
        <v>155</v>
      </c>
      <c r="C51" s="113" t="s">
        <v>58</v>
      </c>
      <c r="D51" s="116">
        <v>1490500090712</v>
      </c>
      <c r="E51" s="113" t="s">
        <v>156</v>
      </c>
      <c r="F51" s="113"/>
      <c r="G51" s="113">
        <f>COUNTIF(B:B,Info[[#This Row],[ชื่อ]])</f>
        <v>1</v>
      </c>
      <c r="H51" s="113">
        <f>COUNTIF(D$1:D51,Info[[#This Row],[เลขประจำตัวผู้เสียภาษีอากร]])</f>
        <v>1</v>
      </c>
    </row>
    <row r="52" spans="2:8" x14ac:dyDescent="0.2">
      <c r="B52" s="113" t="s">
        <v>157</v>
      </c>
      <c r="C52" s="113" t="s">
        <v>58</v>
      </c>
      <c r="D52" s="116">
        <v>3490500363472</v>
      </c>
      <c r="E52" s="113" t="s">
        <v>158</v>
      </c>
      <c r="F52" s="113"/>
      <c r="G52" s="113">
        <f>COUNTIF(B:B,Info[[#This Row],[ชื่อ]])</f>
        <v>1</v>
      </c>
      <c r="H52" s="113">
        <f>COUNTIF(D$1:D52,Info[[#This Row],[เลขประจำตัวผู้เสียภาษีอากร]])</f>
        <v>1</v>
      </c>
    </row>
    <row r="53" spans="2:8" x14ac:dyDescent="0.2">
      <c r="B53" s="113" t="s">
        <v>159</v>
      </c>
      <c r="C53" s="113" t="s">
        <v>58</v>
      </c>
      <c r="D53" s="116">
        <v>3721000309957</v>
      </c>
      <c r="E53" s="113" t="s">
        <v>160</v>
      </c>
      <c r="F53" s="113"/>
      <c r="G53" s="113">
        <f>COUNTIF(B:B,Info[[#This Row],[ชื่อ]])</f>
        <v>1</v>
      </c>
      <c r="H53" s="113">
        <f>COUNTIF(D$1:D53,Info[[#This Row],[เลขประจำตัวผู้เสียภาษีอากร]])</f>
        <v>1</v>
      </c>
    </row>
    <row r="54" spans="2:8" x14ac:dyDescent="0.2">
      <c r="B54" s="113" t="s">
        <v>161</v>
      </c>
      <c r="C54" s="113" t="s">
        <v>61</v>
      </c>
      <c r="D54" s="116">
        <v>3721000389781</v>
      </c>
      <c r="E54" s="113" t="s">
        <v>162</v>
      </c>
      <c r="F54" s="113"/>
      <c r="G54" s="113">
        <f>COUNTIF(B:B,Info[[#This Row],[ชื่อ]])</f>
        <v>1</v>
      </c>
      <c r="H54" s="113">
        <f>COUNTIF(D$1:D54,Info[[#This Row],[เลขประจำตัวผู้เสียภาษีอากร]])</f>
        <v>1</v>
      </c>
    </row>
    <row r="55" spans="2:8" x14ac:dyDescent="0.2">
      <c r="B55" s="113" t="s">
        <v>163</v>
      </c>
      <c r="C55" s="113" t="s">
        <v>66</v>
      </c>
      <c r="D55" s="116">
        <v>3700600120854</v>
      </c>
      <c r="E55" s="113" t="s">
        <v>164</v>
      </c>
      <c r="F55" s="113"/>
      <c r="G55" s="113">
        <f>COUNTIF(B:B,Info[[#This Row],[ชื่อ]])</f>
        <v>1</v>
      </c>
      <c r="H55" s="113">
        <f>COUNTIF(D$1:D55,Info[[#This Row],[เลขประจำตัวผู้เสียภาษีอากร]])</f>
        <v>1</v>
      </c>
    </row>
    <row r="56" spans="2:8" x14ac:dyDescent="0.2">
      <c r="B56" s="113" t="s">
        <v>165</v>
      </c>
      <c r="C56" s="113" t="s">
        <v>58</v>
      </c>
      <c r="D56" s="116">
        <v>3721000383481</v>
      </c>
      <c r="E56" s="113" t="s">
        <v>79</v>
      </c>
      <c r="F56" s="113"/>
      <c r="G56" s="113">
        <f>COUNTIF(B:B,Info[[#This Row],[ชื่อ]])</f>
        <v>1</v>
      </c>
      <c r="H56" s="113">
        <f>COUNTIF(D$1:D56,Info[[#This Row],[เลขประจำตัวผู้เสียภาษีอากร]])</f>
        <v>1</v>
      </c>
    </row>
    <row r="57" spans="2:8" x14ac:dyDescent="0.2">
      <c r="B57" s="113" t="s">
        <v>166</v>
      </c>
      <c r="C57" s="113" t="s">
        <v>58</v>
      </c>
      <c r="D57" s="116">
        <v>3320400540624</v>
      </c>
      <c r="E57" s="113" t="s">
        <v>167</v>
      </c>
      <c r="F57" s="113"/>
      <c r="G57" s="113">
        <f>COUNTIF(B:B,Info[[#This Row],[ชื่อ]])</f>
        <v>1</v>
      </c>
      <c r="H57" s="113">
        <f>COUNTIF(D$1:D57,Info[[#This Row],[เลขประจำตัวผู้เสียภาษีอากร]])</f>
        <v>1</v>
      </c>
    </row>
    <row r="58" spans="2:8" x14ac:dyDescent="0.2">
      <c r="B58" s="113" t="s">
        <v>168</v>
      </c>
      <c r="C58" s="113" t="s">
        <v>58</v>
      </c>
      <c r="D58" s="116">
        <v>3480900116006</v>
      </c>
      <c r="E58" s="113" t="s">
        <v>169</v>
      </c>
      <c r="F58" s="113"/>
      <c r="G58" s="113">
        <f>COUNTIF(B:B,Info[[#This Row],[ชื่อ]])</f>
        <v>1</v>
      </c>
      <c r="H58" s="113">
        <f>COUNTIF(D$1:D58,Info[[#This Row],[เลขประจำตัวผู้เสียภาษีอากร]])</f>
        <v>1</v>
      </c>
    </row>
    <row r="59" spans="2:8" x14ac:dyDescent="0.2">
      <c r="B59" s="113" t="s">
        <v>170</v>
      </c>
      <c r="C59" s="114" t="s">
        <v>58</v>
      </c>
      <c r="D59" s="115">
        <v>1341600014211</v>
      </c>
      <c r="E59" s="113" t="s">
        <v>171</v>
      </c>
      <c r="F59" s="114"/>
      <c r="G59" s="113">
        <f>COUNTIF(B:B,Info[[#This Row],[ชื่อ]])</f>
        <v>1</v>
      </c>
      <c r="H59" s="113">
        <f>COUNTIF(D$1:D59,Info[[#This Row],[เลขประจำตัวผู้เสียภาษีอากร]])</f>
        <v>1</v>
      </c>
    </row>
    <row r="60" spans="2:8" x14ac:dyDescent="0.2">
      <c r="B60" s="113" t="s">
        <v>172</v>
      </c>
      <c r="C60" s="113" t="s">
        <v>58</v>
      </c>
      <c r="D60" s="116">
        <v>1490500013882</v>
      </c>
      <c r="E60" s="113" t="s">
        <v>173</v>
      </c>
      <c r="F60" s="113"/>
      <c r="G60" s="113">
        <f>COUNTIF(B:B,Info[[#This Row],[ชื่อ]])</f>
        <v>1</v>
      </c>
      <c r="H60" s="113">
        <f>COUNTIF(D$1:D60,Info[[#This Row],[เลขประจำตัวผู้เสียภาษีอากร]])</f>
        <v>1</v>
      </c>
    </row>
    <row r="61" spans="2:8" x14ac:dyDescent="0.2">
      <c r="B61" s="113" t="s">
        <v>174</v>
      </c>
      <c r="C61" s="113" t="s">
        <v>58</v>
      </c>
      <c r="D61" s="116">
        <v>3450600070639</v>
      </c>
      <c r="E61" s="113" t="s">
        <v>175</v>
      </c>
      <c r="F61" s="113"/>
      <c r="G61" s="113">
        <f>COUNTIF(B:B,Info[[#This Row],[ชื่อ]])</f>
        <v>1</v>
      </c>
      <c r="H61" s="113">
        <f>COUNTIF(D$1:D61,Info[[#This Row],[เลขประจำตัวผู้เสียภาษีอากร]])</f>
        <v>1</v>
      </c>
    </row>
    <row r="62" spans="2:8" x14ac:dyDescent="0.2">
      <c r="B62" s="113" t="s">
        <v>176</v>
      </c>
      <c r="C62" s="113" t="s">
        <v>58</v>
      </c>
      <c r="D62" s="116">
        <v>3459900059736</v>
      </c>
      <c r="E62" s="113" t="s">
        <v>177</v>
      </c>
      <c r="F62" s="113"/>
      <c r="G62" s="113">
        <f>COUNTIF(B:B,Info[[#This Row],[ชื่อ]])</f>
        <v>1</v>
      </c>
      <c r="H62" s="113">
        <f>COUNTIF(D$1:D62,Info[[#This Row],[เลขประจำตัวผู้เสียภาษีอากร]])</f>
        <v>1</v>
      </c>
    </row>
    <row r="63" spans="2:8" x14ac:dyDescent="0.2">
      <c r="B63" s="113" t="s">
        <v>178</v>
      </c>
      <c r="C63" s="114" t="s">
        <v>58</v>
      </c>
      <c r="D63" s="115">
        <v>1251200060667</v>
      </c>
      <c r="E63" s="113" t="s">
        <v>179</v>
      </c>
      <c r="F63" s="113"/>
      <c r="G63" s="113">
        <f>COUNTIF(B:B,Info[[#This Row],[ชื่อ]])</f>
        <v>1</v>
      </c>
      <c r="H63" s="113">
        <f>COUNTIF(D$1:D63,Info[[#This Row],[เลขประจำตัวผู้เสียภาษีอากร]])</f>
        <v>1</v>
      </c>
    </row>
    <row r="64" spans="2:8" x14ac:dyDescent="0.2">
      <c r="B64" s="113" t="s">
        <v>180</v>
      </c>
      <c r="C64" s="113" t="s">
        <v>58</v>
      </c>
      <c r="D64" s="116">
        <v>3490500081060</v>
      </c>
      <c r="E64" s="113" t="s">
        <v>181</v>
      </c>
      <c r="F64" s="113"/>
      <c r="G64" s="113">
        <f>COUNTIF(B:B,Info[[#This Row],[ชื่อ]])</f>
        <v>1</v>
      </c>
      <c r="H64" s="113">
        <f>COUNTIF(D$1:D64,Info[[#This Row],[เลขประจำตัวผู้เสียภาษีอากร]])</f>
        <v>1</v>
      </c>
    </row>
    <row r="65" spans="2:8" x14ac:dyDescent="0.2">
      <c r="B65" s="113" t="s">
        <v>182</v>
      </c>
      <c r="C65" s="114" t="s">
        <v>61</v>
      </c>
      <c r="D65" s="115">
        <v>1101801220392</v>
      </c>
      <c r="E65" s="113" t="s">
        <v>162</v>
      </c>
      <c r="F65" s="114"/>
      <c r="G65" s="113">
        <f>COUNTIF(B:B,Info[[#This Row],[ชื่อ]])</f>
        <v>1</v>
      </c>
      <c r="H65" s="113">
        <f>COUNTIF(D$1:D65,Info[[#This Row],[เลขประจำตัวผู้เสียภาษีอากร]])</f>
        <v>1</v>
      </c>
    </row>
    <row r="66" spans="2:8" x14ac:dyDescent="0.2">
      <c r="B66" s="113" t="s">
        <v>183</v>
      </c>
      <c r="C66" s="113" t="s">
        <v>58</v>
      </c>
      <c r="D66" s="116">
        <v>3490500074420</v>
      </c>
      <c r="E66" s="113" t="s">
        <v>184</v>
      </c>
      <c r="F66" s="113"/>
      <c r="G66" s="113">
        <f>COUNTIF(B:B,Info[[#This Row],[ชื่อ]])</f>
        <v>1</v>
      </c>
      <c r="H66" s="113">
        <f>COUNTIF(D$1:D66,Info[[#This Row],[เลขประจำตัวผู้เสียภาษีอากร]])</f>
        <v>1</v>
      </c>
    </row>
    <row r="67" spans="2:8" x14ac:dyDescent="0.2">
      <c r="B67" s="113" t="s">
        <v>185</v>
      </c>
      <c r="C67" s="113" t="s">
        <v>58</v>
      </c>
      <c r="D67" s="116">
        <v>3490500368199</v>
      </c>
      <c r="E67" s="113" t="s">
        <v>186</v>
      </c>
      <c r="F67" s="113"/>
      <c r="G67" s="113">
        <f>COUNTIF(B:B,Info[[#This Row],[ชื่อ]])</f>
        <v>1</v>
      </c>
      <c r="H67" s="113">
        <f>COUNTIF(D$1:D67,Info[[#This Row],[เลขประจำตัวผู้เสียภาษีอากร]])</f>
        <v>1</v>
      </c>
    </row>
    <row r="68" spans="2:8" x14ac:dyDescent="0.2">
      <c r="B68" s="113" t="s">
        <v>187</v>
      </c>
      <c r="C68" s="113" t="s">
        <v>58</v>
      </c>
      <c r="D68" s="116">
        <v>3490500074535</v>
      </c>
      <c r="E68" s="113" t="s">
        <v>188</v>
      </c>
      <c r="F68" s="113"/>
      <c r="G68" s="113">
        <f>COUNTIF(B:B,Info[[#This Row],[ชื่อ]])</f>
        <v>1</v>
      </c>
      <c r="H68" s="113">
        <f>COUNTIF(D$1:D68,Info[[#This Row],[เลขประจำตัวผู้เสียภาษีอากร]])</f>
        <v>1</v>
      </c>
    </row>
    <row r="69" spans="2:8" x14ac:dyDescent="0.2">
      <c r="B69" s="113" t="s">
        <v>189</v>
      </c>
      <c r="C69" s="114" t="s">
        <v>58</v>
      </c>
      <c r="D69" s="115">
        <v>1270400018671</v>
      </c>
      <c r="E69" s="113" t="s">
        <v>190</v>
      </c>
      <c r="F69" s="114"/>
      <c r="G69" s="113">
        <f>COUNTIF(B:B,Info[[#This Row],[ชื่อ]])</f>
        <v>1</v>
      </c>
      <c r="H69" s="113">
        <f>COUNTIF(D$1:D69,Info[[#This Row],[เลขประจำตัวผู้เสียภาษีอากร]])</f>
        <v>1</v>
      </c>
    </row>
    <row r="70" spans="2:8" x14ac:dyDescent="0.2">
      <c r="B70" s="113" t="s">
        <v>191</v>
      </c>
      <c r="C70" s="113" t="s">
        <v>58</v>
      </c>
      <c r="D70" s="116">
        <v>3720400667515</v>
      </c>
      <c r="E70" s="113" t="s">
        <v>104</v>
      </c>
      <c r="F70" s="113"/>
      <c r="G70" s="113">
        <f>COUNTIF(B:B,Info[[#This Row],[ชื่อ]])</f>
        <v>1</v>
      </c>
      <c r="H70" s="113">
        <f>COUNTIF(D$1:D70,Info[[#This Row],[เลขประจำตัวผู้เสียภาษีอากร]])</f>
        <v>1</v>
      </c>
    </row>
    <row r="71" spans="2:8" x14ac:dyDescent="0.2">
      <c r="B71" s="113" t="s">
        <v>192</v>
      </c>
      <c r="C71" s="114" t="s">
        <v>58</v>
      </c>
      <c r="D71" s="115">
        <v>1101500499487</v>
      </c>
      <c r="E71" s="113" t="s">
        <v>193</v>
      </c>
      <c r="F71" s="113"/>
      <c r="G71" s="113">
        <f>COUNTIF(B:B,Info[[#This Row],[ชื่อ]])</f>
        <v>1</v>
      </c>
      <c r="H71" s="113">
        <f>COUNTIF(D$1:D71,Info[[#This Row],[เลขประจำตัวผู้เสียภาษีอากร]])</f>
        <v>1</v>
      </c>
    </row>
    <row r="72" spans="2:8" x14ac:dyDescent="0.2">
      <c r="B72" s="113" t="s">
        <v>194</v>
      </c>
      <c r="C72" s="113" t="s">
        <v>58</v>
      </c>
      <c r="D72" s="116">
        <v>3470800191201</v>
      </c>
      <c r="E72" s="113" t="s">
        <v>195</v>
      </c>
      <c r="F72" s="113"/>
      <c r="G72" s="113">
        <f>COUNTIF(B:B,Info[[#This Row],[ชื่อ]])</f>
        <v>1</v>
      </c>
      <c r="H72" s="113">
        <f>COUNTIF(D$1:D72,Info[[#This Row],[เลขประจำตัวผู้เสียภาษีอากร]])</f>
        <v>1</v>
      </c>
    </row>
    <row r="73" spans="2:8" x14ac:dyDescent="0.2">
      <c r="B73" s="113" t="s">
        <v>196</v>
      </c>
      <c r="C73" s="113" t="s">
        <v>58</v>
      </c>
      <c r="D73" s="116">
        <v>5340900022092</v>
      </c>
      <c r="E73" s="113" t="s">
        <v>197</v>
      </c>
      <c r="F73" s="113"/>
      <c r="G73" s="113">
        <f>COUNTIF(B:B,Info[[#This Row],[ชื่อ]])</f>
        <v>1</v>
      </c>
      <c r="H73" s="113">
        <f>COUNTIF(D$1:D73,Info[[#This Row],[เลขประจำตัวผู้เสียภาษีอากร]])</f>
        <v>1</v>
      </c>
    </row>
    <row r="74" spans="2:8" x14ac:dyDescent="0.2">
      <c r="B74" s="113" t="s">
        <v>198</v>
      </c>
      <c r="C74" s="113" t="s">
        <v>66</v>
      </c>
      <c r="D74" s="116">
        <v>3410400720290</v>
      </c>
      <c r="E74" s="113" t="s">
        <v>199</v>
      </c>
      <c r="F74" s="113"/>
      <c r="G74" s="113">
        <f>COUNTIF(B:B,Info[[#This Row],[ชื่อ]])</f>
        <v>1</v>
      </c>
      <c r="H74" s="113">
        <f>COUNTIF(D$1:D74,Info[[#This Row],[เลขประจำตัวผู้เสียภาษีอากร]])</f>
        <v>1</v>
      </c>
    </row>
    <row r="75" spans="2:8" x14ac:dyDescent="0.2">
      <c r="B75" s="113" t="s">
        <v>200</v>
      </c>
      <c r="C75" s="113" t="s">
        <v>58</v>
      </c>
      <c r="D75" s="116">
        <v>3720400443561</v>
      </c>
      <c r="E75" s="113" t="s">
        <v>201</v>
      </c>
      <c r="F75" s="113"/>
      <c r="G75" s="113">
        <f>COUNTIF(B:B,Info[[#This Row],[ชื่อ]])</f>
        <v>1</v>
      </c>
      <c r="H75" s="113">
        <f>COUNTIF(D$1:D75,Info[[#This Row],[เลขประจำตัวผู้เสียภาษีอากร]])</f>
        <v>1</v>
      </c>
    </row>
    <row r="76" spans="2:8" x14ac:dyDescent="0.2">
      <c r="B76" s="113" t="s">
        <v>202</v>
      </c>
      <c r="C76" s="113" t="s">
        <v>58</v>
      </c>
      <c r="D76" s="116">
        <v>3320900080568</v>
      </c>
      <c r="E76" s="113" t="s">
        <v>203</v>
      </c>
      <c r="F76" s="113"/>
      <c r="G76" s="113">
        <f>COUNTIF(B:B,Info[[#This Row],[ชื่อ]])</f>
        <v>1</v>
      </c>
      <c r="H76" s="113">
        <f>COUNTIF(D$1:D76,Info[[#This Row],[เลขประจำตัวผู้เสียภาษีอากร]])</f>
        <v>1</v>
      </c>
    </row>
    <row r="77" spans="2:8" x14ac:dyDescent="0.2">
      <c r="B77" s="113" t="s">
        <v>204</v>
      </c>
      <c r="C77" s="113" t="s">
        <v>58</v>
      </c>
      <c r="D77" s="116">
        <v>3310400553670</v>
      </c>
      <c r="E77" s="113" t="s">
        <v>205</v>
      </c>
      <c r="F77" s="113"/>
      <c r="G77" s="113">
        <f>COUNTIF(B:B,Info[[#This Row],[ชื่อ]])</f>
        <v>1</v>
      </c>
      <c r="H77" s="113">
        <f>COUNTIF(D$1:D77,Info[[#This Row],[เลขประจำตัวผู้เสียภาษีอากร]])</f>
        <v>1</v>
      </c>
    </row>
    <row r="78" spans="2:8" x14ac:dyDescent="0.2">
      <c r="B78" s="113" t="s">
        <v>206</v>
      </c>
      <c r="C78" s="113" t="s">
        <v>66</v>
      </c>
      <c r="D78" s="116">
        <v>3610700288316</v>
      </c>
      <c r="E78" s="113" t="s">
        <v>207</v>
      </c>
      <c r="F78" s="113"/>
      <c r="G78" s="113">
        <f>COUNTIF(B:B,Info[[#This Row],[ชื่อ]])</f>
        <v>1</v>
      </c>
      <c r="H78" s="113">
        <f>COUNTIF(D$1:D78,Info[[#This Row],[เลขประจำตัวผู้เสียภาษีอากร]])</f>
        <v>1</v>
      </c>
    </row>
    <row r="79" spans="2:8" x14ac:dyDescent="0.2">
      <c r="B79" s="113" t="s">
        <v>208</v>
      </c>
      <c r="C79" s="114" t="s">
        <v>58</v>
      </c>
      <c r="D79" s="115">
        <v>1320800034193</v>
      </c>
      <c r="E79" s="113" t="s">
        <v>209</v>
      </c>
      <c r="F79" s="114"/>
      <c r="G79" s="113">
        <f>COUNTIF(B:B,Info[[#This Row],[ชื่อ]])</f>
        <v>1</v>
      </c>
      <c r="H79" s="113">
        <f>COUNTIF(D$1:D79,Info[[#This Row],[เลขประจำตัวผู้เสียภาษีอากร]])</f>
        <v>1</v>
      </c>
    </row>
    <row r="80" spans="2:8" x14ac:dyDescent="0.2">
      <c r="B80" s="113" t="s">
        <v>210</v>
      </c>
      <c r="C80" s="113" t="s">
        <v>61</v>
      </c>
      <c r="D80" s="116">
        <v>1721000079181</v>
      </c>
      <c r="E80" s="113" t="s">
        <v>104</v>
      </c>
      <c r="F80" s="113"/>
      <c r="G80" s="113">
        <f>COUNTIF(B:B,Info[[#This Row],[ชื่อ]])</f>
        <v>1</v>
      </c>
      <c r="H80" s="113">
        <f>COUNTIF(D$1:D80,Info[[#This Row],[เลขประจำตัวผู้เสียภาษีอากร]])</f>
        <v>1</v>
      </c>
    </row>
    <row r="81" spans="2:8" x14ac:dyDescent="0.2">
      <c r="B81" s="113" t="s">
        <v>211</v>
      </c>
      <c r="C81" s="113" t="s">
        <v>66</v>
      </c>
      <c r="D81" s="116">
        <v>3490500504106</v>
      </c>
      <c r="E81" s="113" t="s">
        <v>212</v>
      </c>
      <c r="F81" s="113"/>
      <c r="G81" s="113">
        <f>COUNTIF(B:B,Info[[#This Row],[ชื่อ]])</f>
        <v>1</v>
      </c>
      <c r="H81" s="113">
        <f>COUNTIF(D$1:D81,Info[[#This Row],[เลขประจำตัวผู้เสียภาษีอากร]])</f>
        <v>1</v>
      </c>
    </row>
    <row r="82" spans="2:8" x14ac:dyDescent="0.2">
      <c r="B82" s="113" t="s">
        <v>213</v>
      </c>
      <c r="C82" s="113" t="s">
        <v>58</v>
      </c>
      <c r="D82" s="116">
        <v>3400100398465</v>
      </c>
      <c r="E82" s="113" t="s">
        <v>214</v>
      </c>
      <c r="F82" s="113"/>
      <c r="G82" s="113">
        <f>COUNTIF(B:B,Info[[#This Row],[ชื่อ]])</f>
        <v>1</v>
      </c>
      <c r="H82" s="113">
        <f>COUNTIF(D$1:D82,Info[[#This Row],[เลขประจำตัวผู้เสียภาษีอากร]])</f>
        <v>1</v>
      </c>
    </row>
    <row r="83" spans="2:8" x14ac:dyDescent="0.2">
      <c r="B83" s="113" t="s">
        <v>215</v>
      </c>
      <c r="C83" s="114" t="s">
        <v>58</v>
      </c>
      <c r="D83" s="115">
        <v>1340800088641</v>
      </c>
      <c r="E83" s="113" t="s">
        <v>216</v>
      </c>
      <c r="F83" s="114"/>
      <c r="G83" s="113">
        <f>COUNTIF(B:B,Info[[#This Row],[ชื่อ]])</f>
        <v>1</v>
      </c>
      <c r="H83" s="113">
        <f>COUNTIF(D$1:D83,Info[[#This Row],[เลขประจำตัวผู้เสียภาษีอากร]])</f>
        <v>1</v>
      </c>
    </row>
    <row r="84" spans="2:8" x14ac:dyDescent="0.2">
      <c r="B84" s="113" t="s">
        <v>217</v>
      </c>
      <c r="C84" s="114" t="s">
        <v>58</v>
      </c>
      <c r="D84" s="115">
        <v>1319900149969</v>
      </c>
      <c r="E84" s="113" t="s">
        <v>59</v>
      </c>
      <c r="F84" s="114"/>
      <c r="G84" s="113">
        <f>COUNTIF(B:B,Info[[#This Row],[ชื่อ]])</f>
        <v>1</v>
      </c>
      <c r="H84" s="113">
        <f>COUNTIF(D$1:D84,Info[[#This Row],[เลขประจำตัวผู้เสียภาษีอากร]])</f>
        <v>1</v>
      </c>
    </row>
    <row r="85" spans="2:8" x14ac:dyDescent="0.2">
      <c r="B85" s="113" t="s">
        <v>218</v>
      </c>
      <c r="C85" s="114" t="s">
        <v>58</v>
      </c>
      <c r="D85" s="115">
        <v>1310100025655</v>
      </c>
      <c r="E85" s="113" t="s">
        <v>219</v>
      </c>
      <c r="F85" s="114"/>
      <c r="G85" s="113">
        <f>COUNTIF(B:B,Info[[#This Row],[ชื่อ]])</f>
        <v>1</v>
      </c>
      <c r="H85" s="113">
        <f>COUNTIF(D$1:D85,Info[[#This Row],[เลขประจำตัวผู้เสียภาษีอากร]])</f>
        <v>1</v>
      </c>
    </row>
    <row r="86" spans="2:8" x14ac:dyDescent="0.2">
      <c r="B86" s="113" t="s">
        <v>220</v>
      </c>
      <c r="C86" s="114" t="s">
        <v>61</v>
      </c>
      <c r="D86" s="115">
        <v>1360500258118</v>
      </c>
      <c r="E86" s="113" t="s">
        <v>221</v>
      </c>
      <c r="F86" s="114"/>
      <c r="G86" s="113">
        <f>COUNTIF(B:B,Info[[#This Row],[ชื่อ]])</f>
        <v>1</v>
      </c>
      <c r="H86" s="113">
        <f>COUNTIF(D$1:D86,Info[[#This Row],[เลขประจำตัวผู้เสียภาษีอากร]])</f>
        <v>1</v>
      </c>
    </row>
    <row r="87" spans="2:8" x14ac:dyDescent="0.2">
      <c r="B87" s="113" t="s">
        <v>222</v>
      </c>
      <c r="C87" s="113" t="s">
        <v>58</v>
      </c>
      <c r="D87" s="116">
        <v>3490500379638</v>
      </c>
      <c r="E87" s="113" t="s">
        <v>223</v>
      </c>
      <c r="F87" s="113"/>
      <c r="G87" s="113">
        <f>COUNTIF(B:B,Info[[#This Row],[ชื่อ]])</f>
        <v>1</v>
      </c>
      <c r="H87" s="113">
        <f>COUNTIF(D$1:D87,Info[[#This Row],[เลขประจำตัวผู้เสียภาษีอากร]])</f>
        <v>1</v>
      </c>
    </row>
    <row r="88" spans="2:8" x14ac:dyDescent="0.2">
      <c r="B88" s="117" t="s">
        <v>224</v>
      </c>
      <c r="C88" s="117" t="s">
        <v>58</v>
      </c>
      <c r="D88" s="115">
        <v>1360500246713</v>
      </c>
      <c r="E88" s="117" t="s">
        <v>225</v>
      </c>
      <c r="F88" s="114"/>
      <c r="G88" s="113">
        <f>COUNTIF(B:B,Info[[#This Row],[ชื่อ]])</f>
        <v>1</v>
      </c>
      <c r="H88" s="113">
        <f>COUNTIF(D$1:D88,Info[[#This Row],[เลขประจำตัวผู้เสียภาษีอากร]])</f>
        <v>1</v>
      </c>
    </row>
    <row r="89" spans="2:8" x14ac:dyDescent="0.2">
      <c r="B89" s="113" t="s">
        <v>226</v>
      </c>
      <c r="C89" s="114" t="s">
        <v>58</v>
      </c>
      <c r="D89" s="115">
        <v>1310100173182</v>
      </c>
      <c r="E89" s="113" t="s">
        <v>227</v>
      </c>
      <c r="F89" s="114"/>
      <c r="G89" s="113">
        <f>COUNTIF(B:B,Info[[#This Row],[ชื่อ]])</f>
        <v>1</v>
      </c>
      <c r="H89" s="113">
        <f>COUNTIF(D$1:D89,Info[[#This Row],[เลขประจำตัวผู้เสียภาษีอากร]])</f>
        <v>1</v>
      </c>
    </row>
    <row r="90" spans="2:8" x14ac:dyDescent="0.2">
      <c r="B90" s="113" t="s">
        <v>228</v>
      </c>
      <c r="C90" s="113" t="s">
        <v>61</v>
      </c>
      <c r="D90" s="116">
        <v>5401900033485</v>
      </c>
      <c r="E90" s="113" t="s">
        <v>126</v>
      </c>
      <c r="F90" s="113"/>
      <c r="G90" s="113">
        <f>COUNTIF(B:B,Info[[#This Row],[ชื่อ]])</f>
        <v>1</v>
      </c>
      <c r="H90" s="113">
        <f>COUNTIF(D$1:D90,Info[[#This Row],[เลขประจำตัวผู้เสียภาษีอากร]])</f>
        <v>1</v>
      </c>
    </row>
    <row r="91" spans="2:8" x14ac:dyDescent="0.2">
      <c r="B91" s="118" t="s">
        <v>229</v>
      </c>
      <c r="C91" s="113" t="s">
        <v>230</v>
      </c>
      <c r="D91" s="118" t="s">
        <v>231</v>
      </c>
      <c r="E91" s="113" t="s">
        <v>232</v>
      </c>
      <c r="F91" s="113"/>
      <c r="G91" s="113">
        <f>COUNTIF(B:B,Info[[#This Row],[ชื่อ]])</f>
        <v>1</v>
      </c>
      <c r="H91" s="113">
        <f>COUNTIF(D$1:D91,Info[[#This Row],[เลขประจำตัวผู้เสียภาษีอากร]])</f>
        <v>1</v>
      </c>
    </row>
    <row r="92" spans="2:8" x14ac:dyDescent="0.2">
      <c r="B92" s="118" t="s">
        <v>233</v>
      </c>
      <c r="C92" s="113" t="s">
        <v>230</v>
      </c>
      <c r="D92" s="118" t="s">
        <v>234</v>
      </c>
      <c r="E92" s="113" t="s">
        <v>235</v>
      </c>
      <c r="F92" s="113"/>
      <c r="G92" s="113">
        <f>COUNTIF(B:B,Info[[#This Row],[ชื่อ]])</f>
        <v>1</v>
      </c>
      <c r="H92" s="113">
        <f>COUNTIF(D$1:D92,Info[[#This Row],[เลขประจำตัวผู้เสียภาษีอากร]])</f>
        <v>1</v>
      </c>
    </row>
    <row r="93" spans="2:8" x14ac:dyDescent="0.2">
      <c r="B93" s="118" t="s">
        <v>236</v>
      </c>
      <c r="C93" s="113" t="s">
        <v>230</v>
      </c>
      <c r="D93" s="118" t="s">
        <v>237</v>
      </c>
      <c r="E93" s="113" t="s">
        <v>238</v>
      </c>
      <c r="F93" s="113"/>
      <c r="G93" s="113">
        <f>COUNTIF(B:B,Info[[#This Row],[ชื่อ]])</f>
        <v>1</v>
      </c>
      <c r="H93" s="113">
        <f>COUNTIF(D$1:D93,Info[[#This Row],[เลขประจำตัวผู้เสียภาษีอากร]])</f>
        <v>1</v>
      </c>
    </row>
    <row r="94" spans="2:8" x14ac:dyDescent="0.2">
      <c r="B94" s="118" t="s">
        <v>239</v>
      </c>
      <c r="C94" s="113" t="s">
        <v>230</v>
      </c>
      <c r="D94" s="118" t="s">
        <v>240</v>
      </c>
      <c r="E94" s="113" t="s">
        <v>241</v>
      </c>
      <c r="F94" s="113"/>
      <c r="G94" s="113">
        <f>COUNTIF(B:B,Info[[#This Row],[ชื่อ]])</f>
        <v>1</v>
      </c>
      <c r="H94" s="113">
        <f>COUNTIF(D$1:D94,Info[[#This Row],[เลขประจำตัวผู้เสียภาษีอากร]])</f>
        <v>1</v>
      </c>
    </row>
  </sheetData>
  <protectedRanges>
    <protectedRange sqref="B3:F19" name="editable_range_1"/>
  </protectedRanges>
  <conditionalFormatting sqref="E10:E11">
    <cfRule type="expression" dxfId="0" priority="1">
      <formula>$I10="สิ้นสุดการจ้างงาน"</formula>
    </cfRule>
  </conditionalFormatting>
  <dataValidations count="2">
    <dataValidation type="list" allowBlank="1" showInputMessage="1" showErrorMessage="1" errorTitle="ประเภทบุคคลไม่ถูกต้อง" error="กรุณาเลือกประเภทบุคคล" sqref="C3:C94" xr:uid="{54D4A8E3-94D2-46E0-B5E7-D589E8278C58}">
      <formula1>list_prefix</formula1>
    </dataValidation>
    <dataValidation type="whole" allowBlank="1" showInputMessage="1" showErrorMessage="1" errorTitle="เลขประจำตัวผู้เสียภาษีไม่ถูกต้อง" error="กรุณากรอก เลขประจำตัวผู้เสียภาษีให้ถูกต้อง_x000a_ - กรอกตัวเลข 13 หลัก_x000a_ - ไม่ต้องเว้นวรรค" sqref="D3:D94" xr:uid="{3CDFE8B8-744C-46FD-AA2E-2341F4FE2E9D}">
      <formula1>10000000000</formula1>
      <formula2>9999999999999</formula2>
    </dataValidation>
  </dataValidations>
  <pageMargins left="0.7" right="0.7" top="0.75" bottom="0.75"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A26B9-E173-49A7-9EDB-10D344F19BB2}">
  <sheetPr>
    <tabColor theme="0" tint="-0.249977111117893"/>
    <pageSetUpPr fitToPage="1"/>
  </sheetPr>
  <dimension ref="A1:EX60"/>
  <sheetViews>
    <sheetView view="pageBreakPreview" topLeftCell="A8" zoomScale="115" zoomScaleNormal="115" zoomScaleSheetLayoutView="115" zoomScalePageLayoutView="115" workbookViewId="0">
      <selection activeCell="DV46" sqref="DV46"/>
    </sheetView>
  </sheetViews>
  <sheetFormatPr defaultColWidth="1.28515625" defaultRowHeight="14.25" x14ac:dyDescent="0.3"/>
  <cols>
    <col min="1" max="117" width="1.28515625" style="5" customWidth="1"/>
    <col min="118" max="118" width="1.28515625" style="5"/>
    <col min="119" max="125" width="3" style="5" customWidth="1"/>
    <col min="126" max="126" width="19.7109375" style="5" customWidth="1"/>
    <col min="127" max="146" width="3.42578125" style="5" customWidth="1"/>
    <col min="147" max="254" width="1.28515625" style="5"/>
    <col min="255" max="297" width="1.28515625" style="5" customWidth="1"/>
    <col min="298" max="298" width="1" style="5" customWidth="1"/>
    <col min="299" max="300" width="1.28515625" style="5" customWidth="1"/>
    <col min="301" max="301" width="1" style="5" customWidth="1"/>
    <col min="302" max="303" width="1.28515625" style="5" customWidth="1"/>
    <col min="304" max="304" width="1" style="5" customWidth="1"/>
    <col min="305" max="373" width="1.28515625" style="5" customWidth="1"/>
    <col min="374" max="378" width="1.28515625" style="5"/>
    <col min="379" max="379" width="1.7109375" style="5" bestFit="1" customWidth="1"/>
    <col min="380" max="381" width="1.28515625" style="5"/>
    <col min="382" max="382" width="4.85546875" style="5" bestFit="1" customWidth="1"/>
    <col min="383" max="510" width="1.28515625" style="5"/>
    <col min="511" max="553" width="1.28515625" style="5" customWidth="1"/>
    <col min="554" max="554" width="1" style="5" customWidth="1"/>
    <col min="555" max="556" width="1.28515625" style="5" customWidth="1"/>
    <col min="557" max="557" width="1" style="5" customWidth="1"/>
    <col min="558" max="559" width="1.28515625" style="5" customWidth="1"/>
    <col min="560" max="560" width="1" style="5" customWidth="1"/>
    <col min="561" max="629" width="1.28515625" style="5" customWidth="1"/>
    <col min="630" max="634" width="1.28515625" style="5"/>
    <col min="635" max="635" width="1.7109375" style="5" bestFit="1" customWidth="1"/>
    <col min="636" max="637" width="1.28515625" style="5"/>
    <col min="638" max="638" width="4.85546875" style="5" bestFit="1" customWidth="1"/>
    <col min="639" max="766" width="1.28515625" style="5"/>
    <col min="767" max="809" width="1.28515625" style="5" customWidth="1"/>
    <col min="810" max="810" width="1" style="5" customWidth="1"/>
    <col min="811" max="812" width="1.28515625" style="5" customWidth="1"/>
    <col min="813" max="813" width="1" style="5" customWidth="1"/>
    <col min="814" max="815" width="1.28515625" style="5" customWidth="1"/>
    <col min="816" max="816" width="1" style="5" customWidth="1"/>
    <col min="817" max="885" width="1.28515625" style="5" customWidth="1"/>
    <col min="886" max="890" width="1.28515625" style="5"/>
    <col min="891" max="891" width="1.7109375" style="5" bestFit="1" customWidth="1"/>
    <col min="892" max="893" width="1.28515625" style="5"/>
    <col min="894" max="894" width="4.85546875" style="5" bestFit="1" customWidth="1"/>
    <col min="895" max="1022" width="1.28515625" style="5"/>
    <col min="1023" max="1065" width="1.28515625" style="5" customWidth="1"/>
    <col min="1066" max="1066" width="1" style="5" customWidth="1"/>
    <col min="1067" max="1068" width="1.28515625" style="5" customWidth="1"/>
    <col min="1069" max="1069" width="1" style="5" customWidth="1"/>
    <col min="1070" max="1071" width="1.28515625" style="5" customWidth="1"/>
    <col min="1072" max="1072" width="1" style="5" customWidth="1"/>
    <col min="1073" max="1141" width="1.28515625" style="5" customWidth="1"/>
    <col min="1142" max="1146" width="1.28515625" style="5"/>
    <col min="1147" max="1147" width="1.7109375" style="5" bestFit="1" customWidth="1"/>
    <col min="1148" max="1149" width="1.28515625" style="5"/>
    <col min="1150" max="1150" width="4.85546875" style="5" bestFit="1" customWidth="1"/>
    <col min="1151" max="1278" width="1.28515625" style="5"/>
    <col min="1279" max="1321" width="1.28515625" style="5" customWidth="1"/>
    <col min="1322" max="1322" width="1" style="5" customWidth="1"/>
    <col min="1323" max="1324" width="1.28515625" style="5" customWidth="1"/>
    <col min="1325" max="1325" width="1" style="5" customWidth="1"/>
    <col min="1326" max="1327" width="1.28515625" style="5" customWidth="1"/>
    <col min="1328" max="1328" width="1" style="5" customWidth="1"/>
    <col min="1329" max="1397" width="1.28515625" style="5" customWidth="1"/>
    <col min="1398" max="1402" width="1.28515625" style="5"/>
    <col min="1403" max="1403" width="1.7109375" style="5" bestFit="1" customWidth="1"/>
    <col min="1404" max="1405" width="1.28515625" style="5"/>
    <col min="1406" max="1406" width="4.85546875" style="5" bestFit="1" customWidth="1"/>
    <col min="1407" max="1534" width="1.28515625" style="5"/>
    <col min="1535" max="1577" width="1.28515625" style="5" customWidth="1"/>
    <col min="1578" max="1578" width="1" style="5" customWidth="1"/>
    <col min="1579" max="1580" width="1.28515625" style="5" customWidth="1"/>
    <col min="1581" max="1581" width="1" style="5" customWidth="1"/>
    <col min="1582" max="1583" width="1.28515625" style="5" customWidth="1"/>
    <col min="1584" max="1584" width="1" style="5" customWidth="1"/>
    <col min="1585" max="1653" width="1.28515625" style="5" customWidth="1"/>
    <col min="1654" max="1658" width="1.28515625" style="5"/>
    <col min="1659" max="1659" width="1.7109375" style="5" bestFit="1" customWidth="1"/>
    <col min="1660" max="1661" width="1.28515625" style="5"/>
    <col min="1662" max="1662" width="4.85546875" style="5" bestFit="1" customWidth="1"/>
    <col min="1663" max="1790" width="1.28515625" style="5"/>
    <col min="1791" max="1833" width="1.28515625" style="5" customWidth="1"/>
    <col min="1834" max="1834" width="1" style="5" customWidth="1"/>
    <col min="1835" max="1836" width="1.28515625" style="5" customWidth="1"/>
    <col min="1837" max="1837" width="1" style="5" customWidth="1"/>
    <col min="1838" max="1839" width="1.28515625" style="5" customWidth="1"/>
    <col min="1840" max="1840" width="1" style="5" customWidth="1"/>
    <col min="1841" max="1909" width="1.28515625" style="5" customWidth="1"/>
    <col min="1910" max="1914" width="1.28515625" style="5"/>
    <col min="1915" max="1915" width="1.7109375" style="5" bestFit="1" customWidth="1"/>
    <col min="1916" max="1917" width="1.28515625" style="5"/>
    <col min="1918" max="1918" width="4.85546875" style="5" bestFit="1" customWidth="1"/>
    <col min="1919" max="2046" width="1.28515625" style="5"/>
    <col min="2047" max="2089" width="1.28515625" style="5" customWidth="1"/>
    <col min="2090" max="2090" width="1" style="5" customWidth="1"/>
    <col min="2091" max="2092" width="1.28515625" style="5" customWidth="1"/>
    <col min="2093" max="2093" width="1" style="5" customWidth="1"/>
    <col min="2094" max="2095" width="1.28515625" style="5" customWidth="1"/>
    <col min="2096" max="2096" width="1" style="5" customWidth="1"/>
    <col min="2097" max="2165" width="1.28515625" style="5" customWidth="1"/>
    <col min="2166" max="2170" width="1.28515625" style="5"/>
    <col min="2171" max="2171" width="1.7109375" style="5" bestFit="1" customWidth="1"/>
    <col min="2172" max="2173" width="1.28515625" style="5"/>
    <col min="2174" max="2174" width="4.85546875" style="5" bestFit="1" customWidth="1"/>
    <col min="2175" max="2302" width="1.28515625" style="5"/>
    <col min="2303" max="2345" width="1.28515625" style="5" customWidth="1"/>
    <col min="2346" max="2346" width="1" style="5" customWidth="1"/>
    <col min="2347" max="2348" width="1.28515625" style="5" customWidth="1"/>
    <col min="2349" max="2349" width="1" style="5" customWidth="1"/>
    <col min="2350" max="2351" width="1.28515625" style="5" customWidth="1"/>
    <col min="2352" max="2352" width="1" style="5" customWidth="1"/>
    <col min="2353" max="2421" width="1.28515625" style="5" customWidth="1"/>
    <col min="2422" max="2426" width="1.28515625" style="5"/>
    <col min="2427" max="2427" width="1.7109375" style="5" bestFit="1" customWidth="1"/>
    <col min="2428" max="2429" width="1.28515625" style="5"/>
    <col min="2430" max="2430" width="4.85546875" style="5" bestFit="1" customWidth="1"/>
    <col min="2431" max="2558" width="1.28515625" style="5"/>
    <col min="2559" max="2601" width="1.28515625" style="5" customWidth="1"/>
    <col min="2602" max="2602" width="1" style="5" customWidth="1"/>
    <col min="2603" max="2604" width="1.28515625" style="5" customWidth="1"/>
    <col min="2605" max="2605" width="1" style="5" customWidth="1"/>
    <col min="2606" max="2607" width="1.28515625" style="5" customWidth="1"/>
    <col min="2608" max="2608" width="1" style="5" customWidth="1"/>
    <col min="2609" max="2677" width="1.28515625" style="5" customWidth="1"/>
    <col min="2678" max="2682" width="1.28515625" style="5"/>
    <col min="2683" max="2683" width="1.7109375" style="5" bestFit="1" customWidth="1"/>
    <col min="2684" max="2685" width="1.28515625" style="5"/>
    <col min="2686" max="2686" width="4.85546875" style="5" bestFit="1" customWidth="1"/>
    <col min="2687" max="2814" width="1.28515625" style="5"/>
    <col min="2815" max="2857" width="1.28515625" style="5" customWidth="1"/>
    <col min="2858" max="2858" width="1" style="5" customWidth="1"/>
    <col min="2859" max="2860" width="1.28515625" style="5" customWidth="1"/>
    <col min="2861" max="2861" width="1" style="5" customWidth="1"/>
    <col min="2862" max="2863" width="1.28515625" style="5" customWidth="1"/>
    <col min="2864" max="2864" width="1" style="5" customWidth="1"/>
    <col min="2865" max="2933" width="1.28515625" style="5" customWidth="1"/>
    <col min="2934" max="2938" width="1.28515625" style="5"/>
    <col min="2939" max="2939" width="1.7109375" style="5" bestFit="1" customWidth="1"/>
    <col min="2940" max="2941" width="1.28515625" style="5"/>
    <col min="2942" max="2942" width="4.85546875" style="5" bestFit="1" customWidth="1"/>
    <col min="2943" max="3070" width="1.28515625" style="5"/>
    <col min="3071" max="3113" width="1.28515625" style="5" customWidth="1"/>
    <col min="3114" max="3114" width="1" style="5" customWidth="1"/>
    <col min="3115" max="3116" width="1.28515625" style="5" customWidth="1"/>
    <col min="3117" max="3117" width="1" style="5" customWidth="1"/>
    <col min="3118" max="3119" width="1.28515625" style="5" customWidth="1"/>
    <col min="3120" max="3120" width="1" style="5" customWidth="1"/>
    <col min="3121" max="3189" width="1.28515625" style="5" customWidth="1"/>
    <col min="3190" max="3194" width="1.28515625" style="5"/>
    <col min="3195" max="3195" width="1.7109375" style="5" bestFit="1" customWidth="1"/>
    <col min="3196" max="3197" width="1.28515625" style="5"/>
    <col min="3198" max="3198" width="4.85546875" style="5" bestFit="1" customWidth="1"/>
    <col min="3199" max="3326" width="1.28515625" style="5"/>
    <col min="3327" max="3369" width="1.28515625" style="5" customWidth="1"/>
    <col min="3370" max="3370" width="1" style="5" customWidth="1"/>
    <col min="3371" max="3372" width="1.28515625" style="5" customWidth="1"/>
    <col min="3373" max="3373" width="1" style="5" customWidth="1"/>
    <col min="3374" max="3375" width="1.28515625" style="5" customWidth="1"/>
    <col min="3376" max="3376" width="1" style="5" customWidth="1"/>
    <col min="3377" max="3445" width="1.28515625" style="5" customWidth="1"/>
    <col min="3446" max="3450" width="1.28515625" style="5"/>
    <col min="3451" max="3451" width="1.7109375" style="5" bestFit="1" customWidth="1"/>
    <col min="3452" max="3453" width="1.28515625" style="5"/>
    <col min="3454" max="3454" width="4.85546875" style="5" bestFit="1" customWidth="1"/>
    <col min="3455" max="3582" width="1.28515625" style="5"/>
    <col min="3583" max="3625" width="1.28515625" style="5" customWidth="1"/>
    <col min="3626" max="3626" width="1" style="5" customWidth="1"/>
    <col min="3627" max="3628" width="1.28515625" style="5" customWidth="1"/>
    <col min="3629" max="3629" width="1" style="5" customWidth="1"/>
    <col min="3630" max="3631" width="1.28515625" style="5" customWidth="1"/>
    <col min="3632" max="3632" width="1" style="5" customWidth="1"/>
    <col min="3633" max="3701" width="1.28515625" style="5" customWidth="1"/>
    <col min="3702" max="3706" width="1.28515625" style="5"/>
    <col min="3707" max="3707" width="1.7109375" style="5" bestFit="1" customWidth="1"/>
    <col min="3708" max="3709" width="1.28515625" style="5"/>
    <col min="3710" max="3710" width="4.85546875" style="5" bestFit="1" customWidth="1"/>
    <col min="3711" max="3838" width="1.28515625" style="5"/>
    <col min="3839" max="3881" width="1.28515625" style="5" customWidth="1"/>
    <col min="3882" max="3882" width="1" style="5" customWidth="1"/>
    <col min="3883" max="3884" width="1.28515625" style="5" customWidth="1"/>
    <col min="3885" max="3885" width="1" style="5" customWidth="1"/>
    <col min="3886" max="3887" width="1.28515625" style="5" customWidth="1"/>
    <col min="3888" max="3888" width="1" style="5" customWidth="1"/>
    <col min="3889" max="3957" width="1.28515625" style="5" customWidth="1"/>
    <col min="3958" max="3962" width="1.28515625" style="5"/>
    <col min="3963" max="3963" width="1.7109375" style="5" bestFit="1" customWidth="1"/>
    <col min="3964" max="3965" width="1.28515625" style="5"/>
    <col min="3966" max="3966" width="4.85546875" style="5" bestFit="1" customWidth="1"/>
    <col min="3967" max="4094" width="1.28515625" style="5"/>
    <col min="4095" max="4137" width="1.28515625" style="5" customWidth="1"/>
    <col min="4138" max="4138" width="1" style="5" customWidth="1"/>
    <col min="4139" max="4140" width="1.28515625" style="5" customWidth="1"/>
    <col min="4141" max="4141" width="1" style="5" customWidth="1"/>
    <col min="4142" max="4143" width="1.28515625" style="5" customWidth="1"/>
    <col min="4144" max="4144" width="1" style="5" customWidth="1"/>
    <col min="4145" max="4213" width="1.28515625" style="5" customWidth="1"/>
    <col min="4214" max="4218" width="1.28515625" style="5"/>
    <col min="4219" max="4219" width="1.7109375" style="5" bestFit="1" customWidth="1"/>
    <col min="4220" max="4221" width="1.28515625" style="5"/>
    <col min="4222" max="4222" width="4.85546875" style="5" bestFit="1" customWidth="1"/>
    <col min="4223" max="4350" width="1.28515625" style="5"/>
    <col min="4351" max="4393" width="1.28515625" style="5" customWidth="1"/>
    <col min="4394" max="4394" width="1" style="5" customWidth="1"/>
    <col min="4395" max="4396" width="1.28515625" style="5" customWidth="1"/>
    <col min="4397" max="4397" width="1" style="5" customWidth="1"/>
    <col min="4398" max="4399" width="1.28515625" style="5" customWidth="1"/>
    <col min="4400" max="4400" width="1" style="5" customWidth="1"/>
    <col min="4401" max="4469" width="1.28515625" style="5" customWidth="1"/>
    <col min="4470" max="4474" width="1.28515625" style="5"/>
    <col min="4475" max="4475" width="1.7109375" style="5" bestFit="1" customWidth="1"/>
    <col min="4476" max="4477" width="1.28515625" style="5"/>
    <col min="4478" max="4478" width="4.85546875" style="5" bestFit="1" customWidth="1"/>
    <col min="4479" max="4606" width="1.28515625" style="5"/>
    <col min="4607" max="4649" width="1.28515625" style="5" customWidth="1"/>
    <col min="4650" max="4650" width="1" style="5" customWidth="1"/>
    <col min="4651" max="4652" width="1.28515625" style="5" customWidth="1"/>
    <col min="4653" max="4653" width="1" style="5" customWidth="1"/>
    <col min="4654" max="4655" width="1.28515625" style="5" customWidth="1"/>
    <col min="4656" max="4656" width="1" style="5" customWidth="1"/>
    <col min="4657" max="4725" width="1.28515625" style="5" customWidth="1"/>
    <col min="4726" max="4730" width="1.28515625" style="5"/>
    <col min="4731" max="4731" width="1.7109375" style="5" bestFit="1" customWidth="1"/>
    <col min="4732" max="4733" width="1.28515625" style="5"/>
    <col min="4734" max="4734" width="4.85546875" style="5" bestFit="1" customWidth="1"/>
    <col min="4735" max="4862" width="1.28515625" style="5"/>
    <col min="4863" max="4905" width="1.28515625" style="5" customWidth="1"/>
    <col min="4906" max="4906" width="1" style="5" customWidth="1"/>
    <col min="4907" max="4908" width="1.28515625" style="5" customWidth="1"/>
    <col min="4909" max="4909" width="1" style="5" customWidth="1"/>
    <col min="4910" max="4911" width="1.28515625" style="5" customWidth="1"/>
    <col min="4912" max="4912" width="1" style="5" customWidth="1"/>
    <col min="4913" max="4981" width="1.28515625" style="5" customWidth="1"/>
    <col min="4982" max="4986" width="1.28515625" style="5"/>
    <col min="4987" max="4987" width="1.7109375" style="5" bestFit="1" customWidth="1"/>
    <col min="4988" max="4989" width="1.28515625" style="5"/>
    <col min="4990" max="4990" width="4.85546875" style="5" bestFit="1" customWidth="1"/>
    <col min="4991" max="5118" width="1.28515625" style="5"/>
    <col min="5119" max="5161" width="1.28515625" style="5" customWidth="1"/>
    <col min="5162" max="5162" width="1" style="5" customWidth="1"/>
    <col min="5163" max="5164" width="1.28515625" style="5" customWidth="1"/>
    <col min="5165" max="5165" width="1" style="5" customWidth="1"/>
    <col min="5166" max="5167" width="1.28515625" style="5" customWidth="1"/>
    <col min="5168" max="5168" width="1" style="5" customWidth="1"/>
    <col min="5169" max="5237" width="1.28515625" style="5" customWidth="1"/>
    <col min="5238" max="5242" width="1.28515625" style="5"/>
    <col min="5243" max="5243" width="1.7109375" style="5" bestFit="1" customWidth="1"/>
    <col min="5244" max="5245" width="1.28515625" style="5"/>
    <col min="5246" max="5246" width="4.85546875" style="5" bestFit="1" customWidth="1"/>
    <col min="5247" max="5374" width="1.28515625" style="5"/>
    <col min="5375" max="5417" width="1.28515625" style="5" customWidth="1"/>
    <col min="5418" max="5418" width="1" style="5" customWidth="1"/>
    <col min="5419" max="5420" width="1.28515625" style="5" customWidth="1"/>
    <col min="5421" max="5421" width="1" style="5" customWidth="1"/>
    <col min="5422" max="5423" width="1.28515625" style="5" customWidth="1"/>
    <col min="5424" max="5424" width="1" style="5" customWidth="1"/>
    <col min="5425" max="5493" width="1.28515625" style="5" customWidth="1"/>
    <col min="5494" max="5498" width="1.28515625" style="5"/>
    <col min="5499" max="5499" width="1.7109375" style="5" bestFit="1" customWidth="1"/>
    <col min="5500" max="5501" width="1.28515625" style="5"/>
    <col min="5502" max="5502" width="4.85546875" style="5" bestFit="1" customWidth="1"/>
    <col min="5503" max="5630" width="1.28515625" style="5"/>
    <col min="5631" max="5673" width="1.28515625" style="5" customWidth="1"/>
    <col min="5674" max="5674" width="1" style="5" customWidth="1"/>
    <col min="5675" max="5676" width="1.28515625" style="5" customWidth="1"/>
    <col min="5677" max="5677" width="1" style="5" customWidth="1"/>
    <col min="5678" max="5679" width="1.28515625" style="5" customWidth="1"/>
    <col min="5680" max="5680" width="1" style="5" customWidth="1"/>
    <col min="5681" max="5749" width="1.28515625" style="5" customWidth="1"/>
    <col min="5750" max="5754" width="1.28515625" style="5"/>
    <col min="5755" max="5755" width="1.7109375" style="5" bestFit="1" customWidth="1"/>
    <col min="5756" max="5757" width="1.28515625" style="5"/>
    <col min="5758" max="5758" width="4.85546875" style="5" bestFit="1" customWidth="1"/>
    <col min="5759" max="5886" width="1.28515625" style="5"/>
    <col min="5887" max="5929" width="1.28515625" style="5" customWidth="1"/>
    <col min="5930" max="5930" width="1" style="5" customWidth="1"/>
    <col min="5931" max="5932" width="1.28515625" style="5" customWidth="1"/>
    <col min="5933" max="5933" width="1" style="5" customWidth="1"/>
    <col min="5934" max="5935" width="1.28515625" style="5" customWidth="1"/>
    <col min="5936" max="5936" width="1" style="5" customWidth="1"/>
    <col min="5937" max="6005" width="1.28515625" style="5" customWidth="1"/>
    <col min="6006" max="6010" width="1.28515625" style="5"/>
    <col min="6011" max="6011" width="1.7109375" style="5" bestFit="1" customWidth="1"/>
    <col min="6012" max="6013" width="1.28515625" style="5"/>
    <col min="6014" max="6014" width="4.85546875" style="5" bestFit="1" customWidth="1"/>
    <col min="6015" max="6142" width="1.28515625" style="5"/>
    <col min="6143" max="6185" width="1.28515625" style="5" customWidth="1"/>
    <col min="6186" max="6186" width="1" style="5" customWidth="1"/>
    <col min="6187" max="6188" width="1.28515625" style="5" customWidth="1"/>
    <col min="6189" max="6189" width="1" style="5" customWidth="1"/>
    <col min="6190" max="6191" width="1.28515625" style="5" customWidth="1"/>
    <col min="6192" max="6192" width="1" style="5" customWidth="1"/>
    <col min="6193" max="6261" width="1.28515625" style="5" customWidth="1"/>
    <col min="6262" max="6266" width="1.28515625" style="5"/>
    <col min="6267" max="6267" width="1.7109375" style="5" bestFit="1" customWidth="1"/>
    <col min="6268" max="6269" width="1.28515625" style="5"/>
    <col min="6270" max="6270" width="4.85546875" style="5" bestFit="1" customWidth="1"/>
    <col min="6271" max="6398" width="1.28515625" style="5"/>
    <col min="6399" max="6441" width="1.28515625" style="5" customWidth="1"/>
    <col min="6442" max="6442" width="1" style="5" customWidth="1"/>
    <col min="6443" max="6444" width="1.28515625" style="5" customWidth="1"/>
    <col min="6445" max="6445" width="1" style="5" customWidth="1"/>
    <col min="6446" max="6447" width="1.28515625" style="5" customWidth="1"/>
    <col min="6448" max="6448" width="1" style="5" customWidth="1"/>
    <col min="6449" max="6517" width="1.28515625" style="5" customWidth="1"/>
    <col min="6518" max="6522" width="1.28515625" style="5"/>
    <col min="6523" max="6523" width="1.7109375" style="5" bestFit="1" customWidth="1"/>
    <col min="6524" max="6525" width="1.28515625" style="5"/>
    <col min="6526" max="6526" width="4.85546875" style="5" bestFit="1" customWidth="1"/>
    <col min="6527" max="6654" width="1.28515625" style="5"/>
    <col min="6655" max="6697" width="1.28515625" style="5" customWidth="1"/>
    <col min="6698" max="6698" width="1" style="5" customWidth="1"/>
    <col min="6699" max="6700" width="1.28515625" style="5" customWidth="1"/>
    <col min="6701" max="6701" width="1" style="5" customWidth="1"/>
    <col min="6702" max="6703" width="1.28515625" style="5" customWidth="1"/>
    <col min="6704" max="6704" width="1" style="5" customWidth="1"/>
    <col min="6705" max="6773" width="1.28515625" style="5" customWidth="1"/>
    <col min="6774" max="6778" width="1.28515625" style="5"/>
    <col min="6779" max="6779" width="1.7109375" style="5" bestFit="1" customWidth="1"/>
    <col min="6780" max="6781" width="1.28515625" style="5"/>
    <col min="6782" max="6782" width="4.85546875" style="5" bestFit="1" customWidth="1"/>
    <col min="6783" max="6910" width="1.28515625" style="5"/>
    <col min="6911" max="6953" width="1.28515625" style="5" customWidth="1"/>
    <col min="6954" max="6954" width="1" style="5" customWidth="1"/>
    <col min="6955" max="6956" width="1.28515625" style="5" customWidth="1"/>
    <col min="6957" max="6957" width="1" style="5" customWidth="1"/>
    <col min="6958" max="6959" width="1.28515625" style="5" customWidth="1"/>
    <col min="6960" max="6960" width="1" style="5" customWidth="1"/>
    <col min="6961" max="7029" width="1.28515625" style="5" customWidth="1"/>
    <col min="7030" max="7034" width="1.28515625" style="5"/>
    <col min="7035" max="7035" width="1.7109375" style="5" bestFit="1" customWidth="1"/>
    <col min="7036" max="7037" width="1.28515625" style="5"/>
    <col min="7038" max="7038" width="4.85546875" style="5" bestFit="1" customWidth="1"/>
    <col min="7039" max="7166" width="1.28515625" style="5"/>
    <col min="7167" max="7209" width="1.28515625" style="5" customWidth="1"/>
    <col min="7210" max="7210" width="1" style="5" customWidth="1"/>
    <col min="7211" max="7212" width="1.28515625" style="5" customWidth="1"/>
    <col min="7213" max="7213" width="1" style="5" customWidth="1"/>
    <col min="7214" max="7215" width="1.28515625" style="5" customWidth="1"/>
    <col min="7216" max="7216" width="1" style="5" customWidth="1"/>
    <col min="7217" max="7285" width="1.28515625" style="5" customWidth="1"/>
    <col min="7286" max="7290" width="1.28515625" style="5"/>
    <col min="7291" max="7291" width="1.7109375" style="5" bestFit="1" customWidth="1"/>
    <col min="7292" max="7293" width="1.28515625" style="5"/>
    <col min="7294" max="7294" width="4.85546875" style="5" bestFit="1" customWidth="1"/>
    <col min="7295" max="7422" width="1.28515625" style="5"/>
    <col min="7423" max="7465" width="1.28515625" style="5" customWidth="1"/>
    <col min="7466" max="7466" width="1" style="5" customWidth="1"/>
    <col min="7467" max="7468" width="1.28515625" style="5" customWidth="1"/>
    <col min="7469" max="7469" width="1" style="5" customWidth="1"/>
    <col min="7470" max="7471" width="1.28515625" style="5" customWidth="1"/>
    <col min="7472" max="7472" width="1" style="5" customWidth="1"/>
    <col min="7473" max="7541" width="1.28515625" style="5" customWidth="1"/>
    <col min="7542" max="7546" width="1.28515625" style="5"/>
    <col min="7547" max="7547" width="1.7109375" style="5" bestFit="1" customWidth="1"/>
    <col min="7548" max="7549" width="1.28515625" style="5"/>
    <col min="7550" max="7550" width="4.85546875" style="5" bestFit="1" customWidth="1"/>
    <col min="7551" max="7678" width="1.28515625" style="5"/>
    <col min="7679" max="7721" width="1.28515625" style="5" customWidth="1"/>
    <col min="7722" max="7722" width="1" style="5" customWidth="1"/>
    <col min="7723" max="7724" width="1.28515625" style="5" customWidth="1"/>
    <col min="7725" max="7725" width="1" style="5" customWidth="1"/>
    <col min="7726" max="7727" width="1.28515625" style="5" customWidth="1"/>
    <col min="7728" max="7728" width="1" style="5" customWidth="1"/>
    <col min="7729" max="7797" width="1.28515625" style="5" customWidth="1"/>
    <col min="7798" max="7802" width="1.28515625" style="5"/>
    <col min="7803" max="7803" width="1.7109375" style="5" bestFit="1" customWidth="1"/>
    <col min="7804" max="7805" width="1.28515625" style="5"/>
    <col min="7806" max="7806" width="4.85546875" style="5" bestFit="1" customWidth="1"/>
    <col min="7807" max="7934" width="1.28515625" style="5"/>
    <col min="7935" max="7977" width="1.28515625" style="5" customWidth="1"/>
    <col min="7978" max="7978" width="1" style="5" customWidth="1"/>
    <col min="7979" max="7980" width="1.28515625" style="5" customWidth="1"/>
    <col min="7981" max="7981" width="1" style="5" customWidth="1"/>
    <col min="7982" max="7983" width="1.28515625" style="5" customWidth="1"/>
    <col min="7984" max="7984" width="1" style="5" customWidth="1"/>
    <col min="7985" max="8053" width="1.28515625" style="5" customWidth="1"/>
    <col min="8054" max="8058" width="1.28515625" style="5"/>
    <col min="8059" max="8059" width="1.7109375" style="5" bestFit="1" customWidth="1"/>
    <col min="8060" max="8061" width="1.28515625" style="5"/>
    <col min="8062" max="8062" width="4.85546875" style="5" bestFit="1" customWidth="1"/>
    <col min="8063" max="8190" width="1.28515625" style="5"/>
    <col min="8191" max="8233" width="1.28515625" style="5" customWidth="1"/>
    <col min="8234" max="8234" width="1" style="5" customWidth="1"/>
    <col min="8235" max="8236" width="1.28515625" style="5" customWidth="1"/>
    <col min="8237" max="8237" width="1" style="5" customWidth="1"/>
    <col min="8238" max="8239" width="1.28515625" style="5" customWidth="1"/>
    <col min="8240" max="8240" width="1" style="5" customWidth="1"/>
    <col min="8241" max="8309" width="1.28515625" style="5" customWidth="1"/>
    <col min="8310" max="8314" width="1.28515625" style="5"/>
    <col min="8315" max="8315" width="1.7109375" style="5" bestFit="1" customWidth="1"/>
    <col min="8316" max="8317" width="1.28515625" style="5"/>
    <col min="8318" max="8318" width="4.85546875" style="5" bestFit="1" customWidth="1"/>
    <col min="8319" max="8446" width="1.28515625" style="5"/>
    <col min="8447" max="8489" width="1.28515625" style="5" customWidth="1"/>
    <col min="8490" max="8490" width="1" style="5" customWidth="1"/>
    <col min="8491" max="8492" width="1.28515625" style="5" customWidth="1"/>
    <col min="8493" max="8493" width="1" style="5" customWidth="1"/>
    <col min="8494" max="8495" width="1.28515625" style="5" customWidth="1"/>
    <col min="8496" max="8496" width="1" style="5" customWidth="1"/>
    <col min="8497" max="8565" width="1.28515625" style="5" customWidth="1"/>
    <col min="8566" max="8570" width="1.28515625" style="5"/>
    <col min="8571" max="8571" width="1.7109375" style="5" bestFit="1" customWidth="1"/>
    <col min="8572" max="8573" width="1.28515625" style="5"/>
    <col min="8574" max="8574" width="4.85546875" style="5" bestFit="1" customWidth="1"/>
    <col min="8575" max="8702" width="1.28515625" style="5"/>
    <col min="8703" max="8745" width="1.28515625" style="5" customWidth="1"/>
    <col min="8746" max="8746" width="1" style="5" customWidth="1"/>
    <col min="8747" max="8748" width="1.28515625" style="5" customWidth="1"/>
    <col min="8749" max="8749" width="1" style="5" customWidth="1"/>
    <col min="8750" max="8751" width="1.28515625" style="5" customWidth="1"/>
    <col min="8752" max="8752" width="1" style="5" customWidth="1"/>
    <col min="8753" max="8821" width="1.28515625" style="5" customWidth="1"/>
    <col min="8822" max="8826" width="1.28515625" style="5"/>
    <col min="8827" max="8827" width="1.7109375" style="5" bestFit="1" customWidth="1"/>
    <col min="8828" max="8829" width="1.28515625" style="5"/>
    <col min="8830" max="8830" width="4.85546875" style="5" bestFit="1" customWidth="1"/>
    <col min="8831" max="8958" width="1.28515625" style="5"/>
    <col min="8959" max="9001" width="1.28515625" style="5" customWidth="1"/>
    <col min="9002" max="9002" width="1" style="5" customWidth="1"/>
    <col min="9003" max="9004" width="1.28515625" style="5" customWidth="1"/>
    <col min="9005" max="9005" width="1" style="5" customWidth="1"/>
    <col min="9006" max="9007" width="1.28515625" style="5" customWidth="1"/>
    <col min="9008" max="9008" width="1" style="5" customWidth="1"/>
    <col min="9009" max="9077" width="1.28515625" style="5" customWidth="1"/>
    <col min="9078" max="9082" width="1.28515625" style="5"/>
    <col min="9083" max="9083" width="1.7109375" style="5" bestFit="1" customWidth="1"/>
    <col min="9084" max="9085" width="1.28515625" style="5"/>
    <col min="9086" max="9086" width="4.85546875" style="5" bestFit="1" customWidth="1"/>
    <col min="9087" max="9214" width="1.28515625" style="5"/>
    <col min="9215" max="9257" width="1.28515625" style="5" customWidth="1"/>
    <col min="9258" max="9258" width="1" style="5" customWidth="1"/>
    <col min="9259" max="9260" width="1.28515625" style="5" customWidth="1"/>
    <col min="9261" max="9261" width="1" style="5" customWidth="1"/>
    <col min="9262" max="9263" width="1.28515625" style="5" customWidth="1"/>
    <col min="9264" max="9264" width="1" style="5" customWidth="1"/>
    <col min="9265" max="9333" width="1.28515625" style="5" customWidth="1"/>
    <col min="9334" max="9338" width="1.28515625" style="5"/>
    <col min="9339" max="9339" width="1.7109375" style="5" bestFit="1" customWidth="1"/>
    <col min="9340" max="9341" width="1.28515625" style="5"/>
    <col min="9342" max="9342" width="4.85546875" style="5" bestFit="1" customWidth="1"/>
    <col min="9343" max="9470" width="1.28515625" style="5"/>
    <col min="9471" max="9513" width="1.28515625" style="5" customWidth="1"/>
    <col min="9514" max="9514" width="1" style="5" customWidth="1"/>
    <col min="9515" max="9516" width="1.28515625" style="5" customWidth="1"/>
    <col min="9517" max="9517" width="1" style="5" customWidth="1"/>
    <col min="9518" max="9519" width="1.28515625" style="5" customWidth="1"/>
    <col min="9520" max="9520" width="1" style="5" customWidth="1"/>
    <col min="9521" max="9589" width="1.28515625" style="5" customWidth="1"/>
    <col min="9590" max="9594" width="1.28515625" style="5"/>
    <col min="9595" max="9595" width="1.7109375" style="5" bestFit="1" customWidth="1"/>
    <col min="9596" max="9597" width="1.28515625" style="5"/>
    <col min="9598" max="9598" width="4.85546875" style="5" bestFit="1" customWidth="1"/>
    <col min="9599" max="9726" width="1.28515625" style="5"/>
    <col min="9727" max="9769" width="1.28515625" style="5" customWidth="1"/>
    <col min="9770" max="9770" width="1" style="5" customWidth="1"/>
    <col min="9771" max="9772" width="1.28515625" style="5" customWidth="1"/>
    <col min="9773" max="9773" width="1" style="5" customWidth="1"/>
    <col min="9774" max="9775" width="1.28515625" style="5" customWidth="1"/>
    <col min="9776" max="9776" width="1" style="5" customWidth="1"/>
    <col min="9777" max="9845" width="1.28515625" style="5" customWidth="1"/>
    <col min="9846" max="9850" width="1.28515625" style="5"/>
    <col min="9851" max="9851" width="1.7109375" style="5" bestFit="1" customWidth="1"/>
    <col min="9852" max="9853" width="1.28515625" style="5"/>
    <col min="9854" max="9854" width="4.85546875" style="5" bestFit="1" customWidth="1"/>
    <col min="9855" max="9982" width="1.28515625" style="5"/>
    <col min="9983" max="10025" width="1.28515625" style="5" customWidth="1"/>
    <col min="10026" max="10026" width="1" style="5" customWidth="1"/>
    <col min="10027" max="10028" width="1.28515625" style="5" customWidth="1"/>
    <col min="10029" max="10029" width="1" style="5" customWidth="1"/>
    <col min="10030" max="10031" width="1.28515625" style="5" customWidth="1"/>
    <col min="10032" max="10032" width="1" style="5" customWidth="1"/>
    <col min="10033" max="10101" width="1.28515625" style="5" customWidth="1"/>
    <col min="10102" max="10106" width="1.28515625" style="5"/>
    <col min="10107" max="10107" width="1.7109375" style="5" bestFit="1" customWidth="1"/>
    <col min="10108" max="10109" width="1.28515625" style="5"/>
    <col min="10110" max="10110" width="4.85546875" style="5" bestFit="1" customWidth="1"/>
    <col min="10111" max="10238" width="1.28515625" style="5"/>
    <col min="10239" max="10281" width="1.28515625" style="5" customWidth="1"/>
    <col min="10282" max="10282" width="1" style="5" customWidth="1"/>
    <col min="10283" max="10284" width="1.28515625" style="5" customWidth="1"/>
    <col min="10285" max="10285" width="1" style="5" customWidth="1"/>
    <col min="10286" max="10287" width="1.28515625" style="5" customWidth="1"/>
    <col min="10288" max="10288" width="1" style="5" customWidth="1"/>
    <col min="10289" max="10357" width="1.28515625" style="5" customWidth="1"/>
    <col min="10358" max="10362" width="1.28515625" style="5"/>
    <col min="10363" max="10363" width="1.7109375" style="5" bestFit="1" customWidth="1"/>
    <col min="10364" max="10365" width="1.28515625" style="5"/>
    <col min="10366" max="10366" width="4.85546875" style="5" bestFit="1" customWidth="1"/>
    <col min="10367" max="10494" width="1.28515625" style="5"/>
    <col min="10495" max="10537" width="1.28515625" style="5" customWidth="1"/>
    <col min="10538" max="10538" width="1" style="5" customWidth="1"/>
    <col min="10539" max="10540" width="1.28515625" style="5" customWidth="1"/>
    <col min="10541" max="10541" width="1" style="5" customWidth="1"/>
    <col min="10542" max="10543" width="1.28515625" style="5" customWidth="1"/>
    <col min="10544" max="10544" width="1" style="5" customWidth="1"/>
    <col min="10545" max="10613" width="1.28515625" style="5" customWidth="1"/>
    <col min="10614" max="10618" width="1.28515625" style="5"/>
    <col min="10619" max="10619" width="1.7109375" style="5" bestFit="1" customWidth="1"/>
    <col min="10620" max="10621" width="1.28515625" style="5"/>
    <col min="10622" max="10622" width="4.85546875" style="5" bestFit="1" customWidth="1"/>
    <col min="10623" max="10750" width="1.28515625" style="5"/>
    <col min="10751" max="10793" width="1.28515625" style="5" customWidth="1"/>
    <col min="10794" max="10794" width="1" style="5" customWidth="1"/>
    <col min="10795" max="10796" width="1.28515625" style="5" customWidth="1"/>
    <col min="10797" max="10797" width="1" style="5" customWidth="1"/>
    <col min="10798" max="10799" width="1.28515625" style="5" customWidth="1"/>
    <col min="10800" max="10800" width="1" style="5" customWidth="1"/>
    <col min="10801" max="10869" width="1.28515625" style="5" customWidth="1"/>
    <col min="10870" max="10874" width="1.28515625" style="5"/>
    <col min="10875" max="10875" width="1.7109375" style="5" bestFit="1" customWidth="1"/>
    <col min="10876" max="10877" width="1.28515625" style="5"/>
    <col min="10878" max="10878" width="4.85546875" style="5" bestFit="1" customWidth="1"/>
    <col min="10879" max="11006" width="1.28515625" style="5"/>
    <col min="11007" max="11049" width="1.28515625" style="5" customWidth="1"/>
    <col min="11050" max="11050" width="1" style="5" customWidth="1"/>
    <col min="11051" max="11052" width="1.28515625" style="5" customWidth="1"/>
    <col min="11053" max="11053" width="1" style="5" customWidth="1"/>
    <col min="11054" max="11055" width="1.28515625" style="5" customWidth="1"/>
    <col min="11056" max="11056" width="1" style="5" customWidth="1"/>
    <col min="11057" max="11125" width="1.28515625" style="5" customWidth="1"/>
    <col min="11126" max="11130" width="1.28515625" style="5"/>
    <col min="11131" max="11131" width="1.7109375" style="5" bestFit="1" customWidth="1"/>
    <col min="11132" max="11133" width="1.28515625" style="5"/>
    <col min="11134" max="11134" width="4.85546875" style="5" bestFit="1" customWidth="1"/>
    <col min="11135" max="11262" width="1.28515625" style="5"/>
    <col min="11263" max="11305" width="1.28515625" style="5" customWidth="1"/>
    <col min="11306" max="11306" width="1" style="5" customWidth="1"/>
    <col min="11307" max="11308" width="1.28515625" style="5" customWidth="1"/>
    <col min="11309" max="11309" width="1" style="5" customWidth="1"/>
    <col min="11310" max="11311" width="1.28515625" style="5" customWidth="1"/>
    <col min="11312" max="11312" width="1" style="5" customWidth="1"/>
    <col min="11313" max="11381" width="1.28515625" style="5" customWidth="1"/>
    <col min="11382" max="11386" width="1.28515625" style="5"/>
    <col min="11387" max="11387" width="1.7109375" style="5" bestFit="1" customWidth="1"/>
    <col min="11388" max="11389" width="1.28515625" style="5"/>
    <col min="11390" max="11390" width="4.85546875" style="5" bestFit="1" customWidth="1"/>
    <col min="11391" max="11518" width="1.28515625" style="5"/>
    <col min="11519" max="11561" width="1.28515625" style="5" customWidth="1"/>
    <col min="11562" max="11562" width="1" style="5" customWidth="1"/>
    <col min="11563" max="11564" width="1.28515625" style="5" customWidth="1"/>
    <col min="11565" max="11565" width="1" style="5" customWidth="1"/>
    <col min="11566" max="11567" width="1.28515625" style="5" customWidth="1"/>
    <col min="11568" max="11568" width="1" style="5" customWidth="1"/>
    <col min="11569" max="11637" width="1.28515625" style="5" customWidth="1"/>
    <col min="11638" max="11642" width="1.28515625" style="5"/>
    <col min="11643" max="11643" width="1.7109375" style="5" bestFit="1" customWidth="1"/>
    <col min="11644" max="11645" width="1.28515625" style="5"/>
    <col min="11646" max="11646" width="4.85546875" style="5" bestFit="1" customWidth="1"/>
    <col min="11647" max="11774" width="1.28515625" style="5"/>
    <col min="11775" max="11817" width="1.28515625" style="5" customWidth="1"/>
    <col min="11818" max="11818" width="1" style="5" customWidth="1"/>
    <col min="11819" max="11820" width="1.28515625" style="5" customWidth="1"/>
    <col min="11821" max="11821" width="1" style="5" customWidth="1"/>
    <col min="11822" max="11823" width="1.28515625" style="5" customWidth="1"/>
    <col min="11824" max="11824" width="1" style="5" customWidth="1"/>
    <col min="11825" max="11893" width="1.28515625" style="5" customWidth="1"/>
    <col min="11894" max="11898" width="1.28515625" style="5"/>
    <col min="11899" max="11899" width="1.7109375" style="5" bestFit="1" customWidth="1"/>
    <col min="11900" max="11901" width="1.28515625" style="5"/>
    <col min="11902" max="11902" width="4.85546875" style="5" bestFit="1" customWidth="1"/>
    <col min="11903" max="12030" width="1.28515625" style="5"/>
    <col min="12031" max="12073" width="1.28515625" style="5" customWidth="1"/>
    <col min="12074" max="12074" width="1" style="5" customWidth="1"/>
    <col min="12075" max="12076" width="1.28515625" style="5" customWidth="1"/>
    <col min="12077" max="12077" width="1" style="5" customWidth="1"/>
    <col min="12078" max="12079" width="1.28515625" style="5" customWidth="1"/>
    <col min="12080" max="12080" width="1" style="5" customWidth="1"/>
    <col min="12081" max="12149" width="1.28515625" style="5" customWidth="1"/>
    <col min="12150" max="12154" width="1.28515625" style="5"/>
    <col min="12155" max="12155" width="1.7109375" style="5" bestFit="1" customWidth="1"/>
    <col min="12156" max="12157" width="1.28515625" style="5"/>
    <col min="12158" max="12158" width="4.85546875" style="5" bestFit="1" customWidth="1"/>
    <col min="12159" max="12286" width="1.28515625" style="5"/>
    <col min="12287" max="12329" width="1.28515625" style="5" customWidth="1"/>
    <col min="12330" max="12330" width="1" style="5" customWidth="1"/>
    <col min="12331" max="12332" width="1.28515625" style="5" customWidth="1"/>
    <col min="12333" max="12333" width="1" style="5" customWidth="1"/>
    <col min="12334" max="12335" width="1.28515625" style="5" customWidth="1"/>
    <col min="12336" max="12336" width="1" style="5" customWidth="1"/>
    <col min="12337" max="12405" width="1.28515625" style="5" customWidth="1"/>
    <col min="12406" max="12410" width="1.28515625" style="5"/>
    <col min="12411" max="12411" width="1.7109375" style="5" bestFit="1" customWidth="1"/>
    <col min="12412" max="12413" width="1.28515625" style="5"/>
    <col min="12414" max="12414" width="4.85546875" style="5" bestFit="1" customWidth="1"/>
    <col min="12415" max="12542" width="1.28515625" style="5"/>
    <col min="12543" max="12585" width="1.28515625" style="5" customWidth="1"/>
    <col min="12586" max="12586" width="1" style="5" customWidth="1"/>
    <col min="12587" max="12588" width="1.28515625" style="5" customWidth="1"/>
    <col min="12589" max="12589" width="1" style="5" customWidth="1"/>
    <col min="12590" max="12591" width="1.28515625" style="5" customWidth="1"/>
    <col min="12592" max="12592" width="1" style="5" customWidth="1"/>
    <col min="12593" max="12661" width="1.28515625" style="5" customWidth="1"/>
    <col min="12662" max="12666" width="1.28515625" style="5"/>
    <col min="12667" max="12667" width="1.7109375" style="5" bestFit="1" customWidth="1"/>
    <col min="12668" max="12669" width="1.28515625" style="5"/>
    <col min="12670" max="12670" width="4.85546875" style="5" bestFit="1" customWidth="1"/>
    <col min="12671" max="12798" width="1.28515625" style="5"/>
    <col min="12799" max="12841" width="1.28515625" style="5" customWidth="1"/>
    <col min="12842" max="12842" width="1" style="5" customWidth="1"/>
    <col min="12843" max="12844" width="1.28515625" style="5" customWidth="1"/>
    <col min="12845" max="12845" width="1" style="5" customWidth="1"/>
    <col min="12846" max="12847" width="1.28515625" style="5" customWidth="1"/>
    <col min="12848" max="12848" width="1" style="5" customWidth="1"/>
    <col min="12849" max="12917" width="1.28515625" style="5" customWidth="1"/>
    <col min="12918" max="12922" width="1.28515625" style="5"/>
    <col min="12923" max="12923" width="1.7109375" style="5" bestFit="1" customWidth="1"/>
    <col min="12924" max="12925" width="1.28515625" style="5"/>
    <col min="12926" max="12926" width="4.85546875" style="5" bestFit="1" customWidth="1"/>
    <col min="12927" max="13054" width="1.28515625" style="5"/>
    <col min="13055" max="13097" width="1.28515625" style="5" customWidth="1"/>
    <col min="13098" max="13098" width="1" style="5" customWidth="1"/>
    <col min="13099" max="13100" width="1.28515625" style="5" customWidth="1"/>
    <col min="13101" max="13101" width="1" style="5" customWidth="1"/>
    <col min="13102" max="13103" width="1.28515625" style="5" customWidth="1"/>
    <col min="13104" max="13104" width="1" style="5" customWidth="1"/>
    <col min="13105" max="13173" width="1.28515625" style="5" customWidth="1"/>
    <col min="13174" max="13178" width="1.28515625" style="5"/>
    <col min="13179" max="13179" width="1.7109375" style="5" bestFit="1" customWidth="1"/>
    <col min="13180" max="13181" width="1.28515625" style="5"/>
    <col min="13182" max="13182" width="4.85546875" style="5" bestFit="1" customWidth="1"/>
    <col min="13183" max="13310" width="1.28515625" style="5"/>
    <col min="13311" max="13353" width="1.28515625" style="5" customWidth="1"/>
    <col min="13354" max="13354" width="1" style="5" customWidth="1"/>
    <col min="13355" max="13356" width="1.28515625" style="5" customWidth="1"/>
    <col min="13357" max="13357" width="1" style="5" customWidth="1"/>
    <col min="13358" max="13359" width="1.28515625" style="5" customWidth="1"/>
    <col min="13360" max="13360" width="1" style="5" customWidth="1"/>
    <col min="13361" max="13429" width="1.28515625" style="5" customWidth="1"/>
    <col min="13430" max="13434" width="1.28515625" style="5"/>
    <col min="13435" max="13435" width="1.7109375" style="5" bestFit="1" customWidth="1"/>
    <col min="13436" max="13437" width="1.28515625" style="5"/>
    <col min="13438" max="13438" width="4.85546875" style="5" bestFit="1" customWidth="1"/>
    <col min="13439" max="13566" width="1.28515625" style="5"/>
    <col min="13567" max="13609" width="1.28515625" style="5" customWidth="1"/>
    <col min="13610" max="13610" width="1" style="5" customWidth="1"/>
    <col min="13611" max="13612" width="1.28515625" style="5" customWidth="1"/>
    <col min="13613" max="13613" width="1" style="5" customWidth="1"/>
    <col min="13614" max="13615" width="1.28515625" style="5" customWidth="1"/>
    <col min="13616" max="13616" width="1" style="5" customWidth="1"/>
    <col min="13617" max="13685" width="1.28515625" style="5" customWidth="1"/>
    <col min="13686" max="13690" width="1.28515625" style="5"/>
    <col min="13691" max="13691" width="1.7109375" style="5" bestFit="1" customWidth="1"/>
    <col min="13692" max="13693" width="1.28515625" style="5"/>
    <col min="13694" max="13694" width="4.85546875" style="5" bestFit="1" customWidth="1"/>
    <col min="13695" max="13822" width="1.28515625" style="5"/>
    <col min="13823" max="13865" width="1.28515625" style="5" customWidth="1"/>
    <col min="13866" max="13866" width="1" style="5" customWidth="1"/>
    <col min="13867" max="13868" width="1.28515625" style="5" customWidth="1"/>
    <col min="13869" max="13869" width="1" style="5" customWidth="1"/>
    <col min="13870" max="13871" width="1.28515625" style="5" customWidth="1"/>
    <col min="13872" max="13872" width="1" style="5" customWidth="1"/>
    <col min="13873" max="13941" width="1.28515625" style="5" customWidth="1"/>
    <col min="13942" max="13946" width="1.28515625" style="5"/>
    <col min="13947" max="13947" width="1.7109375" style="5" bestFit="1" customWidth="1"/>
    <col min="13948" max="13949" width="1.28515625" style="5"/>
    <col min="13950" max="13950" width="4.85546875" style="5" bestFit="1" customWidth="1"/>
    <col min="13951" max="14078" width="1.28515625" style="5"/>
    <col min="14079" max="14121" width="1.28515625" style="5" customWidth="1"/>
    <col min="14122" max="14122" width="1" style="5" customWidth="1"/>
    <col min="14123" max="14124" width="1.28515625" style="5" customWidth="1"/>
    <col min="14125" max="14125" width="1" style="5" customWidth="1"/>
    <col min="14126" max="14127" width="1.28515625" style="5" customWidth="1"/>
    <col min="14128" max="14128" width="1" style="5" customWidth="1"/>
    <col min="14129" max="14197" width="1.28515625" style="5" customWidth="1"/>
    <col min="14198" max="14202" width="1.28515625" style="5"/>
    <col min="14203" max="14203" width="1.7109375" style="5" bestFit="1" customWidth="1"/>
    <col min="14204" max="14205" width="1.28515625" style="5"/>
    <col min="14206" max="14206" width="4.85546875" style="5" bestFit="1" customWidth="1"/>
    <col min="14207" max="14334" width="1.28515625" style="5"/>
    <col min="14335" max="14377" width="1.28515625" style="5" customWidth="1"/>
    <col min="14378" max="14378" width="1" style="5" customWidth="1"/>
    <col min="14379" max="14380" width="1.28515625" style="5" customWidth="1"/>
    <col min="14381" max="14381" width="1" style="5" customWidth="1"/>
    <col min="14382" max="14383" width="1.28515625" style="5" customWidth="1"/>
    <col min="14384" max="14384" width="1" style="5" customWidth="1"/>
    <col min="14385" max="14453" width="1.28515625" style="5" customWidth="1"/>
    <col min="14454" max="14458" width="1.28515625" style="5"/>
    <col min="14459" max="14459" width="1.7109375" style="5" bestFit="1" customWidth="1"/>
    <col min="14460" max="14461" width="1.28515625" style="5"/>
    <col min="14462" max="14462" width="4.85546875" style="5" bestFit="1" customWidth="1"/>
    <col min="14463" max="14590" width="1.28515625" style="5"/>
    <col min="14591" max="14633" width="1.28515625" style="5" customWidth="1"/>
    <col min="14634" max="14634" width="1" style="5" customWidth="1"/>
    <col min="14635" max="14636" width="1.28515625" style="5" customWidth="1"/>
    <col min="14637" max="14637" width="1" style="5" customWidth="1"/>
    <col min="14638" max="14639" width="1.28515625" style="5" customWidth="1"/>
    <col min="14640" max="14640" width="1" style="5" customWidth="1"/>
    <col min="14641" max="14709" width="1.28515625" style="5" customWidth="1"/>
    <col min="14710" max="14714" width="1.28515625" style="5"/>
    <col min="14715" max="14715" width="1.7109375" style="5" bestFit="1" customWidth="1"/>
    <col min="14716" max="14717" width="1.28515625" style="5"/>
    <col min="14718" max="14718" width="4.85546875" style="5" bestFit="1" customWidth="1"/>
    <col min="14719" max="14846" width="1.28515625" style="5"/>
    <col min="14847" max="14889" width="1.28515625" style="5" customWidth="1"/>
    <col min="14890" max="14890" width="1" style="5" customWidth="1"/>
    <col min="14891" max="14892" width="1.28515625" style="5" customWidth="1"/>
    <col min="14893" max="14893" width="1" style="5" customWidth="1"/>
    <col min="14894" max="14895" width="1.28515625" style="5" customWidth="1"/>
    <col min="14896" max="14896" width="1" style="5" customWidth="1"/>
    <col min="14897" max="14965" width="1.28515625" style="5" customWidth="1"/>
    <col min="14966" max="14970" width="1.28515625" style="5"/>
    <col min="14971" max="14971" width="1.7109375" style="5" bestFit="1" customWidth="1"/>
    <col min="14972" max="14973" width="1.28515625" style="5"/>
    <col min="14974" max="14974" width="4.85546875" style="5" bestFit="1" customWidth="1"/>
    <col min="14975" max="15102" width="1.28515625" style="5"/>
    <col min="15103" max="15145" width="1.28515625" style="5" customWidth="1"/>
    <col min="15146" max="15146" width="1" style="5" customWidth="1"/>
    <col min="15147" max="15148" width="1.28515625" style="5" customWidth="1"/>
    <col min="15149" max="15149" width="1" style="5" customWidth="1"/>
    <col min="15150" max="15151" width="1.28515625" style="5" customWidth="1"/>
    <col min="15152" max="15152" width="1" style="5" customWidth="1"/>
    <col min="15153" max="15221" width="1.28515625" style="5" customWidth="1"/>
    <col min="15222" max="15226" width="1.28515625" style="5"/>
    <col min="15227" max="15227" width="1.7109375" style="5" bestFit="1" customWidth="1"/>
    <col min="15228" max="15229" width="1.28515625" style="5"/>
    <col min="15230" max="15230" width="4.85546875" style="5" bestFit="1" customWidth="1"/>
    <col min="15231" max="15358" width="1.28515625" style="5"/>
    <col min="15359" max="15401" width="1.28515625" style="5" customWidth="1"/>
    <col min="15402" max="15402" width="1" style="5" customWidth="1"/>
    <col min="15403" max="15404" width="1.28515625" style="5" customWidth="1"/>
    <col min="15405" max="15405" width="1" style="5" customWidth="1"/>
    <col min="15406" max="15407" width="1.28515625" style="5" customWidth="1"/>
    <col min="15408" max="15408" width="1" style="5" customWidth="1"/>
    <col min="15409" max="15477" width="1.28515625" style="5" customWidth="1"/>
    <col min="15478" max="15482" width="1.28515625" style="5"/>
    <col min="15483" max="15483" width="1.7109375" style="5" bestFit="1" customWidth="1"/>
    <col min="15484" max="15485" width="1.28515625" style="5"/>
    <col min="15486" max="15486" width="4.85546875" style="5" bestFit="1" customWidth="1"/>
    <col min="15487" max="15614" width="1.28515625" style="5"/>
    <col min="15615" max="15657" width="1.28515625" style="5" customWidth="1"/>
    <col min="15658" max="15658" width="1" style="5" customWidth="1"/>
    <col min="15659" max="15660" width="1.28515625" style="5" customWidth="1"/>
    <col min="15661" max="15661" width="1" style="5" customWidth="1"/>
    <col min="15662" max="15663" width="1.28515625" style="5" customWidth="1"/>
    <col min="15664" max="15664" width="1" style="5" customWidth="1"/>
    <col min="15665" max="15733" width="1.28515625" style="5" customWidth="1"/>
    <col min="15734" max="15738" width="1.28515625" style="5"/>
    <col min="15739" max="15739" width="1.7109375" style="5" bestFit="1" customWidth="1"/>
    <col min="15740" max="15741" width="1.28515625" style="5"/>
    <col min="15742" max="15742" width="4.85546875" style="5" bestFit="1" customWidth="1"/>
    <col min="15743" max="15870" width="1.28515625" style="5"/>
    <col min="15871" max="15913" width="1.28515625" style="5" customWidth="1"/>
    <col min="15914" max="15914" width="1" style="5" customWidth="1"/>
    <col min="15915" max="15916" width="1.28515625" style="5" customWidth="1"/>
    <col min="15917" max="15917" width="1" style="5" customWidth="1"/>
    <col min="15918" max="15919" width="1.28515625" style="5" customWidth="1"/>
    <col min="15920" max="15920" width="1" style="5" customWidth="1"/>
    <col min="15921" max="15989" width="1.28515625" style="5" customWidth="1"/>
    <col min="15990" max="15994" width="1.28515625" style="5"/>
    <col min="15995" max="15995" width="1.7109375" style="5" bestFit="1" customWidth="1"/>
    <col min="15996" max="15997" width="1.28515625" style="5"/>
    <col min="15998" max="15998" width="4.85546875" style="5" bestFit="1" customWidth="1"/>
    <col min="15999" max="16126" width="1.28515625" style="5"/>
    <col min="16127" max="16169" width="1.28515625" style="5" customWidth="1"/>
    <col min="16170" max="16170" width="1" style="5" customWidth="1"/>
    <col min="16171" max="16172" width="1.28515625" style="5" customWidth="1"/>
    <col min="16173" max="16173" width="1" style="5" customWidth="1"/>
    <col min="16174" max="16175" width="1.28515625" style="5" customWidth="1"/>
    <col min="16176" max="16176" width="1" style="5" customWidth="1"/>
    <col min="16177" max="16245" width="1.28515625" style="5" customWidth="1"/>
    <col min="16246" max="16250" width="1.28515625" style="5"/>
    <col min="16251" max="16251" width="1.7109375" style="5" bestFit="1" customWidth="1"/>
    <col min="16252" max="16253" width="1.28515625" style="5"/>
    <col min="16254" max="16254" width="4.85546875" style="5" bestFit="1" customWidth="1"/>
    <col min="16255" max="16384" width="1.28515625" style="5"/>
  </cols>
  <sheetData>
    <row r="1" spans="1:125" ht="8.25" customHeight="1" x14ac:dyDescent="0.4">
      <c r="A1" s="169" t="s">
        <v>0</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
      <c r="AG1" s="170" t="s">
        <v>1</v>
      </c>
      <c r="AH1" s="170"/>
      <c r="AI1" s="170"/>
      <c r="AJ1" s="170"/>
      <c r="AK1" s="170"/>
      <c r="AL1" s="170"/>
      <c r="AM1" s="170"/>
      <c r="AN1" s="170"/>
      <c r="AO1" s="170"/>
      <c r="AP1" s="170"/>
      <c r="AQ1" s="170"/>
      <c r="AR1" s="170"/>
      <c r="AS1" s="170"/>
      <c r="AT1" s="170"/>
      <c r="AU1" s="170"/>
      <c r="AV1" s="170"/>
      <c r="AW1" s="170"/>
      <c r="AX1" s="170"/>
      <c r="AY1" s="171" t="s">
        <v>2</v>
      </c>
      <c r="AZ1" s="171"/>
      <c r="BA1" s="171"/>
      <c r="BB1" s="171"/>
      <c r="BC1" s="171"/>
      <c r="BD1" s="171"/>
      <c r="BE1" s="171"/>
      <c r="BF1" s="171"/>
      <c r="BG1" s="171"/>
      <c r="BH1" s="171"/>
      <c r="BI1" s="171"/>
      <c r="BJ1" s="171"/>
      <c r="BK1" s="171"/>
      <c r="BL1" s="171"/>
      <c r="BM1" s="1"/>
      <c r="BN1" s="1"/>
      <c r="BO1" s="143" t="str">
        <f>MID(TEXT(Config!$B$3,"0000000000000"),1,1)</f>
        <v>7</v>
      </c>
      <c r="BP1" s="143"/>
      <c r="BQ1" s="2"/>
      <c r="BR1" s="143" t="str">
        <f>MID(TEXT(Config!$B$3,"0000000000000"),2,1)</f>
        <v>1</v>
      </c>
      <c r="BS1" s="143"/>
      <c r="BT1" s="143" t="str">
        <f>MID(TEXT(Config!$B$3,"0000000000000"),3,1)</f>
        <v>2</v>
      </c>
      <c r="BU1" s="143"/>
      <c r="BV1" s="143" t="str">
        <f>MID(TEXT(Config!$B$3,"0000000000000"),4,1)</f>
        <v>4</v>
      </c>
      <c r="BW1" s="143"/>
      <c r="BX1" s="143" t="str">
        <f>MID(TEXT(Config!$B$3,"0000000000000"),5,1)</f>
        <v>5</v>
      </c>
      <c r="BY1" s="143"/>
      <c r="BZ1" s="3"/>
      <c r="CA1" s="143" t="str">
        <f>MID(TEXT(Config!$B$3,"0000000000000"),6,1)</f>
        <v>6</v>
      </c>
      <c r="CB1" s="143"/>
      <c r="CC1" s="143" t="str">
        <f>MID(TEXT(Config!$B$3,"0000000000000"),7,1)</f>
        <v>9</v>
      </c>
      <c r="CD1" s="143"/>
      <c r="CE1" s="143" t="str">
        <f>MID(TEXT(Config!$B$3,"0000000000000"),8,1)</f>
        <v>8</v>
      </c>
      <c r="CF1" s="143"/>
      <c r="CG1" s="143" t="str">
        <f>MID(TEXT(Config!$B$3,"0000000000000"),9,1)</f>
        <v>5</v>
      </c>
      <c r="CH1" s="143"/>
      <c r="CI1" s="143" t="str">
        <f>MID(TEXT(Config!$B$3,"0000000000000"),10,1)</f>
        <v>1</v>
      </c>
      <c r="CJ1" s="143"/>
      <c r="CK1" s="3"/>
      <c r="CL1" s="143" t="str">
        <f>MID(TEXT(Config!$B$3,"0000000000000"),11,1)</f>
        <v>2</v>
      </c>
      <c r="CM1" s="143"/>
      <c r="CN1" s="143" t="str">
        <f>MID(TEXT(Config!$B$3,"0000000000000"),12,1)</f>
        <v>3</v>
      </c>
      <c r="CO1" s="143"/>
      <c r="CP1" s="3"/>
      <c r="CQ1" s="143" t="str">
        <f>MID(TEXT(Config!$B$3,"0000000000000"),13,1)</f>
        <v>4</v>
      </c>
      <c r="CR1" s="143"/>
      <c r="CS1" s="4"/>
      <c r="CT1" s="4"/>
      <c r="CU1" s="4"/>
      <c r="CV1" s="4"/>
      <c r="CW1" s="167" t="s">
        <v>3</v>
      </c>
      <c r="CX1" s="167"/>
      <c r="CY1" s="167"/>
      <c r="CZ1" s="167"/>
      <c r="DA1" s="167"/>
      <c r="DB1" s="167"/>
      <c r="DC1" s="168" t="str">
        <f>MID(TEXT(Config!$B$6,"00000"),1,1)</f>
        <v>0</v>
      </c>
      <c r="DD1" s="168"/>
      <c r="DE1" s="165" t="str">
        <f>MID(TEXT(Config!$B$6,"00000"),2,1)</f>
        <v>0</v>
      </c>
      <c r="DF1" s="165"/>
      <c r="DG1" s="165" t="str">
        <f>MID(TEXT(Config!$B$6,"00000"),3,1)</f>
        <v>0</v>
      </c>
      <c r="DH1" s="165"/>
      <c r="DI1" s="165" t="str">
        <f>MID(TEXT(Config!$B$6,"00000"),4,1)</f>
        <v>0</v>
      </c>
      <c r="DJ1" s="165"/>
      <c r="DK1" s="165" t="str">
        <f>MID(TEXT(Config!$B$6,"00000"),5,1)</f>
        <v>0</v>
      </c>
      <c r="DL1" s="165"/>
      <c r="DM1" s="166"/>
      <c r="DN1" s="166"/>
      <c r="DO1" s="166"/>
      <c r="DP1" s="166"/>
    </row>
    <row r="2" spans="1:125" ht="8.25" customHeight="1" x14ac:dyDescent="0.4">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
      <c r="AG2" s="170"/>
      <c r="AH2" s="170"/>
      <c r="AI2" s="170"/>
      <c r="AJ2" s="170"/>
      <c r="AK2" s="170"/>
      <c r="AL2" s="170"/>
      <c r="AM2" s="170"/>
      <c r="AN2" s="170"/>
      <c r="AO2" s="170"/>
      <c r="AP2" s="170"/>
      <c r="AQ2" s="170"/>
      <c r="AR2" s="170"/>
      <c r="AS2" s="170"/>
      <c r="AT2" s="170"/>
      <c r="AU2" s="170"/>
      <c r="AV2" s="170"/>
      <c r="AW2" s="170"/>
      <c r="AX2" s="170"/>
      <c r="AY2" s="171"/>
      <c r="AZ2" s="171"/>
      <c r="BA2" s="171"/>
      <c r="BB2" s="171"/>
      <c r="BC2" s="171"/>
      <c r="BD2" s="171"/>
      <c r="BE2" s="171"/>
      <c r="BF2" s="171"/>
      <c r="BG2" s="171"/>
      <c r="BH2" s="171"/>
      <c r="BI2" s="171"/>
      <c r="BJ2" s="171"/>
      <c r="BK2" s="171"/>
      <c r="BL2" s="171"/>
      <c r="BM2" s="6"/>
      <c r="BN2" s="6"/>
      <c r="BO2" s="143"/>
      <c r="BP2" s="143"/>
      <c r="BQ2" s="7"/>
      <c r="BR2" s="143"/>
      <c r="BS2" s="143"/>
      <c r="BT2" s="143"/>
      <c r="BU2" s="143"/>
      <c r="BV2" s="143"/>
      <c r="BW2" s="143"/>
      <c r="BX2" s="143"/>
      <c r="BY2" s="143"/>
      <c r="BZ2" s="8"/>
      <c r="CA2" s="143"/>
      <c r="CB2" s="143"/>
      <c r="CC2" s="143"/>
      <c r="CD2" s="143"/>
      <c r="CE2" s="143"/>
      <c r="CF2" s="143"/>
      <c r="CG2" s="143"/>
      <c r="CH2" s="143"/>
      <c r="CI2" s="143"/>
      <c r="CJ2" s="143"/>
      <c r="CK2" s="8"/>
      <c r="CL2" s="143"/>
      <c r="CM2" s="143"/>
      <c r="CN2" s="143"/>
      <c r="CO2" s="143"/>
      <c r="CP2" s="8"/>
      <c r="CQ2" s="143"/>
      <c r="CR2" s="143"/>
      <c r="CS2" s="4"/>
      <c r="CT2" s="4"/>
      <c r="CU2" s="4"/>
      <c r="CV2" s="4"/>
      <c r="CW2" s="167"/>
      <c r="CX2" s="167"/>
      <c r="CY2" s="167"/>
      <c r="CZ2" s="167"/>
      <c r="DA2" s="167"/>
      <c r="DB2" s="167"/>
      <c r="DC2" s="168"/>
      <c r="DD2" s="168"/>
      <c r="DE2" s="165"/>
      <c r="DF2" s="165"/>
      <c r="DG2" s="165"/>
      <c r="DH2" s="165"/>
      <c r="DI2" s="165"/>
      <c r="DJ2" s="165"/>
      <c r="DK2" s="165"/>
      <c r="DL2" s="165"/>
      <c r="DM2" s="166"/>
      <c r="DN2" s="166"/>
      <c r="DO2" s="166"/>
      <c r="DP2" s="166"/>
    </row>
    <row r="3" spans="1:125" ht="3.6" customHeight="1" x14ac:dyDescent="0.4">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9"/>
      <c r="CV3" s="10"/>
      <c r="CW3" s="10"/>
      <c r="CX3" s="10"/>
      <c r="CY3" s="10"/>
      <c r="CZ3" s="10"/>
      <c r="DA3" s="10"/>
      <c r="DB3" s="10"/>
      <c r="DC3" s="10"/>
      <c r="DD3" s="10"/>
      <c r="DE3" s="10"/>
      <c r="DF3" s="10"/>
      <c r="DG3" s="10"/>
      <c r="DH3" s="10"/>
      <c r="DI3" s="10"/>
      <c r="DJ3" s="10"/>
      <c r="DK3" s="10"/>
      <c r="DL3" s="10"/>
      <c r="DM3" s="11"/>
      <c r="DN3" s="11"/>
      <c r="DO3" s="11"/>
      <c r="DP3" s="11"/>
      <c r="DQ3" s="11"/>
      <c r="DR3" s="11"/>
      <c r="DS3" s="11"/>
      <c r="DT3" s="11"/>
      <c r="DU3" s="11"/>
    </row>
    <row r="4" spans="1:125" ht="17.25" customHeight="1" x14ac:dyDescent="0.4">
      <c r="A4" s="169"/>
      <c r="B4" s="169"/>
      <c r="C4" s="169"/>
      <c r="D4" s="169"/>
      <c r="E4" s="169"/>
      <c r="F4" s="169"/>
      <c r="G4" s="169"/>
      <c r="H4" s="169"/>
      <c r="I4" s="169"/>
      <c r="J4" s="169"/>
      <c r="K4" s="169"/>
      <c r="L4" s="169"/>
      <c r="M4" s="169"/>
      <c r="N4" s="169"/>
      <c r="O4" s="169"/>
      <c r="P4" s="169"/>
      <c r="Q4" s="169"/>
      <c r="R4" s="169"/>
      <c r="S4" s="169"/>
      <c r="T4" s="169"/>
      <c r="U4" s="169"/>
      <c r="V4" s="169"/>
      <c r="W4" s="169"/>
      <c r="X4" s="169"/>
      <c r="Y4" s="169"/>
      <c r="Z4" s="169"/>
      <c r="AA4" s="169"/>
      <c r="AB4" s="169"/>
      <c r="AC4" s="169"/>
      <c r="AD4" s="169"/>
      <c r="AE4" s="169"/>
      <c r="AF4" s="1"/>
      <c r="AG4" s="12"/>
      <c r="AH4" s="12"/>
      <c r="AI4" s="12"/>
      <c r="AJ4" s="12"/>
      <c r="AK4" s="12"/>
      <c r="AL4" s="12"/>
      <c r="AM4" s="7"/>
      <c r="AN4" s="7"/>
      <c r="AO4" s="7"/>
      <c r="AP4" s="7"/>
      <c r="AQ4" s="7"/>
      <c r="AR4" s="7"/>
      <c r="AS4" s="7"/>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4"/>
      <c r="CV4" s="12"/>
      <c r="CW4" s="158" t="s">
        <v>4</v>
      </c>
      <c r="CX4" s="158"/>
      <c r="CY4" s="158"/>
      <c r="CZ4" s="158"/>
      <c r="DA4" s="159">
        <f>DZ38</f>
        <v>1</v>
      </c>
      <c r="DB4" s="159"/>
      <c r="DC4" s="158" t="s">
        <v>5</v>
      </c>
      <c r="DD4" s="158"/>
      <c r="DE4" s="158"/>
      <c r="DF4" s="158"/>
      <c r="DG4" s="158"/>
      <c r="DH4" s="159">
        <f>EG38</f>
        <v>20</v>
      </c>
      <c r="DI4" s="159"/>
      <c r="DJ4" s="158" t="s">
        <v>6</v>
      </c>
      <c r="DK4" s="158"/>
      <c r="DL4" s="158"/>
    </row>
    <row r="5" spans="1:125" ht="2.4500000000000002" customHeight="1" x14ac:dyDescent="0.3">
      <c r="A5" s="13"/>
      <c r="B5" s="13"/>
      <c r="C5" s="13"/>
      <c r="D5" s="13"/>
    </row>
    <row r="6" spans="1:125" s="14" customFormat="1" ht="16.899999999999999" customHeight="1" x14ac:dyDescent="0.3">
      <c r="A6" s="162" t="s">
        <v>7</v>
      </c>
      <c r="B6" s="162"/>
      <c r="C6" s="162"/>
      <c r="D6" s="161" t="s">
        <v>8</v>
      </c>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t="s">
        <v>3</v>
      </c>
      <c r="AK6" s="161"/>
      <c r="AL6" s="161"/>
      <c r="AM6" s="161"/>
      <c r="AN6" s="161"/>
      <c r="AO6" s="161"/>
      <c r="AP6" s="161"/>
      <c r="AQ6" s="161"/>
      <c r="AR6" s="161"/>
      <c r="AS6" s="161"/>
      <c r="AT6" s="161"/>
      <c r="AU6" s="161"/>
      <c r="AV6" s="161"/>
      <c r="AW6" s="161"/>
      <c r="AX6" s="161"/>
      <c r="AY6" s="161"/>
      <c r="AZ6" s="161"/>
      <c r="BA6" s="161"/>
      <c r="BB6" s="161"/>
      <c r="BC6" s="161"/>
      <c r="BD6" s="161"/>
      <c r="BE6" s="161"/>
      <c r="BF6" s="161" t="s">
        <v>9</v>
      </c>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c r="CU6" s="161"/>
      <c r="CV6" s="161"/>
      <c r="CW6" s="161"/>
      <c r="CX6" s="161"/>
      <c r="CY6" s="161" t="s">
        <v>10</v>
      </c>
      <c r="CZ6" s="161"/>
      <c r="DA6" s="161"/>
      <c r="DB6" s="161"/>
      <c r="DC6" s="161"/>
      <c r="DD6" s="161"/>
      <c r="DE6" s="161"/>
      <c r="DF6" s="161"/>
      <c r="DG6" s="161"/>
      <c r="DH6" s="161"/>
      <c r="DI6" s="161"/>
      <c r="DJ6" s="161"/>
      <c r="DK6" s="161"/>
      <c r="DL6" s="161"/>
    </row>
    <row r="7" spans="1:125" s="14" customFormat="1" ht="16.899999999999999" customHeight="1" x14ac:dyDescent="0.3">
      <c r="A7" s="162"/>
      <c r="B7" s="162"/>
      <c r="C7" s="162"/>
      <c r="D7" s="161" t="s">
        <v>11</v>
      </c>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2" t="s">
        <v>12</v>
      </c>
      <c r="BG7" s="162"/>
      <c r="BH7" s="162"/>
      <c r="BI7" s="162"/>
      <c r="BJ7" s="162"/>
      <c r="BK7" s="162"/>
      <c r="BL7" s="162"/>
      <c r="BM7" s="162"/>
      <c r="BN7" s="163" t="s">
        <v>13</v>
      </c>
      <c r="BO7" s="161"/>
      <c r="BP7" s="161"/>
      <c r="BQ7" s="161"/>
      <c r="BR7" s="161"/>
      <c r="BS7" s="161"/>
      <c r="BT7" s="161"/>
      <c r="BU7" s="161"/>
      <c r="BV7" s="161"/>
      <c r="BW7" s="161"/>
      <c r="BX7" s="161"/>
      <c r="BY7" s="161"/>
      <c r="BZ7" s="161"/>
      <c r="CA7" s="161"/>
      <c r="CB7" s="161"/>
      <c r="CC7" s="161"/>
      <c r="CD7" s="161"/>
      <c r="CE7" s="161"/>
      <c r="CF7" s="164" t="s">
        <v>14</v>
      </c>
      <c r="CG7" s="161"/>
      <c r="CH7" s="161"/>
      <c r="CI7" s="161"/>
      <c r="CJ7" s="161"/>
      <c r="CK7" s="164" t="s">
        <v>15</v>
      </c>
      <c r="CL7" s="161"/>
      <c r="CM7" s="161"/>
      <c r="CN7" s="161"/>
      <c r="CO7" s="161"/>
      <c r="CP7" s="161"/>
      <c r="CQ7" s="161"/>
      <c r="CR7" s="161"/>
      <c r="CS7" s="161"/>
      <c r="CT7" s="161"/>
      <c r="CU7" s="161"/>
      <c r="CV7" s="161"/>
      <c r="CW7" s="161"/>
      <c r="CX7" s="161"/>
      <c r="CY7" s="161" t="s">
        <v>16</v>
      </c>
      <c r="CZ7" s="161"/>
      <c r="DA7" s="161"/>
      <c r="DB7" s="161"/>
      <c r="DC7" s="161"/>
      <c r="DD7" s="161"/>
      <c r="DE7" s="161"/>
      <c r="DF7" s="161"/>
      <c r="DG7" s="161"/>
      <c r="DH7" s="161"/>
      <c r="DI7" s="161"/>
      <c r="DJ7" s="160" t="s">
        <v>17</v>
      </c>
      <c r="DK7" s="160"/>
      <c r="DL7" s="160"/>
    </row>
    <row r="8" spans="1:125" s="14" customFormat="1" ht="16.899999999999999" customHeight="1" x14ac:dyDescent="0.3">
      <c r="A8" s="162"/>
      <c r="B8" s="162"/>
      <c r="C8" s="162"/>
      <c r="D8" s="161" t="s">
        <v>18</v>
      </c>
      <c r="E8" s="161"/>
      <c r="F8" s="161"/>
      <c r="G8" s="161"/>
      <c r="H8" s="161"/>
      <c r="I8" s="161"/>
      <c r="J8" s="161"/>
      <c r="K8" s="161"/>
      <c r="L8" s="161"/>
      <c r="M8" s="161"/>
      <c r="N8" s="161"/>
      <c r="O8" s="161"/>
      <c r="P8" s="161"/>
      <c r="Q8" s="161"/>
      <c r="R8" s="161"/>
      <c r="S8" s="161"/>
      <c r="T8" s="161"/>
      <c r="U8" s="161"/>
      <c r="V8" s="161"/>
      <c r="W8" s="161"/>
      <c r="X8" s="161"/>
      <c r="Y8" s="161"/>
      <c r="Z8" s="161"/>
      <c r="AA8" s="161"/>
      <c r="AB8" s="161"/>
      <c r="AC8" s="161"/>
      <c r="AD8" s="161"/>
      <c r="AE8" s="161"/>
      <c r="AF8" s="161"/>
      <c r="AG8" s="161"/>
      <c r="AH8" s="161"/>
      <c r="AI8" s="161"/>
      <c r="AJ8" s="161"/>
      <c r="AK8" s="161"/>
      <c r="AL8" s="161"/>
      <c r="AM8" s="161"/>
      <c r="AN8" s="161"/>
      <c r="AO8" s="161"/>
      <c r="AP8" s="161"/>
      <c r="AQ8" s="161"/>
      <c r="AR8" s="161"/>
      <c r="AS8" s="161"/>
      <c r="AT8" s="161"/>
      <c r="AU8" s="161"/>
      <c r="AV8" s="161"/>
      <c r="AW8" s="161"/>
      <c r="AX8" s="161"/>
      <c r="AY8" s="161"/>
      <c r="AZ8" s="161"/>
      <c r="BA8" s="161"/>
      <c r="BB8" s="161"/>
      <c r="BC8" s="161"/>
      <c r="BD8" s="161"/>
      <c r="BE8" s="161"/>
      <c r="BF8" s="162"/>
      <c r="BG8" s="162"/>
      <c r="BH8" s="162"/>
      <c r="BI8" s="162"/>
      <c r="BJ8" s="162"/>
      <c r="BK8" s="162"/>
      <c r="BL8" s="162"/>
      <c r="BM8" s="162"/>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c r="CU8" s="161"/>
      <c r="CV8" s="161"/>
      <c r="CW8" s="161"/>
      <c r="CX8" s="161"/>
      <c r="CY8" s="161"/>
      <c r="CZ8" s="161"/>
      <c r="DA8" s="161"/>
      <c r="DB8" s="161"/>
      <c r="DC8" s="161"/>
      <c r="DD8" s="161"/>
      <c r="DE8" s="161"/>
      <c r="DF8" s="161"/>
      <c r="DG8" s="161"/>
      <c r="DH8" s="161"/>
      <c r="DI8" s="161"/>
      <c r="DJ8" s="160"/>
      <c r="DK8" s="160"/>
      <c r="DL8" s="160"/>
    </row>
    <row r="9" spans="1:125" s="4" customFormat="1" ht="3" customHeight="1" x14ac:dyDescent="0.4">
      <c r="A9" s="153"/>
      <c r="B9" s="153"/>
      <c r="C9" s="153"/>
      <c r="D9" s="15"/>
      <c r="E9" s="16"/>
      <c r="F9" s="17"/>
      <c r="G9" s="17"/>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8"/>
      <c r="BF9" s="155"/>
      <c r="BG9" s="155"/>
      <c r="BH9" s="155"/>
      <c r="BI9" s="155"/>
      <c r="BJ9" s="155"/>
      <c r="BK9" s="155"/>
      <c r="BL9" s="155"/>
      <c r="BM9" s="155"/>
      <c r="BN9" s="156"/>
      <c r="BO9" s="156"/>
      <c r="BP9" s="156"/>
      <c r="BQ9" s="156"/>
      <c r="BR9" s="156"/>
      <c r="BS9" s="156"/>
      <c r="BT9" s="156"/>
      <c r="BU9" s="156"/>
      <c r="BV9" s="156"/>
      <c r="BW9" s="156"/>
      <c r="BX9" s="156"/>
      <c r="BY9" s="156"/>
      <c r="BZ9" s="156"/>
      <c r="CA9" s="156"/>
      <c r="CB9" s="156"/>
      <c r="CC9" s="156"/>
      <c r="CD9" s="156"/>
      <c r="CE9" s="156"/>
      <c r="CF9" s="157"/>
      <c r="CG9" s="157"/>
      <c r="CH9" s="157"/>
      <c r="CI9" s="157"/>
      <c r="CJ9" s="157"/>
      <c r="CK9" s="148"/>
      <c r="CL9" s="148"/>
      <c r="CM9" s="148"/>
      <c r="CN9" s="148"/>
      <c r="CO9" s="148"/>
      <c r="CP9" s="148"/>
      <c r="CQ9" s="148"/>
      <c r="CR9" s="148"/>
      <c r="CS9" s="148"/>
      <c r="CT9" s="148"/>
      <c r="CU9" s="148"/>
      <c r="CV9" s="148"/>
      <c r="CW9" s="148"/>
      <c r="CX9" s="148"/>
      <c r="CY9" s="148"/>
      <c r="CZ9" s="148"/>
      <c r="DA9" s="148"/>
      <c r="DB9" s="148"/>
      <c r="DC9" s="148"/>
      <c r="DD9" s="148"/>
      <c r="DE9" s="148"/>
      <c r="DF9" s="148"/>
      <c r="DG9" s="148"/>
      <c r="DH9" s="148"/>
      <c r="DI9" s="148"/>
      <c r="DJ9" s="149"/>
      <c r="DK9" s="149"/>
      <c r="DL9" s="149"/>
    </row>
    <row r="10" spans="1:125" s="4" customFormat="1" ht="8.4499999999999993" customHeight="1" x14ac:dyDescent="0.4">
      <c r="A10" s="153"/>
      <c r="B10" s="153"/>
      <c r="C10" s="153"/>
      <c r="D10" s="19"/>
      <c r="E10" s="143" t="str">
        <f>IF(DV39=0,"",MID(TEXT(DV39,"0000000000000"),1,1))</f>
        <v>3</v>
      </c>
      <c r="F10" s="143"/>
      <c r="G10" s="2"/>
      <c r="H10" s="143" t="str">
        <f>IF(DV39=0,"",MID(TEXT(DV39,"0000000000000"),2,1))</f>
        <v>3</v>
      </c>
      <c r="I10" s="143"/>
      <c r="J10" s="143" t="str">
        <f>IF(DV39=0,"",MID(TEXT(DV39,"0000000000000"),3,1))</f>
        <v>0</v>
      </c>
      <c r="K10" s="143"/>
      <c r="L10" s="143" t="str">
        <f>IF(DV39=0,"",MID(TEXT(DV39,"0000000000000"),4,1))</f>
        <v>0</v>
      </c>
      <c r="M10" s="143"/>
      <c r="N10" s="143" t="str">
        <f>IF(DV39=0,"",MID(TEXT(DV39,"0000000000000"),5,1))</f>
        <v>7</v>
      </c>
      <c r="O10" s="143"/>
      <c r="P10" s="3"/>
      <c r="Q10" s="143" t="str">
        <f>IF(DV39=0,"",MID(TEXT(DV39,"0000000000000"),6,1))</f>
        <v>0</v>
      </c>
      <c r="R10" s="143"/>
      <c r="S10" s="143" t="str">
        <f>IF(DV39=0,"",MID(TEXT(DV39,"0000000000000"),7,1))</f>
        <v>0</v>
      </c>
      <c r="T10" s="143"/>
      <c r="U10" s="143" t="str">
        <f>IF(DV39=0,"",MID(TEXT(DV39,"0000000000000"),8,1))</f>
        <v>4</v>
      </c>
      <c r="V10" s="143"/>
      <c r="W10" s="143" t="str">
        <f>IF(DV39=0,"",MID(TEXT(DV39,"0000000000000"),9,1))</f>
        <v>4</v>
      </c>
      <c r="X10" s="143"/>
      <c r="Y10" s="143" t="str">
        <f>IF(DV39=0,"",MID(TEXT(DV39,"0000000000000"),10,1))</f>
        <v>9</v>
      </c>
      <c r="Z10" s="143"/>
      <c r="AA10" s="3"/>
      <c r="AB10" s="143" t="str">
        <f>IF(DV39=0,"",MID(TEXT(DV39,"0000000000000"),11,1))</f>
        <v>4</v>
      </c>
      <c r="AC10" s="143"/>
      <c r="AD10" s="143" t="str">
        <f>IF(DV39=0,"",MID(TEXT(DV39,"0000000000000"),12,1))</f>
        <v>7</v>
      </c>
      <c r="AE10" s="143"/>
      <c r="AF10" s="3"/>
      <c r="AG10" s="143" t="str">
        <f>IF(DV39=0,"",MID(TEXT(DV39,"0000000000000"),13,1))</f>
        <v>9</v>
      </c>
      <c r="AH10" s="143"/>
      <c r="AI10" s="20"/>
      <c r="AJ10" s="20"/>
      <c r="AK10" s="20"/>
      <c r="AL10" s="20"/>
      <c r="AM10" s="20"/>
      <c r="AN10" s="144">
        <f>IF($DV39=0,"",0)</f>
        <v>0</v>
      </c>
      <c r="AO10" s="145"/>
      <c r="AP10" s="144">
        <f>IF($DV39=0,"",0)</f>
        <v>0</v>
      </c>
      <c r="AQ10" s="145"/>
      <c r="AR10" s="144">
        <f>IF($DV39=0,"",0)</f>
        <v>0</v>
      </c>
      <c r="AS10" s="145"/>
      <c r="AT10" s="144">
        <f>IF($DV39=0,"",0)</f>
        <v>0</v>
      </c>
      <c r="AU10" s="145"/>
      <c r="AV10" s="144">
        <f>IF($DV39=0,"",0)</f>
        <v>0</v>
      </c>
      <c r="AW10" s="145"/>
      <c r="AX10" s="20"/>
      <c r="AY10" s="20"/>
      <c r="AZ10" s="20"/>
      <c r="BA10" s="20"/>
      <c r="BB10" s="20"/>
      <c r="BC10" s="20"/>
      <c r="BD10" s="20"/>
      <c r="BE10" s="21"/>
      <c r="BF10" s="155"/>
      <c r="BG10" s="155"/>
      <c r="BH10" s="155"/>
      <c r="BI10" s="155"/>
      <c r="BJ10" s="155"/>
      <c r="BK10" s="155"/>
      <c r="BL10" s="155"/>
      <c r="BM10" s="155"/>
      <c r="BN10" s="156"/>
      <c r="BO10" s="156"/>
      <c r="BP10" s="156"/>
      <c r="BQ10" s="156"/>
      <c r="BR10" s="156"/>
      <c r="BS10" s="156"/>
      <c r="BT10" s="156"/>
      <c r="BU10" s="156"/>
      <c r="BV10" s="156"/>
      <c r="BW10" s="156"/>
      <c r="BX10" s="156"/>
      <c r="BY10" s="156"/>
      <c r="BZ10" s="156"/>
      <c r="CA10" s="156"/>
      <c r="CB10" s="156"/>
      <c r="CC10" s="156"/>
      <c r="CD10" s="156"/>
      <c r="CE10" s="156"/>
      <c r="CF10" s="157"/>
      <c r="CG10" s="157"/>
      <c r="CH10" s="157"/>
      <c r="CI10" s="157"/>
      <c r="CJ10" s="157"/>
      <c r="CK10" s="148"/>
      <c r="CL10" s="148"/>
      <c r="CM10" s="148"/>
      <c r="CN10" s="148"/>
      <c r="CO10" s="148"/>
      <c r="CP10" s="148"/>
      <c r="CQ10" s="148"/>
      <c r="CR10" s="148"/>
      <c r="CS10" s="148"/>
      <c r="CT10" s="148"/>
      <c r="CU10" s="148"/>
      <c r="CV10" s="148"/>
      <c r="CW10" s="148"/>
      <c r="CX10" s="148"/>
      <c r="CY10" s="148"/>
      <c r="CZ10" s="148"/>
      <c r="DA10" s="148"/>
      <c r="DB10" s="148"/>
      <c r="DC10" s="148"/>
      <c r="DD10" s="148"/>
      <c r="DE10" s="148"/>
      <c r="DF10" s="148"/>
      <c r="DG10" s="148"/>
      <c r="DH10" s="148"/>
      <c r="DI10" s="148"/>
      <c r="DJ10" s="149"/>
      <c r="DK10" s="149"/>
      <c r="DL10" s="149"/>
    </row>
    <row r="11" spans="1:125" s="4" customFormat="1" ht="8.4499999999999993" customHeight="1" x14ac:dyDescent="0.4">
      <c r="A11" s="153"/>
      <c r="B11" s="153"/>
      <c r="C11" s="153"/>
      <c r="D11" s="19"/>
      <c r="E11" s="143"/>
      <c r="F11" s="143"/>
      <c r="G11" s="7"/>
      <c r="H11" s="143"/>
      <c r="I11" s="143"/>
      <c r="J11" s="143"/>
      <c r="K11" s="143"/>
      <c r="L11" s="143"/>
      <c r="M11" s="143"/>
      <c r="N11" s="143"/>
      <c r="O11" s="143"/>
      <c r="P11" s="8"/>
      <c r="Q11" s="143"/>
      <c r="R11" s="143"/>
      <c r="S11" s="143"/>
      <c r="T11" s="143"/>
      <c r="U11" s="143"/>
      <c r="V11" s="143"/>
      <c r="W11" s="143"/>
      <c r="X11" s="143"/>
      <c r="Y11" s="143"/>
      <c r="Z11" s="143"/>
      <c r="AA11" s="8"/>
      <c r="AB11" s="143"/>
      <c r="AC11" s="143"/>
      <c r="AD11" s="143"/>
      <c r="AE11" s="143"/>
      <c r="AF11" s="8"/>
      <c r="AG11" s="143"/>
      <c r="AH11" s="143"/>
      <c r="AI11" s="23"/>
      <c r="AJ11" s="23"/>
      <c r="AK11" s="20"/>
      <c r="AL11" s="20"/>
      <c r="AM11" s="23"/>
      <c r="AN11" s="146"/>
      <c r="AO11" s="147"/>
      <c r="AP11" s="146"/>
      <c r="AQ11" s="147"/>
      <c r="AR11" s="146"/>
      <c r="AS11" s="147"/>
      <c r="AT11" s="146"/>
      <c r="AU11" s="147"/>
      <c r="AV11" s="146"/>
      <c r="AW11" s="147"/>
      <c r="AX11" s="20"/>
      <c r="AY11" s="20"/>
      <c r="AZ11" s="20"/>
      <c r="BA11" s="20"/>
      <c r="BB11" s="20"/>
      <c r="BC11" s="20"/>
      <c r="BD11" s="20"/>
      <c r="BE11" s="21"/>
      <c r="BF11" s="155"/>
      <c r="BG11" s="155"/>
      <c r="BH11" s="155"/>
      <c r="BI11" s="155"/>
      <c r="BJ11" s="155"/>
      <c r="BK11" s="155"/>
      <c r="BL11" s="155"/>
      <c r="BM11" s="155"/>
      <c r="BN11" s="156"/>
      <c r="BO11" s="156"/>
      <c r="BP11" s="156"/>
      <c r="BQ11" s="156"/>
      <c r="BR11" s="156"/>
      <c r="BS11" s="156"/>
      <c r="BT11" s="156"/>
      <c r="BU11" s="156"/>
      <c r="BV11" s="156"/>
      <c r="BW11" s="156"/>
      <c r="BX11" s="156"/>
      <c r="BY11" s="156"/>
      <c r="BZ11" s="156"/>
      <c r="CA11" s="156"/>
      <c r="CB11" s="156"/>
      <c r="CC11" s="156"/>
      <c r="CD11" s="156"/>
      <c r="CE11" s="156"/>
      <c r="CF11" s="157"/>
      <c r="CG11" s="157"/>
      <c r="CH11" s="157"/>
      <c r="CI11" s="157"/>
      <c r="CJ11" s="157"/>
      <c r="CK11" s="148"/>
      <c r="CL11" s="148"/>
      <c r="CM11" s="148"/>
      <c r="CN11" s="148"/>
      <c r="CO11" s="148"/>
      <c r="CP11" s="148"/>
      <c r="CQ11" s="148"/>
      <c r="CR11" s="148"/>
      <c r="CS11" s="148"/>
      <c r="CT11" s="148"/>
      <c r="CU11" s="148"/>
      <c r="CV11" s="148"/>
      <c r="CW11" s="148"/>
      <c r="CX11" s="148"/>
      <c r="CY11" s="148"/>
      <c r="CZ11" s="148"/>
      <c r="DA11" s="148"/>
      <c r="DB11" s="148"/>
      <c r="DC11" s="148"/>
      <c r="DD11" s="148"/>
      <c r="DE11" s="148"/>
      <c r="DF11" s="148"/>
      <c r="DG11" s="148"/>
      <c r="DH11" s="148"/>
      <c r="DI11" s="148"/>
      <c r="DJ11" s="149"/>
      <c r="DK11" s="149"/>
      <c r="DL11" s="149"/>
    </row>
    <row r="12" spans="1:125" s="4" customFormat="1" ht="17.100000000000001" customHeight="1" x14ac:dyDescent="0.4">
      <c r="A12" s="153"/>
      <c r="B12" s="153"/>
      <c r="C12" s="153"/>
      <c r="D12" s="24"/>
      <c r="E12" s="139" t="s">
        <v>19</v>
      </c>
      <c r="F12" s="139"/>
      <c r="G12" s="12"/>
      <c r="H12" s="140" t="str">
        <f>IF(DV39=0,"",DW39)&amp;" "&amp;DX39</f>
        <v>นาย จาก</v>
      </c>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1" t="s">
        <v>20</v>
      </c>
      <c r="AH12" s="141"/>
      <c r="AI12" s="141"/>
      <c r="AJ12" s="141"/>
      <c r="AK12" s="140" t="str">
        <f>IF(DV39=0,"",DY39)</f>
        <v>โค้งสำโรง</v>
      </c>
      <c r="AL12" s="140"/>
      <c r="AM12" s="140"/>
      <c r="AN12" s="140"/>
      <c r="AO12" s="140"/>
      <c r="AP12" s="140"/>
      <c r="AQ12" s="140"/>
      <c r="AR12" s="140"/>
      <c r="AS12" s="140"/>
      <c r="AT12" s="140"/>
      <c r="AU12" s="140"/>
      <c r="AV12" s="140"/>
      <c r="AW12" s="140"/>
      <c r="AX12" s="140"/>
      <c r="AY12" s="140"/>
      <c r="AZ12" s="140"/>
      <c r="BA12" s="140"/>
      <c r="BB12" s="140"/>
      <c r="BC12" s="140"/>
      <c r="BD12" s="140"/>
      <c r="BE12" s="26"/>
      <c r="BF12" s="155"/>
      <c r="BG12" s="155"/>
      <c r="BH12" s="155"/>
      <c r="BI12" s="155"/>
      <c r="BJ12" s="155"/>
      <c r="BK12" s="155"/>
      <c r="BL12" s="155"/>
      <c r="BM12" s="155"/>
      <c r="BN12" s="156"/>
      <c r="BO12" s="156"/>
      <c r="BP12" s="156"/>
      <c r="BQ12" s="156"/>
      <c r="BR12" s="156"/>
      <c r="BS12" s="156"/>
      <c r="BT12" s="156"/>
      <c r="BU12" s="156"/>
      <c r="BV12" s="156"/>
      <c r="BW12" s="156"/>
      <c r="BX12" s="156"/>
      <c r="BY12" s="156"/>
      <c r="BZ12" s="156"/>
      <c r="CA12" s="156"/>
      <c r="CB12" s="156"/>
      <c r="CC12" s="156"/>
      <c r="CD12" s="156"/>
      <c r="CE12" s="156"/>
      <c r="CF12" s="157"/>
      <c r="CG12" s="157"/>
      <c r="CH12" s="157"/>
      <c r="CI12" s="157"/>
      <c r="CJ12" s="157"/>
      <c r="CK12" s="148"/>
      <c r="CL12" s="148"/>
      <c r="CM12" s="148"/>
      <c r="CN12" s="148"/>
      <c r="CO12" s="148"/>
      <c r="CP12" s="148"/>
      <c r="CQ12" s="148"/>
      <c r="CR12" s="148"/>
      <c r="CS12" s="148"/>
      <c r="CT12" s="148"/>
      <c r="CU12" s="148"/>
      <c r="CV12" s="148"/>
      <c r="CW12" s="148"/>
      <c r="CX12" s="148"/>
      <c r="CY12" s="148"/>
      <c r="CZ12" s="148"/>
      <c r="DA12" s="148"/>
      <c r="DB12" s="148"/>
      <c r="DC12" s="148"/>
      <c r="DD12" s="148"/>
      <c r="DE12" s="148"/>
      <c r="DF12" s="148"/>
      <c r="DG12" s="148"/>
      <c r="DH12" s="148"/>
      <c r="DI12" s="148"/>
      <c r="DJ12" s="149"/>
      <c r="DK12" s="149"/>
      <c r="DL12" s="149"/>
    </row>
    <row r="13" spans="1:125" s="4" customFormat="1" ht="17.100000000000001" customHeight="1" x14ac:dyDescent="0.4">
      <c r="A13" s="153"/>
      <c r="B13" s="153"/>
      <c r="C13" s="153"/>
      <c r="D13" s="27"/>
      <c r="E13" s="142" t="s">
        <v>21</v>
      </c>
      <c r="F13" s="142"/>
      <c r="G13" s="142"/>
      <c r="H13" s="128" t="str">
        <f>IF(DV39=0,"",DZ39)</f>
        <v>8 หมู่ที่ 8 ต.เมืองฝาง อ.เมือง จ.บุรีรัมย์</v>
      </c>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29"/>
      <c r="BF13" s="155"/>
      <c r="BG13" s="155"/>
      <c r="BH13" s="155"/>
      <c r="BI13" s="155"/>
      <c r="BJ13" s="155"/>
      <c r="BK13" s="155"/>
      <c r="BL13" s="155"/>
      <c r="BM13" s="155"/>
      <c r="BN13" s="156"/>
      <c r="BO13" s="156"/>
      <c r="BP13" s="156"/>
      <c r="BQ13" s="156"/>
      <c r="BR13" s="156"/>
      <c r="BS13" s="156"/>
      <c r="BT13" s="156"/>
      <c r="BU13" s="156"/>
      <c r="BV13" s="156"/>
      <c r="BW13" s="156"/>
      <c r="BX13" s="156"/>
      <c r="BY13" s="156"/>
      <c r="BZ13" s="156"/>
      <c r="CA13" s="156"/>
      <c r="CB13" s="156"/>
      <c r="CC13" s="156"/>
      <c r="CD13" s="156"/>
      <c r="CE13" s="156"/>
      <c r="CF13" s="157"/>
      <c r="CG13" s="157"/>
      <c r="CH13" s="157"/>
      <c r="CI13" s="157"/>
      <c r="CJ13" s="157"/>
      <c r="CK13" s="148"/>
      <c r="CL13" s="148"/>
      <c r="CM13" s="148"/>
      <c r="CN13" s="148"/>
      <c r="CO13" s="148"/>
      <c r="CP13" s="148"/>
      <c r="CQ13" s="148"/>
      <c r="CR13" s="148"/>
      <c r="CS13" s="148"/>
      <c r="CT13" s="148"/>
      <c r="CU13" s="148"/>
      <c r="CV13" s="148"/>
      <c r="CW13" s="148"/>
      <c r="CX13" s="148"/>
      <c r="CY13" s="148"/>
      <c r="CZ13" s="148"/>
      <c r="DA13" s="148"/>
      <c r="DB13" s="148"/>
      <c r="DC13" s="148"/>
      <c r="DD13" s="148"/>
      <c r="DE13" s="148"/>
      <c r="DF13" s="148"/>
      <c r="DG13" s="148"/>
      <c r="DH13" s="148"/>
      <c r="DI13" s="148"/>
      <c r="DJ13" s="149"/>
      <c r="DK13" s="149"/>
      <c r="DL13" s="149"/>
    </row>
    <row r="14" spans="1:125" s="4" customFormat="1" ht="17.100000000000001" customHeight="1" x14ac:dyDescent="0.4">
      <c r="A14" s="153"/>
      <c r="B14" s="153"/>
      <c r="C14" s="153"/>
      <c r="D14" s="27"/>
      <c r="E14" s="28"/>
      <c r="F14" s="28"/>
      <c r="G14" s="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29"/>
      <c r="BF14" s="155"/>
      <c r="BG14" s="155"/>
      <c r="BH14" s="155"/>
      <c r="BI14" s="155"/>
      <c r="BJ14" s="155"/>
      <c r="BK14" s="155"/>
      <c r="BL14" s="155"/>
      <c r="BM14" s="155"/>
      <c r="BN14" s="156"/>
      <c r="BO14" s="156"/>
      <c r="BP14" s="156"/>
      <c r="BQ14" s="156"/>
      <c r="BR14" s="156"/>
      <c r="BS14" s="156"/>
      <c r="BT14" s="156"/>
      <c r="BU14" s="156"/>
      <c r="BV14" s="156"/>
      <c r="BW14" s="156"/>
      <c r="BX14" s="156"/>
      <c r="BY14" s="156"/>
      <c r="BZ14" s="156"/>
      <c r="CA14" s="156"/>
      <c r="CB14" s="156"/>
      <c r="CC14" s="156"/>
      <c r="CD14" s="156"/>
      <c r="CE14" s="156"/>
      <c r="CF14" s="157"/>
      <c r="CG14" s="157"/>
      <c r="CH14" s="157"/>
      <c r="CI14" s="157"/>
      <c r="CJ14" s="157"/>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9"/>
      <c r="DK14" s="149"/>
      <c r="DL14" s="149"/>
    </row>
    <row r="15" spans="1:125" s="4" customFormat="1" ht="3" customHeight="1" x14ac:dyDescent="0.4">
      <c r="A15" s="153"/>
      <c r="B15" s="153"/>
      <c r="C15" s="153"/>
      <c r="D15" s="150"/>
      <c r="E15" s="151"/>
      <c r="F15" s="151"/>
      <c r="G15" s="151"/>
      <c r="H15" s="151"/>
      <c r="I15" s="151"/>
      <c r="J15" s="151"/>
      <c r="K15" s="151"/>
      <c r="L15" s="151"/>
      <c r="M15" s="151"/>
      <c r="N15" s="151"/>
      <c r="O15" s="151"/>
      <c r="P15" s="151"/>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2"/>
      <c r="BF15" s="155"/>
      <c r="BG15" s="155"/>
      <c r="BH15" s="155"/>
      <c r="BI15" s="155"/>
      <c r="BJ15" s="155"/>
      <c r="BK15" s="155"/>
      <c r="BL15" s="155"/>
      <c r="BM15" s="155"/>
      <c r="BN15" s="156"/>
      <c r="BO15" s="156"/>
      <c r="BP15" s="156"/>
      <c r="BQ15" s="156"/>
      <c r="BR15" s="156"/>
      <c r="BS15" s="156"/>
      <c r="BT15" s="156"/>
      <c r="BU15" s="156"/>
      <c r="BV15" s="156"/>
      <c r="BW15" s="156"/>
      <c r="BX15" s="156"/>
      <c r="BY15" s="156"/>
      <c r="BZ15" s="156"/>
      <c r="CA15" s="156"/>
      <c r="CB15" s="156"/>
      <c r="CC15" s="156"/>
      <c r="CD15" s="156"/>
      <c r="CE15" s="156"/>
      <c r="CF15" s="157"/>
      <c r="CG15" s="157"/>
      <c r="CH15" s="157"/>
      <c r="CI15" s="157"/>
      <c r="CJ15" s="157"/>
      <c r="CK15" s="148"/>
      <c r="CL15" s="148"/>
      <c r="CM15" s="148"/>
      <c r="CN15" s="148"/>
      <c r="CO15" s="148"/>
      <c r="CP15" s="148"/>
      <c r="CQ15" s="148"/>
      <c r="CR15" s="148"/>
      <c r="CS15" s="148"/>
      <c r="CT15" s="148"/>
      <c r="CU15" s="148"/>
      <c r="CV15" s="148"/>
      <c r="CW15" s="148"/>
      <c r="CX15" s="148"/>
      <c r="CY15" s="148"/>
      <c r="CZ15" s="148"/>
      <c r="DA15" s="148"/>
      <c r="DB15" s="148"/>
      <c r="DC15" s="148"/>
      <c r="DD15" s="148"/>
      <c r="DE15" s="148"/>
      <c r="DF15" s="148"/>
      <c r="DG15" s="148"/>
      <c r="DH15" s="148"/>
      <c r="DI15" s="148"/>
      <c r="DJ15" s="149"/>
      <c r="DK15" s="149"/>
      <c r="DL15" s="149"/>
    </row>
    <row r="16" spans="1:125" s="4" customFormat="1" ht="3" customHeight="1" x14ac:dyDescent="0.4">
      <c r="A16" s="153"/>
      <c r="B16" s="153"/>
      <c r="C16" s="153"/>
      <c r="D16" s="15"/>
      <c r="E16" s="16"/>
      <c r="F16" s="17"/>
      <c r="G16" s="17"/>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8"/>
      <c r="BF16" s="155"/>
      <c r="BG16" s="155"/>
      <c r="BH16" s="155"/>
      <c r="BI16" s="155"/>
      <c r="BJ16" s="155"/>
      <c r="BK16" s="155"/>
      <c r="BL16" s="155"/>
      <c r="BM16" s="155"/>
      <c r="BN16" s="156"/>
      <c r="BO16" s="156"/>
      <c r="BP16" s="156"/>
      <c r="BQ16" s="156"/>
      <c r="BR16" s="156"/>
      <c r="BS16" s="156"/>
      <c r="BT16" s="156"/>
      <c r="BU16" s="156"/>
      <c r="BV16" s="156"/>
      <c r="BW16" s="156"/>
      <c r="BX16" s="156"/>
      <c r="BY16" s="156"/>
      <c r="BZ16" s="156"/>
      <c r="CA16" s="156"/>
      <c r="CB16" s="156"/>
      <c r="CC16" s="156"/>
      <c r="CD16" s="156"/>
      <c r="CE16" s="156"/>
      <c r="CF16" s="157"/>
      <c r="CG16" s="157"/>
      <c r="CH16" s="157"/>
      <c r="CI16" s="157"/>
      <c r="CJ16" s="157"/>
      <c r="CK16" s="148"/>
      <c r="CL16" s="148"/>
      <c r="CM16" s="148"/>
      <c r="CN16" s="148"/>
      <c r="CO16" s="148"/>
      <c r="CP16" s="148"/>
      <c r="CQ16" s="148"/>
      <c r="CR16" s="148"/>
      <c r="CS16" s="148"/>
      <c r="CT16" s="148"/>
      <c r="CU16" s="148"/>
      <c r="CV16" s="148"/>
      <c r="CW16" s="148"/>
      <c r="CX16" s="148"/>
      <c r="CY16" s="148"/>
      <c r="CZ16" s="148"/>
      <c r="DA16" s="148"/>
      <c r="DB16" s="148"/>
      <c r="DC16" s="148"/>
      <c r="DD16" s="148"/>
      <c r="DE16" s="148"/>
      <c r="DF16" s="148"/>
      <c r="DG16" s="148"/>
      <c r="DH16" s="148"/>
      <c r="DI16" s="148"/>
      <c r="DJ16" s="149"/>
      <c r="DK16" s="149"/>
      <c r="DL16" s="149"/>
    </row>
    <row r="17" spans="1:116" s="4" customFormat="1" ht="8.4499999999999993" customHeight="1" x14ac:dyDescent="0.4">
      <c r="A17" s="153"/>
      <c r="B17" s="153"/>
      <c r="C17" s="153"/>
      <c r="D17" s="19"/>
      <c r="E17" s="143" t="str">
        <f>IF(DV40=0,"",MID(TEXT(DV40,"0000000000000"),1,1))</f>
        <v>1</v>
      </c>
      <c r="F17" s="143"/>
      <c r="G17" s="2"/>
      <c r="H17" s="143" t="str">
        <f>IF(DV40=0,"",MID(TEXT(DV40,"0000000000000"),2,1))</f>
        <v>3</v>
      </c>
      <c r="I17" s="143"/>
      <c r="J17" s="143" t="str">
        <f>IF(DV40=0,"",MID(TEXT(DV40,"0000000000000"),3,1))</f>
        <v>1</v>
      </c>
      <c r="K17" s="143"/>
      <c r="L17" s="143" t="str">
        <f>IF(DV40=0,"",MID(TEXT(DV40,"0000000000000"),4,1))</f>
        <v>9</v>
      </c>
      <c r="M17" s="143"/>
      <c r="N17" s="143" t="str">
        <f>IF(DV40=0,"",MID(TEXT(DV40,"0000000000000"),5,1))</f>
        <v>9</v>
      </c>
      <c r="O17" s="143"/>
      <c r="P17" s="3"/>
      <c r="Q17" s="143" t="str">
        <f>IF(DV40=0,"",MID(TEXT(DV40,"0000000000000"),6,1))</f>
        <v>0</v>
      </c>
      <c r="R17" s="143"/>
      <c r="S17" s="143" t="str">
        <f>IF(DV40=0,"",MID(TEXT(DV40,"0000000000000"),7,1))</f>
        <v>0</v>
      </c>
      <c r="T17" s="143"/>
      <c r="U17" s="143" t="str">
        <f>IF(DV40=0,"",MID(TEXT(DV40,"0000000000000"),8,1))</f>
        <v>6</v>
      </c>
      <c r="V17" s="143"/>
      <c r="W17" s="143" t="str">
        <f>IF(DV40=0,"",MID(TEXT(DV40,"0000000000000"),9,1))</f>
        <v>1</v>
      </c>
      <c r="X17" s="143"/>
      <c r="Y17" s="143" t="str">
        <f>IF(DV40=0,"",MID(TEXT(DV40,"0000000000000"),10,1))</f>
        <v>9</v>
      </c>
      <c r="Z17" s="143"/>
      <c r="AA17" s="3"/>
      <c r="AB17" s="143" t="str">
        <f>IF(DV40=0,"",MID(TEXT(DV40,"0000000000000"),11,1))</f>
        <v>7</v>
      </c>
      <c r="AC17" s="143"/>
      <c r="AD17" s="143" t="str">
        <f>IF(DV40=0,"",MID(TEXT(DV40,"0000000000000"),12,1))</f>
        <v>4</v>
      </c>
      <c r="AE17" s="143"/>
      <c r="AF17" s="3"/>
      <c r="AG17" s="143" t="str">
        <f>IF(DV40=0,"",MID(TEXT(DV40,"0000000000000"),13,1))</f>
        <v>4</v>
      </c>
      <c r="AH17" s="143"/>
      <c r="AI17" s="20"/>
      <c r="AJ17" s="20"/>
      <c r="AK17" s="20"/>
      <c r="AL17" s="20"/>
      <c r="AM17" s="20"/>
      <c r="AN17" s="144">
        <f>IF($DV40=0,"",0)</f>
        <v>0</v>
      </c>
      <c r="AO17" s="145"/>
      <c r="AP17" s="144">
        <f>IF($DV40=0,"",0)</f>
        <v>0</v>
      </c>
      <c r="AQ17" s="145"/>
      <c r="AR17" s="144">
        <f>IF($DV40=0,"",0)</f>
        <v>0</v>
      </c>
      <c r="AS17" s="145"/>
      <c r="AT17" s="144">
        <f>IF($DV40=0,"",0)</f>
        <v>0</v>
      </c>
      <c r="AU17" s="145"/>
      <c r="AV17" s="144">
        <f>IF($DV40=0,"",0)</f>
        <v>0</v>
      </c>
      <c r="AW17" s="145"/>
      <c r="AX17" s="20"/>
      <c r="AY17" s="20"/>
      <c r="AZ17" s="20"/>
      <c r="BA17" s="20"/>
      <c r="BB17" s="20"/>
      <c r="BC17" s="20"/>
      <c r="BD17" s="20"/>
      <c r="BE17" s="21"/>
      <c r="BF17" s="155"/>
      <c r="BG17" s="155"/>
      <c r="BH17" s="155"/>
      <c r="BI17" s="155"/>
      <c r="BJ17" s="155"/>
      <c r="BK17" s="155"/>
      <c r="BL17" s="155"/>
      <c r="BM17" s="155"/>
      <c r="BN17" s="156"/>
      <c r="BO17" s="156"/>
      <c r="BP17" s="156"/>
      <c r="BQ17" s="156"/>
      <c r="BR17" s="156"/>
      <c r="BS17" s="156"/>
      <c r="BT17" s="156"/>
      <c r="BU17" s="156"/>
      <c r="BV17" s="156"/>
      <c r="BW17" s="156"/>
      <c r="BX17" s="156"/>
      <c r="BY17" s="156"/>
      <c r="BZ17" s="156"/>
      <c r="CA17" s="156"/>
      <c r="CB17" s="156"/>
      <c r="CC17" s="156"/>
      <c r="CD17" s="156"/>
      <c r="CE17" s="156"/>
      <c r="CF17" s="157"/>
      <c r="CG17" s="157"/>
      <c r="CH17" s="157"/>
      <c r="CI17" s="157"/>
      <c r="CJ17" s="157"/>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9"/>
      <c r="DK17" s="149"/>
      <c r="DL17" s="149"/>
    </row>
    <row r="18" spans="1:116" s="4" customFormat="1" ht="8.4499999999999993" customHeight="1" x14ac:dyDescent="0.4">
      <c r="A18" s="153"/>
      <c r="B18" s="153"/>
      <c r="C18" s="153"/>
      <c r="D18" s="19"/>
      <c r="E18" s="143"/>
      <c r="F18" s="143"/>
      <c r="G18" s="7"/>
      <c r="H18" s="143"/>
      <c r="I18" s="143"/>
      <c r="J18" s="143"/>
      <c r="K18" s="143"/>
      <c r="L18" s="143"/>
      <c r="M18" s="143"/>
      <c r="N18" s="143"/>
      <c r="O18" s="143"/>
      <c r="P18" s="8"/>
      <c r="Q18" s="143"/>
      <c r="R18" s="143"/>
      <c r="S18" s="143"/>
      <c r="T18" s="143"/>
      <c r="U18" s="143"/>
      <c r="V18" s="143"/>
      <c r="W18" s="143"/>
      <c r="X18" s="143"/>
      <c r="Y18" s="143"/>
      <c r="Z18" s="143"/>
      <c r="AA18" s="8"/>
      <c r="AB18" s="143"/>
      <c r="AC18" s="143"/>
      <c r="AD18" s="143"/>
      <c r="AE18" s="143"/>
      <c r="AF18" s="8"/>
      <c r="AG18" s="143"/>
      <c r="AH18" s="143"/>
      <c r="AI18" s="23"/>
      <c r="AJ18" s="23"/>
      <c r="AK18" s="20"/>
      <c r="AL18" s="20"/>
      <c r="AM18" s="23"/>
      <c r="AN18" s="146"/>
      <c r="AO18" s="147"/>
      <c r="AP18" s="146"/>
      <c r="AQ18" s="147"/>
      <c r="AR18" s="146"/>
      <c r="AS18" s="147"/>
      <c r="AT18" s="146"/>
      <c r="AU18" s="147"/>
      <c r="AV18" s="146"/>
      <c r="AW18" s="147"/>
      <c r="AX18" s="20"/>
      <c r="AY18" s="20"/>
      <c r="AZ18" s="20"/>
      <c r="BA18" s="20"/>
      <c r="BB18" s="20"/>
      <c r="BC18" s="20"/>
      <c r="BD18" s="20"/>
      <c r="BE18" s="21"/>
      <c r="BF18" s="155"/>
      <c r="BG18" s="155"/>
      <c r="BH18" s="155"/>
      <c r="BI18" s="155"/>
      <c r="BJ18" s="155"/>
      <c r="BK18" s="155"/>
      <c r="BL18" s="155"/>
      <c r="BM18" s="155"/>
      <c r="BN18" s="156"/>
      <c r="BO18" s="156"/>
      <c r="BP18" s="156"/>
      <c r="BQ18" s="156"/>
      <c r="BR18" s="156"/>
      <c r="BS18" s="156"/>
      <c r="BT18" s="156"/>
      <c r="BU18" s="156"/>
      <c r="BV18" s="156"/>
      <c r="BW18" s="156"/>
      <c r="BX18" s="156"/>
      <c r="BY18" s="156"/>
      <c r="BZ18" s="156"/>
      <c r="CA18" s="156"/>
      <c r="CB18" s="156"/>
      <c r="CC18" s="156"/>
      <c r="CD18" s="156"/>
      <c r="CE18" s="156"/>
      <c r="CF18" s="157"/>
      <c r="CG18" s="157"/>
      <c r="CH18" s="157"/>
      <c r="CI18" s="157"/>
      <c r="CJ18" s="157"/>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9"/>
      <c r="DK18" s="149"/>
      <c r="DL18" s="149"/>
    </row>
    <row r="19" spans="1:116" s="4" customFormat="1" ht="17.100000000000001" customHeight="1" x14ac:dyDescent="0.4">
      <c r="A19" s="153"/>
      <c r="B19" s="153"/>
      <c r="C19" s="153"/>
      <c r="D19" s="24"/>
      <c r="E19" s="139" t="s">
        <v>19</v>
      </c>
      <c r="F19" s="139"/>
      <c r="G19" s="12"/>
      <c r="H19" s="140" t="str">
        <f>IF(DV40=0,"",DW40)&amp;" "&amp;DX40</f>
        <v>นาย ทนงศักดิ์</v>
      </c>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1" t="s">
        <v>20</v>
      </c>
      <c r="AH19" s="141"/>
      <c r="AI19" s="141"/>
      <c r="AJ19" s="141"/>
      <c r="AK19" s="140" t="str">
        <f>IF(DV40=0,"",DY40)</f>
        <v>โค้งสำโรง</v>
      </c>
      <c r="AL19" s="140"/>
      <c r="AM19" s="140"/>
      <c r="AN19" s="140"/>
      <c r="AO19" s="140"/>
      <c r="AP19" s="140"/>
      <c r="AQ19" s="140"/>
      <c r="AR19" s="140"/>
      <c r="AS19" s="140"/>
      <c r="AT19" s="140"/>
      <c r="AU19" s="140"/>
      <c r="AV19" s="140"/>
      <c r="AW19" s="140"/>
      <c r="AX19" s="140"/>
      <c r="AY19" s="140"/>
      <c r="AZ19" s="140"/>
      <c r="BA19" s="140"/>
      <c r="BB19" s="140"/>
      <c r="BC19" s="140"/>
      <c r="BD19" s="140"/>
      <c r="BE19" s="26"/>
      <c r="BF19" s="155"/>
      <c r="BG19" s="155"/>
      <c r="BH19" s="155"/>
      <c r="BI19" s="155"/>
      <c r="BJ19" s="155"/>
      <c r="BK19" s="155"/>
      <c r="BL19" s="155"/>
      <c r="BM19" s="155"/>
      <c r="BN19" s="156"/>
      <c r="BO19" s="156"/>
      <c r="BP19" s="156"/>
      <c r="BQ19" s="156"/>
      <c r="BR19" s="156"/>
      <c r="BS19" s="156"/>
      <c r="BT19" s="156"/>
      <c r="BU19" s="156"/>
      <c r="BV19" s="156"/>
      <c r="BW19" s="156"/>
      <c r="BX19" s="156"/>
      <c r="BY19" s="156"/>
      <c r="BZ19" s="156"/>
      <c r="CA19" s="156"/>
      <c r="CB19" s="156"/>
      <c r="CC19" s="156"/>
      <c r="CD19" s="156"/>
      <c r="CE19" s="156"/>
      <c r="CF19" s="157"/>
      <c r="CG19" s="157"/>
      <c r="CH19" s="157"/>
      <c r="CI19" s="157"/>
      <c r="CJ19" s="157"/>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9"/>
      <c r="DK19" s="149"/>
      <c r="DL19" s="149"/>
    </row>
    <row r="20" spans="1:116" s="4" customFormat="1" ht="17.100000000000001" customHeight="1" x14ac:dyDescent="0.4">
      <c r="A20" s="153"/>
      <c r="B20" s="153"/>
      <c r="C20" s="153"/>
      <c r="D20" s="27"/>
      <c r="E20" s="142" t="s">
        <v>21</v>
      </c>
      <c r="F20" s="142"/>
      <c r="G20" s="142"/>
      <c r="H20" s="128" t="str">
        <f>IF(DV40=0,"",DZ40)</f>
        <v>8 หมู่ที่ 8 ต.เมืองฝาง อ.เมือง จ.บุรีรัมย์</v>
      </c>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29"/>
      <c r="BF20" s="155"/>
      <c r="BG20" s="155"/>
      <c r="BH20" s="155"/>
      <c r="BI20" s="155"/>
      <c r="BJ20" s="155"/>
      <c r="BK20" s="155"/>
      <c r="BL20" s="155"/>
      <c r="BM20" s="155"/>
      <c r="BN20" s="156"/>
      <c r="BO20" s="156"/>
      <c r="BP20" s="156"/>
      <c r="BQ20" s="156"/>
      <c r="BR20" s="156"/>
      <c r="BS20" s="156"/>
      <c r="BT20" s="156"/>
      <c r="BU20" s="156"/>
      <c r="BV20" s="156"/>
      <c r="BW20" s="156"/>
      <c r="BX20" s="156"/>
      <c r="BY20" s="156"/>
      <c r="BZ20" s="156"/>
      <c r="CA20" s="156"/>
      <c r="CB20" s="156"/>
      <c r="CC20" s="156"/>
      <c r="CD20" s="156"/>
      <c r="CE20" s="156"/>
      <c r="CF20" s="157"/>
      <c r="CG20" s="157"/>
      <c r="CH20" s="157"/>
      <c r="CI20" s="157"/>
      <c r="CJ20" s="157"/>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9"/>
      <c r="DK20" s="149"/>
      <c r="DL20" s="149"/>
    </row>
    <row r="21" spans="1:116" s="4" customFormat="1" ht="17.100000000000001" customHeight="1" x14ac:dyDescent="0.4">
      <c r="A21" s="153"/>
      <c r="B21" s="153"/>
      <c r="C21" s="153"/>
      <c r="D21" s="27"/>
      <c r="E21" s="28"/>
      <c r="F21" s="28"/>
      <c r="G21" s="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29"/>
      <c r="BF21" s="155"/>
      <c r="BG21" s="155"/>
      <c r="BH21" s="155"/>
      <c r="BI21" s="155"/>
      <c r="BJ21" s="155"/>
      <c r="BK21" s="155"/>
      <c r="BL21" s="155"/>
      <c r="BM21" s="155"/>
      <c r="BN21" s="156"/>
      <c r="BO21" s="156"/>
      <c r="BP21" s="156"/>
      <c r="BQ21" s="156"/>
      <c r="BR21" s="156"/>
      <c r="BS21" s="156"/>
      <c r="BT21" s="156"/>
      <c r="BU21" s="156"/>
      <c r="BV21" s="156"/>
      <c r="BW21" s="156"/>
      <c r="BX21" s="156"/>
      <c r="BY21" s="156"/>
      <c r="BZ21" s="156"/>
      <c r="CA21" s="156"/>
      <c r="CB21" s="156"/>
      <c r="CC21" s="156"/>
      <c r="CD21" s="156"/>
      <c r="CE21" s="156"/>
      <c r="CF21" s="157"/>
      <c r="CG21" s="157"/>
      <c r="CH21" s="157"/>
      <c r="CI21" s="157"/>
      <c r="CJ21" s="157"/>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9"/>
      <c r="DK21" s="149"/>
      <c r="DL21" s="149"/>
    </row>
    <row r="22" spans="1:116" s="4" customFormat="1" ht="3" customHeight="1" x14ac:dyDescent="0.4">
      <c r="A22" s="153"/>
      <c r="B22" s="153"/>
      <c r="C22" s="153"/>
      <c r="D22" s="150"/>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2"/>
      <c r="BF22" s="155"/>
      <c r="BG22" s="155"/>
      <c r="BH22" s="155"/>
      <c r="BI22" s="155"/>
      <c r="BJ22" s="155"/>
      <c r="BK22" s="155"/>
      <c r="BL22" s="155"/>
      <c r="BM22" s="155"/>
      <c r="BN22" s="156"/>
      <c r="BO22" s="156"/>
      <c r="BP22" s="156"/>
      <c r="BQ22" s="156"/>
      <c r="BR22" s="156"/>
      <c r="BS22" s="156"/>
      <c r="BT22" s="156"/>
      <c r="BU22" s="156"/>
      <c r="BV22" s="156"/>
      <c r="BW22" s="156"/>
      <c r="BX22" s="156"/>
      <c r="BY22" s="156"/>
      <c r="BZ22" s="156"/>
      <c r="CA22" s="156"/>
      <c r="CB22" s="156"/>
      <c r="CC22" s="156"/>
      <c r="CD22" s="156"/>
      <c r="CE22" s="156"/>
      <c r="CF22" s="157"/>
      <c r="CG22" s="157"/>
      <c r="CH22" s="157"/>
      <c r="CI22" s="157"/>
      <c r="CJ22" s="157"/>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9"/>
      <c r="DK22" s="149"/>
      <c r="DL22" s="149"/>
    </row>
    <row r="23" spans="1:116" s="4" customFormat="1" ht="3" customHeight="1" x14ac:dyDescent="0.4">
      <c r="A23" s="153"/>
      <c r="B23" s="153"/>
      <c r="C23" s="153"/>
      <c r="D23" s="15"/>
      <c r="E23" s="16"/>
      <c r="F23" s="17"/>
      <c r="G23" s="17"/>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8"/>
      <c r="BF23" s="155"/>
      <c r="BG23" s="155"/>
      <c r="BH23" s="155"/>
      <c r="BI23" s="155"/>
      <c r="BJ23" s="155"/>
      <c r="BK23" s="155"/>
      <c r="BL23" s="155"/>
      <c r="BM23" s="155"/>
      <c r="BN23" s="156"/>
      <c r="BO23" s="156"/>
      <c r="BP23" s="156"/>
      <c r="BQ23" s="156"/>
      <c r="BR23" s="156"/>
      <c r="BS23" s="156"/>
      <c r="BT23" s="156"/>
      <c r="BU23" s="156"/>
      <c r="BV23" s="156"/>
      <c r="BW23" s="156"/>
      <c r="BX23" s="156"/>
      <c r="BY23" s="156"/>
      <c r="BZ23" s="156"/>
      <c r="CA23" s="156"/>
      <c r="CB23" s="156"/>
      <c r="CC23" s="156"/>
      <c r="CD23" s="156"/>
      <c r="CE23" s="156"/>
      <c r="CF23" s="157"/>
      <c r="CG23" s="157"/>
      <c r="CH23" s="157"/>
      <c r="CI23" s="157"/>
      <c r="CJ23" s="157"/>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9"/>
      <c r="DK23" s="149"/>
      <c r="DL23" s="149"/>
    </row>
    <row r="24" spans="1:116" s="4" customFormat="1" ht="8.4499999999999993" customHeight="1" x14ac:dyDescent="0.4">
      <c r="A24" s="153"/>
      <c r="B24" s="153"/>
      <c r="C24" s="153"/>
      <c r="D24" s="19"/>
      <c r="E24" s="143" t="str">
        <f>IF(DV41=0,"",MID(TEXT(DV41,"0000000000000"),1,1))</f>
        <v>1</v>
      </c>
      <c r="F24" s="143"/>
      <c r="G24" s="2"/>
      <c r="H24" s="143" t="str">
        <f>IF(DV41=0,"",MID(TEXT(DV41,"0000000000000"),2,1))</f>
        <v>3</v>
      </c>
      <c r="I24" s="143"/>
      <c r="J24" s="143" t="str">
        <f>IF(DV41=0,"",MID(TEXT(DV41,"0000000000000"),3,1))</f>
        <v>1</v>
      </c>
      <c r="K24" s="143"/>
      <c r="L24" s="143" t="str">
        <f>IF(DV41=0,"",MID(TEXT(DV41,"0000000000000"),4,1))</f>
        <v>0</v>
      </c>
      <c r="M24" s="143"/>
      <c r="N24" s="143" t="str">
        <f>IF(DV41=0,"",MID(TEXT(DV41,"0000000000000"),5,1))</f>
        <v>1</v>
      </c>
      <c r="O24" s="143"/>
      <c r="P24" s="3"/>
      <c r="Q24" s="143" t="str">
        <f>IF(DV41=0,"",MID(TEXT(DV41,"0000000000000"),6,1))</f>
        <v>0</v>
      </c>
      <c r="R24" s="143"/>
      <c r="S24" s="143" t="str">
        <f>IF(DV41=0,"",MID(TEXT(DV41,"0000000000000"),7,1))</f>
        <v>0</v>
      </c>
      <c r="T24" s="143"/>
      <c r="U24" s="143" t="str">
        <f>IF(DV41=0,"",MID(TEXT(DV41,"0000000000000"),8,1))</f>
        <v>1</v>
      </c>
      <c r="V24" s="143"/>
      <c r="W24" s="143" t="str">
        <f>IF(DV41=0,"",MID(TEXT(DV41,"0000000000000"),9,1))</f>
        <v>7</v>
      </c>
      <c r="X24" s="143"/>
      <c r="Y24" s="143" t="str">
        <f>IF(DV41=0,"",MID(TEXT(DV41,"0000000000000"),10,1))</f>
        <v>3</v>
      </c>
      <c r="Z24" s="143"/>
      <c r="AA24" s="3"/>
      <c r="AB24" s="143" t="str">
        <f>IF(DV41=0,"",MID(TEXT(DV41,"0000000000000"),11,1))</f>
        <v>1</v>
      </c>
      <c r="AC24" s="143"/>
      <c r="AD24" s="143" t="str">
        <f>IF(DV41=0,"",MID(TEXT(DV41,"0000000000000"),12,1))</f>
        <v>8</v>
      </c>
      <c r="AE24" s="143"/>
      <c r="AF24" s="3"/>
      <c r="AG24" s="143" t="str">
        <f>IF(DV41=0,"",MID(TEXT(DV41,"0000000000000"),13,1))</f>
        <v>2</v>
      </c>
      <c r="AH24" s="143"/>
      <c r="AI24" s="20"/>
      <c r="AJ24" s="20"/>
      <c r="AK24" s="20"/>
      <c r="AL24" s="20"/>
      <c r="AM24" s="20"/>
      <c r="AN24" s="144">
        <f>IF($DV41=0,"",0)</f>
        <v>0</v>
      </c>
      <c r="AO24" s="145"/>
      <c r="AP24" s="144">
        <f>IF($DV41=0,"",0)</f>
        <v>0</v>
      </c>
      <c r="AQ24" s="145"/>
      <c r="AR24" s="144">
        <f>IF($DV41=0,"",0)</f>
        <v>0</v>
      </c>
      <c r="AS24" s="145"/>
      <c r="AT24" s="144">
        <f>IF($DV41=0,"",0)</f>
        <v>0</v>
      </c>
      <c r="AU24" s="145"/>
      <c r="AV24" s="144">
        <f>IF($DV41=0,"",0)</f>
        <v>0</v>
      </c>
      <c r="AW24" s="145"/>
      <c r="AX24" s="20"/>
      <c r="AY24" s="20"/>
      <c r="AZ24" s="20"/>
      <c r="BA24" s="20"/>
      <c r="BB24" s="20"/>
      <c r="BC24" s="20"/>
      <c r="BD24" s="20"/>
      <c r="BE24" s="21"/>
      <c r="BF24" s="155"/>
      <c r="BG24" s="155"/>
      <c r="BH24" s="155"/>
      <c r="BI24" s="155"/>
      <c r="BJ24" s="155"/>
      <c r="BK24" s="155"/>
      <c r="BL24" s="155"/>
      <c r="BM24" s="155"/>
      <c r="BN24" s="156"/>
      <c r="BO24" s="156"/>
      <c r="BP24" s="156"/>
      <c r="BQ24" s="156"/>
      <c r="BR24" s="156"/>
      <c r="BS24" s="156"/>
      <c r="BT24" s="156"/>
      <c r="BU24" s="156"/>
      <c r="BV24" s="156"/>
      <c r="BW24" s="156"/>
      <c r="BX24" s="156"/>
      <c r="BY24" s="156"/>
      <c r="BZ24" s="156"/>
      <c r="CA24" s="156"/>
      <c r="CB24" s="156"/>
      <c r="CC24" s="156"/>
      <c r="CD24" s="156"/>
      <c r="CE24" s="156"/>
      <c r="CF24" s="157"/>
      <c r="CG24" s="157"/>
      <c r="CH24" s="157"/>
      <c r="CI24" s="157"/>
      <c r="CJ24" s="157"/>
      <c r="CK24" s="148"/>
      <c r="CL24" s="148"/>
      <c r="CM24" s="148"/>
      <c r="CN24" s="148"/>
      <c r="CO24" s="148"/>
      <c r="CP24" s="148"/>
      <c r="CQ24" s="148"/>
      <c r="CR24" s="148"/>
      <c r="CS24" s="148"/>
      <c r="CT24" s="148"/>
      <c r="CU24" s="148"/>
      <c r="CV24" s="148"/>
      <c r="CW24" s="148"/>
      <c r="CX24" s="148"/>
      <c r="CY24" s="148"/>
      <c r="CZ24" s="148"/>
      <c r="DA24" s="148"/>
      <c r="DB24" s="148"/>
      <c r="DC24" s="148"/>
      <c r="DD24" s="148"/>
      <c r="DE24" s="148"/>
      <c r="DF24" s="148"/>
      <c r="DG24" s="148"/>
      <c r="DH24" s="148"/>
      <c r="DI24" s="148"/>
      <c r="DJ24" s="149"/>
      <c r="DK24" s="149"/>
      <c r="DL24" s="149"/>
    </row>
    <row r="25" spans="1:116" s="4" customFormat="1" ht="8.4499999999999993" customHeight="1" x14ac:dyDescent="0.4">
      <c r="A25" s="153"/>
      <c r="B25" s="153"/>
      <c r="C25" s="153"/>
      <c r="D25" s="19"/>
      <c r="E25" s="143"/>
      <c r="F25" s="143"/>
      <c r="G25" s="7"/>
      <c r="H25" s="143"/>
      <c r="I25" s="143"/>
      <c r="J25" s="143"/>
      <c r="K25" s="143"/>
      <c r="L25" s="143"/>
      <c r="M25" s="143"/>
      <c r="N25" s="143"/>
      <c r="O25" s="143"/>
      <c r="P25" s="8"/>
      <c r="Q25" s="143"/>
      <c r="R25" s="143"/>
      <c r="S25" s="143"/>
      <c r="T25" s="143"/>
      <c r="U25" s="143"/>
      <c r="V25" s="143"/>
      <c r="W25" s="143"/>
      <c r="X25" s="143"/>
      <c r="Y25" s="143"/>
      <c r="Z25" s="143"/>
      <c r="AA25" s="8"/>
      <c r="AB25" s="143"/>
      <c r="AC25" s="143"/>
      <c r="AD25" s="143"/>
      <c r="AE25" s="143"/>
      <c r="AF25" s="8"/>
      <c r="AG25" s="143"/>
      <c r="AH25" s="143"/>
      <c r="AI25" s="23"/>
      <c r="AJ25" s="23"/>
      <c r="AK25" s="20"/>
      <c r="AL25" s="20"/>
      <c r="AM25" s="23"/>
      <c r="AN25" s="146"/>
      <c r="AO25" s="147"/>
      <c r="AP25" s="146"/>
      <c r="AQ25" s="147"/>
      <c r="AR25" s="146"/>
      <c r="AS25" s="147"/>
      <c r="AT25" s="146"/>
      <c r="AU25" s="147"/>
      <c r="AV25" s="146"/>
      <c r="AW25" s="147"/>
      <c r="AX25" s="20"/>
      <c r="AY25" s="20"/>
      <c r="AZ25" s="20"/>
      <c r="BA25" s="20"/>
      <c r="BB25" s="20"/>
      <c r="BC25" s="20"/>
      <c r="BD25" s="20"/>
      <c r="BE25" s="21"/>
      <c r="BF25" s="155"/>
      <c r="BG25" s="155"/>
      <c r="BH25" s="155"/>
      <c r="BI25" s="155"/>
      <c r="BJ25" s="155"/>
      <c r="BK25" s="155"/>
      <c r="BL25" s="155"/>
      <c r="BM25" s="155"/>
      <c r="BN25" s="156"/>
      <c r="BO25" s="156"/>
      <c r="BP25" s="156"/>
      <c r="BQ25" s="156"/>
      <c r="BR25" s="156"/>
      <c r="BS25" s="156"/>
      <c r="BT25" s="156"/>
      <c r="BU25" s="156"/>
      <c r="BV25" s="156"/>
      <c r="BW25" s="156"/>
      <c r="BX25" s="156"/>
      <c r="BY25" s="156"/>
      <c r="BZ25" s="156"/>
      <c r="CA25" s="156"/>
      <c r="CB25" s="156"/>
      <c r="CC25" s="156"/>
      <c r="CD25" s="156"/>
      <c r="CE25" s="156"/>
      <c r="CF25" s="157"/>
      <c r="CG25" s="157"/>
      <c r="CH25" s="157"/>
      <c r="CI25" s="157"/>
      <c r="CJ25" s="157"/>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9"/>
      <c r="DK25" s="149"/>
      <c r="DL25" s="149"/>
    </row>
    <row r="26" spans="1:116" s="4" customFormat="1" ht="17.100000000000001" customHeight="1" x14ac:dyDescent="0.4">
      <c r="A26" s="153"/>
      <c r="B26" s="153"/>
      <c r="C26" s="153"/>
      <c r="D26" s="24"/>
      <c r="E26" s="139" t="s">
        <v>19</v>
      </c>
      <c r="F26" s="139"/>
      <c r="G26" s="12"/>
      <c r="H26" s="140" t="str">
        <f>IF(DV41=0,"",DW41)&amp;" "&amp;DX41</f>
        <v>นาย อานนท์</v>
      </c>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1" t="s">
        <v>20</v>
      </c>
      <c r="AH26" s="141"/>
      <c r="AI26" s="141"/>
      <c r="AJ26" s="141"/>
      <c r="AK26" s="140" t="str">
        <f>IF(DV41=0,"",DY41)</f>
        <v>พันมะวงค์</v>
      </c>
      <c r="AL26" s="140"/>
      <c r="AM26" s="140"/>
      <c r="AN26" s="140"/>
      <c r="AO26" s="140"/>
      <c r="AP26" s="140"/>
      <c r="AQ26" s="140"/>
      <c r="AR26" s="140"/>
      <c r="AS26" s="140"/>
      <c r="AT26" s="140"/>
      <c r="AU26" s="140"/>
      <c r="AV26" s="140"/>
      <c r="AW26" s="140"/>
      <c r="AX26" s="140"/>
      <c r="AY26" s="140"/>
      <c r="AZ26" s="140"/>
      <c r="BA26" s="140"/>
      <c r="BB26" s="140"/>
      <c r="BC26" s="140"/>
      <c r="BD26" s="140"/>
      <c r="BE26" s="26"/>
      <c r="BF26" s="155"/>
      <c r="BG26" s="155"/>
      <c r="BH26" s="155"/>
      <c r="BI26" s="155"/>
      <c r="BJ26" s="155"/>
      <c r="BK26" s="155"/>
      <c r="BL26" s="155"/>
      <c r="BM26" s="155"/>
      <c r="BN26" s="156"/>
      <c r="BO26" s="156"/>
      <c r="BP26" s="156"/>
      <c r="BQ26" s="156"/>
      <c r="BR26" s="156"/>
      <c r="BS26" s="156"/>
      <c r="BT26" s="156"/>
      <c r="BU26" s="156"/>
      <c r="BV26" s="156"/>
      <c r="BW26" s="156"/>
      <c r="BX26" s="156"/>
      <c r="BY26" s="156"/>
      <c r="BZ26" s="156"/>
      <c r="CA26" s="156"/>
      <c r="CB26" s="156"/>
      <c r="CC26" s="156"/>
      <c r="CD26" s="156"/>
      <c r="CE26" s="156"/>
      <c r="CF26" s="157"/>
      <c r="CG26" s="157"/>
      <c r="CH26" s="157"/>
      <c r="CI26" s="157"/>
      <c r="CJ26" s="157"/>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9"/>
      <c r="DK26" s="149"/>
      <c r="DL26" s="149"/>
    </row>
    <row r="27" spans="1:116" s="4" customFormat="1" ht="17.100000000000001" customHeight="1" x14ac:dyDescent="0.4">
      <c r="A27" s="153"/>
      <c r="B27" s="153"/>
      <c r="C27" s="153"/>
      <c r="D27" s="27"/>
      <c r="E27" s="142" t="s">
        <v>21</v>
      </c>
      <c r="F27" s="142"/>
      <c r="G27" s="142"/>
      <c r="H27" s="128" t="str">
        <f>IF(DV41=0,"",DZ41)</f>
        <v>161 หมู่ที่ 8 ต.เมืองฝาง อ.เมือง จ.บุรีรัมย์</v>
      </c>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29"/>
      <c r="BF27" s="155"/>
      <c r="BG27" s="155"/>
      <c r="BH27" s="155"/>
      <c r="BI27" s="155"/>
      <c r="BJ27" s="155"/>
      <c r="BK27" s="155"/>
      <c r="BL27" s="155"/>
      <c r="BM27" s="155"/>
      <c r="BN27" s="156"/>
      <c r="BO27" s="156"/>
      <c r="BP27" s="156"/>
      <c r="BQ27" s="156"/>
      <c r="BR27" s="156"/>
      <c r="BS27" s="156"/>
      <c r="BT27" s="156"/>
      <c r="BU27" s="156"/>
      <c r="BV27" s="156"/>
      <c r="BW27" s="156"/>
      <c r="BX27" s="156"/>
      <c r="BY27" s="156"/>
      <c r="BZ27" s="156"/>
      <c r="CA27" s="156"/>
      <c r="CB27" s="156"/>
      <c r="CC27" s="156"/>
      <c r="CD27" s="156"/>
      <c r="CE27" s="156"/>
      <c r="CF27" s="157"/>
      <c r="CG27" s="157"/>
      <c r="CH27" s="157"/>
      <c r="CI27" s="157"/>
      <c r="CJ27" s="157"/>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9"/>
      <c r="DK27" s="149"/>
      <c r="DL27" s="149"/>
    </row>
    <row r="28" spans="1:116" s="4" customFormat="1" ht="17.100000000000001" customHeight="1" x14ac:dyDescent="0.4">
      <c r="A28" s="153"/>
      <c r="B28" s="153"/>
      <c r="C28" s="153"/>
      <c r="D28" s="27"/>
      <c r="E28" s="28"/>
      <c r="F28" s="28"/>
      <c r="G28" s="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29"/>
      <c r="BF28" s="155"/>
      <c r="BG28" s="155"/>
      <c r="BH28" s="155"/>
      <c r="BI28" s="155"/>
      <c r="BJ28" s="155"/>
      <c r="BK28" s="155"/>
      <c r="BL28" s="155"/>
      <c r="BM28" s="155"/>
      <c r="BN28" s="156"/>
      <c r="BO28" s="156"/>
      <c r="BP28" s="156"/>
      <c r="BQ28" s="156"/>
      <c r="BR28" s="156"/>
      <c r="BS28" s="156"/>
      <c r="BT28" s="156"/>
      <c r="BU28" s="156"/>
      <c r="BV28" s="156"/>
      <c r="BW28" s="156"/>
      <c r="BX28" s="156"/>
      <c r="BY28" s="156"/>
      <c r="BZ28" s="156"/>
      <c r="CA28" s="156"/>
      <c r="CB28" s="156"/>
      <c r="CC28" s="156"/>
      <c r="CD28" s="156"/>
      <c r="CE28" s="156"/>
      <c r="CF28" s="157"/>
      <c r="CG28" s="157"/>
      <c r="CH28" s="157"/>
      <c r="CI28" s="157"/>
      <c r="CJ28" s="157"/>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9"/>
      <c r="DK28" s="149"/>
      <c r="DL28" s="149"/>
    </row>
    <row r="29" spans="1:116" s="4" customFormat="1" ht="3" customHeight="1" x14ac:dyDescent="0.4">
      <c r="A29" s="153"/>
      <c r="B29" s="153"/>
      <c r="C29" s="153"/>
      <c r="D29" s="150"/>
      <c r="E29" s="151"/>
      <c r="F29" s="151"/>
      <c r="G29" s="151"/>
      <c r="H29" s="151"/>
      <c r="I29" s="151"/>
      <c r="J29" s="151"/>
      <c r="K29" s="151"/>
      <c r="L29" s="151"/>
      <c r="M29" s="151"/>
      <c r="N29" s="151"/>
      <c r="O29" s="151"/>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c r="BA29" s="151"/>
      <c r="BB29" s="151"/>
      <c r="BC29" s="151"/>
      <c r="BD29" s="151"/>
      <c r="BE29" s="152"/>
      <c r="BF29" s="155"/>
      <c r="BG29" s="155"/>
      <c r="BH29" s="155"/>
      <c r="BI29" s="155"/>
      <c r="BJ29" s="155"/>
      <c r="BK29" s="155"/>
      <c r="BL29" s="155"/>
      <c r="BM29" s="155"/>
      <c r="BN29" s="156"/>
      <c r="BO29" s="156"/>
      <c r="BP29" s="156"/>
      <c r="BQ29" s="156"/>
      <c r="BR29" s="156"/>
      <c r="BS29" s="156"/>
      <c r="BT29" s="156"/>
      <c r="BU29" s="156"/>
      <c r="BV29" s="156"/>
      <c r="BW29" s="156"/>
      <c r="BX29" s="156"/>
      <c r="BY29" s="156"/>
      <c r="BZ29" s="156"/>
      <c r="CA29" s="156"/>
      <c r="CB29" s="156"/>
      <c r="CC29" s="156"/>
      <c r="CD29" s="156"/>
      <c r="CE29" s="156"/>
      <c r="CF29" s="157"/>
      <c r="CG29" s="157"/>
      <c r="CH29" s="157"/>
      <c r="CI29" s="157"/>
      <c r="CJ29" s="157"/>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9"/>
      <c r="DK29" s="149"/>
      <c r="DL29" s="149"/>
    </row>
    <row r="30" spans="1:116" s="4" customFormat="1" ht="3" customHeight="1" x14ac:dyDescent="0.4">
      <c r="A30" s="153"/>
      <c r="B30" s="153"/>
      <c r="C30" s="153"/>
      <c r="D30" s="15"/>
      <c r="E30" s="16"/>
      <c r="F30" s="17"/>
      <c r="G30" s="17"/>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8"/>
      <c r="BF30" s="155"/>
      <c r="BG30" s="155"/>
      <c r="BH30" s="155"/>
      <c r="BI30" s="155"/>
      <c r="BJ30" s="155"/>
      <c r="BK30" s="155"/>
      <c r="BL30" s="155"/>
      <c r="BM30" s="155"/>
      <c r="BN30" s="156"/>
      <c r="BO30" s="156"/>
      <c r="BP30" s="156"/>
      <c r="BQ30" s="156"/>
      <c r="BR30" s="156"/>
      <c r="BS30" s="156"/>
      <c r="BT30" s="156"/>
      <c r="BU30" s="156"/>
      <c r="BV30" s="156"/>
      <c r="BW30" s="156"/>
      <c r="BX30" s="156"/>
      <c r="BY30" s="156"/>
      <c r="BZ30" s="156"/>
      <c r="CA30" s="156"/>
      <c r="CB30" s="156"/>
      <c r="CC30" s="156"/>
      <c r="CD30" s="156"/>
      <c r="CE30" s="156"/>
      <c r="CF30" s="157"/>
      <c r="CG30" s="157"/>
      <c r="CH30" s="157"/>
      <c r="CI30" s="157"/>
      <c r="CJ30" s="157"/>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9"/>
      <c r="DK30" s="149"/>
      <c r="DL30" s="149"/>
    </row>
    <row r="31" spans="1:116" s="4" customFormat="1" ht="8.4499999999999993" customHeight="1" x14ac:dyDescent="0.4">
      <c r="A31" s="153"/>
      <c r="B31" s="153"/>
      <c r="C31" s="153"/>
      <c r="D31" s="19"/>
      <c r="E31" s="143" t="str">
        <f>IF(DV43=0,"",MID(TEXT(DV43,"0000000000000"),1,1))</f>
        <v>3</v>
      </c>
      <c r="F31" s="143"/>
      <c r="G31" s="2"/>
      <c r="H31" s="143" t="str">
        <f>IF(DV43=0,"",MID(TEXT(DV43,"0000000000000"),2,1))</f>
        <v>3</v>
      </c>
      <c r="I31" s="143"/>
      <c r="J31" s="143" t="str">
        <f>IF(DV43=0,"",MID(TEXT(DV43,"0000000000000"),3,1))</f>
        <v>0</v>
      </c>
      <c r="K31" s="143"/>
      <c r="L31" s="143" t="str">
        <f>IF(DV43=0,"",MID(TEXT(DV43,"0000000000000"),4,1))</f>
        <v>0</v>
      </c>
      <c r="M31" s="143"/>
      <c r="N31" s="143" t="str">
        <f>IF(DV43=0,"",MID(TEXT(DV43,"0000000000000"),5,1))</f>
        <v>7</v>
      </c>
      <c r="O31" s="143"/>
      <c r="P31" s="3"/>
      <c r="Q31" s="143" t="str">
        <f>IF(DV43=0,"",MID(TEXT(DV43,"0000000000000"),6,1))</f>
        <v>0</v>
      </c>
      <c r="R31" s="143"/>
      <c r="S31" s="143" t="str">
        <f>IF(DV43=0,"",MID(TEXT(DV43,"0000000000000"),7,1))</f>
        <v>0</v>
      </c>
      <c r="T31" s="143"/>
      <c r="U31" s="143" t="str">
        <f>IF(DV43=0,"",MID(TEXT(DV43,"0000000000000"),8,1))</f>
        <v>4</v>
      </c>
      <c r="V31" s="143"/>
      <c r="W31" s="143" t="str">
        <f>IF(DV43=0,"",MID(TEXT(DV43,"0000000000000"),9,1))</f>
        <v>4</v>
      </c>
      <c r="X31" s="143"/>
      <c r="Y31" s="143" t="str">
        <f>IF(DV43=0,"",MID(TEXT(DV43,"0000000000000"),10,1))</f>
        <v>9</v>
      </c>
      <c r="Z31" s="143"/>
      <c r="AA31" s="3"/>
      <c r="AB31" s="143" t="str">
        <f>IF(DV43=0,"",MID(TEXT(DV43,"0000000000000"),11,1))</f>
        <v>4</v>
      </c>
      <c r="AC31" s="143"/>
      <c r="AD31" s="143" t="str">
        <f>IF(DV43=0,"",MID(TEXT(DV43,"0000000000000"),12,1))</f>
        <v>7</v>
      </c>
      <c r="AE31" s="143"/>
      <c r="AF31" s="3"/>
      <c r="AG31" s="143" t="str">
        <f>IF(DV43=0,"",MID(TEXT(DV43,"0000000000000"),13,1))</f>
        <v>9</v>
      </c>
      <c r="AH31" s="143"/>
      <c r="AI31" s="20"/>
      <c r="AJ31" s="20"/>
      <c r="AK31" s="20"/>
      <c r="AL31" s="20"/>
      <c r="AM31" s="20"/>
      <c r="AN31" s="144">
        <f>IF($DV43=0,"",0)</f>
        <v>0</v>
      </c>
      <c r="AO31" s="145"/>
      <c r="AP31" s="144">
        <f>IF($DV43=0,"",0)</f>
        <v>0</v>
      </c>
      <c r="AQ31" s="145"/>
      <c r="AR31" s="144">
        <f>IF($DV43=0,"",0)</f>
        <v>0</v>
      </c>
      <c r="AS31" s="145"/>
      <c r="AT31" s="144">
        <f>IF($DV43=0,"",0)</f>
        <v>0</v>
      </c>
      <c r="AU31" s="145"/>
      <c r="AV31" s="144">
        <f>IF($DV43=0,"",0)</f>
        <v>0</v>
      </c>
      <c r="AW31" s="145"/>
      <c r="AX31" s="20"/>
      <c r="AY31" s="20"/>
      <c r="AZ31" s="20"/>
      <c r="BA31" s="20"/>
      <c r="BB31" s="20"/>
      <c r="BC31" s="20"/>
      <c r="BD31" s="20"/>
      <c r="BE31" s="21"/>
      <c r="BF31" s="155"/>
      <c r="BG31" s="155"/>
      <c r="BH31" s="155"/>
      <c r="BI31" s="155"/>
      <c r="BJ31" s="155"/>
      <c r="BK31" s="155"/>
      <c r="BL31" s="155"/>
      <c r="BM31" s="155"/>
      <c r="BN31" s="156"/>
      <c r="BO31" s="156"/>
      <c r="BP31" s="156"/>
      <c r="BQ31" s="156"/>
      <c r="BR31" s="156"/>
      <c r="BS31" s="156"/>
      <c r="BT31" s="156"/>
      <c r="BU31" s="156"/>
      <c r="BV31" s="156"/>
      <c r="BW31" s="156"/>
      <c r="BX31" s="156"/>
      <c r="BY31" s="156"/>
      <c r="BZ31" s="156"/>
      <c r="CA31" s="156"/>
      <c r="CB31" s="156"/>
      <c r="CC31" s="156"/>
      <c r="CD31" s="156"/>
      <c r="CE31" s="156"/>
      <c r="CF31" s="157"/>
      <c r="CG31" s="157"/>
      <c r="CH31" s="157"/>
      <c r="CI31" s="157"/>
      <c r="CJ31" s="157"/>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9"/>
      <c r="DK31" s="149"/>
      <c r="DL31" s="149"/>
    </row>
    <row r="32" spans="1:116" s="4" customFormat="1" ht="8.4499999999999993" customHeight="1" x14ac:dyDescent="0.4">
      <c r="A32" s="153"/>
      <c r="B32" s="153"/>
      <c r="C32" s="153"/>
      <c r="D32" s="19"/>
      <c r="E32" s="143"/>
      <c r="F32" s="143"/>
      <c r="G32" s="7"/>
      <c r="H32" s="143"/>
      <c r="I32" s="143"/>
      <c r="J32" s="143"/>
      <c r="K32" s="143"/>
      <c r="L32" s="143"/>
      <c r="M32" s="143"/>
      <c r="N32" s="143"/>
      <c r="O32" s="143"/>
      <c r="P32" s="8"/>
      <c r="Q32" s="143"/>
      <c r="R32" s="143"/>
      <c r="S32" s="143"/>
      <c r="T32" s="143"/>
      <c r="U32" s="143"/>
      <c r="V32" s="143"/>
      <c r="W32" s="143"/>
      <c r="X32" s="143"/>
      <c r="Y32" s="143"/>
      <c r="Z32" s="143"/>
      <c r="AA32" s="8"/>
      <c r="AB32" s="143"/>
      <c r="AC32" s="143"/>
      <c r="AD32" s="143"/>
      <c r="AE32" s="143"/>
      <c r="AF32" s="8"/>
      <c r="AG32" s="143"/>
      <c r="AH32" s="143"/>
      <c r="AI32" s="23"/>
      <c r="AJ32" s="23"/>
      <c r="AK32" s="20"/>
      <c r="AL32" s="20"/>
      <c r="AM32" s="23"/>
      <c r="AN32" s="146"/>
      <c r="AO32" s="147"/>
      <c r="AP32" s="146"/>
      <c r="AQ32" s="147"/>
      <c r="AR32" s="146"/>
      <c r="AS32" s="147"/>
      <c r="AT32" s="146"/>
      <c r="AU32" s="147"/>
      <c r="AV32" s="146"/>
      <c r="AW32" s="147"/>
      <c r="AX32" s="20"/>
      <c r="AY32" s="20"/>
      <c r="AZ32" s="20"/>
      <c r="BA32" s="20"/>
      <c r="BB32" s="20"/>
      <c r="BC32" s="20"/>
      <c r="BD32" s="20"/>
      <c r="BE32" s="21"/>
      <c r="BF32" s="155"/>
      <c r="BG32" s="155"/>
      <c r="BH32" s="155"/>
      <c r="BI32" s="155"/>
      <c r="BJ32" s="155"/>
      <c r="BK32" s="155"/>
      <c r="BL32" s="155"/>
      <c r="BM32" s="155"/>
      <c r="BN32" s="156"/>
      <c r="BO32" s="156"/>
      <c r="BP32" s="156"/>
      <c r="BQ32" s="156"/>
      <c r="BR32" s="156"/>
      <c r="BS32" s="156"/>
      <c r="BT32" s="156"/>
      <c r="BU32" s="156"/>
      <c r="BV32" s="156"/>
      <c r="BW32" s="156"/>
      <c r="BX32" s="156"/>
      <c r="BY32" s="156"/>
      <c r="BZ32" s="156"/>
      <c r="CA32" s="156"/>
      <c r="CB32" s="156"/>
      <c r="CC32" s="156"/>
      <c r="CD32" s="156"/>
      <c r="CE32" s="156"/>
      <c r="CF32" s="157"/>
      <c r="CG32" s="157"/>
      <c r="CH32" s="157"/>
      <c r="CI32" s="157"/>
      <c r="CJ32" s="157"/>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9"/>
      <c r="DK32" s="149"/>
      <c r="DL32" s="149"/>
    </row>
    <row r="33" spans="1:141" s="4" customFormat="1" ht="17.100000000000001" customHeight="1" x14ac:dyDescent="0.4">
      <c r="A33" s="153"/>
      <c r="B33" s="153"/>
      <c r="C33" s="153"/>
      <c r="D33" s="24"/>
      <c r="E33" s="139" t="s">
        <v>19</v>
      </c>
      <c r="F33" s="139"/>
      <c r="G33" s="12"/>
      <c r="H33" s="140" t="str">
        <f>IF(DV43=0,"",DW43)&amp;" "&amp;DX43</f>
        <v>นาย จาก</v>
      </c>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1" t="s">
        <v>20</v>
      </c>
      <c r="AH33" s="141"/>
      <c r="AI33" s="141"/>
      <c r="AJ33" s="141"/>
      <c r="AK33" s="140" t="str">
        <f>IF(DV43=0,"",DY43)</f>
        <v>โค้งสำโรง</v>
      </c>
      <c r="AL33" s="140"/>
      <c r="AM33" s="140"/>
      <c r="AN33" s="140"/>
      <c r="AO33" s="140"/>
      <c r="AP33" s="140"/>
      <c r="AQ33" s="140"/>
      <c r="AR33" s="140"/>
      <c r="AS33" s="140"/>
      <c r="AT33" s="140"/>
      <c r="AU33" s="140"/>
      <c r="AV33" s="140"/>
      <c r="AW33" s="140"/>
      <c r="AX33" s="140"/>
      <c r="AY33" s="140"/>
      <c r="AZ33" s="140"/>
      <c r="BA33" s="140"/>
      <c r="BB33" s="140"/>
      <c r="BC33" s="140"/>
      <c r="BD33" s="140"/>
      <c r="BE33" s="26"/>
      <c r="BF33" s="155"/>
      <c r="BG33" s="155"/>
      <c r="BH33" s="155"/>
      <c r="BI33" s="155"/>
      <c r="BJ33" s="155"/>
      <c r="BK33" s="155"/>
      <c r="BL33" s="155"/>
      <c r="BM33" s="155"/>
      <c r="BN33" s="156"/>
      <c r="BO33" s="156"/>
      <c r="BP33" s="156"/>
      <c r="BQ33" s="156"/>
      <c r="BR33" s="156"/>
      <c r="BS33" s="156"/>
      <c r="BT33" s="156"/>
      <c r="BU33" s="156"/>
      <c r="BV33" s="156"/>
      <c r="BW33" s="156"/>
      <c r="BX33" s="156"/>
      <c r="BY33" s="156"/>
      <c r="BZ33" s="156"/>
      <c r="CA33" s="156"/>
      <c r="CB33" s="156"/>
      <c r="CC33" s="156"/>
      <c r="CD33" s="156"/>
      <c r="CE33" s="156"/>
      <c r="CF33" s="157"/>
      <c r="CG33" s="157"/>
      <c r="CH33" s="157"/>
      <c r="CI33" s="157"/>
      <c r="CJ33" s="157"/>
      <c r="CK33" s="148"/>
      <c r="CL33" s="148"/>
      <c r="CM33" s="148"/>
      <c r="CN33" s="148"/>
      <c r="CO33" s="148"/>
      <c r="CP33" s="148"/>
      <c r="CQ33" s="148"/>
      <c r="CR33" s="148"/>
      <c r="CS33" s="148"/>
      <c r="CT33" s="148"/>
      <c r="CU33" s="148"/>
      <c r="CV33" s="148"/>
      <c r="CW33" s="148"/>
      <c r="CX33" s="148"/>
      <c r="CY33" s="148"/>
      <c r="CZ33" s="148"/>
      <c r="DA33" s="148"/>
      <c r="DB33" s="148"/>
      <c r="DC33" s="148"/>
      <c r="DD33" s="148"/>
      <c r="DE33" s="148"/>
      <c r="DF33" s="148"/>
      <c r="DG33" s="148"/>
      <c r="DH33" s="148"/>
      <c r="DI33" s="148"/>
      <c r="DJ33" s="149"/>
      <c r="DK33" s="149"/>
      <c r="DL33" s="149"/>
    </row>
    <row r="34" spans="1:141" s="4" customFormat="1" ht="17.100000000000001" customHeight="1" x14ac:dyDescent="0.4">
      <c r="A34" s="153"/>
      <c r="B34" s="153"/>
      <c r="C34" s="153"/>
      <c r="D34" s="27"/>
      <c r="E34" s="142" t="s">
        <v>21</v>
      </c>
      <c r="F34" s="142"/>
      <c r="G34" s="142"/>
      <c r="H34" s="128" t="str">
        <f>IF(DV43=0,"",DZ43)</f>
        <v>8 หมู่ที่ 8 ต.เมืองฝาง อ.เมือง จ.บุรีรัมย์</v>
      </c>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29"/>
      <c r="BF34" s="155"/>
      <c r="BG34" s="155"/>
      <c r="BH34" s="155"/>
      <c r="BI34" s="155"/>
      <c r="BJ34" s="155"/>
      <c r="BK34" s="155"/>
      <c r="BL34" s="155"/>
      <c r="BM34" s="155"/>
      <c r="BN34" s="156"/>
      <c r="BO34" s="156"/>
      <c r="BP34" s="156"/>
      <c r="BQ34" s="156"/>
      <c r="BR34" s="156"/>
      <c r="BS34" s="156"/>
      <c r="BT34" s="156"/>
      <c r="BU34" s="156"/>
      <c r="BV34" s="156"/>
      <c r="BW34" s="156"/>
      <c r="BX34" s="156"/>
      <c r="BY34" s="156"/>
      <c r="BZ34" s="156"/>
      <c r="CA34" s="156"/>
      <c r="CB34" s="156"/>
      <c r="CC34" s="156"/>
      <c r="CD34" s="156"/>
      <c r="CE34" s="156"/>
      <c r="CF34" s="157"/>
      <c r="CG34" s="157"/>
      <c r="CH34" s="157"/>
      <c r="CI34" s="157"/>
      <c r="CJ34" s="157"/>
      <c r="CK34" s="148"/>
      <c r="CL34" s="148"/>
      <c r="CM34" s="148"/>
      <c r="CN34" s="148"/>
      <c r="CO34" s="148"/>
      <c r="CP34" s="148"/>
      <c r="CQ34" s="148"/>
      <c r="CR34" s="148"/>
      <c r="CS34" s="148"/>
      <c r="CT34" s="148"/>
      <c r="CU34" s="148"/>
      <c r="CV34" s="148"/>
      <c r="CW34" s="148"/>
      <c r="CX34" s="148"/>
      <c r="CY34" s="148"/>
      <c r="CZ34" s="148"/>
      <c r="DA34" s="148"/>
      <c r="DB34" s="148"/>
      <c r="DC34" s="148"/>
      <c r="DD34" s="148"/>
      <c r="DE34" s="148"/>
      <c r="DF34" s="148"/>
      <c r="DG34" s="148"/>
      <c r="DH34" s="148"/>
      <c r="DI34" s="148"/>
      <c r="DJ34" s="149"/>
      <c r="DK34" s="149"/>
      <c r="DL34" s="149"/>
    </row>
    <row r="35" spans="1:141" s="4" customFormat="1" ht="17.100000000000001" customHeight="1" x14ac:dyDescent="0.4">
      <c r="A35" s="153"/>
      <c r="B35" s="153"/>
      <c r="C35" s="153"/>
      <c r="D35" s="27"/>
      <c r="E35" s="28"/>
      <c r="F35" s="28"/>
      <c r="G35" s="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29"/>
      <c r="BF35" s="155"/>
      <c r="BG35" s="155"/>
      <c r="BH35" s="155"/>
      <c r="BI35" s="155"/>
      <c r="BJ35" s="155"/>
      <c r="BK35" s="155"/>
      <c r="BL35" s="155"/>
      <c r="BM35" s="155"/>
      <c r="BN35" s="156"/>
      <c r="BO35" s="156"/>
      <c r="BP35" s="156"/>
      <c r="BQ35" s="156"/>
      <c r="BR35" s="156"/>
      <c r="BS35" s="156"/>
      <c r="BT35" s="156"/>
      <c r="BU35" s="156"/>
      <c r="BV35" s="156"/>
      <c r="BW35" s="156"/>
      <c r="BX35" s="156"/>
      <c r="BY35" s="156"/>
      <c r="BZ35" s="156"/>
      <c r="CA35" s="156"/>
      <c r="CB35" s="156"/>
      <c r="CC35" s="156"/>
      <c r="CD35" s="156"/>
      <c r="CE35" s="156"/>
      <c r="CF35" s="157"/>
      <c r="CG35" s="157"/>
      <c r="CH35" s="157"/>
      <c r="CI35" s="157"/>
      <c r="CJ35" s="157"/>
      <c r="CK35" s="148"/>
      <c r="CL35" s="148"/>
      <c r="CM35" s="148"/>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9"/>
      <c r="DK35" s="149"/>
      <c r="DL35" s="149"/>
    </row>
    <row r="36" spans="1:141" s="4" customFormat="1" ht="3" customHeight="1" x14ac:dyDescent="0.4">
      <c r="A36" s="153"/>
      <c r="B36" s="153"/>
      <c r="C36" s="153"/>
      <c r="D36" s="150"/>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2"/>
      <c r="BF36" s="155"/>
      <c r="BG36" s="155"/>
      <c r="BH36" s="155"/>
      <c r="BI36" s="155"/>
      <c r="BJ36" s="155"/>
      <c r="BK36" s="155"/>
      <c r="BL36" s="155"/>
      <c r="BM36" s="155"/>
      <c r="BN36" s="156"/>
      <c r="BO36" s="156"/>
      <c r="BP36" s="156"/>
      <c r="BQ36" s="156"/>
      <c r="BR36" s="156"/>
      <c r="BS36" s="156"/>
      <c r="BT36" s="156"/>
      <c r="BU36" s="156"/>
      <c r="BV36" s="156"/>
      <c r="BW36" s="156"/>
      <c r="BX36" s="156"/>
      <c r="BY36" s="156"/>
      <c r="BZ36" s="156"/>
      <c r="CA36" s="156"/>
      <c r="CB36" s="156"/>
      <c r="CC36" s="156"/>
      <c r="CD36" s="156"/>
      <c r="CE36" s="156"/>
      <c r="CF36" s="157"/>
      <c r="CG36" s="157"/>
      <c r="CH36" s="157"/>
      <c r="CI36" s="157"/>
      <c r="CJ36" s="157"/>
      <c r="CK36" s="148"/>
      <c r="CL36" s="148"/>
      <c r="CM36" s="148"/>
      <c r="CN36" s="148"/>
      <c r="CO36" s="148"/>
      <c r="CP36" s="148"/>
      <c r="CQ36" s="148"/>
      <c r="CR36" s="148"/>
      <c r="CS36" s="148"/>
      <c r="CT36" s="148"/>
      <c r="CU36" s="148"/>
      <c r="CV36" s="148"/>
      <c r="CW36" s="148"/>
      <c r="CX36" s="148"/>
      <c r="CY36" s="148"/>
      <c r="CZ36" s="148"/>
      <c r="DA36" s="148"/>
      <c r="DB36" s="148"/>
      <c r="DC36" s="148"/>
      <c r="DD36" s="148"/>
      <c r="DE36" s="148"/>
      <c r="DF36" s="148"/>
      <c r="DG36" s="148"/>
      <c r="DH36" s="148"/>
      <c r="DI36" s="148"/>
      <c r="DJ36" s="149"/>
      <c r="DK36" s="149"/>
      <c r="DL36" s="149"/>
    </row>
    <row r="37" spans="1:141" s="4" customFormat="1" ht="3" customHeight="1" x14ac:dyDescent="0.4">
      <c r="A37" s="153"/>
      <c r="B37" s="153"/>
      <c r="C37" s="153"/>
      <c r="D37" s="15"/>
      <c r="E37" s="16"/>
      <c r="F37" s="17"/>
      <c r="G37" s="17"/>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8"/>
      <c r="BF37" s="155"/>
      <c r="BG37" s="155"/>
      <c r="BH37" s="155"/>
      <c r="BI37" s="155"/>
      <c r="BJ37" s="155"/>
      <c r="BK37" s="155"/>
      <c r="BL37" s="155"/>
      <c r="BM37" s="155"/>
      <c r="BN37" s="156"/>
      <c r="BO37" s="156"/>
      <c r="BP37" s="156"/>
      <c r="BQ37" s="156"/>
      <c r="BR37" s="156"/>
      <c r="BS37" s="156"/>
      <c r="BT37" s="156"/>
      <c r="BU37" s="156"/>
      <c r="BV37" s="156"/>
      <c r="BW37" s="156"/>
      <c r="BX37" s="156"/>
      <c r="BY37" s="156"/>
      <c r="BZ37" s="156"/>
      <c r="CA37" s="156"/>
      <c r="CB37" s="156"/>
      <c r="CC37" s="156"/>
      <c r="CD37" s="156"/>
      <c r="CE37" s="156"/>
      <c r="CF37" s="157"/>
      <c r="CG37" s="157"/>
      <c r="CH37" s="157"/>
      <c r="CI37" s="157"/>
      <c r="CJ37" s="157"/>
      <c r="CK37" s="148"/>
      <c r="CL37" s="148"/>
      <c r="CM37" s="148"/>
      <c r="CN37" s="148"/>
      <c r="CO37" s="148"/>
      <c r="CP37" s="148"/>
      <c r="CQ37" s="148"/>
      <c r="CR37" s="148"/>
      <c r="CS37" s="148"/>
      <c r="CT37" s="148"/>
      <c r="CU37" s="148"/>
      <c r="CV37" s="148"/>
      <c r="CW37" s="148"/>
      <c r="CX37" s="148"/>
      <c r="CY37" s="148"/>
      <c r="CZ37" s="148"/>
      <c r="DA37" s="148"/>
      <c r="DB37" s="148"/>
      <c r="DC37" s="148"/>
      <c r="DD37" s="148"/>
      <c r="DE37" s="148"/>
      <c r="DF37" s="148"/>
      <c r="DG37" s="148"/>
      <c r="DH37" s="148"/>
      <c r="DI37" s="148"/>
      <c r="DJ37" s="149"/>
      <c r="DK37" s="149"/>
      <c r="DL37" s="149"/>
    </row>
    <row r="38" spans="1:141" s="4" customFormat="1" ht="8.4499999999999993" customHeight="1" x14ac:dyDescent="0.4">
      <c r="A38" s="153"/>
      <c r="B38" s="153"/>
      <c r="C38" s="153"/>
      <c r="D38" s="19"/>
      <c r="E38" s="143" t="str">
        <f>IF(DV44=0,"",MID(TEXT(DV44,"0000000000000"),1,1))</f>
        <v>1</v>
      </c>
      <c r="F38" s="143"/>
      <c r="G38" s="2"/>
      <c r="H38" s="143" t="str">
        <f>IF(DV44=0,"",MID(TEXT(DV44,"0000000000000"),2,1))</f>
        <v>3</v>
      </c>
      <c r="I38" s="143"/>
      <c r="J38" s="143" t="str">
        <f>IF(DV44=0,"",MID(TEXT(DV44,"0000000000000"),3,1))</f>
        <v>1</v>
      </c>
      <c r="K38" s="143"/>
      <c r="L38" s="143" t="str">
        <f>IF(DV44=0,"",MID(TEXT(DV44,"0000000000000"),4,1))</f>
        <v>0</v>
      </c>
      <c r="M38" s="143"/>
      <c r="N38" s="143" t="str">
        <f>IF(DV44=0,"",MID(TEXT(DV44,"0000000000000"),5,1))</f>
        <v>1</v>
      </c>
      <c r="O38" s="143"/>
      <c r="P38" s="3"/>
      <c r="Q38" s="143" t="str">
        <f>IF(DV44=0,"",MID(TEXT(DV44,"0000000000000"),6,1))</f>
        <v>0</v>
      </c>
      <c r="R38" s="143"/>
      <c r="S38" s="143" t="str">
        <f>IF(DV44=0,"",MID(TEXT(DV44,"0000000000000"),7,1))</f>
        <v>0</v>
      </c>
      <c r="T38" s="143"/>
      <c r="U38" s="143" t="str">
        <f>IF(DV44=0,"",MID(TEXT(DV44,"0000000000000"),8,1))</f>
        <v>1</v>
      </c>
      <c r="V38" s="143"/>
      <c r="W38" s="143" t="str">
        <f>IF(DV44=0,"",MID(TEXT(DV44,"0000000000000"),9,1))</f>
        <v>7</v>
      </c>
      <c r="X38" s="143"/>
      <c r="Y38" s="143" t="str">
        <f>IF(DV44=0,"",MID(TEXT(DV44,"0000000000000"),10,1))</f>
        <v>3</v>
      </c>
      <c r="Z38" s="143"/>
      <c r="AA38" s="3"/>
      <c r="AB38" s="143" t="str">
        <f>IF(DV44=0,"",MID(TEXT(DV44,"0000000000000"),11,1))</f>
        <v>1</v>
      </c>
      <c r="AC38" s="143"/>
      <c r="AD38" s="143" t="str">
        <f>IF(DV44=0,"",MID(TEXT(DV44,"0000000000000"),12,1))</f>
        <v>8</v>
      </c>
      <c r="AE38" s="143"/>
      <c r="AF38" s="3"/>
      <c r="AG38" s="143" t="str">
        <f>IF(DV44=0,"",MID(TEXT(DV44,"0000000000000"),13,1))</f>
        <v>2</v>
      </c>
      <c r="AH38" s="143"/>
      <c r="AI38" s="20"/>
      <c r="AJ38" s="20"/>
      <c r="AK38" s="20"/>
      <c r="AL38" s="20"/>
      <c r="AM38" s="20"/>
      <c r="AN38" s="144">
        <f>IF($DV44=0,"",0)</f>
        <v>0</v>
      </c>
      <c r="AO38" s="145"/>
      <c r="AP38" s="144">
        <f>IF($DV44=0,"",0)</f>
        <v>0</v>
      </c>
      <c r="AQ38" s="145"/>
      <c r="AR38" s="144">
        <f>IF($DV44=0,"",0)</f>
        <v>0</v>
      </c>
      <c r="AS38" s="145"/>
      <c r="AT38" s="144">
        <f>IF($DV44=0,"",0)</f>
        <v>0</v>
      </c>
      <c r="AU38" s="145"/>
      <c r="AV38" s="144">
        <f>IF($DV44=0,"",0)</f>
        <v>0</v>
      </c>
      <c r="AW38" s="145"/>
      <c r="AX38" s="20"/>
      <c r="AY38" s="20"/>
      <c r="AZ38" s="20"/>
      <c r="BA38" s="20"/>
      <c r="BB38" s="20"/>
      <c r="BC38" s="20"/>
      <c r="BD38" s="20"/>
      <c r="BE38" s="21"/>
      <c r="BF38" s="155"/>
      <c r="BG38" s="155"/>
      <c r="BH38" s="155"/>
      <c r="BI38" s="155"/>
      <c r="BJ38" s="155"/>
      <c r="BK38" s="155"/>
      <c r="BL38" s="155"/>
      <c r="BM38" s="155"/>
      <c r="BN38" s="156"/>
      <c r="BO38" s="156"/>
      <c r="BP38" s="156"/>
      <c r="BQ38" s="156"/>
      <c r="BR38" s="156"/>
      <c r="BS38" s="156"/>
      <c r="BT38" s="156"/>
      <c r="BU38" s="156"/>
      <c r="BV38" s="156"/>
      <c r="BW38" s="156"/>
      <c r="BX38" s="156"/>
      <c r="BY38" s="156"/>
      <c r="BZ38" s="156"/>
      <c r="CA38" s="156"/>
      <c r="CB38" s="156"/>
      <c r="CC38" s="156"/>
      <c r="CD38" s="156"/>
      <c r="CE38" s="156"/>
      <c r="CF38" s="157"/>
      <c r="CG38" s="157"/>
      <c r="CH38" s="157"/>
      <c r="CI38" s="157"/>
      <c r="CJ38" s="157"/>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9"/>
      <c r="DK38" s="149"/>
      <c r="DL38" s="149"/>
      <c r="DV38" s="158" t="s">
        <v>4</v>
      </c>
      <c r="DW38" s="158"/>
      <c r="DX38" s="158"/>
      <c r="DY38" s="158"/>
      <c r="DZ38" s="159">
        <v>1</v>
      </c>
      <c r="EA38" s="159"/>
      <c r="EB38" s="158" t="s">
        <v>5</v>
      </c>
      <c r="EC38" s="158"/>
      <c r="ED38" s="158"/>
      <c r="EE38" s="158"/>
      <c r="EF38" s="158"/>
      <c r="EG38" s="159">
        <v>20</v>
      </c>
      <c r="EH38" s="159"/>
      <c r="EI38" s="158" t="s">
        <v>6</v>
      </c>
      <c r="EJ38" s="158"/>
      <c r="EK38" s="158"/>
    </row>
    <row r="39" spans="1:141" s="4" customFormat="1" ht="8.4499999999999993" customHeight="1" x14ac:dyDescent="0.4">
      <c r="A39" s="153"/>
      <c r="B39" s="153"/>
      <c r="C39" s="153"/>
      <c r="D39" s="19"/>
      <c r="E39" s="143"/>
      <c r="F39" s="143"/>
      <c r="G39" s="7"/>
      <c r="H39" s="143"/>
      <c r="I39" s="143"/>
      <c r="J39" s="143"/>
      <c r="K39" s="143"/>
      <c r="L39" s="143"/>
      <c r="M39" s="143"/>
      <c r="N39" s="143"/>
      <c r="O39" s="143"/>
      <c r="P39" s="8"/>
      <c r="Q39" s="143"/>
      <c r="R39" s="143"/>
      <c r="S39" s="143"/>
      <c r="T39" s="143"/>
      <c r="U39" s="143"/>
      <c r="V39" s="143"/>
      <c r="W39" s="143"/>
      <c r="X39" s="143"/>
      <c r="Y39" s="143"/>
      <c r="Z39" s="143"/>
      <c r="AA39" s="8"/>
      <c r="AB39" s="143"/>
      <c r="AC39" s="143"/>
      <c r="AD39" s="143"/>
      <c r="AE39" s="143"/>
      <c r="AF39" s="8"/>
      <c r="AG39" s="143"/>
      <c r="AH39" s="143"/>
      <c r="AI39" s="23"/>
      <c r="AJ39" s="23"/>
      <c r="AK39" s="20"/>
      <c r="AL39" s="20"/>
      <c r="AM39" s="23"/>
      <c r="AN39" s="146"/>
      <c r="AO39" s="147"/>
      <c r="AP39" s="146"/>
      <c r="AQ39" s="147"/>
      <c r="AR39" s="146"/>
      <c r="AS39" s="147"/>
      <c r="AT39" s="146"/>
      <c r="AU39" s="147"/>
      <c r="AV39" s="146"/>
      <c r="AW39" s="147"/>
      <c r="AX39" s="20"/>
      <c r="AY39" s="20"/>
      <c r="AZ39" s="20"/>
      <c r="BA39" s="20"/>
      <c r="BB39" s="20"/>
      <c r="BC39" s="20"/>
      <c r="BD39" s="20"/>
      <c r="BE39" s="21"/>
      <c r="BF39" s="155"/>
      <c r="BG39" s="155"/>
      <c r="BH39" s="155"/>
      <c r="BI39" s="155"/>
      <c r="BJ39" s="155"/>
      <c r="BK39" s="155"/>
      <c r="BL39" s="155"/>
      <c r="BM39" s="155"/>
      <c r="BN39" s="156"/>
      <c r="BO39" s="156"/>
      <c r="BP39" s="156"/>
      <c r="BQ39" s="156"/>
      <c r="BR39" s="156"/>
      <c r="BS39" s="156"/>
      <c r="BT39" s="156"/>
      <c r="BU39" s="156"/>
      <c r="BV39" s="156"/>
      <c r="BW39" s="156"/>
      <c r="BX39" s="156"/>
      <c r="BY39" s="156"/>
      <c r="BZ39" s="156"/>
      <c r="CA39" s="156"/>
      <c r="CB39" s="156"/>
      <c r="CC39" s="156"/>
      <c r="CD39" s="156"/>
      <c r="CE39" s="156"/>
      <c r="CF39" s="157"/>
      <c r="CG39" s="157"/>
      <c r="CH39" s="157"/>
      <c r="CI39" s="157"/>
      <c r="CJ39" s="157"/>
      <c r="CK39" s="148"/>
      <c r="CL39" s="148"/>
      <c r="CM39" s="148"/>
      <c r="CN39" s="148"/>
      <c r="CO39" s="148"/>
      <c r="CP39" s="148"/>
      <c r="CQ39" s="148"/>
      <c r="CR39" s="148"/>
      <c r="CS39" s="148"/>
      <c r="CT39" s="148"/>
      <c r="CU39" s="148"/>
      <c r="CV39" s="148"/>
      <c r="CW39" s="148"/>
      <c r="CX39" s="148"/>
      <c r="CY39" s="148"/>
      <c r="CZ39" s="148"/>
      <c r="DA39" s="148"/>
      <c r="DB39" s="148"/>
      <c r="DC39" s="148"/>
      <c r="DD39" s="148"/>
      <c r="DE39" s="148"/>
      <c r="DF39" s="148"/>
      <c r="DG39" s="148"/>
      <c r="DH39" s="148"/>
      <c r="DI39" s="148"/>
      <c r="DJ39" s="149"/>
      <c r="DK39" s="149"/>
      <c r="DL39" s="149"/>
      <c r="DV39" s="107">
        <v>3300700449479</v>
      </c>
      <c r="DW39" s="47" t="str">
        <f>_xlfn.XLOOKUP(DV39,Data!D:D,Data!C:C,"")</f>
        <v>นาย</v>
      </c>
      <c r="DX39" s="4" t="str">
        <f>_xlfn.TEXTBEFORE(_xlfn.XLOOKUP(DV39,Data!D:D,Data!B:B)," ",,,,"")</f>
        <v>จาก</v>
      </c>
      <c r="DY39" s="47" t="str">
        <f>_xlfn.TEXTAFTER(_xlfn.XLOOKUP(DV39,Data!D:D,Data!B:B)," ",,,,"")</f>
        <v>โค้งสำโรง</v>
      </c>
      <c r="DZ39" s="47" t="str">
        <f>_xlfn.XLOOKUP(DV39,Data!D:D,Data!E:E,"")</f>
        <v>8 หมู่ที่ 8 ต.เมืองฝาง อ.เมือง จ.บุรีรัมย์</v>
      </c>
    </row>
    <row r="40" spans="1:141" s="4" customFormat="1" ht="17.100000000000001" customHeight="1" x14ac:dyDescent="0.4">
      <c r="A40" s="153"/>
      <c r="B40" s="153"/>
      <c r="C40" s="153"/>
      <c r="D40" s="24"/>
      <c r="E40" s="139" t="s">
        <v>19</v>
      </c>
      <c r="F40" s="139"/>
      <c r="G40" s="12"/>
      <c r="H40" s="140" t="str">
        <f>IF(DV44=0,"",DW44)&amp;" "&amp;DX44</f>
        <v>นาย อานนท์</v>
      </c>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1" t="s">
        <v>20</v>
      </c>
      <c r="AH40" s="141"/>
      <c r="AI40" s="141"/>
      <c r="AJ40" s="141"/>
      <c r="AK40" s="140" t="str">
        <f>IF(DV44=0,"",DY44)</f>
        <v>พันมะวงค์</v>
      </c>
      <c r="AL40" s="140"/>
      <c r="AM40" s="140"/>
      <c r="AN40" s="140"/>
      <c r="AO40" s="140"/>
      <c r="AP40" s="140"/>
      <c r="AQ40" s="140"/>
      <c r="AR40" s="140"/>
      <c r="AS40" s="140"/>
      <c r="AT40" s="140"/>
      <c r="AU40" s="140"/>
      <c r="AV40" s="140"/>
      <c r="AW40" s="140"/>
      <c r="AX40" s="140"/>
      <c r="AY40" s="140"/>
      <c r="AZ40" s="140"/>
      <c r="BA40" s="140"/>
      <c r="BB40" s="140"/>
      <c r="BC40" s="140"/>
      <c r="BD40" s="140"/>
      <c r="BE40" s="26"/>
      <c r="BF40" s="155"/>
      <c r="BG40" s="155"/>
      <c r="BH40" s="155"/>
      <c r="BI40" s="155"/>
      <c r="BJ40" s="155"/>
      <c r="BK40" s="155"/>
      <c r="BL40" s="155"/>
      <c r="BM40" s="155"/>
      <c r="BN40" s="156"/>
      <c r="BO40" s="156"/>
      <c r="BP40" s="156"/>
      <c r="BQ40" s="156"/>
      <c r="BR40" s="156"/>
      <c r="BS40" s="156"/>
      <c r="BT40" s="156"/>
      <c r="BU40" s="156"/>
      <c r="BV40" s="156"/>
      <c r="BW40" s="156"/>
      <c r="BX40" s="156"/>
      <c r="BY40" s="156"/>
      <c r="BZ40" s="156"/>
      <c r="CA40" s="156"/>
      <c r="CB40" s="156"/>
      <c r="CC40" s="156"/>
      <c r="CD40" s="156"/>
      <c r="CE40" s="156"/>
      <c r="CF40" s="157"/>
      <c r="CG40" s="157"/>
      <c r="CH40" s="157"/>
      <c r="CI40" s="157"/>
      <c r="CJ40" s="157"/>
      <c r="CK40" s="148"/>
      <c r="CL40" s="148"/>
      <c r="CM40" s="148"/>
      <c r="CN40" s="148"/>
      <c r="CO40" s="148"/>
      <c r="CP40" s="148"/>
      <c r="CQ40" s="148"/>
      <c r="CR40" s="148"/>
      <c r="CS40" s="148"/>
      <c r="CT40" s="148"/>
      <c r="CU40" s="148"/>
      <c r="CV40" s="148"/>
      <c r="CW40" s="148"/>
      <c r="CX40" s="148"/>
      <c r="CY40" s="148"/>
      <c r="CZ40" s="148"/>
      <c r="DA40" s="148"/>
      <c r="DB40" s="148"/>
      <c r="DC40" s="148"/>
      <c r="DD40" s="148"/>
      <c r="DE40" s="148"/>
      <c r="DF40" s="148"/>
      <c r="DG40" s="148"/>
      <c r="DH40" s="148"/>
      <c r="DI40" s="148"/>
      <c r="DJ40" s="149"/>
      <c r="DK40" s="149"/>
      <c r="DL40" s="149"/>
      <c r="DV40" s="107">
        <v>1319900619744</v>
      </c>
      <c r="DW40" s="47" t="str">
        <f>_xlfn.XLOOKUP(DV40,Data!D:D,Data!C:C,"")</f>
        <v>นาย</v>
      </c>
      <c r="DX40" s="4" t="str">
        <f>_xlfn.TEXTBEFORE(_xlfn.XLOOKUP(DV40,Data!D:D,Data!B:B)," ",,,,"")</f>
        <v>ทนงศักดิ์</v>
      </c>
      <c r="DY40" s="47" t="str">
        <f>_xlfn.TEXTAFTER(_xlfn.XLOOKUP(DV40,Data!D:D,Data!B:B)," ",,,,"")</f>
        <v>โค้งสำโรง</v>
      </c>
      <c r="DZ40" s="47" t="str">
        <f>_xlfn.XLOOKUP(DV40,Data!D:D,Data!E:E,"")</f>
        <v>8 หมู่ที่ 8 ต.เมืองฝาง อ.เมือง จ.บุรีรัมย์</v>
      </c>
    </row>
    <row r="41" spans="1:141" s="4" customFormat="1" ht="17.100000000000001" customHeight="1" x14ac:dyDescent="0.4">
      <c r="A41" s="153"/>
      <c r="B41" s="153"/>
      <c r="C41" s="153"/>
      <c r="D41" s="27"/>
      <c r="E41" s="142" t="s">
        <v>21</v>
      </c>
      <c r="F41" s="142"/>
      <c r="G41" s="142"/>
      <c r="H41" s="128" t="str">
        <f>IF(DV44=0,"",DZ44)</f>
        <v>161 หมู่ที่ 8 ต.เมืองฝาง อ.เมือง จ.บุรีรัมย์</v>
      </c>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29"/>
      <c r="BF41" s="155"/>
      <c r="BG41" s="155"/>
      <c r="BH41" s="155"/>
      <c r="BI41" s="155"/>
      <c r="BJ41" s="155"/>
      <c r="BK41" s="155"/>
      <c r="BL41" s="155"/>
      <c r="BM41" s="155"/>
      <c r="BN41" s="156"/>
      <c r="BO41" s="156"/>
      <c r="BP41" s="156"/>
      <c r="BQ41" s="156"/>
      <c r="BR41" s="156"/>
      <c r="BS41" s="156"/>
      <c r="BT41" s="156"/>
      <c r="BU41" s="156"/>
      <c r="BV41" s="156"/>
      <c r="BW41" s="156"/>
      <c r="BX41" s="156"/>
      <c r="BY41" s="156"/>
      <c r="BZ41" s="156"/>
      <c r="CA41" s="156"/>
      <c r="CB41" s="156"/>
      <c r="CC41" s="156"/>
      <c r="CD41" s="156"/>
      <c r="CE41" s="156"/>
      <c r="CF41" s="157"/>
      <c r="CG41" s="157"/>
      <c r="CH41" s="157"/>
      <c r="CI41" s="157"/>
      <c r="CJ41" s="157"/>
      <c r="CK41" s="148"/>
      <c r="CL41" s="148"/>
      <c r="CM41" s="148"/>
      <c r="CN41" s="148"/>
      <c r="CO41" s="148"/>
      <c r="CP41" s="148"/>
      <c r="CQ41" s="148"/>
      <c r="CR41" s="148"/>
      <c r="CS41" s="148"/>
      <c r="CT41" s="148"/>
      <c r="CU41" s="148"/>
      <c r="CV41" s="148"/>
      <c r="CW41" s="148"/>
      <c r="CX41" s="148"/>
      <c r="CY41" s="148"/>
      <c r="CZ41" s="148"/>
      <c r="DA41" s="148"/>
      <c r="DB41" s="148"/>
      <c r="DC41" s="148"/>
      <c r="DD41" s="148"/>
      <c r="DE41" s="148"/>
      <c r="DF41" s="148"/>
      <c r="DG41" s="148"/>
      <c r="DH41" s="148"/>
      <c r="DI41" s="148"/>
      <c r="DJ41" s="149"/>
      <c r="DK41" s="149"/>
      <c r="DL41" s="149"/>
      <c r="DV41" s="107">
        <v>1310100173182</v>
      </c>
      <c r="DW41" s="47" t="str">
        <f>_xlfn.XLOOKUP(DV41,Data!D:D,Data!C:C,"")</f>
        <v>นาย</v>
      </c>
      <c r="DX41" s="4" t="str">
        <f>_xlfn.TEXTBEFORE(_xlfn.XLOOKUP(DV41,Data!D:D,Data!B:B)," ",,,,"")</f>
        <v>อานนท์</v>
      </c>
      <c r="DY41" s="47" t="str">
        <f>_xlfn.TEXTAFTER(_xlfn.XLOOKUP(DV41,Data!D:D,Data!B:B)," ",,,,"")</f>
        <v>พันมะวงค์</v>
      </c>
      <c r="DZ41" s="47" t="str">
        <f>_xlfn.XLOOKUP(DV41,Data!D:D,Data!E:E,"")</f>
        <v>161 หมู่ที่ 8 ต.เมืองฝาง อ.เมือง จ.บุรีรัมย์</v>
      </c>
    </row>
    <row r="42" spans="1:141" s="4" customFormat="1" ht="17.100000000000001" customHeight="1" x14ac:dyDescent="0.4">
      <c r="A42" s="153"/>
      <c r="B42" s="153"/>
      <c r="C42" s="153"/>
      <c r="D42" s="27"/>
      <c r="E42" s="28"/>
      <c r="F42" s="28"/>
      <c r="G42" s="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29"/>
      <c r="BF42" s="155"/>
      <c r="BG42" s="155"/>
      <c r="BH42" s="155"/>
      <c r="BI42" s="155"/>
      <c r="BJ42" s="155"/>
      <c r="BK42" s="155"/>
      <c r="BL42" s="155"/>
      <c r="BM42" s="155"/>
      <c r="BN42" s="156"/>
      <c r="BO42" s="156"/>
      <c r="BP42" s="156"/>
      <c r="BQ42" s="156"/>
      <c r="BR42" s="156"/>
      <c r="BS42" s="156"/>
      <c r="BT42" s="156"/>
      <c r="BU42" s="156"/>
      <c r="BV42" s="156"/>
      <c r="BW42" s="156"/>
      <c r="BX42" s="156"/>
      <c r="BY42" s="156"/>
      <c r="BZ42" s="156"/>
      <c r="CA42" s="156"/>
      <c r="CB42" s="156"/>
      <c r="CC42" s="156"/>
      <c r="CD42" s="156"/>
      <c r="CE42" s="156"/>
      <c r="CF42" s="157"/>
      <c r="CG42" s="157"/>
      <c r="CH42" s="157"/>
      <c r="CI42" s="157"/>
      <c r="CJ42" s="157"/>
      <c r="CK42" s="148"/>
      <c r="CL42" s="148"/>
      <c r="CM42" s="148"/>
      <c r="CN42" s="148"/>
      <c r="CO42" s="148"/>
      <c r="CP42" s="148"/>
      <c r="CQ42" s="148"/>
      <c r="CR42" s="148"/>
      <c r="CS42" s="148"/>
      <c r="CT42" s="148"/>
      <c r="CU42" s="148"/>
      <c r="CV42" s="148"/>
      <c r="CW42" s="148"/>
      <c r="CX42" s="148"/>
      <c r="CY42" s="148"/>
      <c r="CZ42" s="148"/>
      <c r="DA42" s="148"/>
      <c r="DB42" s="148"/>
      <c r="DC42" s="148"/>
      <c r="DD42" s="148"/>
      <c r="DE42" s="148"/>
      <c r="DF42" s="148"/>
      <c r="DG42" s="148"/>
      <c r="DH42" s="148"/>
      <c r="DI42" s="148"/>
      <c r="DJ42" s="149"/>
      <c r="DK42" s="149"/>
      <c r="DL42" s="149"/>
      <c r="DV42" s="107"/>
      <c r="DW42" s="47"/>
      <c r="DY42" s="47"/>
      <c r="DZ42" s="47"/>
    </row>
    <row r="43" spans="1:141" s="4" customFormat="1" ht="3" customHeight="1" x14ac:dyDescent="0.4">
      <c r="A43" s="153"/>
      <c r="B43" s="153"/>
      <c r="C43" s="153"/>
      <c r="D43" s="150"/>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2"/>
      <c r="BF43" s="155"/>
      <c r="BG43" s="155"/>
      <c r="BH43" s="155"/>
      <c r="BI43" s="155"/>
      <c r="BJ43" s="155"/>
      <c r="BK43" s="155"/>
      <c r="BL43" s="155"/>
      <c r="BM43" s="155"/>
      <c r="BN43" s="156"/>
      <c r="BO43" s="156"/>
      <c r="BP43" s="156"/>
      <c r="BQ43" s="156"/>
      <c r="BR43" s="156"/>
      <c r="BS43" s="156"/>
      <c r="BT43" s="156"/>
      <c r="BU43" s="156"/>
      <c r="BV43" s="156"/>
      <c r="BW43" s="156"/>
      <c r="BX43" s="156"/>
      <c r="BY43" s="156"/>
      <c r="BZ43" s="156"/>
      <c r="CA43" s="156"/>
      <c r="CB43" s="156"/>
      <c r="CC43" s="156"/>
      <c r="CD43" s="156"/>
      <c r="CE43" s="156"/>
      <c r="CF43" s="157"/>
      <c r="CG43" s="157"/>
      <c r="CH43" s="157"/>
      <c r="CI43" s="157"/>
      <c r="CJ43" s="157"/>
      <c r="CK43" s="148"/>
      <c r="CL43" s="148"/>
      <c r="CM43" s="148"/>
      <c r="CN43" s="148"/>
      <c r="CO43" s="148"/>
      <c r="CP43" s="148"/>
      <c r="CQ43" s="148"/>
      <c r="CR43" s="148"/>
      <c r="CS43" s="148"/>
      <c r="CT43" s="148"/>
      <c r="CU43" s="148"/>
      <c r="CV43" s="148"/>
      <c r="CW43" s="148"/>
      <c r="CX43" s="148"/>
      <c r="CY43" s="148"/>
      <c r="CZ43" s="148"/>
      <c r="DA43" s="148"/>
      <c r="DB43" s="148"/>
      <c r="DC43" s="148"/>
      <c r="DD43" s="148"/>
      <c r="DE43" s="148"/>
      <c r="DF43" s="148"/>
      <c r="DG43" s="148"/>
      <c r="DH43" s="148"/>
      <c r="DI43" s="148"/>
      <c r="DJ43" s="149"/>
      <c r="DK43" s="149"/>
      <c r="DL43" s="149"/>
      <c r="DV43" s="107">
        <v>3300700449479</v>
      </c>
      <c r="DW43" s="47" t="str">
        <f>_xlfn.XLOOKUP(DV43,Data!D:D,Data!C:C,"")</f>
        <v>นาย</v>
      </c>
      <c r="DX43" s="4" t="str">
        <f>_xlfn.TEXTBEFORE(_xlfn.XLOOKUP(DV43,Data!D:D,Data!B:B)," ",,,,"")</f>
        <v>จาก</v>
      </c>
      <c r="DY43" s="47" t="str">
        <f>_xlfn.TEXTAFTER(_xlfn.XLOOKUP(DV43,Data!D:D,Data!B:B)," ",,,,"")</f>
        <v>โค้งสำโรง</v>
      </c>
      <c r="DZ43" s="47" t="str">
        <f>_xlfn.XLOOKUP(DV43,Data!D:D,Data!E:E,"")</f>
        <v>8 หมู่ที่ 8 ต.เมืองฝาง อ.เมือง จ.บุรีรัมย์</v>
      </c>
    </row>
    <row r="44" spans="1:141" s="4" customFormat="1" ht="3" customHeight="1" x14ac:dyDescent="0.4">
      <c r="A44" s="153"/>
      <c r="B44" s="153"/>
      <c r="C44" s="153"/>
      <c r="D44" s="30"/>
      <c r="F44" s="30"/>
      <c r="G44" s="30"/>
      <c r="BF44" s="155"/>
      <c r="BG44" s="155"/>
      <c r="BH44" s="155"/>
      <c r="BI44" s="155"/>
      <c r="BJ44" s="155"/>
      <c r="BK44" s="155"/>
      <c r="BL44" s="155"/>
      <c r="BM44" s="155"/>
      <c r="BN44" s="156"/>
      <c r="BO44" s="156"/>
      <c r="BP44" s="156"/>
      <c r="BQ44" s="156"/>
      <c r="BR44" s="156"/>
      <c r="BS44" s="156"/>
      <c r="BT44" s="156"/>
      <c r="BU44" s="156"/>
      <c r="BV44" s="156"/>
      <c r="BW44" s="156"/>
      <c r="BX44" s="156"/>
      <c r="BY44" s="156"/>
      <c r="BZ44" s="156"/>
      <c r="CA44" s="156"/>
      <c r="CB44" s="156"/>
      <c r="CC44" s="156"/>
      <c r="CD44" s="156"/>
      <c r="CE44" s="156"/>
      <c r="CF44" s="157"/>
      <c r="CG44" s="157"/>
      <c r="CH44" s="157"/>
      <c r="CI44" s="157"/>
      <c r="CJ44" s="157"/>
      <c r="CK44" s="148"/>
      <c r="CL44" s="148"/>
      <c r="CM44" s="148"/>
      <c r="CN44" s="148"/>
      <c r="CO44" s="148"/>
      <c r="CP44" s="148"/>
      <c r="CQ44" s="148"/>
      <c r="CR44" s="148"/>
      <c r="CS44" s="148"/>
      <c r="CT44" s="148"/>
      <c r="CU44" s="148"/>
      <c r="CV44" s="148"/>
      <c r="CW44" s="148"/>
      <c r="CX44" s="148"/>
      <c r="CY44" s="148"/>
      <c r="CZ44" s="148"/>
      <c r="DA44" s="148"/>
      <c r="DB44" s="148"/>
      <c r="DC44" s="148"/>
      <c r="DD44" s="148"/>
      <c r="DE44" s="148"/>
      <c r="DF44" s="148"/>
      <c r="DG44" s="148"/>
      <c r="DH44" s="148"/>
      <c r="DI44" s="148"/>
      <c r="DJ44" s="149"/>
      <c r="DK44" s="149"/>
      <c r="DL44" s="149"/>
      <c r="DV44" s="107">
        <v>1310100173182</v>
      </c>
      <c r="DW44" s="47" t="str">
        <f>_xlfn.XLOOKUP(DV44,Data!D:D,Data!C:C,"")</f>
        <v>นาย</v>
      </c>
      <c r="DX44" s="4" t="str">
        <f>_xlfn.TEXTBEFORE(_xlfn.XLOOKUP(DV44,Data!D:D,Data!B:B)," ",,,,"")</f>
        <v>อานนท์</v>
      </c>
      <c r="DY44" s="47" t="str">
        <f>_xlfn.TEXTAFTER(_xlfn.XLOOKUP(DV44,Data!D:D,Data!B:B)," ",,,,"")</f>
        <v>พันมะวงค์</v>
      </c>
      <c r="DZ44" s="47" t="str">
        <f>_xlfn.XLOOKUP(DV44,Data!D:D,Data!E:E,"")</f>
        <v>161 หมู่ที่ 8 ต.เมืองฝาง อ.เมือง จ.บุรีรัมย์</v>
      </c>
    </row>
    <row r="45" spans="1:141" s="4" customFormat="1" ht="8.4499999999999993" customHeight="1" x14ac:dyDescent="0.4">
      <c r="A45" s="153"/>
      <c r="B45" s="153"/>
      <c r="C45" s="153"/>
      <c r="D45" s="30"/>
      <c r="E45" s="143" t="str">
        <f>IF(DV45=0,"",MID(TEXT(DV45,"0000000000000"),1,1))</f>
        <v/>
      </c>
      <c r="F45" s="143"/>
      <c r="G45" s="2"/>
      <c r="H45" s="143" t="str">
        <f>IF(DV45=0,"",MID(TEXT(DV45,"0000000000000"),2,1))</f>
        <v/>
      </c>
      <c r="I45" s="143"/>
      <c r="J45" s="143" t="str">
        <f>IF(DV45=0,"",MID(TEXT(DV45,"0000000000000"),3,1))</f>
        <v/>
      </c>
      <c r="K45" s="143"/>
      <c r="L45" s="143" t="str">
        <f>IF(DV45=0,"",MID(TEXT(DV45,"0000000000000"),4,1))</f>
        <v/>
      </c>
      <c r="M45" s="143"/>
      <c r="N45" s="143" t="str">
        <f>IF(DV45=0,"",MID(TEXT(DV45,"0000000000000"),5,1))</f>
        <v/>
      </c>
      <c r="O45" s="143"/>
      <c r="P45" s="3"/>
      <c r="Q45" s="143" t="str">
        <f>IF(DV45=0,"",MID(TEXT(DV45,"0000000000000"),6,1))</f>
        <v/>
      </c>
      <c r="R45" s="143"/>
      <c r="S45" s="143" t="str">
        <f>IF(DV45=0,"",MID(TEXT(DV45,"0000000000000"),7,1))</f>
        <v/>
      </c>
      <c r="T45" s="143"/>
      <c r="U45" s="143" t="str">
        <f>IF(DV45=0,"",MID(TEXT(DV45,"0000000000000"),8,1))</f>
        <v/>
      </c>
      <c r="V45" s="143"/>
      <c r="W45" s="143" t="str">
        <f>IF(DV45=0,"",MID(TEXT(DV45,"0000000000000"),9,1))</f>
        <v/>
      </c>
      <c r="X45" s="143"/>
      <c r="Y45" s="143" t="str">
        <f>IF(DV45=0,"",MID(TEXT(DV45,"0000000000000"),10,1))</f>
        <v/>
      </c>
      <c r="Z45" s="143"/>
      <c r="AA45" s="3"/>
      <c r="AB45" s="143" t="str">
        <f>IF(DV45=0,"",MID(TEXT(DV45,"0000000000000"),11,1))</f>
        <v/>
      </c>
      <c r="AC45" s="143"/>
      <c r="AD45" s="143" t="str">
        <f>IF(DV45=0,"",MID(TEXT(DV45,"0000000000000"),12,1))</f>
        <v/>
      </c>
      <c r="AE45" s="143"/>
      <c r="AF45" s="3"/>
      <c r="AG45" s="143" t="str">
        <f>IF(DV45=0,"",MID(TEXT(DV45,"0000000000000"),13,1))</f>
        <v/>
      </c>
      <c r="AH45" s="143"/>
      <c r="AI45" s="20"/>
      <c r="AJ45" s="20"/>
      <c r="AK45" s="20"/>
      <c r="AL45" s="20"/>
      <c r="AM45" s="20"/>
      <c r="AN45" s="144" t="str">
        <f>IF($DV45=0,"",0)</f>
        <v/>
      </c>
      <c r="AO45" s="145"/>
      <c r="AP45" s="144" t="str">
        <f>IF($DV45=0,"",0)</f>
        <v/>
      </c>
      <c r="AQ45" s="145"/>
      <c r="AR45" s="144" t="str">
        <f>IF($DV45=0,"",0)</f>
        <v/>
      </c>
      <c r="AS45" s="145"/>
      <c r="AT45" s="144" t="str">
        <f>IF($DV45=0,"",0)</f>
        <v/>
      </c>
      <c r="AU45" s="145"/>
      <c r="AV45" s="144" t="str">
        <f>IF($DV45=0,"",0)</f>
        <v/>
      </c>
      <c r="AW45" s="145"/>
      <c r="AX45" s="20"/>
      <c r="AY45" s="20"/>
      <c r="AZ45" s="20"/>
      <c r="BA45" s="20"/>
      <c r="BB45" s="20"/>
      <c r="BC45" s="20"/>
      <c r="BD45" s="20"/>
      <c r="BF45" s="155"/>
      <c r="BG45" s="155"/>
      <c r="BH45" s="155"/>
      <c r="BI45" s="155"/>
      <c r="BJ45" s="155"/>
      <c r="BK45" s="155"/>
      <c r="BL45" s="155"/>
      <c r="BM45" s="155"/>
      <c r="BN45" s="156"/>
      <c r="BO45" s="156"/>
      <c r="BP45" s="156"/>
      <c r="BQ45" s="156"/>
      <c r="BR45" s="156"/>
      <c r="BS45" s="156"/>
      <c r="BT45" s="156"/>
      <c r="BU45" s="156"/>
      <c r="BV45" s="156"/>
      <c r="BW45" s="156"/>
      <c r="BX45" s="156"/>
      <c r="BY45" s="156"/>
      <c r="BZ45" s="156"/>
      <c r="CA45" s="156"/>
      <c r="CB45" s="156"/>
      <c r="CC45" s="156"/>
      <c r="CD45" s="156"/>
      <c r="CE45" s="156"/>
      <c r="CF45" s="157"/>
      <c r="CG45" s="157"/>
      <c r="CH45" s="157"/>
      <c r="CI45" s="157"/>
      <c r="CJ45" s="157"/>
      <c r="CK45" s="148"/>
      <c r="CL45" s="148"/>
      <c r="CM45" s="148"/>
      <c r="CN45" s="148"/>
      <c r="CO45" s="148"/>
      <c r="CP45" s="148"/>
      <c r="CQ45" s="148"/>
      <c r="CR45" s="148"/>
      <c r="CS45" s="148"/>
      <c r="CT45" s="148"/>
      <c r="CU45" s="148"/>
      <c r="CV45" s="148"/>
      <c r="CW45" s="148"/>
      <c r="CX45" s="148"/>
      <c r="CY45" s="148"/>
      <c r="CZ45" s="148"/>
      <c r="DA45" s="148"/>
      <c r="DB45" s="148"/>
      <c r="DC45" s="148"/>
      <c r="DD45" s="148"/>
      <c r="DE45" s="148"/>
      <c r="DF45" s="148"/>
      <c r="DG45" s="148"/>
      <c r="DH45" s="148"/>
      <c r="DI45" s="148"/>
      <c r="DJ45" s="149"/>
      <c r="DK45" s="149"/>
      <c r="DL45" s="149"/>
      <c r="DV45" s="107"/>
      <c r="DW45" s="47">
        <f>_xlfn.XLOOKUP(DV45,Data!D:D,Data!C:C,"")</f>
        <v>0</v>
      </c>
      <c r="DX45" s="4" t="str">
        <f>_xlfn.TEXTBEFORE(_xlfn.XLOOKUP(DV45,Data!D:D,Data!B:B)," ",,,,"")</f>
        <v/>
      </c>
      <c r="DY45" s="47" t="str">
        <f>_xlfn.TEXTAFTER(_xlfn.XLOOKUP(DV45,Data!D:D,Data!B:B)," ",,,,"")</f>
        <v/>
      </c>
      <c r="DZ45" s="47">
        <f>_xlfn.XLOOKUP(DV45,Data!D:D,Data!E:E,"")</f>
        <v>0</v>
      </c>
    </row>
    <row r="46" spans="1:141" s="4" customFormat="1" ht="8.4499999999999993" customHeight="1" x14ac:dyDescent="0.4">
      <c r="A46" s="153"/>
      <c r="B46" s="153"/>
      <c r="C46" s="153"/>
      <c r="D46" s="30"/>
      <c r="E46" s="143"/>
      <c r="F46" s="143"/>
      <c r="G46" s="7"/>
      <c r="H46" s="143"/>
      <c r="I46" s="143"/>
      <c r="J46" s="143"/>
      <c r="K46" s="143"/>
      <c r="L46" s="143"/>
      <c r="M46" s="143"/>
      <c r="N46" s="143"/>
      <c r="O46" s="143"/>
      <c r="P46" s="8"/>
      <c r="Q46" s="143"/>
      <c r="R46" s="143"/>
      <c r="S46" s="143"/>
      <c r="T46" s="143"/>
      <c r="U46" s="143"/>
      <c r="V46" s="143"/>
      <c r="W46" s="143"/>
      <c r="X46" s="143"/>
      <c r="Y46" s="143"/>
      <c r="Z46" s="143"/>
      <c r="AA46" s="8"/>
      <c r="AB46" s="143"/>
      <c r="AC46" s="143"/>
      <c r="AD46" s="143"/>
      <c r="AE46" s="143"/>
      <c r="AF46" s="8"/>
      <c r="AG46" s="143"/>
      <c r="AH46" s="143"/>
      <c r="AI46" s="23"/>
      <c r="AJ46" s="23"/>
      <c r="AK46" s="20"/>
      <c r="AL46" s="20"/>
      <c r="AM46" s="23"/>
      <c r="AN46" s="146"/>
      <c r="AO46" s="147"/>
      <c r="AP46" s="146"/>
      <c r="AQ46" s="147"/>
      <c r="AR46" s="146"/>
      <c r="AS46" s="147"/>
      <c r="AT46" s="146"/>
      <c r="AU46" s="147"/>
      <c r="AV46" s="146"/>
      <c r="AW46" s="147"/>
      <c r="AX46" s="20"/>
      <c r="AY46" s="20"/>
      <c r="AZ46" s="20"/>
      <c r="BA46" s="20"/>
      <c r="BB46" s="20"/>
      <c r="BC46" s="20"/>
      <c r="BD46" s="20"/>
      <c r="BF46" s="155"/>
      <c r="BG46" s="155"/>
      <c r="BH46" s="155"/>
      <c r="BI46" s="155"/>
      <c r="BJ46" s="155"/>
      <c r="BK46" s="155"/>
      <c r="BL46" s="155"/>
      <c r="BM46" s="155"/>
      <c r="BN46" s="156"/>
      <c r="BO46" s="156"/>
      <c r="BP46" s="156"/>
      <c r="BQ46" s="156"/>
      <c r="BR46" s="156"/>
      <c r="BS46" s="156"/>
      <c r="BT46" s="156"/>
      <c r="BU46" s="156"/>
      <c r="BV46" s="156"/>
      <c r="BW46" s="156"/>
      <c r="BX46" s="156"/>
      <c r="BY46" s="156"/>
      <c r="BZ46" s="156"/>
      <c r="CA46" s="156"/>
      <c r="CB46" s="156"/>
      <c r="CC46" s="156"/>
      <c r="CD46" s="156"/>
      <c r="CE46" s="156"/>
      <c r="CF46" s="157"/>
      <c r="CG46" s="157"/>
      <c r="CH46" s="157"/>
      <c r="CI46" s="157"/>
      <c r="CJ46" s="157"/>
      <c r="CK46" s="148"/>
      <c r="CL46" s="148"/>
      <c r="CM46" s="148"/>
      <c r="CN46" s="148"/>
      <c r="CO46" s="148"/>
      <c r="CP46" s="148"/>
      <c r="CQ46" s="148"/>
      <c r="CR46" s="148"/>
      <c r="CS46" s="148"/>
      <c r="CT46" s="148"/>
      <c r="CU46" s="148"/>
      <c r="CV46" s="148"/>
      <c r="CW46" s="148"/>
      <c r="CX46" s="148"/>
      <c r="CY46" s="148"/>
      <c r="CZ46" s="148"/>
      <c r="DA46" s="148"/>
      <c r="DB46" s="148"/>
      <c r="DC46" s="148"/>
      <c r="DD46" s="148"/>
      <c r="DE46" s="148"/>
      <c r="DF46" s="148"/>
      <c r="DG46" s="148"/>
      <c r="DH46" s="148"/>
      <c r="DI46" s="148"/>
      <c r="DJ46" s="149"/>
      <c r="DK46" s="149"/>
      <c r="DL46" s="149"/>
    </row>
    <row r="47" spans="1:141" s="4" customFormat="1" ht="17.100000000000001" customHeight="1" x14ac:dyDescent="0.4">
      <c r="A47" s="153"/>
      <c r="B47" s="153"/>
      <c r="C47" s="153"/>
      <c r="D47" s="31"/>
      <c r="E47" s="139" t="s">
        <v>19</v>
      </c>
      <c r="F47" s="139"/>
      <c r="G47" s="12"/>
      <c r="H47" s="140" t="str">
        <f>IF(DV45=0,"",DW45)&amp;" "&amp;DX45</f>
        <v xml:space="preserve"> </v>
      </c>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1" t="s">
        <v>20</v>
      </c>
      <c r="AH47" s="141"/>
      <c r="AI47" s="141"/>
      <c r="AJ47" s="141"/>
      <c r="AK47" s="140" t="str">
        <f>IF(DV45=0,"",DY45)</f>
        <v/>
      </c>
      <c r="AL47" s="140"/>
      <c r="AM47" s="140"/>
      <c r="AN47" s="140"/>
      <c r="AO47" s="140"/>
      <c r="AP47" s="140"/>
      <c r="AQ47" s="140"/>
      <c r="AR47" s="140"/>
      <c r="AS47" s="140"/>
      <c r="AT47" s="140"/>
      <c r="AU47" s="140"/>
      <c r="AV47" s="140"/>
      <c r="AW47" s="140"/>
      <c r="AX47" s="140"/>
      <c r="AY47" s="140"/>
      <c r="AZ47" s="140"/>
      <c r="BA47" s="140"/>
      <c r="BB47" s="140"/>
      <c r="BC47" s="140"/>
      <c r="BD47" s="140"/>
      <c r="BE47" s="30"/>
      <c r="BF47" s="155"/>
      <c r="BG47" s="155"/>
      <c r="BH47" s="155"/>
      <c r="BI47" s="155"/>
      <c r="BJ47" s="155"/>
      <c r="BK47" s="155"/>
      <c r="BL47" s="155"/>
      <c r="BM47" s="155"/>
      <c r="BN47" s="156"/>
      <c r="BO47" s="156"/>
      <c r="BP47" s="156"/>
      <c r="BQ47" s="156"/>
      <c r="BR47" s="156"/>
      <c r="BS47" s="156"/>
      <c r="BT47" s="156"/>
      <c r="BU47" s="156"/>
      <c r="BV47" s="156"/>
      <c r="BW47" s="156"/>
      <c r="BX47" s="156"/>
      <c r="BY47" s="156"/>
      <c r="BZ47" s="156"/>
      <c r="CA47" s="156"/>
      <c r="CB47" s="156"/>
      <c r="CC47" s="156"/>
      <c r="CD47" s="156"/>
      <c r="CE47" s="156"/>
      <c r="CF47" s="157"/>
      <c r="CG47" s="157"/>
      <c r="CH47" s="157"/>
      <c r="CI47" s="157"/>
      <c r="CJ47" s="157"/>
      <c r="CK47" s="148"/>
      <c r="CL47" s="148"/>
      <c r="CM47" s="148"/>
      <c r="CN47" s="148"/>
      <c r="CO47" s="148"/>
      <c r="CP47" s="148"/>
      <c r="CQ47" s="148"/>
      <c r="CR47" s="148"/>
      <c r="CS47" s="148"/>
      <c r="CT47" s="148"/>
      <c r="CU47" s="148"/>
      <c r="CV47" s="148"/>
      <c r="CW47" s="148"/>
      <c r="CX47" s="148"/>
      <c r="CY47" s="148"/>
      <c r="CZ47" s="148"/>
      <c r="DA47" s="148"/>
      <c r="DB47" s="148"/>
      <c r="DC47" s="148"/>
      <c r="DD47" s="148"/>
      <c r="DE47" s="148"/>
      <c r="DF47" s="148"/>
      <c r="DG47" s="148"/>
      <c r="DH47" s="148"/>
      <c r="DI47" s="148"/>
      <c r="DJ47" s="149"/>
      <c r="DK47" s="149"/>
      <c r="DL47" s="149"/>
    </row>
    <row r="48" spans="1:141" s="4" customFormat="1" ht="17.100000000000001" customHeight="1" x14ac:dyDescent="0.4">
      <c r="A48" s="153"/>
      <c r="B48" s="153"/>
      <c r="C48" s="153"/>
      <c r="D48" s="25"/>
      <c r="E48" s="142" t="s">
        <v>21</v>
      </c>
      <c r="F48" s="142"/>
      <c r="G48" s="142"/>
      <c r="H48" s="128" t="str">
        <f>IF(DV45=0,"",DZ45)</f>
        <v/>
      </c>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32"/>
      <c r="BF48" s="155"/>
      <c r="BG48" s="155"/>
      <c r="BH48" s="155"/>
      <c r="BI48" s="155"/>
      <c r="BJ48" s="155"/>
      <c r="BK48" s="155"/>
      <c r="BL48" s="155"/>
      <c r="BM48" s="155"/>
      <c r="BN48" s="156"/>
      <c r="BO48" s="156"/>
      <c r="BP48" s="156"/>
      <c r="BQ48" s="156"/>
      <c r="BR48" s="156"/>
      <c r="BS48" s="156"/>
      <c r="BT48" s="156"/>
      <c r="BU48" s="156"/>
      <c r="BV48" s="156"/>
      <c r="BW48" s="156"/>
      <c r="BX48" s="156"/>
      <c r="BY48" s="156"/>
      <c r="BZ48" s="156"/>
      <c r="CA48" s="156"/>
      <c r="CB48" s="156"/>
      <c r="CC48" s="156"/>
      <c r="CD48" s="156"/>
      <c r="CE48" s="156"/>
      <c r="CF48" s="157"/>
      <c r="CG48" s="157"/>
      <c r="CH48" s="157"/>
      <c r="CI48" s="157"/>
      <c r="CJ48" s="157"/>
      <c r="CK48" s="148"/>
      <c r="CL48" s="148"/>
      <c r="CM48" s="148"/>
      <c r="CN48" s="148"/>
      <c r="CO48" s="148"/>
      <c r="CP48" s="148"/>
      <c r="CQ48" s="148"/>
      <c r="CR48" s="148"/>
      <c r="CS48" s="148"/>
      <c r="CT48" s="148"/>
      <c r="CU48" s="148"/>
      <c r="CV48" s="148"/>
      <c r="CW48" s="148"/>
      <c r="CX48" s="148"/>
      <c r="CY48" s="148"/>
      <c r="CZ48" s="148"/>
      <c r="DA48" s="148"/>
      <c r="DB48" s="148"/>
      <c r="DC48" s="148"/>
      <c r="DD48" s="148"/>
      <c r="DE48" s="148"/>
      <c r="DF48" s="148"/>
      <c r="DG48" s="148"/>
      <c r="DH48" s="148"/>
      <c r="DI48" s="148"/>
      <c r="DJ48" s="149"/>
      <c r="DK48" s="149"/>
      <c r="DL48" s="149"/>
    </row>
    <row r="49" spans="1:154" s="4" customFormat="1" ht="17.100000000000001" customHeight="1" x14ac:dyDescent="0.4">
      <c r="A49" s="154"/>
      <c r="B49" s="154"/>
      <c r="C49" s="154"/>
      <c r="D49" s="25"/>
      <c r="E49" s="28"/>
      <c r="F49" s="28"/>
      <c r="G49" s="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32"/>
      <c r="BF49" s="155"/>
      <c r="BG49" s="155"/>
      <c r="BH49" s="155"/>
      <c r="BI49" s="155"/>
      <c r="BJ49" s="155"/>
      <c r="BK49" s="155"/>
      <c r="BL49" s="155"/>
      <c r="BM49" s="155"/>
      <c r="BN49" s="156"/>
      <c r="BO49" s="156"/>
      <c r="BP49" s="156"/>
      <c r="BQ49" s="156"/>
      <c r="BR49" s="156"/>
      <c r="BS49" s="156"/>
      <c r="BT49" s="156"/>
      <c r="BU49" s="156"/>
      <c r="BV49" s="156"/>
      <c r="BW49" s="156"/>
      <c r="BX49" s="156"/>
      <c r="BY49" s="156"/>
      <c r="BZ49" s="156"/>
      <c r="CA49" s="156"/>
      <c r="CB49" s="156"/>
      <c r="CC49" s="156"/>
      <c r="CD49" s="156"/>
      <c r="CE49" s="156"/>
      <c r="CF49" s="157"/>
      <c r="CG49" s="157"/>
      <c r="CH49" s="157"/>
      <c r="CI49" s="157"/>
      <c r="CJ49" s="157"/>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9"/>
      <c r="DK49" s="149"/>
      <c r="DL49" s="149"/>
    </row>
    <row r="50" spans="1:154" s="4" customFormat="1" ht="3" customHeight="1" x14ac:dyDescent="0.4">
      <c r="A50" s="154"/>
      <c r="B50" s="154"/>
      <c r="C50" s="15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55"/>
      <c r="BG50" s="155"/>
      <c r="BH50" s="155"/>
      <c r="BI50" s="155"/>
      <c r="BJ50" s="155"/>
      <c r="BK50" s="155"/>
      <c r="BL50" s="155"/>
      <c r="BM50" s="155"/>
      <c r="BN50" s="156"/>
      <c r="BO50" s="156"/>
      <c r="BP50" s="156"/>
      <c r="BQ50" s="156"/>
      <c r="BR50" s="156"/>
      <c r="BS50" s="156"/>
      <c r="BT50" s="156"/>
      <c r="BU50" s="156"/>
      <c r="BV50" s="156"/>
      <c r="BW50" s="156"/>
      <c r="BX50" s="156"/>
      <c r="BY50" s="156"/>
      <c r="BZ50" s="156"/>
      <c r="CA50" s="156"/>
      <c r="CB50" s="156"/>
      <c r="CC50" s="156"/>
      <c r="CD50" s="156"/>
      <c r="CE50" s="156"/>
      <c r="CF50" s="157"/>
      <c r="CG50" s="157"/>
      <c r="CH50" s="157"/>
      <c r="CI50" s="157"/>
      <c r="CJ50" s="157"/>
      <c r="CK50" s="148"/>
      <c r="CL50" s="148"/>
      <c r="CM50" s="148"/>
      <c r="CN50" s="148"/>
      <c r="CO50" s="148"/>
      <c r="CP50" s="148"/>
      <c r="CQ50" s="148"/>
      <c r="CR50" s="148"/>
      <c r="CS50" s="148"/>
      <c r="CT50" s="148"/>
      <c r="CU50" s="148"/>
      <c r="CV50" s="148"/>
      <c r="CW50" s="148"/>
      <c r="CX50" s="148"/>
      <c r="CY50" s="148"/>
      <c r="CZ50" s="148"/>
      <c r="DA50" s="148"/>
      <c r="DB50" s="148"/>
      <c r="DC50" s="148"/>
      <c r="DD50" s="148"/>
      <c r="DE50" s="148"/>
      <c r="DF50" s="148"/>
      <c r="DG50" s="148"/>
      <c r="DH50" s="148"/>
      <c r="DI50" s="148"/>
      <c r="DJ50" s="149"/>
      <c r="DK50" s="149"/>
      <c r="DL50" s="149"/>
    </row>
    <row r="51" spans="1:154" s="4" customFormat="1" ht="18" customHeight="1" x14ac:dyDescent="0.45">
      <c r="A51" s="135" t="s">
        <v>22</v>
      </c>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6"/>
      <c r="BG51" s="136"/>
      <c r="BH51" s="136"/>
      <c r="BI51" s="136"/>
      <c r="BJ51" s="136"/>
      <c r="BK51" s="136"/>
      <c r="BL51" s="136"/>
      <c r="BM51" s="136"/>
      <c r="BN51" s="136"/>
      <c r="BO51" s="136"/>
      <c r="BP51" s="136"/>
      <c r="BQ51" s="136"/>
      <c r="BR51" s="136"/>
      <c r="BS51" s="136"/>
      <c r="BT51" s="136"/>
      <c r="BU51" s="136"/>
      <c r="BV51" s="136"/>
      <c r="BW51" s="136"/>
      <c r="BX51" s="136"/>
      <c r="BY51" s="136"/>
      <c r="BZ51" s="136"/>
      <c r="CA51" s="136"/>
      <c r="CB51" s="136"/>
      <c r="CC51" s="136"/>
      <c r="CD51" s="136"/>
      <c r="CE51" s="136"/>
      <c r="CF51" s="136"/>
      <c r="CG51" s="136"/>
      <c r="CH51" s="136"/>
      <c r="CI51" s="136"/>
      <c r="CJ51" s="136"/>
      <c r="CK51" s="137"/>
      <c r="CL51" s="137"/>
      <c r="CM51" s="137"/>
      <c r="CN51" s="137"/>
      <c r="CO51" s="137"/>
      <c r="CP51" s="137"/>
      <c r="CQ51" s="137"/>
      <c r="CR51" s="137"/>
      <c r="CS51" s="137"/>
      <c r="CT51" s="137"/>
      <c r="CU51" s="137"/>
      <c r="CV51" s="137"/>
      <c r="CW51" s="137"/>
      <c r="CX51" s="137"/>
      <c r="CY51" s="137"/>
      <c r="CZ51" s="137"/>
      <c r="DA51" s="137"/>
      <c r="DB51" s="137"/>
      <c r="DC51" s="137"/>
      <c r="DD51" s="137"/>
      <c r="DE51" s="137"/>
      <c r="DF51" s="137"/>
      <c r="DG51" s="137"/>
      <c r="DH51" s="137"/>
      <c r="DI51" s="137"/>
      <c r="DJ51" s="33"/>
      <c r="DK51" s="34"/>
      <c r="DL51" s="35"/>
    </row>
    <row r="52" spans="1:154" s="4" customFormat="1" ht="3" customHeight="1" x14ac:dyDescent="0.4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8"/>
      <c r="CL52" s="138"/>
      <c r="CM52" s="138"/>
      <c r="CN52" s="138"/>
      <c r="CO52" s="138"/>
      <c r="CP52" s="138"/>
      <c r="CQ52" s="138"/>
      <c r="CR52" s="138"/>
      <c r="CS52" s="138"/>
      <c r="CT52" s="138"/>
      <c r="CU52" s="138"/>
      <c r="CV52" s="138"/>
      <c r="CW52" s="138"/>
      <c r="CX52" s="138"/>
      <c r="CY52" s="138"/>
      <c r="CZ52" s="138"/>
      <c r="DA52" s="138"/>
      <c r="DB52" s="138"/>
      <c r="DC52" s="138"/>
      <c r="DD52" s="138"/>
      <c r="DE52" s="138"/>
      <c r="DF52" s="138"/>
      <c r="DG52" s="138"/>
      <c r="DH52" s="138"/>
      <c r="DI52" s="138"/>
      <c r="DJ52" s="36"/>
      <c r="DK52" s="37"/>
      <c r="DL52" s="38"/>
    </row>
    <row r="53" spans="1:154" s="47" customFormat="1" ht="15" customHeight="1" x14ac:dyDescent="0.4">
      <c r="A53" s="39" t="s">
        <v>23</v>
      </c>
      <c r="B53" s="40"/>
      <c r="C53" s="40"/>
      <c r="D53" s="40"/>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2"/>
      <c r="BN53" s="43"/>
      <c r="BO53" s="41"/>
      <c r="BP53" s="44"/>
      <c r="BQ53" s="44"/>
      <c r="BR53" s="44"/>
      <c r="BS53" s="44"/>
      <c r="BT53" s="44"/>
      <c r="BU53" s="44"/>
      <c r="BV53" s="44"/>
      <c r="BW53" s="44"/>
      <c r="BX53" s="44"/>
      <c r="BY53" s="44"/>
      <c r="BZ53" s="44"/>
      <c r="CA53" s="44"/>
      <c r="CB53" s="44"/>
      <c r="CC53" s="44"/>
      <c r="CD53" s="44"/>
      <c r="CE53" s="44"/>
      <c r="CF53" s="44"/>
      <c r="CG53" s="44"/>
      <c r="CH53" s="44"/>
      <c r="CI53" s="44"/>
      <c r="CJ53" s="44"/>
      <c r="CK53" s="44"/>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6"/>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row>
    <row r="54" spans="1:154" s="47" customFormat="1" ht="13.9" customHeight="1" x14ac:dyDescent="0.4">
      <c r="A54" s="48" t="s">
        <v>24</v>
      </c>
      <c r="B54" s="49"/>
      <c r="C54" s="49"/>
      <c r="D54" s="49"/>
      <c r="E54" s="49"/>
      <c r="F54" s="49"/>
      <c r="G54" s="129" t="s">
        <v>25</v>
      </c>
      <c r="H54" s="130"/>
      <c r="I54" s="22" t="s">
        <v>26</v>
      </c>
      <c r="J54" s="22"/>
      <c r="K54" s="22"/>
      <c r="L54" s="22"/>
      <c r="M54" s="22"/>
      <c r="N54" s="22"/>
      <c r="O54" s="22"/>
      <c r="P54" s="22"/>
      <c r="Q54" s="22"/>
      <c r="R54" s="22"/>
      <c r="S54" s="22"/>
      <c r="T54" s="22"/>
      <c r="U54" s="22"/>
      <c r="V54" s="22"/>
      <c r="W54" s="22"/>
      <c r="X54" s="22"/>
      <c r="Y54" s="22"/>
      <c r="Z54" s="22"/>
      <c r="AA54" s="22"/>
      <c r="AB54" s="22"/>
      <c r="AC54" s="22"/>
      <c r="AD54" s="22"/>
      <c r="AE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50"/>
      <c r="BK54" s="50"/>
      <c r="BL54" s="50"/>
      <c r="BM54" s="51"/>
      <c r="BN54" s="52"/>
      <c r="BO54" s="50"/>
      <c r="CL54" s="53"/>
      <c r="CM54" s="53"/>
      <c r="CN54" s="53"/>
      <c r="CO54" s="53"/>
      <c r="CP54" s="53"/>
      <c r="CQ54" s="53"/>
      <c r="CR54" s="53"/>
      <c r="CS54" s="53"/>
      <c r="CT54" s="53"/>
      <c r="CU54" s="53"/>
      <c r="CV54" s="53"/>
      <c r="CW54" s="53"/>
      <c r="CX54" s="53"/>
      <c r="CY54" s="53"/>
      <c r="CZ54" s="53"/>
      <c r="DA54" s="53"/>
      <c r="DB54" s="53"/>
      <c r="DC54" s="53"/>
      <c r="DD54" s="53"/>
      <c r="DE54" s="53"/>
      <c r="DF54" s="53"/>
      <c r="DG54" s="53"/>
      <c r="DH54" s="53"/>
      <c r="DI54" s="53"/>
      <c r="DJ54" s="53"/>
      <c r="DK54" s="53"/>
      <c r="DL54" s="54"/>
      <c r="DR54" s="4"/>
      <c r="DS54" s="4"/>
      <c r="DT54" s="4"/>
      <c r="DU54" s="4"/>
      <c r="EL54" s="4"/>
      <c r="EM54" s="4"/>
      <c r="EN54" s="4"/>
      <c r="EO54" s="4"/>
      <c r="EP54" s="4"/>
      <c r="EQ54" s="4"/>
      <c r="ER54" s="4"/>
      <c r="ES54" s="4"/>
      <c r="ET54" s="4"/>
      <c r="EU54" s="4"/>
      <c r="EV54" s="4"/>
      <c r="EW54" s="4"/>
      <c r="EX54" s="4"/>
    </row>
    <row r="55" spans="1:154" s="47" customFormat="1" ht="13.9" customHeight="1" x14ac:dyDescent="0.4">
      <c r="A55" s="55"/>
      <c r="B55" s="22"/>
      <c r="C55" s="22"/>
      <c r="D55" s="22"/>
      <c r="E55" s="50"/>
      <c r="F55" s="50"/>
      <c r="G55" s="50"/>
      <c r="H55" s="50"/>
      <c r="I55" s="22" t="s">
        <v>27</v>
      </c>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50"/>
      <c r="BK55" s="50"/>
      <c r="BL55" s="50"/>
      <c r="BM55" s="51"/>
      <c r="BN55" s="52"/>
      <c r="BO55" s="50"/>
      <c r="CD55" s="125" t="s">
        <v>28</v>
      </c>
      <c r="CE55" s="125"/>
      <c r="CF55" s="125"/>
      <c r="CG55" s="125"/>
      <c r="CH55" s="125"/>
      <c r="CI55" s="125"/>
      <c r="CJ55" s="131"/>
      <c r="CK55" s="131"/>
      <c r="CL55" s="131"/>
      <c r="CM55" s="131"/>
      <c r="CN55" s="131"/>
      <c r="CO55" s="131"/>
      <c r="CP55" s="131"/>
      <c r="CQ55" s="131"/>
      <c r="CR55" s="131"/>
      <c r="CS55" s="131"/>
      <c r="CT55" s="131"/>
      <c r="CU55" s="131"/>
      <c r="CV55" s="131"/>
      <c r="CW55" s="131"/>
      <c r="CX55" s="131"/>
      <c r="CY55" s="131"/>
      <c r="CZ55" s="131"/>
      <c r="DA55" s="131"/>
      <c r="DB55" s="131"/>
      <c r="DC55" s="131"/>
      <c r="DD55" s="56"/>
      <c r="DE55" s="57" t="s">
        <v>29</v>
      </c>
      <c r="DF55" s="1"/>
      <c r="DG55" s="1"/>
      <c r="DH55" s="1"/>
      <c r="DI55" s="58"/>
      <c r="DJ55" s="53"/>
      <c r="DK55" s="53"/>
      <c r="DL55" s="54"/>
      <c r="DR55" s="4"/>
      <c r="DS55" s="4"/>
      <c r="DT55" s="4"/>
      <c r="DU55" s="4"/>
      <c r="EL55" s="4"/>
      <c r="EM55" s="4"/>
      <c r="EN55" s="4"/>
      <c r="EO55" s="4"/>
      <c r="EP55" s="4"/>
      <c r="EQ55" s="4"/>
      <c r="ER55" s="4"/>
      <c r="ES55" s="4"/>
      <c r="ET55" s="4"/>
      <c r="EU55" s="4"/>
      <c r="EV55" s="4"/>
      <c r="EW55" s="4"/>
      <c r="EX55" s="4"/>
    </row>
    <row r="56" spans="1:154" s="47" customFormat="1" ht="13.9" customHeight="1" x14ac:dyDescent="0.4">
      <c r="A56" s="55"/>
      <c r="B56" s="22"/>
      <c r="C56" s="22"/>
      <c r="D56" s="22"/>
      <c r="E56" s="50"/>
      <c r="F56" s="50"/>
      <c r="G56" s="50"/>
      <c r="H56" s="50"/>
      <c r="I56" s="22" t="s">
        <v>30</v>
      </c>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50"/>
      <c r="BK56" s="50"/>
      <c r="BL56" s="50"/>
      <c r="BM56" s="51"/>
      <c r="BN56" s="52"/>
      <c r="BO56" s="50"/>
      <c r="CD56" s="57"/>
      <c r="CE56" s="57"/>
      <c r="CF56" s="56"/>
      <c r="CG56" s="59"/>
      <c r="CH56" s="59"/>
      <c r="CI56" s="1" t="s">
        <v>31</v>
      </c>
      <c r="CJ56" s="132" t="str">
        <f>Config!$B$4</f>
        <v>นายไป๊ เฟี๊ยวฟ้าว</v>
      </c>
      <c r="CK56" s="132"/>
      <c r="CL56" s="132"/>
      <c r="CM56" s="132"/>
      <c r="CN56" s="132"/>
      <c r="CO56" s="132"/>
      <c r="CP56" s="132"/>
      <c r="CQ56" s="132"/>
      <c r="CR56" s="132"/>
      <c r="CS56" s="132"/>
      <c r="CT56" s="132"/>
      <c r="CU56" s="132"/>
      <c r="CV56" s="132"/>
      <c r="CW56" s="132"/>
      <c r="CX56" s="132"/>
      <c r="CY56" s="132"/>
      <c r="CZ56" s="132"/>
      <c r="DA56" s="132"/>
      <c r="DB56" s="132"/>
      <c r="DC56" s="132"/>
      <c r="DD56" s="1" t="s">
        <v>32</v>
      </c>
      <c r="DE56" s="57"/>
      <c r="DF56" s="57"/>
      <c r="DG56" s="57"/>
      <c r="DH56" s="57"/>
      <c r="DI56" s="60"/>
      <c r="DL56" s="54"/>
      <c r="DR56" s="4"/>
      <c r="DS56" s="4"/>
      <c r="DT56" s="4"/>
      <c r="DU56" s="4"/>
      <c r="EL56" s="4"/>
      <c r="EM56" s="4"/>
      <c r="EN56" s="4"/>
      <c r="EO56" s="4"/>
      <c r="EP56" s="4"/>
      <c r="EQ56" s="4"/>
      <c r="ER56" s="4"/>
      <c r="ES56" s="4"/>
      <c r="ET56" s="4"/>
      <c r="EU56" s="4"/>
      <c r="EV56" s="4"/>
      <c r="EW56" s="4"/>
      <c r="EX56" s="4"/>
    </row>
    <row r="57" spans="1:154" s="47" customFormat="1" ht="13.9" customHeight="1" x14ac:dyDescent="0.4">
      <c r="A57" s="55"/>
      <c r="B57" s="22"/>
      <c r="C57" s="22"/>
      <c r="D57" s="22"/>
      <c r="E57" s="50"/>
      <c r="F57" s="50"/>
      <c r="G57" s="129" t="s">
        <v>33</v>
      </c>
      <c r="H57" s="130"/>
      <c r="I57" s="22" t="s">
        <v>34</v>
      </c>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50"/>
      <c r="BK57" s="50"/>
      <c r="BL57" s="50"/>
      <c r="BM57" s="51"/>
      <c r="BN57" s="52"/>
      <c r="BO57" s="50"/>
      <c r="CD57" s="57"/>
      <c r="CE57" s="57"/>
      <c r="CF57" s="56"/>
      <c r="CG57" s="1"/>
      <c r="CH57" s="1"/>
      <c r="CJ57" s="133"/>
      <c r="CK57" s="133"/>
      <c r="CL57" s="133"/>
      <c r="CM57" s="133"/>
      <c r="CN57" s="133"/>
      <c r="CO57" s="133"/>
      <c r="CP57" s="133"/>
      <c r="CQ57" s="133"/>
      <c r="CR57" s="133"/>
      <c r="CS57" s="133"/>
      <c r="CT57" s="133"/>
      <c r="CU57" s="133"/>
      <c r="CV57" s="133"/>
      <c r="CW57" s="133"/>
      <c r="CX57" s="133"/>
      <c r="CY57" s="133"/>
      <c r="CZ57" s="133"/>
      <c r="DA57" s="133"/>
      <c r="DB57" s="133"/>
      <c r="DC57" s="133"/>
      <c r="DE57" s="57"/>
      <c r="DF57" s="57"/>
      <c r="DG57" s="57"/>
      <c r="DH57" s="57"/>
      <c r="DI57" s="60"/>
      <c r="DL57" s="54"/>
      <c r="DR57" s="4"/>
      <c r="DS57" s="4"/>
      <c r="DT57" s="4"/>
      <c r="DU57" s="4"/>
      <c r="EL57" s="4"/>
      <c r="EM57" s="4"/>
      <c r="EN57" s="4"/>
      <c r="EO57" s="4"/>
      <c r="EP57" s="4"/>
      <c r="EQ57" s="4"/>
      <c r="ER57" s="4"/>
      <c r="ES57" s="4"/>
      <c r="ET57" s="4"/>
      <c r="EU57" s="4"/>
      <c r="EV57" s="4"/>
      <c r="EW57" s="4"/>
      <c r="EX57" s="4"/>
    </row>
    <row r="58" spans="1:154" s="61" customFormat="1" ht="13.9" customHeight="1" x14ac:dyDescent="0.4">
      <c r="A58" s="55"/>
      <c r="B58" s="22"/>
      <c r="C58" s="22"/>
      <c r="D58" s="22"/>
      <c r="E58" s="22"/>
      <c r="F58" s="22"/>
      <c r="G58" s="22"/>
      <c r="H58" s="22"/>
      <c r="I58" s="22" t="s">
        <v>35</v>
      </c>
      <c r="J58" s="22" t="s">
        <v>36</v>
      </c>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M58" s="62"/>
      <c r="BN58" s="63"/>
      <c r="CD58" s="125" t="s">
        <v>37</v>
      </c>
      <c r="CE58" s="125"/>
      <c r="CF58" s="125"/>
      <c r="CG58" s="125"/>
      <c r="CH58" s="125"/>
      <c r="CI58" s="125"/>
      <c r="CJ58" s="126" t="str">
        <f>Config!B5</f>
        <v>ผู้จัดการเฟี๊ยวฟ้าว</v>
      </c>
      <c r="CK58" s="126"/>
      <c r="CL58" s="126"/>
      <c r="CM58" s="126"/>
      <c r="CN58" s="126"/>
      <c r="CO58" s="126"/>
      <c r="CP58" s="126"/>
      <c r="CQ58" s="126"/>
      <c r="CR58" s="126"/>
      <c r="CS58" s="126"/>
      <c r="CT58" s="126"/>
      <c r="CU58" s="126"/>
      <c r="CV58" s="126"/>
      <c r="CW58" s="126"/>
      <c r="CX58" s="126"/>
      <c r="CY58" s="126"/>
      <c r="CZ58" s="126"/>
      <c r="DA58" s="126"/>
      <c r="DB58" s="126"/>
      <c r="DC58" s="126"/>
      <c r="DD58" s="56"/>
      <c r="DE58" s="57"/>
      <c r="DF58" s="57"/>
      <c r="DG58" s="57"/>
      <c r="DH58" s="57"/>
      <c r="DI58" s="60"/>
      <c r="DJ58" s="47"/>
      <c r="DK58" s="47"/>
      <c r="DL58" s="64"/>
      <c r="DR58" s="4"/>
      <c r="DS58" s="4"/>
      <c r="DT58" s="4"/>
      <c r="DU58" s="4"/>
      <c r="EL58" s="4"/>
      <c r="EM58" s="4"/>
      <c r="EN58" s="4"/>
      <c r="EO58" s="4"/>
      <c r="EP58" s="4"/>
      <c r="EQ58" s="4"/>
      <c r="ER58" s="4"/>
      <c r="ES58" s="4"/>
      <c r="ET58" s="4"/>
      <c r="EU58" s="4"/>
      <c r="EV58" s="4"/>
      <c r="EW58" s="4"/>
      <c r="EX58" s="4"/>
    </row>
    <row r="59" spans="1:154" s="65" customFormat="1" ht="13.9" customHeight="1" x14ac:dyDescent="0.4">
      <c r="A59" s="55"/>
      <c r="B59" s="22"/>
      <c r="C59" s="22"/>
      <c r="D59" s="22"/>
      <c r="E59" s="22"/>
      <c r="F59" s="22"/>
      <c r="G59" s="22"/>
      <c r="H59" s="22"/>
      <c r="I59" s="22" t="s">
        <v>35</v>
      </c>
      <c r="J59" s="22" t="s">
        <v>38</v>
      </c>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M59" s="66"/>
      <c r="BN59" s="67"/>
      <c r="CD59" s="125" t="s">
        <v>39</v>
      </c>
      <c r="CE59" s="125"/>
      <c r="CF59" s="125"/>
      <c r="CG59" s="125"/>
      <c r="CH59" s="125"/>
      <c r="CI59" s="125"/>
      <c r="CJ59" s="127" t="str">
        <f ca="1">IF(CY51="","",TODAY())</f>
        <v/>
      </c>
      <c r="CK59" s="127"/>
      <c r="CL59" s="127"/>
      <c r="CM59" s="127"/>
      <c r="CN59" s="127"/>
      <c r="CO59" s="127"/>
      <c r="CP59" s="127"/>
      <c r="CQ59" s="127"/>
      <c r="CR59" s="127"/>
      <c r="CS59" s="127"/>
      <c r="CT59" s="127"/>
      <c r="CU59" s="127"/>
      <c r="CV59" s="127"/>
      <c r="CW59" s="127"/>
      <c r="CX59" s="127"/>
      <c r="CY59" s="127"/>
      <c r="CZ59" s="127"/>
      <c r="DA59" s="127"/>
      <c r="DB59" s="127"/>
      <c r="DC59" s="127"/>
      <c r="DD59" s="56"/>
      <c r="DE59" s="57"/>
      <c r="DF59" s="57"/>
      <c r="DG59" s="57"/>
      <c r="DH59" s="57"/>
      <c r="DI59" s="60"/>
      <c r="DJ59" s="47"/>
      <c r="DK59" s="47"/>
      <c r="DL59" s="68"/>
      <c r="DR59" s="4"/>
      <c r="DS59" s="4"/>
      <c r="DT59" s="4"/>
      <c r="DU59" s="4"/>
      <c r="EL59" s="4"/>
      <c r="EM59" s="4"/>
      <c r="EN59" s="4"/>
      <c r="EO59" s="4"/>
      <c r="EP59" s="4"/>
      <c r="EQ59" s="4"/>
      <c r="ER59" s="4"/>
      <c r="ES59" s="4"/>
      <c r="ET59" s="4"/>
      <c r="EU59" s="4"/>
      <c r="EV59" s="4"/>
      <c r="EW59" s="4"/>
      <c r="EX59" s="4"/>
    </row>
    <row r="60" spans="1:154" s="65" customFormat="1" ht="13.9" customHeight="1" x14ac:dyDescent="0.4">
      <c r="A60" s="69"/>
      <c r="B60" s="70"/>
      <c r="C60" s="71"/>
      <c r="D60" s="70"/>
      <c r="E60" s="71"/>
      <c r="F60" s="71"/>
      <c r="G60" s="71"/>
      <c r="H60" s="72"/>
      <c r="I60" s="73" t="s">
        <v>35</v>
      </c>
      <c r="J60" s="71" t="s">
        <v>40</v>
      </c>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4"/>
      <c r="BN60" s="75"/>
      <c r="BO60" s="71"/>
      <c r="BP60" s="71"/>
      <c r="BQ60" s="71"/>
      <c r="BR60" s="71"/>
      <c r="BS60" s="71"/>
      <c r="BT60" s="71"/>
      <c r="BU60" s="71"/>
      <c r="BV60" s="71"/>
      <c r="BW60" s="71"/>
      <c r="BX60" s="71"/>
      <c r="BY60" s="71"/>
      <c r="BZ60" s="71"/>
      <c r="CA60" s="71"/>
      <c r="CB60" s="71"/>
      <c r="CC60" s="71"/>
      <c r="CD60" s="71"/>
      <c r="CE60" s="71"/>
      <c r="CF60" s="71"/>
      <c r="CG60" s="71"/>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7"/>
      <c r="DR60" s="4"/>
      <c r="DS60" s="4"/>
      <c r="DT60" s="4"/>
      <c r="DU60" s="4"/>
      <c r="EL60" s="4"/>
      <c r="EM60" s="4"/>
      <c r="EN60" s="4"/>
      <c r="EO60" s="4"/>
      <c r="EP60" s="4"/>
      <c r="EQ60" s="4"/>
      <c r="ER60" s="4"/>
      <c r="ES60" s="4"/>
      <c r="ET60" s="4"/>
      <c r="EU60" s="4"/>
      <c r="EV60" s="4"/>
      <c r="EW60" s="4"/>
      <c r="EX60" s="4"/>
    </row>
  </sheetData>
  <mergeCells count="254">
    <mergeCell ref="BV1:BW2"/>
    <mergeCell ref="BX1:BY2"/>
    <mergeCell ref="CA1:CB2"/>
    <mergeCell ref="CC1:CD2"/>
    <mergeCell ref="CE1:CF2"/>
    <mergeCell ref="CG1:CH2"/>
    <mergeCell ref="A1:AE4"/>
    <mergeCell ref="AG1:AX2"/>
    <mergeCell ref="AY1:BL2"/>
    <mergeCell ref="BO1:BP2"/>
    <mergeCell ref="BR1:BS2"/>
    <mergeCell ref="BT1:BU2"/>
    <mergeCell ref="DE1:DF2"/>
    <mergeCell ref="DG1:DH2"/>
    <mergeCell ref="DI1:DJ2"/>
    <mergeCell ref="DK1:DL2"/>
    <mergeCell ref="DM1:DN2"/>
    <mergeCell ref="DO1:DP2"/>
    <mergeCell ref="CI1:CJ2"/>
    <mergeCell ref="CL1:CM2"/>
    <mergeCell ref="CN1:CO2"/>
    <mergeCell ref="CQ1:CR2"/>
    <mergeCell ref="CW1:DB2"/>
    <mergeCell ref="DC1:DD2"/>
    <mergeCell ref="CW4:CZ4"/>
    <mergeCell ref="DA4:DB4"/>
    <mergeCell ref="DC4:DG4"/>
    <mergeCell ref="DH4:DI4"/>
    <mergeCell ref="DJ4:DL4"/>
    <mergeCell ref="A6:C8"/>
    <mergeCell ref="D6:AI6"/>
    <mergeCell ref="AJ6:BE6"/>
    <mergeCell ref="BF6:CX6"/>
    <mergeCell ref="CY6:DL6"/>
    <mergeCell ref="DJ7:DL8"/>
    <mergeCell ref="D8:BE8"/>
    <mergeCell ref="A9:C15"/>
    <mergeCell ref="BF9:BM15"/>
    <mergeCell ref="BN9:CE15"/>
    <mergeCell ref="CF9:CJ15"/>
    <mergeCell ref="CK9:CX15"/>
    <mergeCell ref="CY9:DI15"/>
    <mergeCell ref="DJ9:DL15"/>
    <mergeCell ref="E10:F11"/>
    <mergeCell ref="D7:BE7"/>
    <mergeCell ref="BF7:BM8"/>
    <mergeCell ref="BN7:CE8"/>
    <mergeCell ref="CF7:CJ8"/>
    <mergeCell ref="CK7:CX8"/>
    <mergeCell ref="CY7:DI8"/>
    <mergeCell ref="AN10:AO11"/>
    <mergeCell ref="AP10:AQ11"/>
    <mergeCell ref="AR10:AS11"/>
    <mergeCell ref="AT10:AU11"/>
    <mergeCell ref="AV10:AW11"/>
    <mergeCell ref="E12:F12"/>
    <mergeCell ref="H12:AF12"/>
    <mergeCell ref="AG12:AJ12"/>
    <mergeCell ref="AK12:BD12"/>
    <mergeCell ref="U10:V11"/>
    <mergeCell ref="W10:X11"/>
    <mergeCell ref="Y10:Z11"/>
    <mergeCell ref="AB10:AC11"/>
    <mergeCell ref="AD10:AE11"/>
    <mergeCell ref="AG10:AH11"/>
    <mergeCell ref="H10:I11"/>
    <mergeCell ref="J10:K11"/>
    <mergeCell ref="L10:M11"/>
    <mergeCell ref="N10:O11"/>
    <mergeCell ref="Q10:R11"/>
    <mergeCell ref="S10:T11"/>
    <mergeCell ref="E13:G13"/>
    <mergeCell ref="D15:BE15"/>
    <mergeCell ref="A16:C22"/>
    <mergeCell ref="BF16:BM22"/>
    <mergeCell ref="BN16:CE22"/>
    <mergeCell ref="S17:T18"/>
    <mergeCell ref="U17:V18"/>
    <mergeCell ref="W17:X18"/>
    <mergeCell ref="Y17:Z18"/>
    <mergeCell ref="CF16:CJ22"/>
    <mergeCell ref="CK16:CX22"/>
    <mergeCell ref="CY16:DI22"/>
    <mergeCell ref="DJ16:DL22"/>
    <mergeCell ref="E17:F18"/>
    <mergeCell ref="H17:I18"/>
    <mergeCell ref="J17:K18"/>
    <mergeCell ref="L17:M18"/>
    <mergeCell ref="N17:O18"/>
    <mergeCell ref="Q17:R18"/>
    <mergeCell ref="AT17:AU18"/>
    <mergeCell ref="AV17:AW18"/>
    <mergeCell ref="E19:F19"/>
    <mergeCell ref="H19:AF19"/>
    <mergeCell ref="AG19:AJ19"/>
    <mergeCell ref="AK19:BD19"/>
    <mergeCell ref="AB17:AC18"/>
    <mergeCell ref="AD17:AE18"/>
    <mergeCell ref="AG17:AH18"/>
    <mergeCell ref="AN17:AO18"/>
    <mergeCell ref="AP17:AQ18"/>
    <mergeCell ref="AR17:AS18"/>
    <mergeCell ref="E20:G20"/>
    <mergeCell ref="D22:BE22"/>
    <mergeCell ref="A23:C29"/>
    <mergeCell ref="BF23:BM29"/>
    <mergeCell ref="BN23:CE29"/>
    <mergeCell ref="S24:T25"/>
    <mergeCell ref="U24:V25"/>
    <mergeCell ref="W24:X25"/>
    <mergeCell ref="Y24:Z25"/>
    <mergeCell ref="CF23:CJ29"/>
    <mergeCell ref="CK23:CX29"/>
    <mergeCell ref="CY23:DI29"/>
    <mergeCell ref="DJ23:DL29"/>
    <mergeCell ref="E24:F25"/>
    <mergeCell ref="H24:I25"/>
    <mergeCell ref="J24:K25"/>
    <mergeCell ref="L24:M25"/>
    <mergeCell ref="N24:O25"/>
    <mergeCell ref="Q24:R25"/>
    <mergeCell ref="AT24:AU25"/>
    <mergeCell ref="AV24:AW25"/>
    <mergeCell ref="E26:F26"/>
    <mergeCell ref="H26:AF26"/>
    <mergeCell ref="AG26:AJ26"/>
    <mergeCell ref="AK26:BD26"/>
    <mergeCell ref="AB24:AC25"/>
    <mergeCell ref="AD24:AE25"/>
    <mergeCell ref="AG24:AH25"/>
    <mergeCell ref="AN24:AO25"/>
    <mergeCell ref="AP24:AQ25"/>
    <mergeCell ref="AR24:AS25"/>
    <mergeCell ref="E27:G27"/>
    <mergeCell ref="D29:BE29"/>
    <mergeCell ref="A30:C36"/>
    <mergeCell ref="BF30:BM36"/>
    <mergeCell ref="BN30:CE36"/>
    <mergeCell ref="S31:T32"/>
    <mergeCell ref="U31:V32"/>
    <mergeCell ref="W31:X32"/>
    <mergeCell ref="Y31:Z32"/>
    <mergeCell ref="CF30:CJ36"/>
    <mergeCell ref="CK30:CX36"/>
    <mergeCell ref="CY30:DI36"/>
    <mergeCell ref="DJ30:DL36"/>
    <mergeCell ref="E31:F32"/>
    <mergeCell ref="H31:I32"/>
    <mergeCell ref="J31:K32"/>
    <mergeCell ref="L31:M32"/>
    <mergeCell ref="N31:O32"/>
    <mergeCell ref="Q31:R32"/>
    <mergeCell ref="AT31:AU32"/>
    <mergeCell ref="AV31:AW32"/>
    <mergeCell ref="E33:F33"/>
    <mergeCell ref="H33:AF33"/>
    <mergeCell ref="AG33:AJ33"/>
    <mergeCell ref="AK33:BD33"/>
    <mergeCell ref="AB31:AC32"/>
    <mergeCell ref="AD31:AE32"/>
    <mergeCell ref="AG31:AH32"/>
    <mergeCell ref="AN31:AO32"/>
    <mergeCell ref="AP31:AQ32"/>
    <mergeCell ref="AR31:AS32"/>
    <mergeCell ref="J38:K39"/>
    <mergeCell ref="L38:M39"/>
    <mergeCell ref="N38:O39"/>
    <mergeCell ref="Q38:R39"/>
    <mergeCell ref="E34:G34"/>
    <mergeCell ref="D36:BE36"/>
    <mergeCell ref="A37:C43"/>
    <mergeCell ref="BF37:BM43"/>
    <mergeCell ref="BN37:CE43"/>
    <mergeCell ref="S38:T39"/>
    <mergeCell ref="U38:V39"/>
    <mergeCell ref="W38:X39"/>
    <mergeCell ref="Y38:Z39"/>
    <mergeCell ref="EI38:EK38"/>
    <mergeCell ref="E40:F40"/>
    <mergeCell ref="H40:AF40"/>
    <mergeCell ref="AG40:AJ40"/>
    <mergeCell ref="AK40:BD40"/>
    <mergeCell ref="E41:G41"/>
    <mergeCell ref="AT38:AU39"/>
    <mergeCell ref="AV38:AW39"/>
    <mergeCell ref="DV38:DY38"/>
    <mergeCell ref="DZ38:EA38"/>
    <mergeCell ref="EB38:EF38"/>
    <mergeCell ref="EG38:EH38"/>
    <mergeCell ref="AB38:AC39"/>
    <mergeCell ref="AD38:AE39"/>
    <mergeCell ref="AG38:AH39"/>
    <mergeCell ref="AN38:AO39"/>
    <mergeCell ref="AP38:AQ39"/>
    <mergeCell ref="AR38:AS39"/>
    <mergeCell ref="CF37:CJ43"/>
    <mergeCell ref="CK37:CX43"/>
    <mergeCell ref="CY37:DI43"/>
    <mergeCell ref="DJ37:DL43"/>
    <mergeCell ref="E38:F39"/>
    <mergeCell ref="H38:I39"/>
    <mergeCell ref="D43:BE43"/>
    <mergeCell ref="A44:C50"/>
    <mergeCell ref="BF44:BM50"/>
    <mergeCell ref="BN44:CE50"/>
    <mergeCell ref="CF44:CJ50"/>
    <mergeCell ref="CK44:CX50"/>
    <mergeCell ref="W45:X46"/>
    <mergeCell ref="Y45:Z46"/>
    <mergeCell ref="AB45:AC46"/>
    <mergeCell ref="AD45:AE46"/>
    <mergeCell ref="CY44:DI50"/>
    <mergeCell ref="DJ44:DL50"/>
    <mergeCell ref="E45:F46"/>
    <mergeCell ref="H45:I46"/>
    <mergeCell ref="J45:K46"/>
    <mergeCell ref="L45:M46"/>
    <mergeCell ref="N45:O46"/>
    <mergeCell ref="Q45:R46"/>
    <mergeCell ref="S45:T46"/>
    <mergeCell ref="U45:V46"/>
    <mergeCell ref="AG47:AJ47"/>
    <mergeCell ref="AK47:BD47"/>
    <mergeCell ref="E48:G48"/>
    <mergeCell ref="AG45:AH46"/>
    <mergeCell ref="AN45:AO46"/>
    <mergeCell ref="AP45:AQ46"/>
    <mergeCell ref="AR45:AS46"/>
    <mergeCell ref="AT45:AU46"/>
    <mergeCell ref="AV45:AW46"/>
    <mergeCell ref="CD58:CI58"/>
    <mergeCell ref="CJ58:DC58"/>
    <mergeCell ref="CD59:CI59"/>
    <mergeCell ref="CJ59:DC59"/>
    <mergeCell ref="H13:BD14"/>
    <mergeCell ref="H20:BD21"/>
    <mergeCell ref="H27:BD28"/>
    <mergeCell ref="H34:BD35"/>
    <mergeCell ref="H41:BD42"/>
    <mergeCell ref="H48:BD49"/>
    <mergeCell ref="G54:H54"/>
    <mergeCell ref="CD55:CI55"/>
    <mergeCell ref="CJ55:DC55"/>
    <mergeCell ref="CJ56:DC56"/>
    <mergeCell ref="G57:H57"/>
    <mergeCell ref="CJ57:DC57"/>
    <mergeCell ref="D50:BE50"/>
    <mergeCell ref="A51:CJ52"/>
    <mergeCell ref="CK51:CX51"/>
    <mergeCell ref="CY51:DI51"/>
    <mergeCell ref="CK52:CX52"/>
    <mergeCell ref="CY52:DI52"/>
    <mergeCell ref="E47:F47"/>
    <mergeCell ref="H47:AF47"/>
  </mergeCells>
  <dataValidations count="1">
    <dataValidation type="list" allowBlank="1" showInputMessage="1" showErrorMessage="1" sqref="WZH982991:WZJ982991 MV4:MX4 WR4:WT4 AGN4:AGP4 AQJ4:AQL4 BAF4:BAH4 BKB4:BKD4 BTX4:BTZ4 CDT4:CDV4 CNP4:CNR4 CXL4:CXN4 DHH4:DHJ4 DRD4:DRF4 EAZ4:EBB4 EKV4:EKX4 EUR4:EUT4 FEN4:FEP4 FOJ4:FOL4 FYF4:FYH4 GIB4:GID4 GRX4:GRZ4 HBT4:HBV4 HLP4:HLR4 HVL4:HVN4 IFH4:IFJ4 IPD4:IPF4 IYZ4:IZB4 JIV4:JIX4 JSR4:JST4 KCN4:KCP4 KMJ4:KML4 KWF4:KWH4 LGB4:LGD4 LPX4:LPZ4 LZT4:LZV4 MJP4:MJR4 MTL4:MTN4 NDH4:NDJ4 NND4:NNF4 NWZ4:NXB4 OGV4:OGX4 OQR4:OQT4 PAN4:PAP4 PKJ4:PKL4 PUF4:PUH4 QEB4:QED4 QNX4:QNZ4 QXT4:QXV4 RHP4:RHR4 RRL4:RRN4 SBH4:SBJ4 SLD4:SLF4 SUZ4:SVB4 TEV4:TEX4 TOR4:TOT4 TYN4:TYP4 UIJ4:UIL4 USF4:USH4 VCB4:VCD4 VLX4:VLZ4 VVT4:VVV4 WFP4:WFR4 WPL4:WPN4 WZH4:WZJ4 CZ65487:DB65487 MV65487:MX65487 WR65487:WT65487 AGN65487:AGP65487 AQJ65487:AQL65487 BAF65487:BAH65487 BKB65487:BKD65487 BTX65487:BTZ65487 CDT65487:CDV65487 CNP65487:CNR65487 CXL65487:CXN65487 DHH65487:DHJ65487 DRD65487:DRF65487 EAZ65487:EBB65487 EKV65487:EKX65487 EUR65487:EUT65487 FEN65487:FEP65487 FOJ65487:FOL65487 FYF65487:FYH65487 GIB65487:GID65487 GRX65487:GRZ65487 HBT65487:HBV65487 HLP65487:HLR65487 HVL65487:HVN65487 IFH65487:IFJ65487 IPD65487:IPF65487 IYZ65487:IZB65487 JIV65487:JIX65487 JSR65487:JST65487 KCN65487:KCP65487 KMJ65487:KML65487 KWF65487:KWH65487 LGB65487:LGD65487 LPX65487:LPZ65487 LZT65487:LZV65487 MJP65487:MJR65487 MTL65487:MTN65487 NDH65487:NDJ65487 NND65487:NNF65487 NWZ65487:NXB65487 OGV65487:OGX65487 OQR65487:OQT65487 PAN65487:PAP65487 PKJ65487:PKL65487 PUF65487:PUH65487 QEB65487:QED65487 QNX65487:QNZ65487 QXT65487:QXV65487 RHP65487:RHR65487 RRL65487:RRN65487 SBH65487:SBJ65487 SLD65487:SLF65487 SUZ65487:SVB65487 TEV65487:TEX65487 TOR65487:TOT65487 TYN65487:TYP65487 UIJ65487:UIL65487 USF65487:USH65487 VCB65487:VCD65487 VLX65487:VLZ65487 VVT65487:VVV65487 WFP65487:WFR65487 WPL65487:WPN65487 WZH65487:WZJ65487 CZ131023:DB131023 MV131023:MX131023 WR131023:WT131023 AGN131023:AGP131023 AQJ131023:AQL131023 BAF131023:BAH131023 BKB131023:BKD131023 BTX131023:BTZ131023 CDT131023:CDV131023 CNP131023:CNR131023 CXL131023:CXN131023 DHH131023:DHJ131023 DRD131023:DRF131023 EAZ131023:EBB131023 EKV131023:EKX131023 EUR131023:EUT131023 FEN131023:FEP131023 FOJ131023:FOL131023 FYF131023:FYH131023 GIB131023:GID131023 GRX131023:GRZ131023 HBT131023:HBV131023 HLP131023:HLR131023 HVL131023:HVN131023 IFH131023:IFJ131023 IPD131023:IPF131023 IYZ131023:IZB131023 JIV131023:JIX131023 JSR131023:JST131023 KCN131023:KCP131023 KMJ131023:KML131023 KWF131023:KWH131023 LGB131023:LGD131023 LPX131023:LPZ131023 LZT131023:LZV131023 MJP131023:MJR131023 MTL131023:MTN131023 NDH131023:NDJ131023 NND131023:NNF131023 NWZ131023:NXB131023 OGV131023:OGX131023 OQR131023:OQT131023 PAN131023:PAP131023 PKJ131023:PKL131023 PUF131023:PUH131023 QEB131023:QED131023 QNX131023:QNZ131023 QXT131023:QXV131023 RHP131023:RHR131023 RRL131023:RRN131023 SBH131023:SBJ131023 SLD131023:SLF131023 SUZ131023:SVB131023 TEV131023:TEX131023 TOR131023:TOT131023 TYN131023:TYP131023 UIJ131023:UIL131023 USF131023:USH131023 VCB131023:VCD131023 VLX131023:VLZ131023 VVT131023:VVV131023 WFP131023:WFR131023 WPL131023:WPN131023 WZH131023:WZJ131023 CZ196559:DB196559 MV196559:MX196559 WR196559:WT196559 AGN196559:AGP196559 AQJ196559:AQL196559 BAF196559:BAH196559 BKB196559:BKD196559 BTX196559:BTZ196559 CDT196559:CDV196559 CNP196559:CNR196559 CXL196559:CXN196559 DHH196559:DHJ196559 DRD196559:DRF196559 EAZ196559:EBB196559 EKV196559:EKX196559 EUR196559:EUT196559 FEN196559:FEP196559 FOJ196559:FOL196559 FYF196559:FYH196559 GIB196559:GID196559 GRX196559:GRZ196559 HBT196559:HBV196559 HLP196559:HLR196559 HVL196559:HVN196559 IFH196559:IFJ196559 IPD196559:IPF196559 IYZ196559:IZB196559 JIV196559:JIX196559 JSR196559:JST196559 KCN196559:KCP196559 KMJ196559:KML196559 KWF196559:KWH196559 LGB196559:LGD196559 LPX196559:LPZ196559 LZT196559:LZV196559 MJP196559:MJR196559 MTL196559:MTN196559 NDH196559:NDJ196559 NND196559:NNF196559 NWZ196559:NXB196559 OGV196559:OGX196559 OQR196559:OQT196559 PAN196559:PAP196559 PKJ196559:PKL196559 PUF196559:PUH196559 QEB196559:QED196559 QNX196559:QNZ196559 QXT196559:QXV196559 RHP196559:RHR196559 RRL196559:RRN196559 SBH196559:SBJ196559 SLD196559:SLF196559 SUZ196559:SVB196559 TEV196559:TEX196559 TOR196559:TOT196559 TYN196559:TYP196559 UIJ196559:UIL196559 USF196559:USH196559 VCB196559:VCD196559 VLX196559:VLZ196559 VVT196559:VVV196559 WFP196559:WFR196559 WPL196559:WPN196559 WZH196559:WZJ196559 CZ262095:DB262095 MV262095:MX262095 WR262095:WT262095 AGN262095:AGP262095 AQJ262095:AQL262095 BAF262095:BAH262095 BKB262095:BKD262095 BTX262095:BTZ262095 CDT262095:CDV262095 CNP262095:CNR262095 CXL262095:CXN262095 DHH262095:DHJ262095 DRD262095:DRF262095 EAZ262095:EBB262095 EKV262095:EKX262095 EUR262095:EUT262095 FEN262095:FEP262095 FOJ262095:FOL262095 FYF262095:FYH262095 GIB262095:GID262095 GRX262095:GRZ262095 HBT262095:HBV262095 HLP262095:HLR262095 HVL262095:HVN262095 IFH262095:IFJ262095 IPD262095:IPF262095 IYZ262095:IZB262095 JIV262095:JIX262095 JSR262095:JST262095 KCN262095:KCP262095 KMJ262095:KML262095 KWF262095:KWH262095 LGB262095:LGD262095 LPX262095:LPZ262095 LZT262095:LZV262095 MJP262095:MJR262095 MTL262095:MTN262095 NDH262095:NDJ262095 NND262095:NNF262095 NWZ262095:NXB262095 OGV262095:OGX262095 OQR262095:OQT262095 PAN262095:PAP262095 PKJ262095:PKL262095 PUF262095:PUH262095 QEB262095:QED262095 QNX262095:QNZ262095 QXT262095:QXV262095 RHP262095:RHR262095 RRL262095:RRN262095 SBH262095:SBJ262095 SLD262095:SLF262095 SUZ262095:SVB262095 TEV262095:TEX262095 TOR262095:TOT262095 TYN262095:TYP262095 UIJ262095:UIL262095 USF262095:USH262095 VCB262095:VCD262095 VLX262095:VLZ262095 VVT262095:VVV262095 WFP262095:WFR262095 WPL262095:WPN262095 WZH262095:WZJ262095 CZ327631:DB327631 MV327631:MX327631 WR327631:WT327631 AGN327631:AGP327631 AQJ327631:AQL327631 BAF327631:BAH327631 BKB327631:BKD327631 BTX327631:BTZ327631 CDT327631:CDV327631 CNP327631:CNR327631 CXL327631:CXN327631 DHH327631:DHJ327631 DRD327631:DRF327631 EAZ327631:EBB327631 EKV327631:EKX327631 EUR327631:EUT327631 FEN327631:FEP327631 FOJ327631:FOL327631 FYF327631:FYH327631 GIB327631:GID327631 GRX327631:GRZ327631 HBT327631:HBV327631 HLP327631:HLR327631 HVL327631:HVN327631 IFH327631:IFJ327631 IPD327631:IPF327631 IYZ327631:IZB327631 JIV327631:JIX327631 JSR327631:JST327631 KCN327631:KCP327631 KMJ327631:KML327631 KWF327631:KWH327631 LGB327631:LGD327631 LPX327631:LPZ327631 LZT327631:LZV327631 MJP327631:MJR327631 MTL327631:MTN327631 NDH327631:NDJ327631 NND327631:NNF327631 NWZ327631:NXB327631 OGV327631:OGX327631 OQR327631:OQT327631 PAN327631:PAP327631 PKJ327631:PKL327631 PUF327631:PUH327631 QEB327631:QED327631 QNX327631:QNZ327631 QXT327631:QXV327631 RHP327631:RHR327631 RRL327631:RRN327631 SBH327631:SBJ327631 SLD327631:SLF327631 SUZ327631:SVB327631 TEV327631:TEX327631 TOR327631:TOT327631 TYN327631:TYP327631 UIJ327631:UIL327631 USF327631:USH327631 VCB327631:VCD327631 VLX327631:VLZ327631 VVT327631:VVV327631 WFP327631:WFR327631 WPL327631:WPN327631 WZH327631:WZJ327631 CZ393167:DB393167 MV393167:MX393167 WR393167:WT393167 AGN393167:AGP393167 AQJ393167:AQL393167 BAF393167:BAH393167 BKB393167:BKD393167 BTX393167:BTZ393167 CDT393167:CDV393167 CNP393167:CNR393167 CXL393167:CXN393167 DHH393167:DHJ393167 DRD393167:DRF393167 EAZ393167:EBB393167 EKV393167:EKX393167 EUR393167:EUT393167 FEN393167:FEP393167 FOJ393167:FOL393167 FYF393167:FYH393167 GIB393167:GID393167 GRX393167:GRZ393167 HBT393167:HBV393167 HLP393167:HLR393167 HVL393167:HVN393167 IFH393167:IFJ393167 IPD393167:IPF393167 IYZ393167:IZB393167 JIV393167:JIX393167 JSR393167:JST393167 KCN393167:KCP393167 KMJ393167:KML393167 KWF393167:KWH393167 LGB393167:LGD393167 LPX393167:LPZ393167 LZT393167:LZV393167 MJP393167:MJR393167 MTL393167:MTN393167 NDH393167:NDJ393167 NND393167:NNF393167 NWZ393167:NXB393167 OGV393167:OGX393167 OQR393167:OQT393167 PAN393167:PAP393167 PKJ393167:PKL393167 PUF393167:PUH393167 QEB393167:QED393167 QNX393167:QNZ393167 QXT393167:QXV393167 RHP393167:RHR393167 RRL393167:RRN393167 SBH393167:SBJ393167 SLD393167:SLF393167 SUZ393167:SVB393167 TEV393167:TEX393167 TOR393167:TOT393167 TYN393167:TYP393167 UIJ393167:UIL393167 USF393167:USH393167 VCB393167:VCD393167 VLX393167:VLZ393167 VVT393167:VVV393167 WFP393167:WFR393167 WPL393167:WPN393167 WZH393167:WZJ393167 CZ458703:DB458703 MV458703:MX458703 WR458703:WT458703 AGN458703:AGP458703 AQJ458703:AQL458703 BAF458703:BAH458703 BKB458703:BKD458703 BTX458703:BTZ458703 CDT458703:CDV458703 CNP458703:CNR458703 CXL458703:CXN458703 DHH458703:DHJ458703 DRD458703:DRF458703 EAZ458703:EBB458703 EKV458703:EKX458703 EUR458703:EUT458703 FEN458703:FEP458703 FOJ458703:FOL458703 FYF458703:FYH458703 GIB458703:GID458703 GRX458703:GRZ458703 HBT458703:HBV458703 HLP458703:HLR458703 HVL458703:HVN458703 IFH458703:IFJ458703 IPD458703:IPF458703 IYZ458703:IZB458703 JIV458703:JIX458703 JSR458703:JST458703 KCN458703:KCP458703 KMJ458703:KML458703 KWF458703:KWH458703 LGB458703:LGD458703 LPX458703:LPZ458703 LZT458703:LZV458703 MJP458703:MJR458703 MTL458703:MTN458703 NDH458703:NDJ458703 NND458703:NNF458703 NWZ458703:NXB458703 OGV458703:OGX458703 OQR458703:OQT458703 PAN458703:PAP458703 PKJ458703:PKL458703 PUF458703:PUH458703 QEB458703:QED458703 QNX458703:QNZ458703 QXT458703:QXV458703 RHP458703:RHR458703 RRL458703:RRN458703 SBH458703:SBJ458703 SLD458703:SLF458703 SUZ458703:SVB458703 TEV458703:TEX458703 TOR458703:TOT458703 TYN458703:TYP458703 UIJ458703:UIL458703 USF458703:USH458703 VCB458703:VCD458703 VLX458703:VLZ458703 VVT458703:VVV458703 WFP458703:WFR458703 WPL458703:WPN458703 WZH458703:WZJ458703 CZ524239:DB524239 MV524239:MX524239 WR524239:WT524239 AGN524239:AGP524239 AQJ524239:AQL524239 BAF524239:BAH524239 BKB524239:BKD524239 BTX524239:BTZ524239 CDT524239:CDV524239 CNP524239:CNR524239 CXL524239:CXN524239 DHH524239:DHJ524239 DRD524239:DRF524239 EAZ524239:EBB524239 EKV524239:EKX524239 EUR524239:EUT524239 FEN524239:FEP524239 FOJ524239:FOL524239 FYF524239:FYH524239 GIB524239:GID524239 GRX524239:GRZ524239 HBT524239:HBV524239 HLP524239:HLR524239 HVL524239:HVN524239 IFH524239:IFJ524239 IPD524239:IPF524239 IYZ524239:IZB524239 JIV524239:JIX524239 JSR524239:JST524239 KCN524239:KCP524239 KMJ524239:KML524239 KWF524239:KWH524239 LGB524239:LGD524239 LPX524239:LPZ524239 LZT524239:LZV524239 MJP524239:MJR524239 MTL524239:MTN524239 NDH524239:NDJ524239 NND524239:NNF524239 NWZ524239:NXB524239 OGV524239:OGX524239 OQR524239:OQT524239 PAN524239:PAP524239 PKJ524239:PKL524239 PUF524239:PUH524239 QEB524239:QED524239 QNX524239:QNZ524239 QXT524239:QXV524239 RHP524239:RHR524239 RRL524239:RRN524239 SBH524239:SBJ524239 SLD524239:SLF524239 SUZ524239:SVB524239 TEV524239:TEX524239 TOR524239:TOT524239 TYN524239:TYP524239 UIJ524239:UIL524239 USF524239:USH524239 VCB524239:VCD524239 VLX524239:VLZ524239 VVT524239:VVV524239 WFP524239:WFR524239 WPL524239:WPN524239 WZH524239:WZJ524239 CZ589775:DB589775 MV589775:MX589775 WR589775:WT589775 AGN589775:AGP589775 AQJ589775:AQL589775 BAF589775:BAH589775 BKB589775:BKD589775 BTX589775:BTZ589775 CDT589775:CDV589775 CNP589775:CNR589775 CXL589775:CXN589775 DHH589775:DHJ589775 DRD589775:DRF589775 EAZ589775:EBB589775 EKV589775:EKX589775 EUR589775:EUT589775 FEN589775:FEP589775 FOJ589775:FOL589775 FYF589775:FYH589775 GIB589775:GID589775 GRX589775:GRZ589775 HBT589775:HBV589775 HLP589775:HLR589775 HVL589775:HVN589775 IFH589775:IFJ589775 IPD589775:IPF589775 IYZ589775:IZB589775 JIV589775:JIX589775 JSR589775:JST589775 KCN589775:KCP589775 KMJ589775:KML589775 KWF589775:KWH589775 LGB589775:LGD589775 LPX589775:LPZ589775 LZT589775:LZV589775 MJP589775:MJR589775 MTL589775:MTN589775 NDH589775:NDJ589775 NND589775:NNF589775 NWZ589775:NXB589775 OGV589775:OGX589775 OQR589775:OQT589775 PAN589775:PAP589775 PKJ589775:PKL589775 PUF589775:PUH589775 QEB589775:QED589775 QNX589775:QNZ589775 QXT589775:QXV589775 RHP589775:RHR589775 RRL589775:RRN589775 SBH589775:SBJ589775 SLD589775:SLF589775 SUZ589775:SVB589775 TEV589775:TEX589775 TOR589775:TOT589775 TYN589775:TYP589775 UIJ589775:UIL589775 USF589775:USH589775 VCB589775:VCD589775 VLX589775:VLZ589775 VVT589775:VVV589775 WFP589775:WFR589775 WPL589775:WPN589775 WZH589775:WZJ589775 CZ655311:DB655311 MV655311:MX655311 WR655311:WT655311 AGN655311:AGP655311 AQJ655311:AQL655311 BAF655311:BAH655311 BKB655311:BKD655311 BTX655311:BTZ655311 CDT655311:CDV655311 CNP655311:CNR655311 CXL655311:CXN655311 DHH655311:DHJ655311 DRD655311:DRF655311 EAZ655311:EBB655311 EKV655311:EKX655311 EUR655311:EUT655311 FEN655311:FEP655311 FOJ655311:FOL655311 FYF655311:FYH655311 GIB655311:GID655311 GRX655311:GRZ655311 HBT655311:HBV655311 HLP655311:HLR655311 HVL655311:HVN655311 IFH655311:IFJ655311 IPD655311:IPF655311 IYZ655311:IZB655311 JIV655311:JIX655311 JSR655311:JST655311 KCN655311:KCP655311 KMJ655311:KML655311 KWF655311:KWH655311 LGB655311:LGD655311 LPX655311:LPZ655311 LZT655311:LZV655311 MJP655311:MJR655311 MTL655311:MTN655311 NDH655311:NDJ655311 NND655311:NNF655311 NWZ655311:NXB655311 OGV655311:OGX655311 OQR655311:OQT655311 PAN655311:PAP655311 PKJ655311:PKL655311 PUF655311:PUH655311 QEB655311:QED655311 QNX655311:QNZ655311 QXT655311:QXV655311 RHP655311:RHR655311 RRL655311:RRN655311 SBH655311:SBJ655311 SLD655311:SLF655311 SUZ655311:SVB655311 TEV655311:TEX655311 TOR655311:TOT655311 TYN655311:TYP655311 UIJ655311:UIL655311 USF655311:USH655311 VCB655311:VCD655311 VLX655311:VLZ655311 VVT655311:VVV655311 WFP655311:WFR655311 WPL655311:WPN655311 WZH655311:WZJ655311 CZ720847:DB720847 MV720847:MX720847 WR720847:WT720847 AGN720847:AGP720847 AQJ720847:AQL720847 BAF720847:BAH720847 BKB720847:BKD720847 BTX720847:BTZ720847 CDT720847:CDV720847 CNP720847:CNR720847 CXL720847:CXN720847 DHH720847:DHJ720847 DRD720847:DRF720847 EAZ720847:EBB720847 EKV720847:EKX720847 EUR720847:EUT720847 FEN720847:FEP720847 FOJ720847:FOL720847 FYF720847:FYH720847 GIB720847:GID720847 GRX720847:GRZ720847 HBT720847:HBV720847 HLP720847:HLR720847 HVL720847:HVN720847 IFH720847:IFJ720847 IPD720847:IPF720847 IYZ720847:IZB720847 JIV720847:JIX720847 JSR720847:JST720847 KCN720847:KCP720847 KMJ720847:KML720847 KWF720847:KWH720847 LGB720847:LGD720847 LPX720847:LPZ720847 LZT720847:LZV720847 MJP720847:MJR720847 MTL720847:MTN720847 NDH720847:NDJ720847 NND720847:NNF720847 NWZ720847:NXB720847 OGV720847:OGX720847 OQR720847:OQT720847 PAN720847:PAP720847 PKJ720847:PKL720847 PUF720847:PUH720847 QEB720847:QED720847 QNX720847:QNZ720847 QXT720847:QXV720847 RHP720847:RHR720847 RRL720847:RRN720847 SBH720847:SBJ720847 SLD720847:SLF720847 SUZ720847:SVB720847 TEV720847:TEX720847 TOR720847:TOT720847 TYN720847:TYP720847 UIJ720847:UIL720847 USF720847:USH720847 VCB720847:VCD720847 VLX720847:VLZ720847 VVT720847:VVV720847 WFP720847:WFR720847 WPL720847:WPN720847 WZH720847:WZJ720847 CZ786383:DB786383 MV786383:MX786383 WR786383:WT786383 AGN786383:AGP786383 AQJ786383:AQL786383 BAF786383:BAH786383 BKB786383:BKD786383 BTX786383:BTZ786383 CDT786383:CDV786383 CNP786383:CNR786383 CXL786383:CXN786383 DHH786383:DHJ786383 DRD786383:DRF786383 EAZ786383:EBB786383 EKV786383:EKX786383 EUR786383:EUT786383 FEN786383:FEP786383 FOJ786383:FOL786383 FYF786383:FYH786383 GIB786383:GID786383 GRX786383:GRZ786383 HBT786383:HBV786383 HLP786383:HLR786383 HVL786383:HVN786383 IFH786383:IFJ786383 IPD786383:IPF786383 IYZ786383:IZB786383 JIV786383:JIX786383 JSR786383:JST786383 KCN786383:KCP786383 KMJ786383:KML786383 KWF786383:KWH786383 LGB786383:LGD786383 LPX786383:LPZ786383 LZT786383:LZV786383 MJP786383:MJR786383 MTL786383:MTN786383 NDH786383:NDJ786383 NND786383:NNF786383 NWZ786383:NXB786383 OGV786383:OGX786383 OQR786383:OQT786383 PAN786383:PAP786383 PKJ786383:PKL786383 PUF786383:PUH786383 QEB786383:QED786383 QNX786383:QNZ786383 QXT786383:QXV786383 RHP786383:RHR786383 RRL786383:RRN786383 SBH786383:SBJ786383 SLD786383:SLF786383 SUZ786383:SVB786383 TEV786383:TEX786383 TOR786383:TOT786383 TYN786383:TYP786383 UIJ786383:UIL786383 USF786383:USH786383 VCB786383:VCD786383 VLX786383:VLZ786383 VVT786383:VVV786383 WFP786383:WFR786383 WPL786383:WPN786383 WZH786383:WZJ786383 CZ851919:DB851919 MV851919:MX851919 WR851919:WT851919 AGN851919:AGP851919 AQJ851919:AQL851919 BAF851919:BAH851919 BKB851919:BKD851919 BTX851919:BTZ851919 CDT851919:CDV851919 CNP851919:CNR851919 CXL851919:CXN851919 DHH851919:DHJ851919 DRD851919:DRF851919 EAZ851919:EBB851919 EKV851919:EKX851919 EUR851919:EUT851919 FEN851919:FEP851919 FOJ851919:FOL851919 FYF851919:FYH851919 GIB851919:GID851919 GRX851919:GRZ851919 HBT851919:HBV851919 HLP851919:HLR851919 HVL851919:HVN851919 IFH851919:IFJ851919 IPD851919:IPF851919 IYZ851919:IZB851919 JIV851919:JIX851919 JSR851919:JST851919 KCN851919:KCP851919 KMJ851919:KML851919 KWF851919:KWH851919 LGB851919:LGD851919 LPX851919:LPZ851919 LZT851919:LZV851919 MJP851919:MJR851919 MTL851919:MTN851919 NDH851919:NDJ851919 NND851919:NNF851919 NWZ851919:NXB851919 OGV851919:OGX851919 OQR851919:OQT851919 PAN851919:PAP851919 PKJ851919:PKL851919 PUF851919:PUH851919 QEB851919:QED851919 QNX851919:QNZ851919 QXT851919:QXV851919 RHP851919:RHR851919 RRL851919:RRN851919 SBH851919:SBJ851919 SLD851919:SLF851919 SUZ851919:SVB851919 TEV851919:TEX851919 TOR851919:TOT851919 TYN851919:TYP851919 UIJ851919:UIL851919 USF851919:USH851919 VCB851919:VCD851919 VLX851919:VLZ851919 VVT851919:VVV851919 WFP851919:WFR851919 WPL851919:WPN851919 WZH851919:WZJ851919 CZ917455:DB917455 MV917455:MX917455 WR917455:WT917455 AGN917455:AGP917455 AQJ917455:AQL917455 BAF917455:BAH917455 BKB917455:BKD917455 BTX917455:BTZ917455 CDT917455:CDV917455 CNP917455:CNR917455 CXL917455:CXN917455 DHH917455:DHJ917455 DRD917455:DRF917455 EAZ917455:EBB917455 EKV917455:EKX917455 EUR917455:EUT917455 FEN917455:FEP917455 FOJ917455:FOL917455 FYF917455:FYH917455 GIB917455:GID917455 GRX917455:GRZ917455 HBT917455:HBV917455 HLP917455:HLR917455 HVL917455:HVN917455 IFH917455:IFJ917455 IPD917455:IPF917455 IYZ917455:IZB917455 JIV917455:JIX917455 JSR917455:JST917455 KCN917455:KCP917455 KMJ917455:KML917455 KWF917455:KWH917455 LGB917455:LGD917455 LPX917455:LPZ917455 LZT917455:LZV917455 MJP917455:MJR917455 MTL917455:MTN917455 NDH917455:NDJ917455 NND917455:NNF917455 NWZ917455:NXB917455 OGV917455:OGX917455 OQR917455:OQT917455 PAN917455:PAP917455 PKJ917455:PKL917455 PUF917455:PUH917455 QEB917455:QED917455 QNX917455:QNZ917455 QXT917455:QXV917455 RHP917455:RHR917455 RRL917455:RRN917455 SBH917455:SBJ917455 SLD917455:SLF917455 SUZ917455:SVB917455 TEV917455:TEX917455 TOR917455:TOT917455 TYN917455:TYP917455 UIJ917455:UIL917455 USF917455:USH917455 VCB917455:VCD917455 VLX917455:VLZ917455 VVT917455:VVV917455 WFP917455:WFR917455 WPL917455:WPN917455 WZH917455:WZJ917455 CZ982991:DB982991 MV982991:MX982991 WR982991:WT982991 AGN982991:AGP982991 AQJ982991:AQL982991 BAF982991:BAH982991 BKB982991:BKD982991 BTX982991:BTZ982991 CDT982991:CDV982991 CNP982991:CNR982991 CXL982991:CXN982991 DHH982991:DHJ982991 DRD982991:DRF982991 EAZ982991:EBB982991 EKV982991:EKX982991 EUR982991:EUT982991 FEN982991:FEP982991 FOJ982991:FOL982991 FYF982991:FYH982991 GIB982991:GID982991 GRX982991:GRZ982991 HBT982991:HBV982991 HLP982991:HLR982991 HVL982991:HVN982991 IFH982991:IFJ982991 IPD982991:IPF982991 IYZ982991:IZB982991 JIV982991:JIX982991 JSR982991:JST982991 KCN982991:KCP982991 KMJ982991:KML982991 KWF982991:KWH982991 LGB982991:LGD982991 LPX982991:LPZ982991 LZT982991:LZV982991 MJP982991:MJR982991 MTL982991:MTN982991 NDH982991:NDJ982991 NND982991:NNF982991 NWZ982991:NXB982991 OGV982991:OGX982991 OQR982991:OQT982991 PAN982991:PAP982991 PKJ982991:PKL982991 PUF982991:PUH982991 QEB982991:QED982991 QNX982991:QNZ982991 QXT982991:QXV982991 RHP982991:RHR982991 RRL982991:RRN982991 SBH982991:SBJ982991 SLD982991:SLF982991 SUZ982991:SVB982991 TEV982991:TEX982991 TOR982991:TOT982991 TYN982991:TYP982991 UIJ982991:UIL982991 USF982991:USH982991 VCB982991:VCD982991 VLX982991:VLZ982991 VVT982991:VVV982991 WFP982991:WFR982991 WPL982991:WPN982991" xr:uid="{F40A4272-D122-47FC-AC2E-8751B5783320}">
      <formula1>PageListTax_col_MonthDataHr</formula1>
    </dataValidation>
  </dataValidations>
  <pageMargins left="0.59055118110236215" right="0.39370078740157483" top="0.39370078740157483" bottom="0.39370078740157483" header="0.31496062992125984" footer="0.31496062992125984"/>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882A-1436-4C9F-9A8F-4FE06DF22554}">
  <sheetPr>
    <tabColor theme="0" tint="-0.249977111117893"/>
    <pageSetUpPr fitToPage="1"/>
  </sheetPr>
  <dimension ref="A1:EU63"/>
  <sheetViews>
    <sheetView view="pageBreakPreview" zoomScaleNormal="115" zoomScaleSheetLayoutView="100" zoomScalePageLayoutView="115" workbookViewId="0">
      <selection activeCell="DV46" sqref="DV46"/>
    </sheetView>
  </sheetViews>
  <sheetFormatPr defaultColWidth="1.28515625" defaultRowHeight="14.25" x14ac:dyDescent="0.3"/>
  <cols>
    <col min="1" max="3" width="1.5703125" style="5" customWidth="1"/>
    <col min="4" max="4" width="0.85546875" style="5" customWidth="1"/>
    <col min="5" max="43" width="1.7109375" style="5" customWidth="1"/>
    <col min="44" max="44" width="0.85546875" style="5" customWidth="1"/>
    <col min="45" max="45" width="0.7109375" style="5" customWidth="1"/>
    <col min="46" max="55" width="1.28515625" style="5" customWidth="1"/>
    <col min="56" max="56" width="0.7109375" style="5" customWidth="1"/>
    <col min="57" max="113" width="1.28515625" style="5" customWidth="1"/>
    <col min="114" max="118" width="1.28515625" style="5"/>
    <col min="119" max="125" width="3.5703125" style="5" customWidth="1"/>
    <col min="126" max="126" width="18.28515625" style="5" bestFit="1" customWidth="1"/>
    <col min="127" max="151" width="3.5703125" style="5" customWidth="1"/>
    <col min="152" max="180" width="1.28515625" style="5"/>
    <col min="181" max="223" width="1.28515625" style="5" customWidth="1"/>
    <col min="224" max="224" width="1" style="5" customWidth="1"/>
    <col min="225" max="226" width="1.28515625" style="5" customWidth="1"/>
    <col min="227" max="227" width="1" style="5" customWidth="1"/>
    <col min="228" max="229" width="1.28515625" style="5" customWidth="1"/>
    <col min="230" max="230" width="1" style="5" customWidth="1"/>
    <col min="231" max="299" width="1.28515625" style="5" customWidth="1"/>
    <col min="300" max="304" width="1.28515625" style="5"/>
    <col min="305" max="305" width="1.7109375" style="5" bestFit="1" customWidth="1"/>
    <col min="306" max="307" width="1.28515625" style="5"/>
    <col min="308" max="308" width="4.85546875" style="5" bestFit="1" customWidth="1"/>
    <col min="309" max="436" width="1.28515625" style="5"/>
    <col min="437" max="479" width="1.28515625" style="5" customWidth="1"/>
    <col min="480" max="480" width="1" style="5" customWidth="1"/>
    <col min="481" max="482" width="1.28515625" style="5" customWidth="1"/>
    <col min="483" max="483" width="1" style="5" customWidth="1"/>
    <col min="484" max="485" width="1.28515625" style="5" customWidth="1"/>
    <col min="486" max="486" width="1" style="5" customWidth="1"/>
    <col min="487" max="555" width="1.28515625" style="5" customWidth="1"/>
    <col min="556" max="560" width="1.28515625" style="5"/>
    <col min="561" max="561" width="1.7109375" style="5" bestFit="1" customWidth="1"/>
    <col min="562" max="563" width="1.28515625" style="5"/>
    <col min="564" max="564" width="4.85546875" style="5" bestFit="1" customWidth="1"/>
    <col min="565" max="692" width="1.28515625" style="5"/>
    <col min="693" max="735" width="1.28515625" style="5" customWidth="1"/>
    <col min="736" max="736" width="1" style="5" customWidth="1"/>
    <col min="737" max="738" width="1.28515625" style="5" customWidth="1"/>
    <col min="739" max="739" width="1" style="5" customWidth="1"/>
    <col min="740" max="741" width="1.28515625" style="5" customWidth="1"/>
    <col min="742" max="742" width="1" style="5" customWidth="1"/>
    <col min="743" max="811" width="1.28515625" style="5" customWidth="1"/>
    <col min="812" max="816" width="1.28515625" style="5"/>
    <col min="817" max="817" width="1.7109375" style="5" bestFit="1" customWidth="1"/>
    <col min="818" max="819" width="1.28515625" style="5"/>
    <col min="820" max="820" width="4.85546875" style="5" bestFit="1" customWidth="1"/>
    <col min="821" max="948" width="1.28515625" style="5"/>
    <col min="949" max="991" width="1.28515625" style="5" customWidth="1"/>
    <col min="992" max="992" width="1" style="5" customWidth="1"/>
    <col min="993" max="994" width="1.28515625" style="5" customWidth="1"/>
    <col min="995" max="995" width="1" style="5" customWidth="1"/>
    <col min="996" max="997" width="1.28515625" style="5" customWidth="1"/>
    <col min="998" max="998" width="1" style="5" customWidth="1"/>
    <col min="999" max="1067" width="1.28515625" style="5" customWidth="1"/>
    <col min="1068" max="1072" width="1.28515625" style="5"/>
    <col min="1073" max="1073" width="1.7109375" style="5" bestFit="1" customWidth="1"/>
    <col min="1074" max="1075" width="1.28515625" style="5"/>
    <col min="1076" max="1076" width="4.85546875" style="5" bestFit="1" customWidth="1"/>
    <col min="1077" max="1204" width="1.28515625" style="5"/>
    <col min="1205" max="1247" width="1.28515625" style="5" customWidth="1"/>
    <col min="1248" max="1248" width="1" style="5" customWidth="1"/>
    <col min="1249" max="1250" width="1.28515625" style="5" customWidth="1"/>
    <col min="1251" max="1251" width="1" style="5" customWidth="1"/>
    <col min="1252" max="1253" width="1.28515625" style="5" customWidth="1"/>
    <col min="1254" max="1254" width="1" style="5" customWidth="1"/>
    <col min="1255" max="1323" width="1.28515625" style="5" customWidth="1"/>
    <col min="1324" max="1328" width="1.28515625" style="5"/>
    <col min="1329" max="1329" width="1.7109375" style="5" bestFit="1" customWidth="1"/>
    <col min="1330" max="1331" width="1.28515625" style="5"/>
    <col min="1332" max="1332" width="4.85546875" style="5" bestFit="1" customWidth="1"/>
    <col min="1333" max="1460" width="1.28515625" style="5"/>
    <col min="1461" max="1503" width="1.28515625" style="5" customWidth="1"/>
    <col min="1504" max="1504" width="1" style="5" customWidth="1"/>
    <col min="1505" max="1506" width="1.28515625" style="5" customWidth="1"/>
    <col min="1507" max="1507" width="1" style="5" customWidth="1"/>
    <col min="1508" max="1509" width="1.28515625" style="5" customWidth="1"/>
    <col min="1510" max="1510" width="1" style="5" customWidth="1"/>
    <col min="1511" max="1579" width="1.28515625" style="5" customWidth="1"/>
    <col min="1580" max="1584" width="1.28515625" style="5"/>
    <col min="1585" max="1585" width="1.7109375" style="5" bestFit="1" customWidth="1"/>
    <col min="1586" max="1587" width="1.28515625" style="5"/>
    <col min="1588" max="1588" width="4.85546875" style="5" bestFit="1" customWidth="1"/>
    <col min="1589" max="1716" width="1.28515625" style="5"/>
    <col min="1717" max="1759" width="1.28515625" style="5" customWidth="1"/>
    <col min="1760" max="1760" width="1" style="5" customWidth="1"/>
    <col min="1761" max="1762" width="1.28515625" style="5" customWidth="1"/>
    <col min="1763" max="1763" width="1" style="5" customWidth="1"/>
    <col min="1764" max="1765" width="1.28515625" style="5" customWidth="1"/>
    <col min="1766" max="1766" width="1" style="5" customWidth="1"/>
    <col min="1767" max="1835" width="1.28515625" style="5" customWidth="1"/>
    <col min="1836" max="1840" width="1.28515625" style="5"/>
    <col min="1841" max="1841" width="1.7109375" style="5" bestFit="1" customWidth="1"/>
    <col min="1842" max="1843" width="1.28515625" style="5"/>
    <col min="1844" max="1844" width="4.85546875" style="5" bestFit="1" customWidth="1"/>
    <col min="1845" max="1972" width="1.28515625" style="5"/>
    <col min="1973" max="2015" width="1.28515625" style="5" customWidth="1"/>
    <col min="2016" max="2016" width="1" style="5" customWidth="1"/>
    <col min="2017" max="2018" width="1.28515625" style="5" customWidth="1"/>
    <col min="2019" max="2019" width="1" style="5" customWidth="1"/>
    <col min="2020" max="2021" width="1.28515625" style="5" customWidth="1"/>
    <col min="2022" max="2022" width="1" style="5" customWidth="1"/>
    <col min="2023" max="2091" width="1.28515625" style="5" customWidth="1"/>
    <col min="2092" max="2096" width="1.28515625" style="5"/>
    <col min="2097" max="2097" width="1.7109375" style="5" bestFit="1" customWidth="1"/>
    <col min="2098" max="2099" width="1.28515625" style="5"/>
    <col min="2100" max="2100" width="4.85546875" style="5" bestFit="1" customWidth="1"/>
    <col min="2101" max="2228" width="1.28515625" style="5"/>
    <col min="2229" max="2271" width="1.28515625" style="5" customWidth="1"/>
    <col min="2272" max="2272" width="1" style="5" customWidth="1"/>
    <col min="2273" max="2274" width="1.28515625" style="5" customWidth="1"/>
    <col min="2275" max="2275" width="1" style="5" customWidth="1"/>
    <col min="2276" max="2277" width="1.28515625" style="5" customWidth="1"/>
    <col min="2278" max="2278" width="1" style="5" customWidth="1"/>
    <col min="2279" max="2347" width="1.28515625" style="5" customWidth="1"/>
    <col min="2348" max="2352" width="1.28515625" style="5"/>
    <col min="2353" max="2353" width="1.7109375" style="5" bestFit="1" customWidth="1"/>
    <col min="2354" max="2355" width="1.28515625" style="5"/>
    <col min="2356" max="2356" width="4.85546875" style="5" bestFit="1" customWidth="1"/>
    <col min="2357" max="2484" width="1.28515625" style="5"/>
    <col min="2485" max="2527" width="1.28515625" style="5" customWidth="1"/>
    <col min="2528" max="2528" width="1" style="5" customWidth="1"/>
    <col min="2529" max="2530" width="1.28515625" style="5" customWidth="1"/>
    <col min="2531" max="2531" width="1" style="5" customWidth="1"/>
    <col min="2532" max="2533" width="1.28515625" style="5" customWidth="1"/>
    <col min="2534" max="2534" width="1" style="5" customWidth="1"/>
    <col min="2535" max="2603" width="1.28515625" style="5" customWidth="1"/>
    <col min="2604" max="2608" width="1.28515625" style="5"/>
    <col min="2609" max="2609" width="1.7109375" style="5" bestFit="1" customWidth="1"/>
    <col min="2610" max="2611" width="1.28515625" style="5"/>
    <col min="2612" max="2612" width="4.85546875" style="5" bestFit="1" customWidth="1"/>
    <col min="2613" max="2740" width="1.28515625" style="5"/>
    <col min="2741" max="2783" width="1.28515625" style="5" customWidth="1"/>
    <col min="2784" max="2784" width="1" style="5" customWidth="1"/>
    <col min="2785" max="2786" width="1.28515625" style="5" customWidth="1"/>
    <col min="2787" max="2787" width="1" style="5" customWidth="1"/>
    <col min="2788" max="2789" width="1.28515625" style="5" customWidth="1"/>
    <col min="2790" max="2790" width="1" style="5" customWidth="1"/>
    <col min="2791" max="2859" width="1.28515625" style="5" customWidth="1"/>
    <col min="2860" max="2864" width="1.28515625" style="5"/>
    <col min="2865" max="2865" width="1.7109375" style="5" bestFit="1" customWidth="1"/>
    <col min="2866" max="2867" width="1.28515625" style="5"/>
    <col min="2868" max="2868" width="4.85546875" style="5" bestFit="1" customWidth="1"/>
    <col min="2869" max="2996" width="1.28515625" style="5"/>
    <col min="2997" max="3039" width="1.28515625" style="5" customWidth="1"/>
    <col min="3040" max="3040" width="1" style="5" customWidth="1"/>
    <col min="3041" max="3042" width="1.28515625" style="5" customWidth="1"/>
    <col min="3043" max="3043" width="1" style="5" customWidth="1"/>
    <col min="3044" max="3045" width="1.28515625" style="5" customWidth="1"/>
    <col min="3046" max="3046" width="1" style="5" customWidth="1"/>
    <col min="3047" max="3115" width="1.28515625" style="5" customWidth="1"/>
    <col min="3116" max="3120" width="1.28515625" style="5"/>
    <col min="3121" max="3121" width="1.7109375" style="5" bestFit="1" customWidth="1"/>
    <col min="3122" max="3123" width="1.28515625" style="5"/>
    <col min="3124" max="3124" width="4.85546875" style="5" bestFit="1" customWidth="1"/>
    <col min="3125" max="3252" width="1.28515625" style="5"/>
    <col min="3253" max="3295" width="1.28515625" style="5" customWidth="1"/>
    <col min="3296" max="3296" width="1" style="5" customWidth="1"/>
    <col min="3297" max="3298" width="1.28515625" style="5" customWidth="1"/>
    <col min="3299" max="3299" width="1" style="5" customWidth="1"/>
    <col min="3300" max="3301" width="1.28515625" style="5" customWidth="1"/>
    <col min="3302" max="3302" width="1" style="5" customWidth="1"/>
    <col min="3303" max="3371" width="1.28515625" style="5" customWidth="1"/>
    <col min="3372" max="3376" width="1.28515625" style="5"/>
    <col min="3377" max="3377" width="1.7109375" style="5" bestFit="1" customWidth="1"/>
    <col min="3378" max="3379" width="1.28515625" style="5"/>
    <col min="3380" max="3380" width="4.85546875" style="5" bestFit="1" customWidth="1"/>
    <col min="3381" max="3508" width="1.28515625" style="5"/>
    <col min="3509" max="3551" width="1.28515625" style="5" customWidth="1"/>
    <col min="3552" max="3552" width="1" style="5" customWidth="1"/>
    <col min="3553" max="3554" width="1.28515625" style="5" customWidth="1"/>
    <col min="3555" max="3555" width="1" style="5" customWidth="1"/>
    <col min="3556" max="3557" width="1.28515625" style="5" customWidth="1"/>
    <col min="3558" max="3558" width="1" style="5" customWidth="1"/>
    <col min="3559" max="3627" width="1.28515625" style="5" customWidth="1"/>
    <col min="3628" max="3632" width="1.28515625" style="5"/>
    <col min="3633" max="3633" width="1.7109375" style="5" bestFit="1" customWidth="1"/>
    <col min="3634" max="3635" width="1.28515625" style="5"/>
    <col min="3636" max="3636" width="4.85546875" style="5" bestFit="1" customWidth="1"/>
    <col min="3637" max="3764" width="1.28515625" style="5"/>
    <col min="3765" max="3807" width="1.28515625" style="5" customWidth="1"/>
    <col min="3808" max="3808" width="1" style="5" customWidth="1"/>
    <col min="3809" max="3810" width="1.28515625" style="5" customWidth="1"/>
    <col min="3811" max="3811" width="1" style="5" customWidth="1"/>
    <col min="3812" max="3813" width="1.28515625" style="5" customWidth="1"/>
    <col min="3814" max="3814" width="1" style="5" customWidth="1"/>
    <col min="3815" max="3883" width="1.28515625" style="5" customWidth="1"/>
    <col min="3884" max="3888" width="1.28515625" style="5"/>
    <col min="3889" max="3889" width="1.7109375" style="5" bestFit="1" customWidth="1"/>
    <col min="3890" max="3891" width="1.28515625" style="5"/>
    <col min="3892" max="3892" width="4.85546875" style="5" bestFit="1" customWidth="1"/>
    <col min="3893" max="4020" width="1.28515625" style="5"/>
    <col min="4021" max="4063" width="1.28515625" style="5" customWidth="1"/>
    <col min="4064" max="4064" width="1" style="5" customWidth="1"/>
    <col min="4065" max="4066" width="1.28515625" style="5" customWidth="1"/>
    <col min="4067" max="4067" width="1" style="5" customWidth="1"/>
    <col min="4068" max="4069" width="1.28515625" style="5" customWidth="1"/>
    <col min="4070" max="4070" width="1" style="5" customWidth="1"/>
    <col min="4071" max="4139" width="1.28515625" style="5" customWidth="1"/>
    <col min="4140" max="4144" width="1.28515625" style="5"/>
    <col min="4145" max="4145" width="1.7109375" style="5" bestFit="1" customWidth="1"/>
    <col min="4146" max="4147" width="1.28515625" style="5"/>
    <col min="4148" max="4148" width="4.85546875" style="5" bestFit="1" customWidth="1"/>
    <col min="4149" max="4276" width="1.28515625" style="5"/>
    <col min="4277" max="4319" width="1.28515625" style="5" customWidth="1"/>
    <col min="4320" max="4320" width="1" style="5" customWidth="1"/>
    <col min="4321" max="4322" width="1.28515625" style="5" customWidth="1"/>
    <col min="4323" max="4323" width="1" style="5" customWidth="1"/>
    <col min="4324" max="4325" width="1.28515625" style="5" customWidth="1"/>
    <col min="4326" max="4326" width="1" style="5" customWidth="1"/>
    <col min="4327" max="4395" width="1.28515625" style="5" customWidth="1"/>
    <col min="4396" max="4400" width="1.28515625" style="5"/>
    <col min="4401" max="4401" width="1.7109375" style="5" bestFit="1" customWidth="1"/>
    <col min="4402" max="4403" width="1.28515625" style="5"/>
    <col min="4404" max="4404" width="4.85546875" style="5" bestFit="1" customWidth="1"/>
    <col min="4405" max="4532" width="1.28515625" style="5"/>
    <col min="4533" max="4575" width="1.28515625" style="5" customWidth="1"/>
    <col min="4576" max="4576" width="1" style="5" customWidth="1"/>
    <col min="4577" max="4578" width="1.28515625" style="5" customWidth="1"/>
    <col min="4579" max="4579" width="1" style="5" customWidth="1"/>
    <col min="4580" max="4581" width="1.28515625" style="5" customWidth="1"/>
    <col min="4582" max="4582" width="1" style="5" customWidth="1"/>
    <col min="4583" max="4651" width="1.28515625" style="5" customWidth="1"/>
    <col min="4652" max="4656" width="1.28515625" style="5"/>
    <col min="4657" max="4657" width="1.7109375" style="5" bestFit="1" customWidth="1"/>
    <col min="4658" max="4659" width="1.28515625" style="5"/>
    <col min="4660" max="4660" width="4.85546875" style="5" bestFit="1" customWidth="1"/>
    <col min="4661" max="4788" width="1.28515625" style="5"/>
    <col min="4789" max="4831" width="1.28515625" style="5" customWidth="1"/>
    <col min="4832" max="4832" width="1" style="5" customWidth="1"/>
    <col min="4833" max="4834" width="1.28515625" style="5" customWidth="1"/>
    <col min="4835" max="4835" width="1" style="5" customWidth="1"/>
    <col min="4836" max="4837" width="1.28515625" style="5" customWidth="1"/>
    <col min="4838" max="4838" width="1" style="5" customWidth="1"/>
    <col min="4839" max="4907" width="1.28515625" style="5" customWidth="1"/>
    <col min="4908" max="4912" width="1.28515625" style="5"/>
    <col min="4913" max="4913" width="1.7109375" style="5" bestFit="1" customWidth="1"/>
    <col min="4914" max="4915" width="1.28515625" style="5"/>
    <col min="4916" max="4916" width="4.85546875" style="5" bestFit="1" customWidth="1"/>
    <col min="4917" max="5044" width="1.28515625" style="5"/>
    <col min="5045" max="5087" width="1.28515625" style="5" customWidth="1"/>
    <col min="5088" max="5088" width="1" style="5" customWidth="1"/>
    <col min="5089" max="5090" width="1.28515625" style="5" customWidth="1"/>
    <col min="5091" max="5091" width="1" style="5" customWidth="1"/>
    <col min="5092" max="5093" width="1.28515625" style="5" customWidth="1"/>
    <col min="5094" max="5094" width="1" style="5" customWidth="1"/>
    <col min="5095" max="5163" width="1.28515625" style="5" customWidth="1"/>
    <col min="5164" max="5168" width="1.28515625" style="5"/>
    <col min="5169" max="5169" width="1.7109375" style="5" bestFit="1" customWidth="1"/>
    <col min="5170" max="5171" width="1.28515625" style="5"/>
    <col min="5172" max="5172" width="4.85546875" style="5" bestFit="1" customWidth="1"/>
    <col min="5173" max="5300" width="1.28515625" style="5"/>
    <col min="5301" max="5343" width="1.28515625" style="5" customWidth="1"/>
    <col min="5344" max="5344" width="1" style="5" customWidth="1"/>
    <col min="5345" max="5346" width="1.28515625" style="5" customWidth="1"/>
    <col min="5347" max="5347" width="1" style="5" customWidth="1"/>
    <col min="5348" max="5349" width="1.28515625" style="5" customWidth="1"/>
    <col min="5350" max="5350" width="1" style="5" customWidth="1"/>
    <col min="5351" max="5419" width="1.28515625" style="5" customWidth="1"/>
    <col min="5420" max="5424" width="1.28515625" style="5"/>
    <col min="5425" max="5425" width="1.7109375" style="5" bestFit="1" customWidth="1"/>
    <col min="5426" max="5427" width="1.28515625" style="5"/>
    <col min="5428" max="5428" width="4.85546875" style="5" bestFit="1" customWidth="1"/>
    <col min="5429" max="5556" width="1.28515625" style="5"/>
    <col min="5557" max="5599" width="1.28515625" style="5" customWidth="1"/>
    <col min="5600" max="5600" width="1" style="5" customWidth="1"/>
    <col min="5601" max="5602" width="1.28515625" style="5" customWidth="1"/>
    <col min="5603" max="5603" width="1" style="5" customWidth="1"/>
    <col min="5604" max="5605" width="1.28515625" style="5" customWidth="1"/>
    <col min="5606" max="5606" width="1" style="5" customWidth="1"/>
    <col min="5607" max="5675" width="1.28515625" style="5" customWidth="1"/>
    <col min="5676" max="5680" width="1.28515625" style="5"/>
    <col min="5681" max="5681" width="1.7109375" style="5" bestFit="1" customWidth="1"/>
    <col min="5682" max="5683" width="1.28515625" style="5"/>
    <col min="5684" max="5684" width="4.85546875" style="5" bestFit="1" customWidth="1"/>
    <col min="5685" max="5812" width="1.28515625" style="5"/>
    <col min="5813" max="5855" width="1.28515625" style="5" customWidth="1"/>
    <col min="5856" max="5856" width="1" style="5" customWidth="1"/>
    <col min="5857" max="5858" width="1.28515625" style="5" customWidth="1"/>
    <col min="5859" max="5859" width="1" style="5" customWidth="1"/>
    <col min="5860" max="5861" width="1.28515625" style="5" customWidth="1"/>
    <col min="5862" max="5862" width="1" style="5" customWidth="1"/>
    <col min="5863" max="5931" width="1.28515625" style="5" customWidth="1"/>
    <col min="5932" max="5936" width="1.28515625" style="5"/>
    <col min="5937" max="5937" width="1.7109375" style="5" bestFit="1" customWidth="1"/>
    <col min="5938" max="5939" width="1.28515625" style="5"/>
    <col min="5940" max="5940" width="4.85546875" style="5" bestFit="1" customWidth="1"/>
    <col min="5941" max="6068" width="1.28515625" style="5"/>
    <col min="6069" max="6111" width="1.28515625" style="5" customWidth="1"/>
    <col min="6112" max="6112" width="1" style="5" customWidth="1"/>
    <col min="6113" max="6114" width="1.28515625" style="5" customWidth="1"/>
    <col min="6115" max="6115" width="1" style="5" customWidth="1"/>
    <col min="6116" max="6117" width="1.28515625" style="5" customWidth="1"/>
    <col min="6118" max="6118" width="1" style="5" customWidth="1"/>
    <col min="6119" max="6187" width="1.28515625" style="5" customWidth="1"/>
    <col min="6188" max="6192" width="1.28515625" style="5"/>
    <col min="6193" max="6193" width="1.7109375" style="5" bestFit="1" customWidth="1"/>
    <col min="6194" max="6195" width="1.28515625" style="5"/>
    <col min="6196" max="6196" width="4.85546875" style="5" bestFit="1" customWidth="1"/>
    <col min="6197" max="6324" width="1.28515625" style="5"/>
    <col min="6325" max="6367" width="1.28515625" style="5" customWidth="1"/>
    <col min="6368" max="6368" width="1" style="5" customWidth="1"/>
    <col min="6369" max="6370" width="1.28515625" style="5" customWidth="1"/>
    <col min="6371" max="6371" width="1" style="5" customWidth="1"/>
    <col min="6372" max="6373" width="1.28515625" style="5" customWidth="1"/>
    <col min="6374" max="6374" width="1" style="5" customWidth="1"/>
    <col min="6375" max="6443" width="1.28515625" style="5" customWidth="1"/>
    <col min="6444" max="6448" width="1.28515625" style="5"/>
    <col min="6449" max="6449" width="1.7109375" style="5" bestFit="1" customWidth="1"/>
    <col min="6450" max="6451" width="1.28515625" style="5"/>
    <col min="6452" max="6452" width="4.85546875" style="5" bestFit="1" customWidth="1"/>
    <col min="6453" max="6580" width="1.28515625" style="5"/>
    <col min="6581" max="6623" width="1.28515625" style="5" customWidth="1"/>
    <col min="6624" max="6624" width="1" style="5" customWidth="1"/>
    <col min="6625" max="6626" width="1.28515625" style="5" customWidth="1"/>
    <col min="6627" max="6627" width="1" style="5" customWidth="1"/>
    <col min="6628" max="6629" width="1.28515625" style="5" customWidth="1"/>
    <col min="6630" max="6630" width="1" style="5" customWidth="1"/>
    <col min="6631" max="6699" width="1.28515625" style="5" customWidth="1"/>
    <col min="6700" max="6704" width="1.28515625" style="5"/>
    <col min="6705" max="6705" width="1.7109375" style="5" bestFit="1" customWidth="1"/>
    <col min="6706" max="6707" width="1.28515625" style="5"/>
    <col min="6708" max="6708" width="4.85546875" style="5" bestFit="1" customWidth="1"/>
    <col min="6709" max="6836" width="1.28515625" style="5"/>
    <col min="6837" max="6879" width="1.28515625" style="5" customWidth="1"/>
    <col min="6880" max="6880" width="1" style="5" customWidth="1"/>
    <col min="6881" max="6882" width="1.28515625" style="5" customWidth="1"/>
    <col min="6883" max="6883" width="1" style="5" customWidth="1"/>
    <col min="6884" max="6885" width="1.28515625" style="5" customWidth="1"/>
    <col min="6886" max="6886" width="1" style="5" customWidth="1"/>
    <col min="6887" max="6955" width="1.28515625" style="5" customWidth="1"/>
    <col min="6956" max="6960" width="1.28515625" style="5"/>
    <col min="6961" max="6961" width="1.7109375" style="5" bestFit="1" customWidth="1"/>
    <col min="6962" max="6963" width="1.28515625" style="5"/>
    <col min="6964" max="6964" width="4.85546875" style="5" bestFit="1" customWidth="1"/>
    <col min="6965" max="7092" width="1.28515625" style="5"/>
    <col min="7093" max="7135" width="1.28515625" style="5" customWidth="1"/>
    <col min="7136" max="7136" width="1" style="5" customWidth="1"/>
    <col min="7137" max="7138" width="1.28515625" style="5" customWidth="1"/>
    <col min="7139" max="7139" width="1" style="5" customWidth="1"/>
    <col min="7140" max="7141" width="1.28515625" style="5" customWidth="1"/>
    <col min="7142" max="7142" width="1" style="5" customWidth="1"/>
    <col min="7143" max="7211" width="1.28515625" style="5" customWidth="1"/>
    <col min="7212" max="7216" width="1.28515625" style="5"/>
    <col min="7217" max="7217" width="1.7109375" style="5" bestFit="1" customWidth="1"/>
    <col min="7218" max="7219" width="1.28515625" style="5"/>
    <col min="7220" max="7220" width="4.85546875" style="5" bestFit="1" customWidth="1"/>
    <col min="7221" max="7348" width="1.28515625" style="5"/>
    <col min="7349" max="7391" width="1.28515625" style="5" customWidth="1"/>
    <col min="7392" max="7392" width="1" style="5" customWidth="1"/>
    <col min="7393" max="7394" width="1.28515625" style="5" customWidth="1"/>
    <col min="7395" max="7395" width="1" style="5" customWidth="1"/>
    <col min="7396" max="7397" width="1.28515625" style="5" customWidth="1"/>
    <col min="7398" max="7398" width="1" style="5" customWidth="1"/>
    <col min="7399" max="7467" width="1.28515625" style="5" customWidth="1"/>
    <col min="7468" max="7472" width="1.28515625" style="5"/>
    <col min="7473" max="7473" width="1.7109375" style="5" bestFit="1" customWidth="1"/>
    <col min="7474" max="7475" width="1.28515625" style="5"/>
    <col min="7476" max="7476" width="4.85546875" style="5" bestFit="1" customWidth="1"/>
    <col min="7477" max="7604" width="1.28515625" style="5"/>
    <col min="7605" max="7647" width="1.28515625" style="5" customWidth="1"/>
    <col min="7648" max="7648" width="1" style="5" customWidth="1"/>
    <col min="7649" max="7650" width="1.28515625" style="5" customWidth="1"/>
    <col min="7651" max="7651" width="1" style="5" customWidth="1"/>
    <col min="7652" max="7653" width="1.28515625" style="5" customWidth="1"/>
    <col min="7654" max="7654" width="1" style="5" customWidth="1"/>
    <col min="7655" max="7723" width="1.28515625" style="5" customWidth="1"/>
    <col min="7724" max="7728" width="1.28515625" style="5"/>
    <col min="7729" max="7729" width="1.7109375" style="5" bestFit="1" customWidth="1"/>
    <col min="7730" max="7731" width="1.28515625" style="5"/>
    <col min="7732" max="7732" width="4.85546875" style="5" bestFit="1" customWidth="1"/>
    <col min="7733" max="7860" width="1.28515625" style="5"/>
    <col min="7861" max="7903" width="1.28515625" style="5" customWidth="1"/>
    <col min="7904" max="7904" width="1" style="5" customWidth="1"/>
    <col min="7905" max="7906" width="1.28515625" style="5" customWidth="1"/>
    <col min="7907" max="7907" width="1" style="5" customWidth="1"/>
    <col min="7908" max="7909" width="1.28515625" style="5" customWidth="1"/>
    <col min="7910" max="7910" width="1" style="5" customWidth="1"/>
    <col min="7911" max="7979" width="1.28515625" style="5" customWidth="1"/>
    <col min="7980" max="7984" width="1.28515625" style="5"/>
    <col min="7985" max="7985" width="1.7109375" style="5" bestFit="1" customWidth="1"/>
    <col min="7986" max="7987" width="1.28515625" style="5"/>
    <col min="7988" max="7988" width="4.85546875" style="5" bestFit="1" customWidth="1"/>
    <col min="7989" max="8116" width="1.28515625" style="5"/>
    <col min="8117" max="8159" width="1.28515625" style="5" customWidth="1"/>
    <col min="8160" max="8160" width="1" style="5" customWidth="1"/>
    <col min="8161" max="8162" width="1.28515625" style="5" customWidth="1"/>
    <col min="8163" max="8163" width="1" style="5" customWidth="1"/>
    <col min="8164" max="8165" width="1.28515625" style="5" customWidth="1"/>
    <col min="8166" max="8166" width="1" style="5" customWidth="1"/>
    <col min="8167" max="8235" width="1.28515625" style="5" customWidth="1"/>
    <col min="8236" max="8240" width="1.28515625" style="5"/>
    <col min="8241" max="8241" width="1.7109375" style="5" bestFit="1" customWidth="1"/>
    <col min="8242" max="8243" width="1.28515625" style="5"/>
    <col min="8244" max="8244" width="4.85546875" style="5" bestFit="1" customWidth="1"/>
    <col min="8245" max="8372" width="1.28515625" style="5"/>
    <col min="8373" max="8415" width="1.28515625" style="5" customWidth="1"/>
    <col min="8416" max="8416" width="1" style="5" customWidth="1"/>
    <col min="8417" max="8418" width="1.28515625" style="5" customWidth="1"/>
    <col min="8419" max="8419" width="1" style="5" customWidth="1"/>
    <col min="8420" max="8421" width="1.28515625" style="5" customWidth="1"/>
    <col min="8422" max="8422" width="1" style="5" customWidth="1"/>
    <col min="8423" max="8491" width="1.28515625" style="5" customWidth="1"/>
    <col min="8492" max="8496" width="1.28515625" style="5"/>
    <col min="8497" max="8497" width="1.7109375" style="5" bestFit="1" customWidth="1"/>
    <col min="8498" max="8499" width="1.28515625" style="5"/>
    <col min="8500" max="8500" width="4.85546875" style="5" bestFit="1" customWidth="1"/>
    <col min="8501" max="8628" width="1.28515625" style="5"/>
    <col min="8629" max="8671" width="1.28515625" style="5" customWidth="1"/>
    <col min="8672" max="8672" width="1" style="5" customWidth="1"/>
    <col min="8673" max="8674" width="1.28515625" style="5" customWidth="1"/>
    <col min="8675" max="8675" width="1" style="5" customWidth="1"/>
    <col min="8676" max="8677" width="1.28515625" style="5" customWidth="1"/>
    <col min="8678" max="8678" width="1" style="5" customWidth="1"/>
    <col min="8679" max="8747" width="1.28515625" style="5" customWidth="1"/>
    <col min="8748" max="8752" width="1.28515625" style="5"/>
    <col min="8753" max="8753" width="1.7109375" style="5" bestFit="1" customWidth="1"/>
    <col min="8754" max="8755" width="1.28515625" style="5"/>
    <col min="8756" max="8756" width="4.85546875" style="5" bestFit="1" customWidth="1"/>
    <col min="8757" max="8884" width="1.28515625" style="5"/>
    <col min="8885" max="8927" width="1.28515625" style="5" customWidth="1"/>
    <col min="8928" max="8928" width="1" style="5" customWidth="1"/>
    <col min="8929" max="8930" width="1.28515625" style="5" customWidth="1"/>
    <col min="8931" max="8931" width="1" style="5" customWidth="1"/>
    <col min="8932" max="8933" width="1.28515625" style="5" customWidth="1"/>
    <col min="8934" max="8934" width="1" style="5" customWidth="1"/>
    <col min="8935" max="9003" width="1.28515625" style="5" customWidth="1"/>
    <col min="9004" max="9008" width="1.28515625" style="5"/>
    <col min="9009" max="9009" width="1.7109375" style="5" bestFit="1" customWidth="1"/>
    <col min="9010" max="9011" width="1.28515625" style="5"/>
    <col min="9012" max="9012" width="4.85546875" style="5" bestFit="1" customWidth="1"/>
    <col min="9013" max="9140" width="1.28515625" style="5"/>
    <col min="9141" max="9183" width="1.28515625" style="5" customWidth="1"/>
    <col min="9184" max="9184" width="1" style="5" customWidth="1"/>
    <col min="9185" max="9186" width="1.28515625" style="5" customWidth="1"/>
    <col min="9187" max="9187" width="1" style="5" customWidth="1"/>
    <col min="9188" max="9189" width="1.28515625" style="5" customWidth="1"/>
    <col min="9190" max="9190" width="1" style="5" customWidth="1"/>
    <col min="9191" max="9259" width="1.28515625" style="5" customWidth="1"/>
    <col min="9260" max="9264" width="1.28515625" style="5"/>
    <col min="9265" max="9265" width="1.7109375" style="5" bestFit="1" customWidth="1"/>
    <col min="9266" max="9267" width="1.28515625" style="5"/>
    <col min="9268" max="9268" width="4.85546875" style="5" bestFit="1" customWidth="1"/>
    <col min="9269" max="9396" width="1.28515625" style="5"/>
    <col min="9397" max="9439" width="1.28515625" style="5" customWidth="1"/>
    <col min="9440" max="9440" width="1" style="5" customWidth="1"/>
    <col min="9441" max="9442" width="1.28515625" style="5" customWidth="1"/>
    <col min="9443" max="9443" width="1" style="5" customWidth="1"/>
    <col min="9444" max="9445" width="1.28515625" style="5" customWidth="1"/>
    <col min="9446" max="9446" width="1" style="5" customWidth="1"/>
    <col min="9447" max="9515" width="1.28515625" style="5" customWidth="1"/>
    <col min="9516" max="9520" width="1.28515625" style="5"/>
    <col min="9521" max="9521" width="1.7109375" style="5" bestFit="1" customWidth="1"/>
    <col min="9522" max="9523" width="1.28515625" style="5"/>
    <col min="9524" max="9524" width="4.85546875" style="5" bestFit="1" customWidth="1"/>
    <col min="9525" max="9652" width="1.28515625" style="5"/>
    <col min="9653" max="9695" width="1.28515625" style="5" customWidth="1"/>
    <col min="9696" max="9696" width="1" style="5" customWidth="1"/>
    <col min="9697" max="9698" width="1.28515625" style="5" customWidth="1"/>
    <col min="9699" max="9699" width="1" style="5" customWidth="1"/>
    <col min="9700" max="9701" width="1.28515625" style="5" customWidth="1"/>
    <col min="9702" max="9702" width="1" style="5" customWidth="1"/>
    <col min="9703" max="9771" width="1.28515625" style="5" customWidth="1"/>
    <col min="9772" max="9776" width="1.28515625" style="5"/>
    <col min="9777" max="9777" width="1.7109375" style="5" bestFit="1" customWidth="1"/>
    <col min="9778" max="9779" width="1.28515625" style="5"/>
    <col min="9780" max="9780" width="4.85546875" style="5" bestFit="1" customWidth="1"/>
    <col min="9781" max="9908" width="1.28515625" style="5"/>
    <col min="9909" max="9951" width="1.28515625" style="5" customWidth="1"/>
    <col min="9952" max="9952" width="1" style="5" customWidth="1"/>
    <col min="9953" max="9954" width="1.28515625" style="5" customWidth="1"/>
    <col min="9955" max="9955" width="1" style="5" customWidth="1"/>
    <col min="9956" max="9957" width="1.28515625" style="5" customWidth="1"/>
    <col min="9958" max="9958" width="1" style="5" customWidth="1"/>
    <col min="9959" max="10027" width="1.28515625" style="5" customWidth="1"/>
    <col min="10028" max="10032" width="1.28515625" style="5"/>
    <col min="10033" max="10033" width="1.7109375" style="5" bestFit="1" customWidth="1"/>
    <col min="10034" max="10035" width="1.28515625" style="5"/>
    <col min="10036" max="10036" width="4.85546875" style="5" bestFit="1" customWidth="1"/>
    <col min="10037" max="10164" width="1.28515625" style="5"/>
    <col min="10165" max="10207" width="1.28515625" style="5" customWidth="1"/>
    <col min="10208" max="10208" width="1" style="5" customWidth="1"/>
    <col min="10209" max="10210" width="1.28515625" style="5" customWidth="1"/>
    <col min="10211" max="10211" width="1" style="5" customWidth="1"/>
    <col min="10212" max="10213" width="1.28515625" style="5" customWidth="1"/>
    <col min="10214" max="10214" width="1" style="5" customWidth="1"/>
    <col min="10215" max="10283" width="1.28515625" style="5" customWidth="1"/>
    <col min="10284" max="10288" width="1.28515625" style="5"/>
    <col min="10289" max="10289" width="1.7109375" style="5" bestFit="1" customWidth="1"/>
    <col min="10290" max="10291" width="1.28515625" style="5"/>
    <col min="10292" max="10292" width="4.85546875" style="5" bestFit="1" customWidth="1"/>
    <col min="10293" max="10420" width="1.28515625" style="5"/>
    <col min="10421" max="10463" width="1.28515625" style="5" customWidth="1"/>
    <col min="10464" max="10464" width="1" style="5" customWidth="1"/>
    <col min="10465" max="10466" width="1.28515625" style="5" customWidth="1"/>
    <col min="10467" max="10467" width="1" style="5" customWidth="1"/>
    <col min="10468" max="10469" width="1.28515625" style="5" customWidth="1"/>
    <col min="10470" max="10470" width="1" style="5" customWidth="1"/>
    <col min="10471" max="10539" width="1.28515625" style="5" customWidth="1"/>
    <col min="10540" max="10544" width="1.28515625" style="5"/>
    <col min="10545" max="10545" width="1.7109375" style="5" bestFit="1" customWidth="1"/>
    <col min="10546" max="10547" width="1.28515625" style="5"/>
    <col min="10548" max="10548" width="4.85546875" style="5" bestFit="1" customWidth="1"/>
    <col min="10549" max="10676" width="1.28515625" style="5"/>
    <col min="10677" max="10719" width="1.28515625" style="5" customWidth="1"/>
    <col min="10720" max="10720" width="1" style="5" customWidth="1"/>
    <col min="10721" max="10722" width="1.28515625" style="5" customWidth="1"/>
    <col min="10723" max="10723" width="1" style="5" customWidth="1"/>
    <col min="10724" max="10725" width="1.28515625" style="5" customWidth="1"/>
    <col min="10726" max="10726" width="1" style="5" customWidth="1"/>
    <col min="10727" max="10795" width="1.28515625" style="5" customWidth="1"/>
    <col min="10796" max="10800" width="1.28515625" style="5"/>
    <col min="10801" max="10801" width="1.7109375" style="5" bestFit="1" customWidth="1"/>
    <col min="10802" max="10803" width="1.28515625" style="5"/>
    <col min="10804" max="10804" width="4.85546875" style="5" bestFit="1" customWidth="1"/>
    <col min="10805" max="10932" width="1.28515625" style="5"/>
    <col min="10933" max="10975" width="1.28515625" style="5" customWidth="1"/>
    <col min="10976" max="10976" width="1" style="5" customWidth="1"/>
    <col min="10977" max="10978" width="1.28515625" style="5" customWidth="1"/>
    <col min="10979" max="10979" width="1" style="5" customWidth="1"/>
    <col min="10980" max="10981" width="1.28515625" style="5" customWidth="1"/>
    <col min="10982" max="10982" width="1" style="5" customWidth="1"/>
    <col min="10983" max="11051" width="1.28515625" style="5" customWidth="1"/>
    <col min="11052" max="11056" width="1.28515625" style="5"/>
    <col min="11057" max="11057" width="1.7109375" style="5" bestFit="1" customWidth="1"/>
    <col min="11058" max="11059" width="1.28515625" style="5"/>
    <col min="11060" max="11060" width="4.85546875" style="5" bestFit="1" customWidth="1"/>
    <col min="11061" max="11188" width="1.28515625" style="5"/>
    <col min="11189" max="11231" width="1.28515625" style="5" customWidth="1"/>
    <col min="11232" max="11232" width="1" style="5" customWidth="1"/>
    <col min="11233" max="11234" width="1.28515625" style="5" customWidth="1"/>
    <col min="11235" max="11235" width="1" style="5" customWidth="1"/>
    <col min="11236" max="11237" width="1.28515625" style="5" customWidth="1"/>
    <col min="11238" max="11238" width="1" style="5" customWidth="1"/>
    <col min="11239" max="11307" width="1.28515625" style="5" customWidth="1"/>
    <col min="11308" max="11312" width="1.28515625" style="5"/>
    <col min="11313" max="11313" width="1.7109375" style="5" bestFit="1" customWidth="1"/>
    <col min="11314" max="11315" width="1.28515625" style="5"/>
    <col min="11316" max="11316" width="4.85546875" style="5" bestFit="1" customWidth="1"/>
    <col min="11317" max="11444" width="1.28515625" style="5"/>
    <col min="11445" max="11487" width="1.28515625" style="5" customWidth="1"/>
    <col min="11488" max="11488" width="1" style="5" customWidth="1"/>
    <col min="11489" max="11490" width="1.28515625" style="5" customWidth="1"/>
    <col min="11491" max="11491" width="1" style="5" customWidth="1"/>
    <col min="11492" max="11493" width="1.28515625" style="5" customWidth="1"/>
    <col min="11494" max="11494" width="1" style="5" customWidth="1"/>
    <col min="11495" max="11563" width="1.28515625" style="5" customWidth="1"/>
    <col min="11564" max="11568" width="1.28515625" style="5"/>
    <col min="11569" max="11569" width="1.7109375" style="5" bestFit="1" customWidth="1"/>
    <col min="11570" max="11571" width="1.28515625" style="5"/>
    <col min="11572" max="11572" width="4.85546875" style="5" bestFit="1" customWidth="1"/>
    <col min="11573" max="11700" width="1.28515625" style="5"/>
    <col min="11701" max="11743" width="1.28515625" style="5" customWidth="1"/>
    <col min="11744" max="11744" width="1" style="5" customWidth="1"/>
    <col min="11745" max="11746" width="1.28515625" style="5" customWidth="1"/>
    <col min="11747" max="11747" width="1" style="5" customWidth="1"/>
    <col min="11748" max="11749" width="1.28515625" style="5" customWidth="1"/>
    <col min="11750" max="11750" width="1" style="5" customWidth="1"/>
    <col min="11751" max="11819" width="1.28515625" style="5" customWidth="1"/>
    <col min="11820" max="11824" width="1.28515625" style="5"/>
    <col min="11825" max="11825" width="1.7109375" style="5" bestFit="1" customWidth="1"/>
    <col min="11826" max="11827" width="1.28515625" style="5"/>
    <col min="11828" max="11828" width="4.85546875" style="5" bestFit="1" customWidth="1"/>
    <col min="11829" max="11956" width="1.28515625" style="5"/>
    <col min="11957" max="11999" width="1.28515625" style="5" customWidth="1"/>
    <col min="12000" max="12000" width="1" style="5" customWidth="1"/>
    <col min="12001" max="12002" width="1.28515625" style="5" customWidth="1"/>
    <col min="12003" max="12003" width="1" style="5" customWidth="1"/>
    <col min="12004" max="12005" width="1.28515625" style="5" customWidth="1"/>
    <col min="12006" max="12006" width="1" style="5" customWidth="1"/>
    <col min="12007" max="12075" width="1.28515625" style="5" customWidth="1"/>
    <col min="12076" max="12080" width="1.28515625" style="5"/>
    <col min="12081" max="12081" width="1.7109375" style="5" bestFit="1" customWidth="1"/>
    <col min="12082" max="12083" width="1.28515625" style="5"/>
    <col min="12084" max="12084" width="4.85546875" style="5" bestFit="1" customWidth="1"/>
    <col min="12085" max="12212" width="1.28515625" style="5"/>
    <col min="12213" max="12255" width="1.28515625" style="5" customWidth="1"/>
    <col min="12256" max="12256" width="1" style="5" customWidth="1"/>
    <col min="12257" max="12258" width="1.28515625" style="5" customWidth="1"/>
    <col min="12259" max="12259" width="1" style="5" customWidth="1"/>
    <col min="12260" max="12261" width="1.28515625" style="5" customWidth="1"/>
    <col min="12262" max="12262" width="1" style="5" customWidth="1"/>
    <col min="12263" max="12331" width="1.28515625" style="5" customWidth="1"/>
    <col min="12332" max="12336" width="1.28515625" style="5"/>
    <col min="12337" max="12337" width="1.7109375" style="5" bestFit="1" customWidth="1"/>
    <col min="12338" max="12339" width="1.28515625" style="5"/>
    <col min="12340" max="12340" width="4.85546875" style="5" bestFit="1" customWidth="1"/>
    <col min="12341" max="12468" width="1.28515625" style="5"/>
    <col min="12469" max="12511" width="1.28515625" style="5" customWidth="1"/>
    <col min="12512" max="12512" width="1" style="5" customWidth="1"/>
    <col min="12513" max="12514" width="1.28515625" style="5" customWidth="1"/>
    <col min="12515" max="12515" width="1" style="5" customWidth="1"/>
    <col min="12516" max="12517" width="1.28515625" style="5" customWidth="1"/>
    <col min="12518" max="12518" width="1" style="5" customWidth="1"/>
    <col min="12519" max="12587" width="1.28515625" style="5" customWidth="1"/>
    <col min="12588" max="12592" width="1.28515625" style="5"/>
    <col min="12593" max="12593" width="1.7109375" style="5" bestFit="1" customWidth="1"/>
    <col min="12594" max="12595" width="1.28515625" style="5"/>
    <col min="12596" max="12596" width="4.85546875" style="5" bestFit="1" customWidth="1"/>
    <col min="12597" max="12724" width="1.28515625" style="5"/>
    <col min="12725" max="12767" width="1.28515625" style="5" customWidth="1"/>
    <col min="12768" max="12768" width="1" style="5" customWidth="1"/>
    <col min="12769" max="12770" width="1.28515625" style="5" customWidth="1"/>
    <col min="12771" max="12771" width="1" style="5" customWidth="1"/>
    <col min="12772" max="12773" width="1.28515625" style="5" customWidth="1"/>
    <col min="12774" max="12774" width="1" style="5" customWidth="1"/>
    <col min="12775" max="12843" width="1.28515625" style="5" customWidth="1"/>
    <col min="12844" max="12848" width="1.28515625" style="5"/>
    <col min="12849" max="12849" width="1.7109375" style="5" bestFit="1" customWidth="1"/>
    <col min="12850" max="12851" width="1.28515625" style="5"/>
    <col min="12852" max="12852" width="4.85546875" style="5" bestFit="1" customWidth="1"/>
    <col min="12853" max="12980" width="1.28515625" style="5"/>
    <col min="12981" max="13023" width="1.28515625" style="5" customWidth="1"/>
    <col min="13024" max="13024" width="1" style="5" customWidth="1"/>
    <col min="13025" max="13026" width="1.28515625" style="5" customWidth="1"/>
    <col min="13027" max="13027" width="1" style="5" customWidth="1"/>
    <col min="13028" max="13029" width="1.28515625" style="5" customWidth="1"/>
    <col min="13030" max="13030" width="1" style="5" customWidth="1"/>
    <col min="13031" max="13099" width="1.28515625" style="5" customWidth="1"/>
    <col min="13100" max="13104" width="1.28515625" style="5"/>
    <col min="13105" max="13105" width="1.7109375" style="5" bestFit="1" customWidth="1"/>
    <col min="13106" max="13107" width="1.28515625" style="5"/>
    <col min="13108" max="13108" width="4.85546875" style="5" bestFit="1" customWidth="1"/>
    <col min="13109" max="13236" width="1.28515625" style="5"/>
    <col min="13237" max="13279" width="1.28515625" style="5" customWidth="1"/>
    <col min="13280" max="13280" width="1" style="5" customWidth="1"/>
    <col min="13281" max="13282" width="1.28515625" style="5" customWidth="1"/>
    <col min="13283" max="13283" width="1" style="5" customWidth="1"/>
    <col min="13284" max="13285" width="1.28515625" style="5" customWidth="1"/>
    <col min="13286" max="13286" width="1" style="5" customWidth="1"/>
    <col min="13287" max="13355" width="1.28515625" style="5" customWidth="1"/>
    <col min="13356" max="13360" width="1.28515625" style="5"/>
    <col min="13361" max="13361" width="1.7109375" style="5" bestFit="1" customWidth="1"/>
    <col min="13362" max="13363" width="1.28515625" style="5"/>
    <col min="13364" max="13364" width="4.85546875" style="5" bestFit="1" customWidth="1"/>
    <col min="13365" max="13492" width="1.28515625" style="5"/>
    <col min="13493" max="13535" width="1.28515625" style="5" customWidth="1"/>
    <col min="13536" max="13536" width="1" style="5" customWidth="1"/>
    <col min="13537" max="13538" width="1.28515625" style="5" customWidth="1"/>
    <col min="13539" max="13539" width="1" style="5" customWidth="1"/>
    <col min="13540" max="13541" width="1.28515625" style="5" customWidth="1"/>
    <col min="13542" max="13542" width="1" style="5" customWidth="1"/>
    <col min="13543" max="13611" width="1.28515625" style="5" customWidth="1"/>
    <col min="13612" max="13616" width="1.28515625" style="5"/>
    <col min="13617" max="13617" width="1.7109375" style="5" bestFit="1" customWidth="1"/>
    <col min="13618" max="13619" width="1.28515625" style="5"/>
    <col min="13620" max="13620" width="4.85546875" style="5" bestFit="1" customWidth="1"/>
    <col min="13621" max="13748" width="1.28515625" style="5"/>
    <col min="13749" max="13791" width="1.28515625" style="5" customWidth="1"/>
    <col min="13792" max="13792" width="1" style="5" customWidth="1"/>
    <col min="13793" max="13794" width="1.28515625" style="5" customWidth="1"/>
    <col min="13795" max="13795" width="1" style="5" customWidth="1"/>
    <col min="13796" max="13797" width="1.28515625" style="5" customWidth="1"/>
    <col min="13798" max="13798" width="1" style="5" customWidth="1"/>
    <col min="13799" max="13867" width="1.28515625" style="5" customWidth="1"/>
    <col min="13868" max="13872" width="1.28515625" style="5"/>
    <col min="13873" max="13873" width="1.7109375" style="5" bestFit="1" customWidth="1"/>
    <col min="13874" max="13875" width="1.28515625" style="5"/>
    <col min="13876" max="13876" width="4.85546875" style="5" bestFit="1" customWidth="1"/>
    <col min="13877" max="14004" width="1.28515625" style="5"/>
    <col min="14005" max="14047" width="1.28515625" style="5" customWidth="1"/>
    <col min="14048" max="14048" width="1" style="5" customWidth="1"/>
    <col min="14049" max="14050" width="1.28515625" style="5" customWidth="1"/>
    <col min="14051" max="14051" width="1" style="5" customWidth="1"/>
    <col min="14052" max="14053" width="1.28515625" style="5" customWidth="1"/>
    <col min="14054" max="14054" width="1" style="5" customWidth="1"/>
    <col min="14055" max="14123" width="1.28515625" style="5" customWidth="1"/>
    <col min="14124" max="14128" width="1.28515625" style="5"/>
    <col min="14129" max="14129" width="1.7109375" style="5" bestFit="1" customWidth="1"/>
    <col min="14130" max="14131" width="1.28515625" style="5"/>
    <col min="14132" max="14132" width="4.85546875" style="5" bestFit="1" customWidth="1"/>
    <col min="14133" max="14260" width="1.28515625" style="5"/>
    <col min="14261" max="14303" width="1.28515625" style="5" customWidth="1"/>
    <col min="14304" max="14304" width="1" style="5" customWidth="1"/>
    <col min="14305" max="14306" width="1.28515625" style="5" customWidth="1"/>
    <col min="14307" max="14307" width="1" style="5" customWidth="1"/>
    <col min="14308" max="14309" width="1.28515625" style="5" customWidth="1"/>
    <col min="14310" max="14310" width="1" style="5" customWidth="1"/>
    <col min="14311" max="14379" width="1.28515625" style="5" customWidth="1"/>
    <col min="14380" max="14384" width="1.28515625" style="5"/>
    <col min="14385" max="14385" width="1.7109375" style="5" bestFit="1" customWidth="1"/>
    <col min="14386" max="14387" width="1.28515625" style="5"/>
    <col min="14388" max="14388" width="4.85546875" style="5" bestFit="1" customWidth="1"/>
    <col min="14389" max="14516" width="1.28515625" style="5"/>
    <col min="14517" max="14559" width="1.28515625" style="5" customWidth="1"/>
    <col min="14560" max="14560" width="1" style="5" customWidth="1"/>
    <col min="14561" max="14562" width="1.28515625" style="5" customWidth="1"/>
    <col min="14563" max="14563" width="1" style="5" customWidth="1"/>
    <col min="14564" max="14565" width="1.28515625" style="5" customWidth="1"/>
    <col min="14566" max="14566" width="1" style="5" customWidth="1"/>
    <col min="14567" max="14635" width="1.28515625" style="5" customWidth="1"/>
    <col min="14636" max="14640" width="1.28515625" style="5"/>
    <col min="14641" max="14641" width="1.7109375" style="5" bestFit="1" customWidth="1"/>
    <col min="14642" max="14643" width="1.28515625" style="5"/>
    <col min="14644" max="14644" width="4.85546875" style="5" bestFit="1" customWidth="1"/>
    <col min="14645" max="14772" width="1.28515625" style="5"/>
    <col min="14773" max="14815" width="1.28515625" style="5" customWidth="1"/>
    <col min="14816" max="14816" width="1" style="5" customWidth="1"/>
    <col min="14817" max="14818" width="1.28515625" style="5" customWidth="1"/>
    <col min="14819" max="14819" width="1" style="5" customWidth="1"/>
    <col min="14820" max="14821" width="1.28515625" style="5" customWidth="1"/>
    <col min="14822" max="14822" width="1" style="5" customWidth="1"/>
    <col min="14823" max="14891" width="1.28515625" style="5" customWidth="1"/>
    <col min="14892" max="14896" width="1.28515625" style="5"/>
    <col min="14897" max="14897" width="1.7109375" style="5" bestFit="1" customWidth="1"/>
    <col min="14898" max="14899" width="1.28515625" style="5"/>
    <col min="14900" max="14900" width="4.85546875" style="5" bestFit="1" customWidth="1"/>
    <col min="14901" max="15028" width="1.28515625" style="5"/>
    <col min="15029" max="15071" width="1.28515625" style="5" customWidth="1"/>
    <col min="15072" max="15072" width="1" style="5" customWidth="1"/>
    <col min="15073" max="15074" width="1.28515625" style="5" customWidth="1"/>
    <col min="15075" max="15075" width="1" style="5" customWidth="1"/>
    <col min="15076" max="15077" width="1.28515625" style="5" customWidth="1"/>
    <col min="15078" max="15078" width="1" style="5" customWidth="1"/>
    <col min="15079" max="15147" width="1.28515625" style="5" customWidth="1"/>
    <col min="15148" max="15152" width="1.28515625" style="5"/>
    <col min="15153" max="15153" width="1.7109375" style="5" bestFit="1" customWidth="1"/>
    <col min="15154" max="15155" width="1.28515625" style="5"/>
    <col min="15156" max="15156" width="4.85546875" style="5" bestFit="1" customWidth="1"/>
    <col min="15157" max="15284" width="1.28515625" style="5"/>
    <col min="15285" max="15327" width="1.28515625" style="5" customWidth="1"/>
    <col min="15328" max="15328" width="1" style="5" customWidth="1"/>
    <col min="15329" max="15330" width="1.28515625" style="5" customWidth="1"/>
    <col min="15331" max="15331" width="1" style="5" customWidth="1"/>
    <col min="15332" max="15333" width="1.28515625" style="5" customWidth="1"/>
    <col min="15334" max="15334" width="1" style="5" customWidth="1"/>
    <col min="15335" max="15403" width="1.28515625" style="5" customWidth="1"/>
    <col min="15404" max="15408" width="1.28515625" style="5"/>
    <col min="15409" max="15409" width="1.7109375" style="5" bestFit="1" customWidth="1"/>
    <col min="15410" max="15411" width="1.28515625" style="5"/>
    <col min="15412" max="15412" width="4.85546875" style="5" bestFit="1" customWidth="1"/>
    <col min="15413" max="15540" width="1.28515625" style="5"/>
    <col min="15541" max="15583" width="1.28515625" style="5" customWidth="1"/>
    <col min="15584" max="15584" width="1" style="5" customWidth="1"/>
    <col min="15585" max="15586" width="1.28515625" style="5" customWidth="1"/>
    <col min="15587" max="15587" width="1" style="5" customWidth="1"/>
    <col min="15588" max="15589" width="1.28515625" style="5" customWidth="1"/>
    <col min="15590" max="15590" width="1" style="5" customWidth="1"/>
    <col min="15591" max="15659" width="1.28515625" style="5" customWidth="1"/>
    <col min="15660" max="15664" width="1.28515625" style="5"/>
    <col min="15665" max="15665" width="1.7109375" style="5" bestFit="1" customWidth="1"/>
    <col min="15666" max="15667" width="1.28515625" style="5"/>
    <col min="15668" max="15668" width="4.85546875" style="5" bestFit="1" customWidth="1"/>
    <col min="15669" max="15796" width="1.28515625" style="5"/>
    <col min="15797" max="15839" width="1.28515625" style="5" customWidth="1"/>
    <col min="15840" max="15840" width="1" style="5" customWidth="1"/>
    <col min="15841" max="15842" width="1.28515625" style="5" customWidth="1"/>
    <col min="15843" max="15843" width="1" style="5" customWidth="1"/>
    <col min="15844" max="15845" width="1.28515625" style="5" customWidth="1"/>
    <col min="15846" max="15846" width="1" style="5" customWidth="1"/>
    <col min="15847" max="15915" width="1.28515625" style="5" customWidth="1"/>
    <col min="15916" max="15920" width="1.28515625" style="5"/>
    <col min="15921" max="15921" width="1.7109375" style="5" bestFit="1" customWidth="1"/>
    <col min="15922" max="15923" width="1.28515625" style="5"/>
    <col min="15924" max="15924" width="4.85546875" style="5" bestFit="1" customWidth="1"/>
    <col min="15925" max="16052" width="1.28515625" style="5"/>
    <col min="16053" max="16095" width="1.28515625" style="5" customWidth="1"/>
    <col min="16096" max="16096" width="1" style="5" customWidth="1"/>
    <col min="16097" max="16098" width="1.28515625" style="5" customWidth="1"/>
    <col min="16099" max="16099" width="1" style="5" customWidth="1"/>
    <col min="16100" max="16101" width="1.28515625" style="5" customWidth="1"/>
    <col min="16102" max="16102" width="1" style="5" customWidth="1"/>
    <col min="16103" max="16171" width="1.28515625" style="5" customWidth="1"/>
    <col min="16172" max="16176" width="1.28515625" style="5"/>
    <col min="16177" max="16177" width="1.7109375" style="5" bestFit="1" customWidth="1"/>
    <col min="16178" max="16179" width="1.28515625" style="5"/>
    <col min="16180" max="16180" width="4.85546875" style="5" bestFit="1" customWidth="1"/>
    <col min="16181" max="16384" width="1.28515625" style="5"/>
  </cols>
  <sheetData>
    <row r="1" spans="1:113" ht="8.25" customHeight="1" x14ac:dyDescent="0.8">
      <c r="A1" s="169" t="s">
        <v>41</v>
      </c>
      <c r="B1" s="169"/>
      <c r="C1" s="169"/>
      <c r="D1" s="169"/>
      <c r="E1" s="169"/>
      <c r="F1" s="169"/>
      <c r="G1" s="169"/>
      <c r="H1" s="169"/>
      <c r="I1" s="169"/>
      <c r="J1" s="169"/>
      <c r="K1" s="169"/>
      <c r="L1" s="169"/>
      <c r="M1" s="169"/>
      <c r="N1" s="169"/>
      <c r="O1" s="169"/>
      <c r="P1" s="169"/>
      <c r="Q1" s="169"/>
      <c r="R1" s="169"/>
      <c r="S1" s="78"/>
      <c r="AQ1" s="242" t="s">
        <v>42</v>
      </c>
      <c r="AR1" s="242"/>
      <c r="AS1" s="242"/>
      <c r="AT1" s="242"/>
      <c r="AU1" s="242"/>
      <c r="AV1" s="242"/>
      <c r="AW1" s="242"/>
      <c r="AX1" s="242"/>
      <c r="AY1" s="242"/>
      <c r="AZ1" s="242"/>
      <c r="BA1" s="242"/>
      <c r="BB1" s="242"/>
      <c r="BC1" s="242"/>
      <c r="BD1" s="242"/>
      <c r="BE1" s="242"/>
      <c r="BF1" s="242"/>
      <c r="BG1" s="242"/>
      <c r="BH1" s="242"/>
      <c r="BI1" s="242"/>
      <c r="BJ1" s="79"/>
      <c r="BK1" s="79"/>
      <c r="BL1" s="241" t="str">
        <f>MID(TEXT(Config!$B$3,"0000000000000"),1,1)</f>
        <v>7</v>
      </c>
      <c r="BM1" s="241"/>
      <c r="BN1" s="80"/>
      <c r="BO1" s="241" t="str">
        <f>MID(TEXT(Config!$B$3,"0000000000000"),2,1)</f>
        <v>1</v>
      </c>
      <c r="BP1" s="241"/>
      <c r="BQ1" s="241" t="str">
        <f>MID(TEXT(Config!$B$3,"0000000000000"),3,1)</f>
        <v>2</v>
      </c>
      <c r="BR1" s="241"/>
      <c r="BS1" s="241" t="str">
        <f>MID(TEXT(Config!$B$3,"0000000000000"),4,1)</f>
        <v>4</v>
      </c>
      <c r="BT1" s="241"/>
      <c r="BU1" s="241" t="str">
        <f>MID(TEXT(Config!$B$3,"0000000000000"),5,1)</f>
        <v>5</v>
      </c>
      <c r="BV1" s="241"/>
      <c r="BW1" s="81"/>
      <c r="BX1" s="241" t="str">
        <f>MID(TEXT(Config!$B$3,"0000000000000"),6,1)</f>
        <v>6</v>
      </c>
      <c r="BY1" s="241"/>
      <c r="BZ1" s="241" t="str">
        <f>MID(TEXT(Config!$B$3,"0000000000000"),7,1)</f>
        <v>9</v>
      </c>
      <c r="CA1" s="241"/>
      <c r="CB1" s="241" t="str">
        <f>MID(TEXT(Config!$B$3,"0000000000000"),8,1)</f>
        <v>8</v>
      </c>
      <c r="CC1" s="241"/>
      <c r="CD1" s="241" t="str">
        <f>MID(TEXT(Config!$B$3,"0000000000000"),9,1)</f>
        <v>5</v>
      </c>
      <c r="CE1" s="241"/>
      <c r="CF1" s="241" t="str">
        <f>MID(TEXT(Config!$B$3,"0000000000000"),10,1)</f>
        <v>1</v>
      </c>
      <c r="CG1" s="241"/>
      <c r="CH1" s="81"/>
      <c r="CI1" s="241" t="str">
        <f>MID(TEXT(Config!$B$3,"0000000000000"),11,1)</f>
        <v>2</v>
      </c>
      <c r="CJ1" s="241"/>
      <c r="CK1" s="241" t="str">
        <f>MID(TEXT(Config!$B$3,"0000000000000"),12,1)</f>
        <v>3</v>
      </c>
      <c r="CL1" s="241"/>
      <c r="CM1" s="81"/>
      <c r="CN1" s="241" t="str">
        <f>MID(TEXT(Config!$B$3,"0000000000000"),13,1)</f>
        <v>4</v>
      </c>
      <c r="CO1" s="241"/>
      <c r="CP1" s="8"/>
      <c r="CQ1" s="8"/>
      <c r="CR1" s="8"/>
      <c r="CS1" s="8"/>
      <c r="CU1" s="167" t="s">
        <v>3</v>
      </c>
      <c r="CV1" s="167"/>
      <c r="CW1" s="167"/>
      <c r="CX1" s="167"/>
      <c r="CY1" s="82"/>
      <c r="CZ1" s="168" t="str">
        <f>MID(TEXT(Config!$B$6,"00000"),1,1)</f>
        <v>0</v>
      </c>
      <c r="DA1" s="168"/>
      <c r="DB1" s="168" t="str">
        <f>MID(TEXT(Config!$B$6,"00000"),2,1)</f>
        <v>0</v>
      </c>
      <c r="DC1" s="168"/>
      <c r="DD1" s="168" t="str">
        <f>MID(TEXT(Config!$B$6,"00000"),3,1)</f>
        <v>0</v>
      </c>
      <c r="DE1" s="168"/>
      <c r="DF1" s="168" t="str">
        <f>MID(TEXT(Config!$B$6,"00000"),4,1)</f>
        <v>0</v>
      </c>
      <c r="DG1" s="168"/>
      <c r="DH1" s="168" t="str">
        <f>MID(TEXT(Config!$B$6,"00000"),5,1)</f>
        <v>0</v>
      </c>
      <c r="DI1" s="168"/>
    </row>
    <row r="2" spans="1:113" ht="8.25" customHeight="1" x14ac:dyDescent="0.8">
      <c r="A2" s="169"/>
      <c r="B2" s="169"/>
      <c r="C2" s="169"/>
      <c r="D2" s="169"/>
      <c r="E2" s="169"/>
      <c r="F2" s="169"/>
      <c r="G2" s="169"/>
      <c r="H2" s="169"/>
      <c r="I2" s="169"/>
      <c r="J2" s="169"/>
      <c r="K2" s="169"/>
      <c r="L2" s="169"/>
      <c r="M2" s="169"/>
      <c r="N2" s="169"/>
      <c r="O2" s="169"/>
      <c r="P2" s="169"/>
      <c r="Q2" s="169"/>
      <c r="R2" s="169"/>
      <c r="S2" s="78"/>
      <c r="AQ2" s="242"/>
      <c r="AR2" s="242"/>
      <c r="AS2" s="242"/>
      <c r="AT2" s="242"/>
      <c r="AU2" s="242"/>
      <c r="AV2" s="242"/>
      <c r="AW2" s="242"/>
      <c r="AX2" s="242"/>
      <c r="AY2" s="242"/>
      <c r="AZ2" s="242"/>
      <c r="BA2" s="242"/>
      <c r="BB2" s="242"/>
      <c r="BC2" s="242"/>
      <c r="BD2" s="242"/>
      <c r="BE2" s="242"/>
      <c r="BF2" s="242"/>
      <c r="BG2" s="242"/>
      <c r="BH2" s="242"/>
      <c r="BI2" s="242"/>
      <c r="BJ2" s="79"/>
      <c r="BK2" s="79"/>
      <c r="BL2" s="241"/>
      <c r="BM2" s="241"/>
      <c r="BN2" s="56"/>
      <c r="BO2" s="241"/>
      <c r="BP2" s="241"/>
      <c r="BQ2" s="241"/>
      <c r="BR2" s="241"/>
      <c r="BS2" s="241"/>
      <c r="BT2" s="241"/>
      <c r="BU2" s="241"/>
      <c r="BV2" s="241"/>
      <c r="BW2" s="83"/>
      <c r="BX2" s="241"/>
      <c r="BY2" s="241"/>
      <c r="BZ2" s="241"/>
      <c r="CA2" s="241"/>
      <c r="CB2" s="241"/>
      <c r="CC2" s="241"/>
      <c r="CD2" s="241"/>
      <c r="CE2" s="241"/>
      <c r="CF2" s="241"/>
      <c r="CG2" s="241"/>
      <c r="CH2" s="83"/>
      <c r="CI2" s="241"/>
      <c r="CJ2" s="241"/>
      <c r="CK2" s="241"/>
      <c r="CL2" s="241"/>
      <c r="CM2" s="83"/>
      <c r="CN2" s="241"/>
      <c r="CO2" s="241"/>
      <c r="CP2" s="8"/>
      <c r="CQ2" s="8"/>
      <c r="CR2" s="8"/>
      <c r="CS2" s="8"/>
      <c r="CT2" s="82"/>
      <c r="CU2" s="167"/>
      <c r="CV2" s="167"/>
      <c r="CW2" s="167"/>
      <c r="CX2" s="167"/>
      <c r="CY2" s="82"/>
      <c r="CZ2" s="168"/>
      <c r="DA2" s="168"/>
      <c r="DB2" s="168"/>
      <c r="DC2" s="168"/>
      <c r="DD2" s="168"/>
      <c r="DE2" s="168"/>
      <c r="DF2" s="168"/>
      <c r="DG2" s="168"/>
      <c r="DH2" s="168"/>
      <c r="DI2" s="168"/>
    </row>
    <row r="3" spans="1:113" ht="3.6" customHeight="1" x14ac:dyDescent="0.8">
      <c r="A3" s="169"/>
      <c r="B3" s="169"/>
      <c r="C3" s="169"/>
      <c r="D3" s="169"/>
      <c r="E3" s="169"/>
      <c r="F3" s="169"/>
      <c r="G3" s="169"/>
      <c r="H3" s="169"/>
      <c r="I3" s="169"/>
      <c r="J3" s="169"/>
      <c r="K3" s="169"/>
      <c r="L3" s="169"/>
      <c r="M3" s="169"/>
      <c r="N3" s="169"/>
      <c r="O3" s="169"/>
      <c r="P3" s="169"/>
      <c r="Q3" s="169"/>
      <c r="R3" s="169"/>
      <c r="S3" s="78"/>
      <c r="T3" s="78"/>
      <c r="U3" s="78"/>
      <c r="V3" s="78"/>
      <c r="W3" s="78"/>
      <c r="X3" s="78"/>
      <c r="Y3" s="78"/>
      <c r="Z3" s="78"/>
      <c r="AA3" s="78"/>
      <c r="AB3" s="78"/>
      <c r="AC3" s="78"/>
      <c r="AD3" s="78"/>
      <c r="AE3" s="78"/>
      <c r="AF3" s="1"/>
      <c r="AG3" s="7"/>
      <c r="AH3" s="7"/>
      <c r="AI3" s="7"/>
      <c r="AJ3" s="7"/>
      <c r="AK3" s="7"/>
      <c r="AL3" s="7"/>
      <c r="AM3" s="7"/>
      <c r="AN3" s="7"/>
      <c r="AO3" s="7"/>
      <c r="AP3" s="7"/>
      <c r="AQ3" s="7"/>
      <c r="AR3" s="7"/>
      <c r="AS3" s="7"/>
      <c r="AT3" s="7"/>
      <c r="AU3" s="7"/>
      <c r="AV3" s="7"/>
      <c r="AW3" s="7"/>
      <c r="AX3" s="7"/>
      <c r="AY3" s="7"/>
      <c r="AZ3" s="7"/>
      <c r="BA3" s="7"/>
      <c r="BB3" s="7"/>
      <c r="BC3" s="7"/>
      <c r="BD3" s="7"/>
      <c r="BE3" s="7"/>
      <c r="BF3" s="7"/>
      <c r="BG3" s="7"/>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9"/>
      <c r="CS3" s="10"/>
      <c r="CT3" s="10"/>
      <c r="CU3" s="10"/>
      <c r="CV3" s="10"/>
      <c r="CW3" s="10"/>
      <c r="CX3" s="10"/>
      <c r="CY3" s="10"/>
      <c r="CZ3" s="10"/>
      <c r="DA3" s="10"/>
      <c r="DB3" s="10"/>
      <c r="DC3" s="10"/>
      <c r="DD3" s="10"/>
      <c r="DE3" s="10"/>
      <c r="DF3" s="10"/>
      <c r="DG3" s="10"/>
      <c r="DH3" s="10"/>
      <c r="DI3" s="10"/>
    </row>
    <row r="4" spans="1:113" ht="17.25" customHeight="1" x14ac:dyDescent="0.8">
      <c r="A4" s="169"/>
      <c r="B4" s="169"/>
      <c r="C4" s="169"/>
      <c r="D4" s="169"/>
      <c r="E4" s="169"/>
      <c r="F4" s="169"/>
      <c r="G4" s="169"/>
      <c r="H4" s="169"/>
      <c r="I4" s="169"/>
      <c r="J4" s="169"/>
      <c r="K4" s="169"/>
      <c r="L4" s="169"/>
      <c r="M4" s="169"/>
      <c r="N4" s="169"/>
      <c r="O4" s="169"/>
      <c r="P4" s="169"/>
      <c r="Q4" s="169"/>
      <c r="R4" s="169"/>
      <c r="S4" s="78"/>
      <c r="T4" s="78"/>
      <c r="U4" s="78"/>
      <c r="V4" s="78"/>
      <c r="W4" s="78"/>
      <c r="X4" s="78"/>
      <c r="Y4" s="78"/>
      <c r="Z4" s="78"/>
      <c r="AA4" s="78"/>
      <c r="AB4" s="78"/>
      <c r="AC4" s="78"/>
      <c r="AD4" s="78"/>
      <c r="AE4" s="78"/>
      <c r="AF4" s="1"/>
      <c r="AG4" s="12"/>
      <c r="AH4" s="12"/>
      <c r="AI4" s="12"/>
      <c r="AJ4" s="12"/>
      <c r="AK4" s="12"/>
      <c r="AL4" s="12"/>
      <c r="AM4" s="12"/>
      <c r="AN4" s="12"/>
      <c r="AO4" s="12"/>
      <c r="AP4" s="12"/>
      <c r="AQ4" s="12"/>
      <c r="AR4" s="12"/>
      <c r="AS4" s="7"/>
      <c r="AT4" s="7"/>
      <c r="AU4" s="7"/>
      <c r="AV4" s="7"/>
      <c r="AW4" s="7"/>
      <c r="AX4" s="7"/>
      <c r="AY4" s="7"/>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4"/>
      <c r="CS4" s="12"/>
      <c r="CT4" s="158" t="s">
        <v>4</v>
      </c>
      <c r="CU4" s="158"/>
      <c r="CV4" s="158"/>
      <c r="CW4" s="158"/>
      <c r="CX4" s="159"/>
      <c r="CY4" s="159"/>
      <c r="CZ4" s="158" t="s">
        <v>5</v>
      </c>
      <c r="DA4" s="158"/>
      <c r="DB4" s="158"/>
      <c r="DC4" s="158"/>
      <c r="DD4" s="158"/>
      <c r="DE4" s="159"/>
      <c r="DF4" s="159"/>
      <c r="DG4" s="158" t="s">
        <v>6</v>
      </c>
      <c r="DH4" s="158"/>
      <c r="DI4" s="158"/>
    </row>
    <row r="5" spans="1:113" ht="2.4500000000000002" customHeight="1" x14ac:dyDescent="0.3">
      <c r="A5" s="13"/>
      <c r="B5" s="13"/>
      <c r="C5" s="13"/>
      <c r="D5" s="13"/>
    </row>
    <row r="6" spans="1:113" s="14" customFormat="1" ht="16.899999999999999" customHeight="1" x14ac:dyDescent="0.3">
      <c r="A6" s="209" t="s">
        <v>7</v>
      </c>
      <c r="B6" s="209"/>
      <c r="C6" s="209"/>
      <c r="D6" s="162" t="s">
        <v>43</v>
      </c>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210" t="s">
        <v>3</v>
      </c>
      <c r="AT6" s="210"/>
      <c r="AU6" s="210"/>
      <c r="AV6" s="210"/>
      <c r="AW6" s="210"/>
      <c r="AX6" s="210"/>
      <c r="AY6" s="210"/>
      <c r="AZ6" s="210"/>
      <c r="BA6" s="210"/>
      <c r="BB6" s="210"/>
      <c r="BC6" s="210"/>
      <c r="BD6" s="210"/>
      <c r="BE6" s="210" t="s">
        <v>9</v>
      </c>
      <c r="BF6" s="210"/>
      <c r="BG6" s="210"/>
      <c r="BH6" s="210"/>
      <c r="BI6" s="210"/>
      <c r="BJ6" s="210"/>
      <c r="BK6" s="210"/>
      <c r="BL6" s="210"/>
      <c r="BM6" s="210"/>
      <c r="BN6" s="210"/>
      <c r="BO6" s="210"/>
      <c r="BP6" s="210"/>
      <c r="BQ6" s="210"/>
      <c r="BR6" s="210"/>
      <c r="BS6" s="210"/>
      <c r="BT6" s="210"/>
      <c r="BU6" s="210"/>
      <c r="BV6" s="210"/>
      <c r="BW6" s="210"/>
      <c r="BX6" s="210"/>
      <c r="BY6" s="210"/>
      <c r="BZ6" s="210"/>
      <c r="CA6" s="210"/>
      <c r="CB6" s="210"/>
      <c r="CC6" s="210"/>
      <c r="CD6" s="210"/>
      <c r="CE6" s="210"/>
      <c r="CF6" s="210"/>
      <c r="CG6" s="210"/>
      <c r="CH6" s="210"/>
      <c r="CI6" s="210"/>
      <c r="CJ6" s="210"/>
      <c r="CK6" s="210"/>
      <c r="CL6" s="210"/>
      <c r="CM6" s="210"/>
      <c r="CN6" s="210"/>
      <c r="CO6" s="210"/>
      <c r="CP6" s="210"/>
      <c r="CQ6" s="210"/>
      <c r="CR6" s="210"/>
      <c r="CS6" s="210"/>
      <c r="CT6" s="210"/>
      <c r="CU6" s="210"/>
      <c r="CV6" s="209" t="s">
        <v>44</v>
      </c>
      <c r="CW6" s="209"/>
      <c r="CX6" s="209"/>
      <c r="CY6" s="209"/>
      <c r="CZ6" s="209"/>
      <c r="DA6" s="209"/>
      <c r="DB6" s="209"/>
      <c r="DC6" s="209"/>
      <c r="DD6" s="209"/>
      <c r="DE6" s="209"/>
      <c r="DF6" s="209"/>
      <c r="DG6" s="238" t="s">
        <v>17</v>
      </c>
      <c r="DH6" s="238"/>
      <c r="DI6" s="238"/>
    </row>
    <row r="7" spans="1:113" s="14" customFormat="1" ht="12.6" customHeight="1" x14ac:dyDescent="0.3">
      <c r="A7" s="209"/>
      <c r="B7" s="209"/>
      <c r="C7" s="209"/>
      <c r="D7" s="239" t="s">
        <v>45</v>
      </c>
      <c r="E7" s="239"/>
      <c r="F7" s="239"/>
      <c r="G7" s="239"/>
      <c r="H7" s="239"/>
      <c r="I7" s="239"/>
      <c r="J7" s="239"/>
      <c r="K7" s="239"/>
      <c r="L7" s="239"/>
      <c r="M7" s="239"/>
      <c r="N7" s="239"/>
      <c r="O7" s="239"/>
      <c r="P7" s="239"/>
      <c r="Q7" s="239"/>
      <c r="R7" s="239"/>
      <c r="S7" s="239"/>
      <c r="T7" s="239"/>
      <c r="U7" s="239"/>
      <c r="V7" s="239"/>
      <c r="W7" s="239"/>
      <c r="X7" s="239"/>
      <c r="Y7" s="239"/>
      <c r="Z7" s="239"/>
      <c r="AA7" s="239"/>
      <c r="AB7" s="239"/>
      <c r="AC7" s="239"/>
      <c r="AD7" s="239"/>
      <c r="AE7" s="239"/>
      <c r="AF7" s="239"/>
      <c r="AG7" s="239"/>
      <c r="AH7" s="239"/>
      <c r="AI7" s="239"/>
      <c r="AJ7" s="239"/>
      <c r="AK7" s="239"/>
      <c r="AL7" s="239"/>
      <c r="AM7" s="239"/>
      <c r="AN7" s="239"/>
      <c r="AO7" s="239"/>
      <c r="AP7" s="239"/>
      <c r="AQ7" s="239"/>
      <c r="AR7" s="239"/>
      <c r="AS7" s="210"/>
      <c r="AT7" s="210"/>
      <c r="AU7" s="210"/>
      <c r="AV7" s="210"/>
      <c r="AW7" s="210"/>
      <c r="AX7" s="210"/>
      <c r="AY7" s="210"/>
      <c r="AZ7" s="210"/>
      <c r="BA7" s="210"/>
      <c r="BB7" s="210"/>
      <c r="BC7" s="210"/>
      <c r="BD7" s="210"/>
      <c r="BE7" s="210" t="s">
        <v>12</v>
      </c>
      <c r="BF7" s="210"/>
      <c r="BG7" s="210"/>
      <c r="BH7" s="210"/>
      <c r="BI7" s="210"/>
      <c r="BJ7" s="210"/>
      <c r="BK7" s="210"/>
      <c r="BL7" s="210"/>
      <c r="BM7" s="209" t="s">
        <v>46</v>
      </c>
      <c r="BN7" s="210"/>
      <c r="BO7" s="210"/>
      <c r="BP7" s="210"/>
      <c r="BQ7" s="210"/>
      <c r="BR7" s="210"/>
      <c r="BS7" s="210"/>
      <c r="BT7" s="210"/>
      <c r="BU7" s="210"/>
      <c r="BV7" s="210"/>
      <c r="BW7" s="210"/>
      <c r="BX7" s="210"/>
      <c r="BY7" s="210"/>
      <c r="BZ7" s="210"/>
      <c r="CA7" s="210"/>
      <c r="CB7" s="210"/>
      <c r="CC7" s="210"/>
      <c r="CD7" s="210"/>
      <c r="CE7" s="239" t="s">
        <v>14</v>
      </c>
      <c r="CF7" s="240"/>
      <c r="CG7" s="240"/>
      <c r="CH7" s="209" t="s">
        <v>47</v>
      </c>
      <c r="CI7" s="210"/>
      <c r="CJ7" s="210"/>
      <c r="CK7" s="210"/>
      <c r="CL7" s="210"/>
      <c r="CM7" s="210"/>
      <c r="CN7" s="210"/>
      <c r="CO7" s="210"/>
      <c r="CP7" s="210"/>
      <c r="CQ7" s="210"/>
      <c r="CR7" s="210"/>
      <c r="CS7" s="210"/>
      <c r="CT7" s="210"/>
      <c r="CU7" s="210"/>
      <c r="CV7" s="209"/>
      <c r="CW7" s="209"/>
      <c r="CX7" s="209"/>
      <c r="CY7" s="209"/>
      <c r="CZ7" s="209"/>
      <c r="DA7" s="209"/>
      <c r="DB7" s="209"/>
      <c r="DC7" s="209"/>
      <c r="DD7" s="209"/>
      <c r="DE7" s="209"/>
      <c r="DF7" s="209"/>
      <c r="DG7" s="238"/>
      <c r="DH7" s="238"/>
      <c r="DI7" s="238"/>
    </row>
    <row r="8" spans="1:113" s="14" customFormat="1" ht="12.6" customHeight="1" x14ac:dyDescent="0.3">
      <c r="A8" s="209"/>
      <c r="B8" s="209"/>
      <c r="C8" s="209"/>
      <c r="D8" s="239"/>
      <c r="E8" s="239"/>
      <c r="F8" s="239"/>
      <c r="G8" s="239"/>
      <c r="H8" s="239"/>
      <c r="I8" s="239"/>
      <c r="J8" s="239"/>
      <c r="K8" s="239"/>
      <c r="L8" s="239"/>
      <c r="M8" s="239"/>
      <c r="N8" s="239"/>
      <c r="O8" s="239"/>
      <c r="P8" s="239"/>
      <c r="Q8" s="239"/>
      <c r="R8" s="239"/>
      <c r="S8" s="239"/>
      <c r="T8" s="239"/>
      <c r="U8" s="239"/>
      <c r="V8" s="239"/>
      <c r="W8" s="239"/>
      <c r="X8" s="239"/>
      <c r="Y8" s="239"/>
      <c r="Z8" s="239"/>
      <c r="AA8" s="239"/>
      <c r="AB8" s="239"/>
      <c r="AC8" s="239"/>
      <c r="AD8" s="239"/>
      <c r="AE8" s="239"/>
      <c r="AF8" s="239"/>
      <c r="AG8" s="239"/>
      <c r="AH8" s="239"/>
      <c r="AI8" s="239"/>
      <c r="AJ8" s="239"/>
      <c r="AK8" s="239"/>
      <c r="AL8" s="239"/>
      <c r="AM8" s="239"/>
      <c r="AN8" s="239"/>
      <c r="AO8" s="239"/>
      <c r="AP8" s="239"/>
      <c r="AQ8" s="239"/>
      <c r="AR8" s="239"/>
      <c r="AS8" s="210"/>
      <c r="AT8" s="210"/>
      <c r="AU8" s="210"/>
      <c r="AV8" s="210"/>
      <c r="AW8" s="210"/>
      <c r="AX8" s="210"/>
      <c r="AY8" s="210"/>
      <c r="AZ8" s="210"/>
      <c r="BA8" s="210"/>
      <c r="BB8" s="210"/>
      <c r="BC8" s="210"/>
      <c r="BD8" s="210"/>
      <c r="BE8" s="210"/>
      <c r="BF8" s="210"/>
      <c r="BG8" s="210"/>
      <c r="BH8" s="210"/>
      <c r="BI8" s="210"/>
      <c r="BJ8" s="210"/>
      <c r="BK8" s="210"/>
      <c r="BL8" s="210"/>
      <c r="BM8" s="209"/>
      <c r="BN8" s="210"/>
      <c r="BO8" s="210"/>
      <c r="BP8" s="210"/>
      <c r="BQ8" s="210"/>
      <c r="BR8" s="210"/>
      <c r="BS8" s="210"/>
      <c r="BT8" s="210"/>
      <c r="BU8" s="210"/>
      <c r="BV8" s="210"/>
      <c r="BW8" s="210"/>
      <c r="BX8" s="210"/>
      <c r="BY8" s="210"/>
      <c r="BZ8" s="210"/>
      <c r="CA8" s="210"/>
      <c r="CB8" s="210"/>
      <c r="CC8" s="210"/>
      <c r="CD8" s="210"/>
      <c r="CE8" s="239"/>
      <c r="CF8" s="240"/>
      <c r="CG8" s="240"/>
      <c r="CH8" s="209"/>
      <c r="CI8" s="210"/>
      <c r="CJ8" s="210"/>
      <c r="CK8" s="210"/>
      <c r="CL8" s="210"/>
      <c r="CM8" s="210"/>
      <c r="CN8" s="210"/>
      <c r="CO8" s="210"/>
      <c r="CP8" s="210"/>
      <c r="CQ8" s="210"/>
      <c r="CR8" s="210"/>
      <c r="CS8" s="210"/>
      <c r="CT8" s="210"/>
      <c r="CU8" s="210"/>
      <c r="CV8" s="209"/>
      <c r="CW8" s="209"/>
      <c r="CX8" s="209"/>
      <c r="CY8" s="209"/>
      <c r="CZ8" s="209"/>
      <c r="DA8" s="209"/>
      <c r="DB8" s="209"/>
      <c r="DC8" s="209"/>
      <c r="DD8" s="209"/>
      <c r="DE8" s="209"/>
      <c r="DF8" s="209"/>
      <c r="DG8" s="238"/>
      <c r="DH8" s="238"/>
      <c r="DI8" s="238"/>
    </row>
    <row r="9" spans="1:113" s="14" customFormat="1" ht="12.6" customHeight="1" x14ac:dyDescent="0.3">
      <c r="A9" s="209"/>
      <c r="B9" s="209"/>
      <c r="C9" s="209"/>
      <c r="D9" s="239"/>
      <c r="E9" s="239"/>
      <c r="F9" s="239"/>
      <c r="G9" s="239"/>
      <c r="H9" s="239"/>
      <c r="I9" s="239"/>
      <c r="J9" s="239"/>
      <c r="K9" s="23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10"/>
      <c r="AT9" s="210"/>
      <c r="AU9" s="210"/>
      <c r="AV9" s="210"/>
      <c r="AW9" s="210"/>
      <c r="AX9" s="210"/>
      <c r="AY9" s="210"/>
      <c r="AZ9" s="210"/>
      <c r="BA9" s="210"/>
      <c r="BB9" s="210"/>
      <c r="BC9" s="210"/>
      <c r="BD9" s="210"/>
      <c r="BE9" s="210"/>
      <c r="BF9" s="210"/>
      <c r="BG9" s="210"/>
      <c r="BH9" s="210"/>
      <c r="BI9" s="210"/>
      <c r="BJ9" s="210"/>
      <c r="BK9" s="210"/>
      <c r="BL9" s="210"/>
      <c r="BM9" s="210"/>
      <c r="BN9" s="210"/>
      <c r="BO9" s="210"/>
      <c r="BP9" s="210"/>
      <c r="BQ9" s="210"/>
      <c r="BR9" s="210"/>
      <c r="BS9" s="210"/>
      <c r="BT9" s="210"/>
      <c r="BU9" s="210"/>
      <c r="BV9" s="210"/>
      <c r="BW9" s="210"/>
      <c r="BX9" s="210"/>
      <c r="BY9" s="210"/>
      <c r="BZ9" s="210"/>
      <c r="CA9" s="210"/>
      <c r="CB9" s="210"/>
      <c r="CC9" s="210"/>
      <c r="CD9" s="210"/>
      <c r="CE9" s="240"/>
      <c r="CF9" s="240"/>
      <c r="CG9" s="240"/>
      <c r="CH9" s="210"/>
      <c r="CI9" s="210"/>
      <c r="CJ9" s="210"/>
      <c r="CK9" s="210"/>
      <c r="CL9" s="210"/>
      <c r="CM9" s="210"/>
      <c r="CN9" s="210"/>
      <c r="CO9" s="210"/>
      <c r="CP9" s="210"/>
      <c r="CQ9" s="210"/>
      <c r="CR9" s="210"/>
      <c r="CS9" s="210"/>
      <c r="CT9" s="210"/>
      <c r="CU9" s="210"/>
      <c r="CV9" s="209"/>
      <c r="CW9" s="209"/>
      <c r="CX9" s="209"/>
      <c r="CY9" s="209"/>
      <c r="CZ9" s="209"/>
      <c r="DA9" s="209"/>
      <c r="DB9" s="209"/>
      <c r="DC9" s="209"/>
      <c r="DD9" s="209"/>
      <c r="DE9" s="209"/>
      <c r="DF9" s="209"/>
      <c r="DG9" s="238"/>
      <c r="DH9" s="238"/>
      <c r="DI9" s="238"/>
    </row>
    <row r="10" spans="1:113" s="4" customFormat="1" ht="3" customHeight="1" x14ac:dyDescent="0.4">
      <c r="A10" s="178"/>
      <c r="B10" s="179"/>
      <c r="C10" s="180"/>
      <c r="D10" s="15"/>
      <c r="E10" s="16"/>
      <c r="F10" s="17"/>
      <c r="G10" s="17"/>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8"/>
      <c r="AS10" s="84"/>
      <c r="AT10" s="16"/>
      <c r="AU10" s="16"/>
      <c r="AV10" s="16"/>
      <c r="AW10" s="16"/>
      <c r="AX10" s="16"/>
      <c r="AY10" s="16"/>
      <c r="AZ10" s="16"/>
      <c r="BA10" s="16"/>
      <c r="BB10" s="16"/>
      <c r="BC10" s="16"/>
      <c r="BD10" s="18"/>
      <c r="BE10" s="211"/>
      <c r="BF10" s="212"/>
      <c r="BG10" s="212"/>
      <c r="BH10" s="212"/>
      <c r="BI10" s="212"/>
      <c r="BJ10" s="212"/>
      <c r="BK10" s="212"/>
      <c r="BL10" s="213"/>
      <c r="BM10" s="220"/>
      <c r="BN10" s="221"/>
      <c r="BO10" s="221"/>
      <c r="BP10" s="221"/>
      <c r="BQ10" s="221"/>
      <c r="BR10" s="221"/>
      <c r="BS10" s="221"/>
      <c r="BT10" s="221"/>
      <c r="BU10" s="221"/>
      <c r="BV10" s="221"/>
      <c r="BW10" s="221"/>
      <c r="BX10" s="221"/>
      <c r="BY10" s="221"/>
      <c r="BZ10" s="221"/>
      <c r="CA10" s="221"/>
      <c r="CB10" s="221"/>
      <c r="CC10" s="221"/>
      <c r="CD10" s="222"/>
      <c r="CE10" s="229"/>
      <c r="CF10" s="230"/>
      <c r="CG10" s="231"/>
      <c r="CH10" s="191"/>
      <c r="CI10" s="192"/>
      <c r="CJ10" s="192"/>
      <c r="CK10" s="192"/>
      <c r="CL10" s="192"/>
      <c r="CM10" s="192"/>
      <c r="CN10" s="192"/>
      <c r="CO10" s="192"/>
      <c r="CP10" s="192"/>
      <c r="CQ10" s="192"/>
      <c r="CR10" s="192"/>
      <c r="CS10" s="192"/>
      <c r="CT10" s="192"/>
      <c r="CU10" s="193"/>
      <c r="CV10" s="191"/>
      <c r="CW10" s="192"/>
      <c r="CX10" s="192"/>
      <c r="CY10" s="192"/>
      <c r="CZ10" s="192"/>
      <c r="DA10" s="192"/>
      <c r="DB10" s="192"/>
      <c r="DC10" s="192"/>
      <c r="DD10" s="192"/>
      <c r="DE10" s="192"/>
      <c r="DF10" s="193"/>
      <c r="DG10" s="200"/>
      <c r="DH10" s="201"/>
      <c r="DI10" s="202"/>
    </row>
    <row r="11" spans="1:113" s="4" customFormat="1" ht="7.9" customHeight="1" x14ac:dyDescent="0.4">
      <c r="A11" s="181"/>
      <c r="B11" s="182"/>
      <c r="C11" s="183"/>
      <c r="D11" s="19"/>
      <c r="E11" s="144"/>
      <c r="F11" s="145"/>
      <c r="G11" s="85"/>
      <c r="H11" s="144"/>
      <c r="I11" s="145"/>
      <c r="J11" s="144"/>
      <c r="K11" s="145"/>
      <c r="L11" s="144"/>
      <c r="M11" s="145"/>
      <c r="N11" s="144"/>
      <c r="O11" s="145"/>
      <c r="P11" s="86"/>
      <c r="Q11" s="144"/>
      <c r="R11" s="145"/>
      <c r="S11" s="144"/>
      <c r="T11" s="145"/>
      <c r="U11" s="144"/>
      <c r="V11" s="145"/>
      <c r="W11" s="144"/>
      <c r="X11" s="145"/>
      <c r="Y11" s="144"/>
      <c r="Z11" s="145"/>
      <c r="AA11" s="86"/>
      <c r="AB11" s="144"/>
      <c r="AC11" s="145"/>
      <c r="AD11" s="144"/>
      <c r="AE11" s="145"/>
      <c r="AF11" s="86"/>
      <c r="AG11" s="144"/>
      <c r="AH11" s="145"/>
      <c r="AI11" s="87"/>
      <c r="AJ11" s="87"/>
      <c r="AK11" s="87"/>
      <c r="AL11" s="87"/>
      <c r="AM11" s="87"/>
      <c r="AN11" s="87"/>
      <c r="AO11" s="87"/>
      <c r="AP11" s="87"/>
      <c r="AQ11" s="87"/>
      <c r="AR11" s="21"/>
      <c r="AS11" s="88"/>
      <c r="AT11" s="144"/>
      <c r="AU11" s="145"/>
      <c r="AV11" s="144"/>
      <c r="AW11" s="145"/>
      <c r="AX11" s="144"/>
      <c r="AY11" s="145"/>
      <c r="AZ11" s="144"/>
      <c r="BA11" s="145"/>
      <c r="BB11" s="144"/>
      <c r="BC11" s="145"/>
      <c r="BD11" s="89"/>
      <c r="BE11" s="214"/>
      <c r="BF11" s="215"/>
      <c r="BG11" s="215"/>
      <c r="BH11" s="215"/>
      <c r="BI11" s="215"/>
      <c r="BJ11" s="215"/>
      <c r="BK11" s="215"/>
      <c r="BL11" s="216"/>
      <c r="BM11" s="223"/>
      <c r="BN11" s="224"/>
      <c r="BO11" s="224"/>
      <c r="BP11" s="224"/>
      <c r="BQ11" s="224"/>
      <c r="BR11" s="224"/>
      <c r="BS11" s="224"/>
      <c r="BT11" s="224"/>
      <c r="BU11" s="224"/>
      <c r="BV11" s="224"/>
      <c r="BW11" s="224"/>
      <c r="BX11" s="224"/>
      <c r="BY11" s="224"/>
      <c r="BZ11" s="224"/>
      <c r="CA11" s="224"/>
      <c r="CB11" s="224"/>
      <c r="CC11" s="224"/>
      <c r="CD11" s="225"/>
      <c r="CE11" s="232"/>
      <c r="CF11" s="233"/>
      <c r="CG11" s="234"/>
      <c r="CH11" s="194"/>
      <c r="CI11" s="195"/>
      <c r="CJ11" s="195"/>
      <c r="CK11" s="195"/>
      <c r="CL11" s="195"/>
      <c r="CM11" s="195"/>
      <c r="CN11" s="195"/>
      <c r="CO11" s="195"/>
      <c r="CP11" s="195"/>
      <c r="CQ11" s="195"/>
      <c r="CR11" s="195"/>
      <c r="CS11" s="195"/>
      <c r="CT11" s="195"/>
      <c r="CU11" s="196"/>
      <c r="CV11" s="194"/>
      <c r="CW11" s="195"/>
      <c r="CX11" s="195"/>
      <c r="CY11" s="195"/>
      <c r="CZ11" s="195"/>
      <c r="DA11" s="195"/>
      <c r="DB11" s="195"/>
      <c r="DC11" s="195"/>
      <c r="DD11" s="195"/>
      <c r="DE11" s="195"/>
      <c r="DF11" s="196"/>
      <c r="DG11" s="203"/>
      <c r="DH11" s="204"/>
      <c r="DI11" s="205"/>
    </row>
    <row r="12" spans="1:113" s="4" customFormat="1" ht="7.9" customHeight="1" x14ac:dyDescent="0.4">
      <c r="A12" s="181"/>
      <c r="B12" s="182"/>
      <c r="C12" s="183"/>
      <c r="D12" s="19"/>
      <c r="E12" s="146"/>
      <c r="F12" s="147"/>
      <c r="G12" s="23"/>
      <c r="H12" s="146"/>
      <c r="I12" s="147"/>
      <c r="J12" s="146"/>
      <c r="K12" s="147"/>
      <c r="L12" s="146"/>
      <c r="M12" s="147"/>
      <c r="N12" s="146"/>
      <c r="O12" s="147"/>
      <c r="P12" s="23"/>
      <c r="Q12" s="146"/>
      <c r="R12" s="147"/>
      <c r="S12" s="146"/>
      <c r="T12" s="147"/>
      <c r="U12" s="146"/>
      <c r="V12" s="147"/>
      <c r="W12" s="146"/>
      <c r="X12" s="147"/>
      <c r="Y12" s="146"/>
      <c r="Z12" s="147"/>
      <c r="AA12" s="23"/>
      <c r="AB12" s="146"/>
      <c r="AC12" s="147"/>
      <c r="AD12" s="146"/>
      <c r="AE12" s="147"/>
      <c r="AF12" s="23"/>
      <c r="AG12" s="146"/>
      <c r="AH12" s="147"/>
      <c r="AI12" s="87"/>
      <c r="AJ12" s="87"/>
      <c r="AK12" s="87"/>
      <c r="AL12" s="87"/>
      <c r="AM12" s="87"/>
      <c r="AN12" s="87"/>
      <c r="AO12" s="87"/>
      <c r="AP12" s="87"/>
      <c r="AQ12" s="87"/>
      <c r="AR12" s="90"/>
      <c r="AS12" s="91"/>
      <c r="AT12" s="146"/>
      <c r="AU12" s="147"/>
      <c r="AV12" s="146"/>
      <c r="AW12" s="147"/>
      <c r="AX12" s="146"/>
      <c r="AY12" s="147"/>
      <c r="AZ12" s="146"/>
      <c r="BA12" s="147"/>
      <c r="BB12" s="146"/>
      <c r="BC12" s="147"/>
      <c r="BD12" s="89"/>
      <c r="BE12" s="214"/>
      <c r="BF12" s="215"/>
      <c r="BG12" s="215"/>
      <c r="BH12" s="215"/>
      <c r="BI12" s="215"/>
      <c r="BJ12" s="215"/>
      <c r="BK12" s="215"/>
      <c r="BL12" s="216"/>
      <c r="BM12" s="223"/>
      <c r="BN12" s="224"/>
      <c r="BO12" s="224"/>
      <c r="BP12" s="224"/>
      <c r="BQ12" s="224"/>
      <c r="BR12" s="224"/>
      <c r="BS12" s="224"/>
      <c r="BT12" s="224"/>
      <c r="BU12" s="224"/>
      <c r="BV12" s="224"/>
      <c r="BW12" s="224"/>
      <c r="BX12" s="224"/>
      <c r="BY12" s="224"/>
      <c r="BZ12" s="224"/>
      <c r="CA12" s="224"/>
      <c r="CB12" s="224"/>
      <c r="CC12" s="224"/>
      <c r="CD12" s="225"/>
      <c r="CE12" s="232"/>
      <c r="CF12" s="233"/>
      <c r="CG12" s="234"/>
      <c r="CH12" s="194"/>
      <c r="CI12" s="195"/>
      <c r="CJ12" s="195"/>
      <c r="CK12" s="195"/>
      <c r="CL12" s="195"/>
      <c r="CM12" s="195"/>
      <c r="CN12" s="195"/>
      <c r="CO12" s="195"/>
      <c r="CP12" s="195"/>
      <c r="CQ12" s="195"/>
      <c r="CR12" s="195"/>
      <c r="CS12" s="195"/>
      <c r="CT12" s="195"/>
      <c r="CU12" s="196"/>
      <c r="CV12" s="194"/>
      <c r="CW12" s="195"/>
      <c r="CX12" s="195"/>
      <c r="CY12" s="195"/>
      <c r="CZ12" s="195"/>
      <c r="DA12" s="195"/>
      <c r="DB12" s="195"/>
      <c r="DC12" s="195"/>
      <c r="DD12" s="195"/>
      <c r="DE12" s="195"/>
      <c r="DF12" s="196"/>
      <c r="DG12" s="203"/>
      <c r="DH12" s="204"/>
      <c r="DI12" s="205"/>
    </row>
    <row r="13" spans="1:113" s="4" customFormat="1" ht="15" customHeight="1" x14ac:dyDescent="0.4">
      <c r="A13" s="181"/>
      <c r="B13" s="182"/>
      <c r="C13" s="183"/>
      <c r="D13" s="24"/>
      <c r="E13" s="187" t="s">
        <v>19</v>
      </c>
      <c r="F13" s="187"/>
      <c r="G13" s="92"/>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93"/>
      <c r="AS13" s="94"/>
      <c r="AT13" s="95"/>
      <c r="AU13" s="95"/>
      <c r="AV13" s="95"/>
      <c r="AW13" s="95"/>
      <c r="AX13" s="95"/>
      <c r="AY13" s="95"/>
      <c r="AZ13" s="95"/>
      <c r="BA13" s="95"/>
      <c r="BB13" s="95"/>
      <c r="BC13" s="95"/>
      <c r="BD13" s="93"/>
      <c r="BE13" s="214"/>
      <c r="BF13" s="215"/>
      <c r="BG13" s="215"/>
      <c r="BH13" s="215"/>
      <c r="BI13" s="215"/>
      <c r="BJ13" s="215"/>
      <c r="BK13" s="215"/>
      <c r="BL13" s="216"/>
      <c r="BM13" s="223"/>
      <c r="BN13" s="224"/>
      <c r="BO13" s="224"/>
      <c r="BP13" s="224"/>
      <c r="BQ13" s="224"/>
      <c r="BR13" s="224"/>
      <c r="BS13" s="224"/>
      <c r="BT13" s="224"/>
      <c r="BU13" s="224"/>
      <c r="BV13" s="224"/>
      <c r="BW13" s="224"/>
      <c r="BX13" s="224"/>
      <c r="BY13" s="224"/>
      <c r="BZ13" s="224"/>
      <c r="CA13" s="224"/>
      <c r="CB13" s="224"/>
      <c r="CC13" s="224"/>
      <c r="CD13" s="225"/>
      <c r="CE13" s="232"/>
      <c r="CF13" s="233"/>
      <c r="CG13" s="234"/>
      <c r="CH13" s="194"/>
      <c r="CI13" s="195"/>
      <c r="CJ13" s="195"/>
      <c r="CK13" s="195"/>
      <c r="CL13" s="195"/>
      <c r="CM13" s="195"/>
      <c r="CN13" s="195"/>
      <c r="CO13" s="195"/>
      <c r="CP13" s="195"/>
      <c r="CQ13" s="195"/>
      <c r="CR13" s="195"/>
      <c r="CS13" s="195"/>
      <c r="CT13" s="195"/>
      <c r="CU13" s="196"/>
      <c r="CV13" s="194"/>
      <c r="CW13" s="195"/>
      <c r="CX13" s="195"/>
      <c r="CY13" s="195"/>
      <c r="CZ13" s="195"/>
      <c r="DA13" s="195"/>
      <c r="DB13" s="195"/>
      <c r="DC13" s="195"/>
      <c r="DD13" s="195"/>
      <c r="DE13" s="195"/>
      <c r="DF13" s="196"/>
      <c r="DG13" s="203"/>
      <c r="DH13" s="204"/>
      <c r="DI13" s="205"/>
    </row>
    <row r="14" spans="1:113" s="4" customFormat="1" ht="15" customHeight="1" x14ac:dyDescent="0.4">
      <c r="A14" s="181"/>
      <c r="B14" s="182"/>
      <c r="C14" s="183"/>
      <c r="D14" s="27"/>
      <c r="E14" s="142" t="s">
        <v>21</v>
      </c>
      <c r="F14" s="142"/>
      <c r="G14" s="142"/>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89"/>
      <c r="AI14" s="189"/>
      <c r="AJ14" s="189"/>
      <c r="AK14" s="189"/>
      <c r="AL14" s="189"/>
      <c r="AM14" s="189"/>
      <c r="AN14" s="189"/>
      <c r="AO14" s="189"/>
      <c r="AP14" s="189"/>
      <c r="AQ14" s="189"/>
      <c r="AR14" s="93"/>
      <c r="AS14" s="94"/>
      <c r="AT14" s="95"/>
      <c r="AU14" s="95"/>
      <c r="AV14" s="95"/>
      <c r="AW14" s="95"/>
      <c r="AX14" s="95"/>
      <c r="AY14" s="95"/>
      <c r="AZ14" s="95"/>
      <c r="BA14" s="95"/>
      <c r="BB14" s="95"/>
      <c r="BC14" s="95"/>
      <c r="BD14" s="93"/>
      <c r="BE14" s="214"/>
      <c r="BF14" s="215"/>
      <c r="BG14" s="215"/>
      <c r="BH14" s="215"/>
      <c r="BI14" s="215"/>
      <c r="BJ14" s="215"/>
      <c r="BK14" s="215"/>
      <c r="BL14" s="216"/>
      <c r="BM14" s="223"/>
      <c r="BN14" s="224"/>
      <c r="BO14" s="224"/>
      <c r="BP14" s="224"/>
      <c r="BQ14" s="224"/>
      <c r="BR14" s="224"/>
      <c r="BS14" s="224"/>
      <c r="BT14" s="224"/>
      <c r="BU14" s="224"/>
      <c r="BV14" s="224"/>
      <c r="BW14" s="224"/>
      <c r="BX14" s="224"/>
      <c r="BY14" s="224"/>
      <c r="BZ14" s="224"/>
      <c r="CA14" s="224"/>
      <c r="CB14" s="224"/>
      <c r="CC14" s="224"/>
      <c r="CD14" s="225"/>
      <c r="CE14" s="232"/>
      <c r="CF14" s="233"/>
      <c r="CG14" s="234"/>
      <c r="CH14" s="194"/>
      <c r="CI14" s="195"/>
      <c r="CJ14" s="195"/>
      <c r="CK14" s="195"/>
      <c r="CL14" s="195"/>
      <c r="CM14" s="195"/>
      <c r="CN14" s="195"/>
      <c r="CO14" s="195"/>
      <c r="CP14" s="195"/>
      <c r="CQ14" s="195"/>
      <c r="CR14" s="195"/>
      <c r="CS14" s="195"/>
      <c r="CT14" s="195"/>
      <c r="CU14" s="196"/>
      <c r="CV14" s="194"/>
      <c r="CW14" s="195"/>
      <c r="CX14" s="195"/>
      <c r="CY14" s="195"/>
      <c r="CZ14" s="195"/>
      <c r="DA14" s="195"/>
      <c r="DB14" s="195"/>
      <c r="DC14" s="195"/>
      <c r="DD14" s="195"/>
      <c r="DE14" s="195"/>
      <c r="DF14" s="196"/>
      <c r="DG14" s="203"/>
      <c r="DH14" s="204"/>
      <c r="DI14" s="205"/>
    </row>
    <row r="15" spans="1:113" s="4" customFormat="1" ht="15" customHeight="1" x14ac:dyDescent="0.4">
      <c r="A15" s="181"/>
      <c r="B15" s="182"/>
      <c r="C15" s="183"/>
      <c r="D15" s="27"/>
      <c r="E15" s="28"/>
      <c r="F15" s="28"/>
      <c r="G15" s="28"/>
      <c r="H15" s="190"/>
      <c r="I15" s="190"/>
      <c r="J15" s="190"/>
      <c r="K15" s="190"/>
      <c r="L15" s="190"/>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190"/>
      <c r="AN15" s="190"/>
      <c r="AO15" s="190"/>
      <c r="AP15" s="190"/>
      <c r="AQ15" s="190"/>
      <c r="AR15" s="93"/>
      <c r="AS15" s="94"/>
      <c r="AT15" s="95"/>
      <c r="AU15" s="95"/>
      <c r="AV15" s="95"/>
      <c r="AW15" s="95"/>
      <c r="AX15" s="95"/>
      <c r="AY15" s="95"/>
      <c r="AZ15" s="95"/>
      <c r="BA15" s="95"/>
      <c r="BB15" s="95"/>
      <c r="BC15" s="95"/>
      <c r="BD15" s="93"/>
      <c r="BE15" s="214"/>
      <c r="BF15" s="215"/>
      <c r="BG15" s="215"/>
      <c r="BH15" s="215"/>
      <c r="BI15" s="215"/>
      <c r="BJ15" s="215"/>
      <c r="BK15" s="215"/>
      <c r="BL15" s="216"/>
      <c r="BM15" s="223"/>
      <c r="BN15" s="224"/>
      <c r="BO15" s="224"/>
      <c r="BP15" s="224"/>
      <c r="BQ15" s="224"/>
      <c r="BR15" s="224"/>
      <c r="BS15" s="224"/>
      <c r="BT15" s="224"/>
      <c r="BU15" s="224"/>
      <c r="BV15" s="224"/>
      <c r="BW15" s="224"/>
      <c r="BX15" s="224"/>
      <c r="BY15" s="224"/>
      <c r="BZ15" s="224"/>
      <c r="CA15" s="224"/>
      <c r="CB15" s="224"/>
      <c r="CC15" s="224"/>
      <c r="CD15" s="225"/>
      <c r="CE15" s="232"/>
      <c r="CF15" s="233"/>
      <c r="CG15" s="234"/>
      <c r="CH15" s="194"/>
      <c r="CI15" s="195"/>
      <c r="CJ15" s="195"/>
      <c r="CK15" s="195"/>
      <c r="CL15" s="195"/>
      <c r="CM15" s="195"/>
      <c r="CN15" s="195"/>
      <c r="CO15" s="195"/>
      <c r="CP15" s="195"/>
      <c r="CQ15" s="195"/>
      <c r="CR15" s="195"/>
      <c r="CS15" s="195"/>
      <c r="CT15" s="195"/>
      <c r="CU15" s="196"/>
      <c r="CV15" s="194"/>
      <c r="CW15" s="195"/>
      <c r="CX15" s="195"/>
      <c r="CY15" s="195"/>
      <c r="CZ15" s="195"/>
      <c r="DA15" s="195"/>
      <c r="DB15" s="195"/>
      <c r="DC15" s="195"/>
      <c r="DD15" s="195"/>
      <c r="DE15" s="195"/>
      <c r="DF15" s="196"/>
      <c r="DG15" s="203"/>
      <c r="DH15" s="204"/>
      <c r="DI15" s="205"/>
    </row>
    <row r="16" spans="1:113" s="4" customFormat="1" ht="3" customHeight="1" x14ac:dyDescent="0.4">
      <c r="A16" s="184"/>
      <c r="B16" s="185"/>
      <c r="C16" s="186"/>
      <c r="D16" s="96"/>
      <c r="E16" s="97"/>
      <c r="F16" s="97"/>
      <c r="G16" s="97"/>
      <c r="H16" s="98"/>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9"/>
      <c r="AS16" s="96"/>
      <c r="AT16" s="100"/>
      <c r="AU16" s="100"/>
      <c r="AV16" s="100"/>
      <c r="AW16" s="100"/>
      <c r="AX16" s="100"/>
      <c r="AY16" s="100"/>
      <c r="AZ16" s="100"/>
      <c r="BA16" s="100"/>
      <c r="BB16" s="100"/>
      <c r="BC16" s="100"/>
      <c r="BD16" s="99"/>
      <c r="BE16" s="217"/>
      <c r="BF16" s="218"/>
      <c r="BG16" s="218"/>
      <c r="BH16" s="218"/>
      <c r="BI16" s="218"/>
      <c r="BJ16" s="218"/>
      <c r="BK16" s="218"/>
      <c r="BL16" s="219"/>
      <c r="BM16" s="226"/>
      <c r="BN16" s="227"/>
      <c r="BO16" s="227"/>
      <c r="BP16" s="227"/>
      <c r="BQ16" s="227"/>
      <c r="BR16" s="227"/>
      <c r="BS16" s="227"/>
      <c r="BT16" s="227"/>
      <c r="BU16" s="227"/>
      <c r="BV16" s="227"/>
      <c r="BW16" s="227"/>
      <c r="BX16" s="227"/>
      <c r="BY16" s="227"/>
      <c r="BZ16" s="227"/>
      <c r="CA16" s="227"/>
      <c r="CB16" s="227"/>
      <c r="CC16" s="227"/>
      <c r="CD16" s="228"/>
      <c r="CE16" s="235"/>
      <c r="CF16" s="236"/>
      <c r="CG16" s="237"/>
      <c r="CH16" s="197"/>
      <c r="CI16" s="198"/>
      <c r="CJ16" s="198"/>
      <c r="CK16" s="198"/>
      <c r="CL16" s="198"/>
      <c r="CM16" s="198"/>
      <c r="CN16" s="198"/>
      <c r="CO16" s="198"/>
      <c r="CP16" s="198"/>
      <c r="CQ16" s="198"/>
      <c r="CR16" s="198"/>
      <c r="CS16" s="198"/>
      <c r="CT16" s="198"/>
      <c r="CU16" s="199"/>
      <c r="CV16" s="197"/>
      <c r="CW16" s="198"/>
      <c r="CX16" s="198"/>
      <c r="CY16" s="198"/>
      <c r="CZ16" s="198"/>
      <c r="DA16" s="198"/>
      <c r="DB16" s="198"/>
      <c r="DC16" s="198"/>
      <c r="DD16" s="198"/>
      <c r="DE16" s="198"/>
      <c r="DF16" s="199"/>
      <c r="DG16" s="206"/>
      <c r="DH16" s="207"/>
      <c r="DI16" s="208"/>
    </row>
    <row r="17" spans="1:116" s="4" customFormat="1" ht="3" customHeight="1" x14ac:dyDescent="0.4">
      <c r="A17" s="178"/>
      <c r="B17" s="179"/>
      <c r="C17" s="180"/>
      <c r="D17" s="15"/>
      <c r="E17" s="16"/>
      <c r="F17" s="17"/>
      <c r="G17" s="17"/>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8"/>
      <c r="BF17" s="155"/>
      <c r="BG17" s="155"/>
      <c r="BH17" s="155"/>
      <c r="BI17" s="155"/>
      <c r="BJ17" s="155"/>
      <c r="BK17" s="155"/>
      <c r="BL17" s="155"/>
      <c r="BM17" s="155"/>
      <c r="BN17" s="156"/>
      <c r="BO17" s="156"/>
      <c r="BP17" s="156"/>
      <c r="BQ17" s="156"/>
      <c r="BR17" s="156"/>
      <c r="BS17" s="156"/>
      <c r="BT17" s="156"/>
      <c r="BU17" s="156"/>
      <c r="BV17" s="156"/>
      <c r="BW17" s="156"/>
      <c r="BX17" s="156"/>
      <c r="BY17" s="156"/>
      <c r="BZ17" s="156"/>
      <c r="CA17" s="156"/>
      <c r="CB17" s="156"/>
      <c r="CC17" s="156"/>
      <c r="CD17" s="156"/>
      <c r="CE17" s="156"/>
      <c r="CF17" s="157"/>
      <c r="CG17" s="157"/>
      <c r="CH17" s="157"/>
      <c r="CI17" s="157"/>
      <c r="CJ17" s="157"/>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9"/>
      <c r="DK17" s="149"/>
      <c r="DL17" s="149"/>
    </row>
    <row r="18" spans="1:116" s="4" customFormat="1" ht="7.9" customHeight="1" x14ac:dyDescent="0.4">
      <c r="A18" s="181"/>
      <c r="B18" s="182"/>
      <c r="C18" s="183"/>
      <c r="D18" s="19"/>
      <c r="E18" s="143" t="str">
        <f>IF(DV56=0,"",MID(TEXT(DV56,"0000000000000"),1,1))</f>
        <v>1</v>
      </c>
      <c r="F18" s="143"/>
      <c r="G18" s="2"/>
      <c r="H18" s="143" t="str">
        <f>IF(DV56=0,"",MID(TEXT(DV56,"0000000000000"),2,1))</f>
        <v>3</v>
      </c>
      <c r="I18" s="143"/>
      <c r="J18" s="143" t="str">
        <f>IF(DV56=0,"",MID(TEXT(DV56,"0000000000000"),3,1))</f>
        <v>1</v>
      </c>
      <c r="K18" s="143"/>
      <c r="L18" s="143" t="str">
        <f>IF(DV56=0,"",MID(TEXT(DV56,"0000000000000"),4,1))</f>
        <v>9</v>
      </c>
      <c r="M18" s="143"/>
      <c r="N18" s="143" t="str">
        <f>IF(DV56=0,"",MID(TEXT(DV56,"0000000000000"),5,1))</f>
        <v>9</v>
      </c>
      <c r="O18" s="143"/>
      <c r="P18" s="3"/>
      <c r="Q18" s="143" t="str">
        <f>IF(DV56=0,"",MID(TEXT(DV56,"0000000000000"),6,1))</f>
        <v>0</v>
      </c>
      <c r="R18" s="143"/>
      <c r="S18" s="143" t="str">
        <f>IF(DV56=0,"",MID(TEXT(DV56,"0000000000000"),7,1))</f>
        <v>0</v>
      </c>
      <c r="T18" s="143"/>
      <c r="U18" s="143" t="str">
        <f>IF(DV56=0,"",MID(TEXT(DV56,"0000000000000"),8,1))</f>
        <v>6</v>
      </c>
      <c r="V18" s="143"/>
      <c r="W18" s="143" t="str">
        <f>IF(DV56=0,"",MID(TEXT(DV56,"0000000000000"),9,1))</f>
        <v>1</v>
      </c>
      <c r="X18" s="143"/>
      <c r="Y18" s="143" t="str">
        <f>IF(DV56=0,"",MID(TEXT(DV56,"0000000000000"),10,1))</f>
        <v>9</v>
      </c>
      <c r="Z18" s="143"/>
      <c r="AA18" s="3"/>
      <c r="AB18" s="143" t="str">
        <f>IF(DV56=0,"",MID(TEXT(DV56,"0000000000000"),11,1))</f>
        <v>7</v>
      </c>
      <c r="AC18" s="143"/>
      <c r="AD18" s="143" t="str">
        <f>IF(DV56=0,"",MID(TEXT(DV56,"0000000000000"),12,1))</f>
        <v>4</v>
      </c>
      <c r="AE18" s="143"/>
      <c r="AF18" s="3"/>
      <c r="AG18" s="143" t="str">
        <f>IF(DV56=0,"",MID(TEXT(DV56,"0000000000000"),13,1))</f>
        <v>4</v>
      </c>
      <c r="AH18" s="143"/>
      <c r="AI18" s="20"/>
      <c r="AJ18" s="20"/>
      <c r="AK18" s="20"/>
      <c r="AL18" s="20"/>
      <c r="AM18" s="20"/>
      <c r="AN18" s="144">
        <f>IF($DV56=0,"",0)</f>
        <v>0</v>
      </c>
      <c r="AO18" s="145"/>
      <c r="AP18" s="144">
        <f>IF($DV56=0,"",0)</f>
        <v>0</v>
      </c>
      <c r="AQ18" s="145"/>
      <c r="AR18" s="144">
        <f>IF($DV56=0,"",0)</f>
        <v>0</v>
      </c>
      <c r="AS18" s="145"/>
      <c r="AT18" s="144">
        <f>IF($DV56=0,"",0)</f>
        <v>0</v>
      </c>
      <c r="AU18" s="145"/>
      <c r="AV18" s="144">
        <f>IF($DV56=0,"",0)</f>
        <v>0</v>
      </c>
      <c r="AW18" s="145"/>
      <c r="AX18" s="20"/>
      <c r="AY18" s="20"/>
      <c r="AZ18" s="20"/>
      <c r="BA18" s="20"/>
      <c r="BB18" s="20"/>
      <c r="BC18" s="20"/>
      <c r="BD18" s="20"/>
      <c r="BE18" s="21"/>
      <c r="BF18" s="155"/>
      <c r="BG18" s="155"/>
      <c r="BH18" s="155"/>
      <c r="BI18" s="155"/>
      <c r="BJ18" s="155"/>
      <c r="BK18" s="155"/>
      <c r="BL18" s="155"/>
      <c r="BM18" s="155"/>
      <c r="BN18" s="156"/>
      <c r="BO18" s="156"/>
      <c r="BP18" s="156"/>
      <c r="BQ18" s="156"/>
      <c r="BR18" s="156"/>
      <c r="BS18" s="156"/>
      <c r="BT18" s="156"/>
      <c r="BU18" s="156"/>
      <c r="BV18" s="156"/>
      <c r="BW18" s="156"/>
      <c r="BX18" s="156"/>
      <c r="BY18" s="156"/>
      <c r="BZ18" s="156"/>
      <c r="CA18" s="156"/>
      <c r="CB18" s="156"/>
      <c r="CC18" s="156"/>
      <c r="CD18" s="156"/>
      <c r="CE18" s="156"/>
      <c r="CF18" s="157"/>
      <c r="CG18" s="157"/>
      <c r="CH18" s="157"/>
      <c r="CI18" s="157"/>
      <c r="CJ18" s="157"/>
      <c r="CK18" s="148"/>
      <c r="CL18" s="148"/>
      <c r="CM18" s="148"/>
      <c r="CN18" s="148"/>
      <c r="CO18" s="148"/>
      <c r="CP18" s="148"/>
      <c r="CQ18" s="148"/>
      <c r="CR18" s="148"/>
      <c r="CS18" s="148"/>
      <c r="CT18" s="148"/>
      <c r="CU18" s="148"/>
      <c r="CV18" s="148"/>
      <c r="CW18" s="148"/>
      <c r="CX18" s="148"/>
      <c r="CY18" s="148"/>
      <c r="CZ18" s="148"/>
      <c r="DA18" s="148"/>
      <c r="DB18" s="148"/>
      <c r="DC18" s="148"/>
      <c r="DD18" s="148"/>
      <c r="DE18" s="148"/>
      <c r="DF18" s="148"/>
      <c r="DG18" s="148"/>
      <c r="DH18" s="148"/>
      <c r="DI18" s="148"/>
      <c r="DJ18" s="149"/>
      <c r="DK18" s="149"/>
      <c r="DL18" s="149"/>
    </row>
    <row r="19" spans="1:116" s="4" customFormat="1" ht="7.9" customHeight="1" x14ac:dyDescent="0.4">
      <c r="A19" s="181"/>
      <c r="B19" s="182"/>
      <c r="C19" s="183"/>
      <c r="D19" s="19"/>
      <c r="E19" s="143"/>
      <c r="F19" s="143"/>
      <c r="G19" s="7"/>
      <c r="H19" s="143"/>
      <c r="I19" s="143"/>
      <c r="J19" s="143"/>
      <c r="K19" s="143"/>
      <c r="L19" s="143"/>
      <c r="M19" s="143"/>
      <c r="N19" s="143"/>
      <c r="O19" s="143"/>
      <c r="P19" s="8"/>
      <c r="Q19" s="143"/>
      <c r="R19" s="143"/>
      <c r="S19" s="143"/>
      <c r="T19" s="143"/>
      <c r="U19" s="143"/>
      <c r="V19" s="143"/>
      <c r="W19" s="143"/>
      <c r="X19" s="143"/>
      <c r="Y19" s="143"/>
      <c r="Z19" s="143"/>
      <c r="AA19" s="8"/>
      <c r="AB19" s="143"/>
      <c r="AC19" s="143"/>
      <c r="AD19" s="143"/>
      <c r="AE19" s="143"/>
      <c r="AF19" s="8"/>
      <c r="AG19" s="143"/>
      <c r="AH19" s="143"/>
      <c r="AI19" s="23"/>
      <c r="AJ19" s="23"/>
      <c r="AK19" s="20"/>
      <c r="AL19" s="20"/>
      <c r="AM19" s="23"/>
      <c r="AN19" s="146"/>
      <c r="AO19" s="147"/>
      <c r="AP19" s="146"/>
      <c r="AQ19" s="147"/>
      <c r="AR19" s="146"/>
      <c r="AS19" s="147"/>
      <c r="AT19" s="146"/>
      <c r="AU19" s="147"/>
      <c r="AV19" s="146"/>
      <c r="AW19" s="147"/>
      <c r="AX19" s="20"/>
      <c r="AY19" s="20"/>
      <c r="AZ19" s="20"/>
      <c r="BA19" s="20"/>
      <c r="BB19" s="20"/>
      <c r="BC19" s="20"/>
      <c r="BD19" s="20"/>
      <c r="BE19" s="21"/>
      <c r="BF19" s="155"/>
      <c r="BG19" s="155"/>
      <c r="BH19" s="155"/>
      <c r="BI19" s="155"/>
      <c r="BJ19" s="155"/>
      <c r="BK19" s="155"/>
      <c r="BL19" s="155"/>
      <c r="BM19" s="155"/>
      <c r="BN19" s="156"/>
      <c r="BO19" s="156"/>
      <c r="BP19" s="156"/>
      <c r="BQ19" s="156"/>
      <c r="BR19" s="156"/>
      <c r="BS19" s="156"/>
      <c r="BT19" s="156"/>
      <c r="BU19" s="156"/>
      <c r="BV19" s="156"/>
      <c r="BW19" s="156"/>
      <c r="BX19" s="156"/>
      <c r="BY19" s="156"/>
      <c r="BZ19" s="156"/>
      <c r="CA19" s="156"/>
      <c r="CB19" s="156"/>
      <c r="CC19" s="156"/>
      <c r="CD19" s="156"/>
      <c r="CE19" s="156"/>
      <c r="CF19" s="157"/>
      <c r="CG19" s="157"/>
      <c r="CH19" s="157"/>
      <c r="CI19" s="157"/>
      <c r="CJ19" s="157"/>
      <c r="CK19" s="148"/>
      <c r="CL19" s="148"/>
      <c r="CM19" s="148"/>
      <c r="CN19" s="148"/>
      <c r="CO19" s="148"/>
      <c r="CP19" s="148"/>
      <c r="CQ19" s="148"/>
      <c r="CR19" s="148"/>
      <c r="CS19" s="148"/>
      <c r="CT19" s="148"/>
      <c r="CU19" s="148"/>
      <c r="CV19" s="148"/>
      <c r="CW19" s="148"/>
      <c r="CX19" s="148"/>
      <c r="CY19" s="148"/>
      <c r="CZ19" s="148"/>
      <c r="DA19" s="148"/>
      <c r="DB19" s="148"/>
      <c r="DC19" s="148"/>
      <c r="DD19" s="148"/>
      <c r="DE19" s="148"/>
      <c r="DF19" s="148"/>
      <c r="DG19" s="148"/>
      <c r="DH19" s="148"/>
      <c r="DI19" s="148"/>
      <c r="DJ19" s="149"/>
      <c r="DK19" s="149"/>
      <c r="DL19" s="149"/>
    </row>
    <row r="20" spans="1:116" s="4" customFormat="1" ht="15" customHeight="1" x14ac:dyDescent="0.4">
      <c r="A20" s="181"/>
      <c r="B20" s="182"/>
      <c r="C20" s="183"/>
      <c r="D20" s="24"/>
      <c r="E20" s="139" t="s">
        <v>19</v>
      </c>
      <c r="F20" s="139"/>
      <c r="G20" s="12"/>
      <c r="H20" s="140" t="str">
        <f>IF(DV56=0,"",DW56)&amp;" "&amp;DX56</f>
        <v>นาย ทนงศักดิ์</v>
      </c>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1" t="s">
        <v>20</v>
      </c>
      <c r="AH20" s="141"/>
      <c r="AI20" s="141"/>
      <c r="AJ20" s="141"/>
      <c r="AK20" s="140" t="str">
        <f>IF(DV56=0,"",DY56)</f>
        <v>โค้งสำโรง</v>
      </c>
      <c r="AL20" s="140"/>
      <c r="AM20" s="140"/>
      <c r="AN20" s="140"/>
      <c r="AO20" s="140"/>
      <c r="AP20" s="140"/>
      <c r="AQ20" s="140"/>
      <c r="AR20" s="140"/>
      <c r="AS20" s="140"/>
      <c r="AT20" s="140"/>
      <c r="AU20" s="140"/>
      <c r="AV20" s="140"/>
      <c r="AW20" s="140"/>
      <c r="AX20" s="140"/>
      <c r="AY20" s="140"/>
      <c r="AZ20" s="140"/>
      <c r="BA20" s="140"/>
      <c r="BB20" s="140"/>
      <c r="BC20" s="140"/>
      <c r="BD20" s="140"/>
      <c r="BE20" s="26"/>
      <c r="BF20" s="155"/>
      <c r="BG20" s="155"/>
      <c r="BH20" s="155"/>
      <c r="BI20" s="155"/>
      <c r="BJ20" s="155"/>
      <c r="BK20" s="155"/>
      <c r="BL20" s="155"/>
      <c r="BM20" s="155"/>
      <c r="BN20" s="156"/>
      <c r="BO20" s="156"/>
      <c r="BP20" s="156"/>
      <c r="BQ20" s="156"/>
      <c r="BR20" s="156"/>
      <c r="BS20" s="156"/>
      <c r="BT20" s="156"/>
      <c r="BU20" s="156"/>
      <c r="BV20" s="156"/>
      <c r="BW20" s="156"/>
      <c r="BX20" s="156"/>
      <c r="BY20" s="156"/>
      <c r="BZ20" s="156"/>
      <c r="CA20" s="156"/>
      <c r="CB20" s="156"/>
      <c r="CC20" s="156"/>
      <c r="CD20" s="156"/>
      <c r="CE20" s="156"/>
      <c r="CF20" s="157"/>
      <c r="CG20" s="157"/>
      <c r="CH20" s="157"/>
      <c r="CI20" s="157"/>
      <c r="CJ20" s="157"/>
      <c r="CK20" s="148"/>
      <c r="CL20" s="148"/>
      <c r="CM20" s="148"/>
      <c r="CN20" s="148"/>
      <c r="CO20" s="148"/>
      <c r="CP20" s="148"/>
      <c r="CQ20" s="148"/>
      <c r="CR20" s="148"/>
      <c r="CS20" s="148"/>
      <c r="CT20" s="148"/>
      <c r="CU20" s="148"/>
      <c r="CV20" s="148"/>
      <c r="CW20" s="148"/>
      <c r="CX20" s="148"/>
      <c r="CY20" s="148"/>
      <c r="CZ20" s="148"/>
      <c r="DA20" s="148"/>
      <c r="DB20" s="148"/>
      <c r="DC20" s="148"/>
      <c r="DD20" s="148"/>
      <c r="DE20" s="148"/>
      <c r="DF20" s="148"/>
      <c r="DG20" s="148"/>
      <c r="DH20" s="148"/>
      <c r="DI20" s="148"/>
      <c r="DJ20" s="149"/>
      <c r="DK20" s="149"/>
      <c r="DL20" s="149"/>
    </row>
    <row r="21" spans="1:116" s="4" customFormat="1" ht="15" customHeight="1" x14ac:dyDescent="0.4">
      <c r="A21" s="181"/>
      <c r="B21" s="182"/>
      <c r="C21" s="183"/>
      <c r="D21" s="27"/>
      <c r="E21" s="142" t="s">
        <v>21</v>
      </c>
      <c r="F21" s="142"/>
      <c r="G21" s="142"/>
      <c r="H21" s="128" t="str">
        <f>IF(DV56=0,"",DZ56)</f>
        <v>8 หมู่ที่ 8 ต.เมืองฝาง อ.เมือง จ.บุรีรัมย์</v>
      </c>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29"/>
      <c r="BF21" s="155"/>
      <c r="BG21" s="155"/>
      <c r="BH21" s="155"/>
      <c r="BI21" s="155"/>
      <c r="BJ21" s="155"/>
      <c r="BK21" s="155"/>
      <c r="BL21" s="155"/>
      <c r="BM21" s="155"/>
      <c r="BN21" s="156"/>
      <c r="BO21" s="156"/>
      <c r="BP21" s="156"/>
      <c r="BQ21" s="156"/>
      <c r="BR21" s="156"/>
      <c r="BS21" s="156"/>
      <c r="BT21" s="156"/>
      <c r="BU21" s="156"/>
      <c r="BV21" s="156"/>
      <c r="BW21" s="156"/>
      <c r="BX21" s="156"/>
      <c r="BY21" s="156"/>
      <c r="BZ21" s="156"/>
      <c r="CA21" s="156"/>
      <c r="CB21" s="156"/>
      <c r="CC21" s="156"/>
      <c r="CD21" s="156"/>
      <c r="CE21" s="156"/>
      <c r="CF21" s="157"/>
      <c r="CG21" s="157"/>
      <c r="CH21" s="157"/>
      <c r="CI21" s="157"/>
      <c r="CJ21" s="157"/>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9"/>
      <c r="DK21" s="149"/>
      <c r="DL21" s="149"/>
    </row>
    <row r="22" spans="1:116" s="4" customFormat="1" ht="15" customHeight="1" x14ac:dyDescent="0.4">
      <c r="A22" s="181"/>
      <c r="B22" s="182"/>
      <c r="C22" s="183"/>
      <c r="D22" s="27"/>
      <c r="E22" s="28"/>
      <c r="F22" s="28"/>
      <c r="G22" s="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29"/>
      <c r="BF22" s="155"/>
      <c r="BG22" s="155"/>
      <c r="BH22" s="155"/>
      <c r="BI22" s="155"/>
      <c r="BJ22" s="155"/>
      <c r="BK22" s="155"/>
      <c r="BL22" s="155"/>
      <c r="BM22" s="155"/>
      <c r="BN22" s="156"/>
      <c r="BO22" s="156"/>
      <c r="BP22" s="156"/>
      <c r="BQ22" s="156"/>
      <c r="BR22" s="156"/>
      <c r="BS22" s="156"/>
      <c r="BT22" s="156"/>
      <c r="BU22" s="156"/>
      <c r="BV22" s="156"/>
      <c r="BW22" s="156"/>
      <c r="BX22" s="156"/>
      <c r="BY22" s="156"/>
      <c r="BZ22" s="156"/>
      <c r="CA22" s="156"/>
      <c r="CB22" s="156"/>
      <c r="CC22" s="156"/>
      <c r="CD22" s="156"/>
      <c r="CE22" s="156"/>
      <c r="CF22" s="157"/>
      <c r="CG22" s="157"/>
      <c r="CH22" s="157"/>
      <c r="CI22" s="157"/>
      <c r="CJ22" s="157"/>
      <c r="CK22" s="148"/>
      <c r="CL22" s="148"/>
      <c r="CM22" s="148"/>
      <c r="CN22" s="148"/>
      <c r="CO22" s="148"/>
      <c r="CP22" s="148"/>
      <c r="CQ22" s="148"/>
      <c r="CR22" s="148"/>
      <c r="CS22" s="148"/>
      <c r="CT22" s="148"/>
      <c r="CU22" s="148"/>
      <c r="CV22" s="148"/>
      <c r="CW22" s="148"/>
      <c r="CX22" s="148"/>
      <c r="CY22" s="148"/>
      <c r="CZ22" s="148"/>
      <c r="DA22" s="148"/>
      <c r="DB22" s="148"/>
      <c r="DC22" s="148"/>
      <c r="DD22" s="148"/>
      <c r="DE22" s="148"/>
      <c r="DF22" s="148"/>
      <c r="DG22" s="148"/>
      <c r="DH22" s="148"/>
      <c r="DI22" s="148"/>
      <c r="DJ22" s="149"/>
      <c r="DK22" s="149"/>
      <c r="DL22" s="149"/>
    </row>
    <row r="23" spans="1:116" s="4" customFormat="1" ht="3" customHeight="1" x14ac:dyDescent="0.4">
      <c r="A23" s="184"/>
      <c r="B23" s="185"/>
      <c r="C23" s="186"/>
      <c r="D23" s="150"/>
      <c r="E23" s="151"/>
      <c r="F23" s="151"/>
      <c r="G23" s="151"/>
      <c r="H23" s="151"/>
      <c r="I23" s="151"/>
      <c r="J23" s="151"/>
      <c r="K23" s="151"/>
      <c r="L23" s="151"/>
      <c r="M23" s="151"/>
      <c r="N23" s="151"/>
      <c r="O23" s="151"/>
      <c r="P23" s="151"/>
      <c r="Q23" s="151"/>
      <c r="R23" s="151"/>
      <c r="S23" s="151"/>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2"/>
      <c r="BF23" s="155"/>
      <c r="BG23" s="155"/>
      <c r="BH23" s="155"/>
      <c r="BI23" s="155"/>
      <c r="BJ23" s="155"/>
      <c r="BK23" s="155"/>
      <c r="BL23" s="155"/>
      <c r="BM23" s="155"/>
      <c r="BN23" s="156"/>
      <c r="BO23" s="156"/>
      <c r="BP23" s="156"/>
      <c r="BQ23" s="156"/>
      <c r="BR23" s="156"/>
      <c r="BS23" s="156"/>
      <c r="BT23" s="156"/>
      <c r="BU23" s="156"/>
      <c r="BV23" s="156"/>
      <c r="BW23" s="156"/>
      <c r="BX23" s="156"/>
      <c r="BY23" s="156"/>
      <c r="BZ23" s="156"/>
      <c r="CA23" s="156"/>
      <c r="CB23" s="156"/>
      <c r="CC23" s="156"/>
      <c r="CD23" s="156"/>
      <c r="CE23" s="156"/>
      <c r="CF23" s="157"/>
      <c r="CG23" s="157"/>
      <c r="CH23" s="157"/>
      <c r="CI23" s="157"/>
      <c r="CJ23" s="157"/>
      <c r="CK23" s="148"/>
      <c r="CL23" s="148"/>
      <c r="CM23" s="148"/>
      <c r="CN23" s="148"/>
      <c r="CO23" s="148"/>
      <c r="CP23" s="148"/>
      <c r="CQ23" s="148"/>
      <c r="CR23" s="148"/>
      <c r="CS23" s="148"/>
      <c r="CT23" s="148"/>
      <c r="CU23" s="148"/>
      <c r="CV23" s="148"/>
      <c r="CW23" s="148"/>
      <c r="CX23" s="148"/>
      <c r="CY23" s="148"/>
      <c r="CZ23" s="148"/>
      <c r="DA23" s="148"/>
      <c r="DB23" s="148"/>
      <c r="DC23" s="148"/>
      <c r="DD23" s="148"/>
      <c r="DE23" s="148"/>
      <c r="DF23" s="148"/>
      <c r="DG23" s="148"/>
      <c r="DH23" s="148"/>
      <c r="DI23" s="148"/>
      <c r="DJ23" s="149"/>
      <c r="DK23" s="149"/>
      <c r="DL23" s="149"/>
    </row>
    <row r="24" spans="1:116" s="4" customFormat="1" ht="3" customHeight="1" x14ac:dyDescent="0.4">
      <c r="A24" s="178"/>
      <c r="B24" s="179"/>
      <c r="C24" s="180"/>
      <c r="D24" s="15"/>
      <c r="E24" s="16"/>
      <c r="F24" s="17"/>
      <c r="G24" s="17"/>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8"/>
      <c r="BF24" s="155"/>
      <c r="BG24" s="155"/>
      <c r="BH24" s="155"/>
      <c r="BI24" s="155"/>
      <c r="BJ24" s="155"/>
      <c r="BK24" s="155"/>
      <c r="BL24" s="155"/>
      <c r="BM24" s="155"/>
      <c r="BN24" s="156"/>
      <c r="BO24" s="156"/>
      <c r="BP24" s="156"/>
      <c r="BQ24" s="156"/>
      <c r="BR24" s="156"/>
      <c r="BS24" s="156"/>
      <c r="BT24" s="156"/>
      <c r="BU24" s="156"/>
      <c r="BV24" s="156"/>
      <c r="BW24" s="156"/>
      <c r="BX24" s="156"/>
      <c r="BY24" s="156"/>
      <c r="BZ24" s="156"/>
      <c r="CA24" s="156"/>
      <c r="CB24" s="156"/>
      <c r="CC24" s="156"/>
      <c r="CD24" s="156"/>
      <c r="CE24" s="156"/>
      <c r="CF24" s="157"/>
      <c r="CG24" s="157"/>
      <c r="CH24" s="157"/>
      <c r="CI24" s="157"/>
      <c r="CJ24" s="157"/>
      <c r="CK24" s="148"/>
      <c r="CL24" s="148"/>
      <c r="CM24" s="148"/>
      <c r="CN24" s="148"/>
      <c r="CO24" s="148"/>
      <c r="CP24" s="148"/>
      <c r="CQ24" s="148"/>
      <c r="CR24" s="148"/>
      <c r="CS24" s="148"/>
      <c r="CT24" s="148"/>
      <c r="CU24" s="148"/>
      <c r="CV24" s="148"/>
      <c r="CW24" s="148"/>
      <c r="CX24" s="148"/>
      <c r="CY24" s="148"/>
      <c r="CZ24" s="148"/>
      <c r="DA24" s="148"/>
      <c r="DB24" s="148"/>
      <c r="DC24" s="148"/>
      <c r="DD24" s="148"/>
      <c r="DE24" s="148"/>
      <c r="DF24" s="148"/>
      <c r="DG24" s="148"/>
      <c r="DH24" s="148"/>
      <c r="DI24" s="148"/>
      <c r="DJ24" s="149"/>
      <c r="DK24" s="149"/>
      <c r="DL24" s="149"/>
    </row>
    <row r="25" spans="1:116" s="4" customFormat="1" ht="7.9" customHeight="1" x14ac:dyDescent="0.4">
      <c r="A25" s="181"/>
      <c r="B25" s="182"/>
      <c r="C25" s="183"/>
      <c r="D25" s="19"/>
      <c r="E25" s="143" t="str">
        <f>IF(DV57=0,"",MID(TEXT(DV57,"0000000000000"),1,1))</f>
        <v>1</v>
      </c>
      <c r="F25" s="143"/>
      <c r="G25" s="2"/>
      <c r="H25" s="143" t="str">
        <f>IF(DV57=0,"",MID(TEXT(DV57,"0000000000000"),2,1))</f>
        <v>3</v>
      </c>
      <c r="I25" s="143"/>
      <c r="J25" s="143" t="str">
        <f>IF(DV57=0,"",MID(TEXT(DV57,"0000000000000"),3,1))</f>
        <v>1</v>
      </c>
      <c r="K25" s="143"/>
      <c r="L25" s="143" t="str">
        <f>IF(DV57=0,"",MID(TEXT(DV57,"0000000000000"),4,1))</f>
        <v>0</v>
      </c>
      <c r="M25" s="143"/>
      <c r="N25" s="143" t="str">
        <f>IF(DV57=0,"",MID(TEXT(DV57,"0000000000000"),5,1))</f>
        <v>1</v>
      </c>
      <c r="O25" s="143"/>
      <c r="P25" s="3"/>
      <c r="Q25" s="143" t="str">
        <f>IF(DV57=0,"",MID(TEXT(DV57,"0000000000000"),6,1))</f>
        <v>0</v>
      </c>
      <c r="R25" s="143"/>
      <c r="S25" s="143" t="str">
        <f>IF(DV57=0,"",MID(TEXT(DV57,"0000000000000"),7,1))</f>
        <v>0</v>
      </c>
      <c r="T25" s="143"/>
      <c r="U25" s="143" t="str">
        <f>IF(DV57=0,"",MID(TEXT(DV57,"0000000000000"),8,1))</f>
        <v>1</v>
      </c>
      <c r="V25" s="143"/>
      <c r="W25" s="143" t="str">
        <f>IF(DV57=0,"",MID(TEXT(DV57,"0000000000000"),9,1))</f>
        <v>7</v>
      </c>
      <c r="X25" s="143"/>
      <c r="Y25" s="143" t="str">
        <f>IF(DV57=0,"",MID(TEXT(DV57,"0000000000000"),10,1))</f>
        <v>3</v>
      </c>
      <c r="Z25" s="143"/>
      <c r="AA25" s="3"/>
      <c r="AB25" s="143" t="str">
        <f>IF(DV57=0,"",MID(TEXT(DV57,"0000000000000"),11,1))</f>
        <v>1</v>
      </c>
      <c r="AC25" s="143"/>
      <c r="AD25" s="143" t="str">
        <f>IF(DV57=0,"",MID(TEXT(DV57,"0000000000000"),12,1))</f>
        <v>8</v>
      </c>
      <c r="AE25" s="143"/>
      <c r="AF25" s="3"/>
      <c r="AG25" s="143" t="str">
        <f>IF(DV57=0,"",MID(TEXT(DV57,"0000000000000"),13,1))</f>
        <v>2</v>
      </c>
      <c r="AH25" s="143"/>
      <c r="AI25" s="20"/>
      <c r="AJ25" s="20"/>
      <c r="AK25" s="20"/>
      <c r="AL25" s="20"/>
      <c r="AM25" s="20"/>
      <c r="AN25" s="144">
        <f>IF($DV57=0,"",0)</f>
        <v>0</v>
      </c>
      <c r="AO25" s="145"/>
      <c r="AP25" s="144">
        <f>IF($DV57=0,"",0)</f>
        <v>0</v>
      </c>
      <c r="AQ25" s="145"/>
      <c r="AR25" s="144">
        <f>IF($DV57=0,"",0)</f>
        <v>0</v>
      </c>
      <c r="AS25" s="145"/>
      <c r="AT25" s="144">
        <f>IF($DV57=0,"",0)</f>
        <v>0</v>
      </c>
      <c r="AU25" s="145"/>
      <c r="AV25" s="144">
        <f>IF($DV57=0,"",0)</f>
        <v>0</v>
      </c>
      <c r="AW25" s="145"/>
      <c r="AX25" s="20"/>
      <c r="AY25" s="20"/>
      <c r="AZ25" s="20"/>
      <c r="BA25" s="20"/>
      <c r="BB25" s="20"/>
      <c r="BC25" s="20"/>
      <c r="BD25" s="20"/>
      <c r="BE25" s="21"/>
      <c r="BF25" s="155"/>
      <c r="BG25" s="155"/>
      <c r="BH25" s="155"/>
      <c r="BI25" s="155"/>
      <c r="BJ25" s="155"/>
      <c r="BK25" s="155"/>
      <c r="BL25" s="155"/>
      <c r="BM25" s="155"/>
      <c r="BN25" s="156"/>
      <c r="BO25" s="156"/>
      <c r="BP25" s="156"/>
      <c r="BQ25" s="156"/>
      <c r="BR25" s="156"/>
      <c r="BS25" s="156"/>
      <c r="BT25" s="156"/>
      <c r="BU25" s="156"/>
      <c r="BV25" s="156"/>
      <c r="BW25" s="156"/>
      <c r="BX25" s="156"/>
      <c r="BY25" s="156"/>
      <c r="BZ25" s="156"/>
      <c r="CA25" s="156"/>
      <c r="CB25" s="156"/>
      <c r="CC25" s="156"/>
      <c r="CD25" s="156"/>
      <c r="CE25" s="156"/>
      <c r="CF25" s="157"/>
      <c r="CG25" s="157"/>
      <c r="CH25" s="157"/>
      <c r="CI25" s="157"/>
      <c r="CJ25" s="157"/>
      <c r="CK25" s="148"/>
      <c r="CL25" s="148"/>
      <c r="CM25" s="148"/>
      <c r="CN25" s="148"/>
      <c r="CO25" s="148"/>
      <c r="CP25" s="148"/>
      <c r="CQ25" s="148"/>
      <c r="CR25" s="148"/>
      <c r="CS25" s="148"/>
      <c r="CT25" s="148"/>
      <c r="CU25" s="148"/>
      <c r="CV25" s="148"/>
      <c r="CW25" s="148"/>
      <c r="CX25" s="148"/>
      <c r="CY25" s="148"/>
      <c r="CZ25" s="148"/>
      <c r="DA25" s="148"/>
      <c r="DB25" s="148"/>
      <c r="DC25" s="148"/>
      <c r="DD25" s="148"/>
      <c r="DE25" s="148"/>
      <c r="DF25" s="148"/>
      <c r="DG25" s="148"/>
      <c r="DH25" s="148"/>
      <c r="DI25" s="148"/>
      <c r="DJ25" s="149"/>
      <c r="DK25" s="149"/>
      <c r="DL25" s="149"/>
    </row>
    <row r="26" spans="1:116" s="4" customFormat="1" ht="7.9" customHeight="1" x14ac:dyDescent="0.4">
      <c r="A26" s="181"/>
      <c r="B26" s="182"/>
      <c r="C26" s="183"/>
      <c r="D26" s="19"/>
      <c r="E26" s="143"/>
      <c r="F26" s="143"/>
      <c r="G26" s="7"/>
      <c r="H26" s="143"/>
      <c r="I26" s="143"/>
      <c r="J26" s="143"/>
      <c r="K26" s="143"/>
      <c r="L26" s="143"/>
      <c r="M26" s="143"/>
      <c r="N26" s="143"/>
      <c r="O26" s="143"/>
      <c r="P26" s="8"/>
      <c r="Q26" s="143"/>
      <c r="R26" s="143"/>
      <c r="S26" s="143"/>
      <c r="T26" s="143"/>
      <c r="U26" s="143"/>
      <c r="V26" s="143"/>
      <c r="W26" s="143"/>
      <c r="X26" s="143"/>
      <c r="Y26" s="143"/>
      <c r="Z26" s="143"/>
      <c r="AA26" s="8"/>
      <c r="AB26" s="143"/>
      <c r="AC26" s="143"/>
      <c r="AD26" s="143"/>
      <c r="AE26" s="143"/>
      <c r="AF26" s="8"/>
      <c r="AG26" s="143"/>
      <c r="AH26" s="143"/>
      <c r="AI26" s="23"/>
      <c r="AJ26" s="23"/>
      <c r="AK26" s="20"/>
      <c r="AL26" s="20"/>
      <c r="AM26" s="23"/>
      <c r="AN26" s="146"/>
      <c r="AO26" s="147"/>
      <c r="AP26" s="146"/>
      <c r="AQ26" s="147"/>
      <c r="AR26" s="146"/>
      <c r="AS26" s="147"/>
      <c r="AT26" s="146"/>
      <c r="AU26" s="147"/>
      <c r="AV26" s="146"/>
      <c r="AW26" s="147"/>
      <c r="AX26" s="20"/>
      <c r="AY26" s="20"/>
      <c r="AZ26" s="20"/>
      <c r="BA26" s="20"/>
      <c r="BB26" s="20"/>
      <c r="BC26" s="20"/>
      <c r="BD26" s="20"/>
      <c r="BE26" s="21"/>
      <c r="BF26" s="155"/>
      <c r="BG26" s="155"/>
      <c r="BH26" s="155"/>
      <c r="BI26" s="155"/>
      <c r="BJ26" s="155"/>
      <c r="BK26" s="155"/>
      <c r="BL26" s="155"/>
      <c r="BM26" s="155"/>
      <c r="BN26" s="156"/>
      <c r="BO26" s="156"/>
      <c r="BP26" s="156"/>
      <c r="BQ26" s="156"/>
      <c r="BR26" s="156"/>
      <c r="BS26" s="156"/>
      <c r="BT26" s="156"/>
      <c r="BU26" s="156"/>
      <c r="BV26" s="156"/>
      <c r="BW26" s="156"/>
      <c r="BX26" s="156"/>
      <c r="BY26" s="156"/>
      <c r="BZ26" s="156"/>
      <c r="CA26" s="156"/>
      <c r="CB26" s="156"/>
      <c r="CC26" s="156"/>
      <c r="CD26" s="156"/>
      <c r="CE26" s="156"/>
      <c r="CF26" s="157"/>
      <c r="CG26" s="157"/>
      <c r="CH26" s="157"/>
      <c r="CI26" s="157"/>
      <c r="CJ26" s="157"/>
      <c r="CK26" s="148"/>
      <c r="CL26" s="148"/>
      <c r="CM26" s="148"/>
      <c r="CN26" s="148"/>
      <c r="CO26" s="148"/>
      <c r="CP26" s="148"/>
      <c r="CQ26" s="148"/>
      <c r="CR26" s="148"/>
      <c r="CS26" s="148"/>
      <c r="CT26" s="148"/>
      <c r="CU26" s="148"/>
      <c r="CV26" s="148"/>
      <c r="CW26" s="148"/>
      <c r="CX26" s="148"/>
      <c r="CY26" s="148"/>
      <c r="CZ26" s="148"/>
      <c r="DA26" s="148"/>
      <c r="DB26" s="148"/>
      <c r="DC26" s="148"/>
      <c r="DD26" s="148"/>
      <c r="DE26" s="148"/>
      <c r="DF26" s="148"/>
      <c r="DG26" s="148"/>
      <c r="DH26" s="148"/>
      <c r="DI26" s="148"/>
      <c r="DJ26" s="149"/>
      <c r="DK26" s="149"/>
      <c r="DL26" s="149"/>
    </row>
    <row r="27" spans="1:116" s="4" customFormat="1" ht="15" customHeight="1" x14ac:dyDescent="0.4">
      <c r="A27" s="181"/>
      <c r="B27" s="182"/>
      <c r="C27" s="183"/>
      <c r="D27" s="24"/>
      <c r="E27" s="139" t="s">
        <v>19</v>
      </c>
      <c r="F27" s="139"/>
      <c r="G27" s="12"/>
      <c r="H27" s="140" t="str">
        <f>IF(DV57=0,"",DW57)&amp;" "&amp;DX57</f>
        <v>นาย อานนท์</v>
      </c>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1" t="s">
        <v>20</v>
      </c>
      <c r="AH27" s="141"/>
      <c r="AI27" s="141"/>
      <c r="AJ27" s="141"/>
      <c r="AK27" s="140" t="str">
        <f>IF(DV57=0,"",DY57)</f>
        <v>พันมะวงค์</v>
      </c>
      <c r="AL27" s="140"/>
      <c r="AM27" s="140"/>
      <c r="AN27" s="140"/>
      <c r="AO27" s="140"/>
      <c r="AP27" s="140"/>
      <c r="AQ27" s="140"/>
      <c r="AR27" s="140"/>
      <c r="AS27" s="140"/>
      <c r="AT27" s="140"/>
      <c r="AU27" s="140"/>
      <c r="AV27" s="140"/>
      <c r="AW27" s="140"/>
      <c r="AX27" s="140"/>
      <c r="AY27" s="140"/>
      <c r="AZ27" s="140"/>
      <c r="BA27" s="140"/>
      <c r="BB27" s="140"/>
      <c r="BC27" s="140"/>
      <c r="BD27" s="140"/>
      <c r="BE27" s="26"/>
      <c r="BF27" s="155"/>
      <c r="BG27" s="155"/>
      <c r="BH27" s="155"/>
      <c r="BI27" s="155"/>
      <c r="BJ27" s="155"/>
      <c r="BK27" s="155"/>
      <c r="BL27" s="155"/>
      <c r="BM27" s="155"/>
      <c r="BN27" s="156"/>
      <c r="BO27" s="156"/>
      <c r="BP27" s="156"/>
      <c r="BQ27" s="156"/>
      <c r="BR27" s="156"/>
      <c r="BS27" s="156"/>
      <c r="BT27" s="156"/>
      <c r="BU27" s="156"/>
      <c r="BV27" s="156"/>
      <c r="BW27" s="156"/>
      <c r="BX27" s="156"/>
      <c r="BY27" s="156"/>
      <c r="BZ27" s="156"/>
      <c r="CA27" s="156"/>
      <c r="CB27" s="156"/>
      <c r="CC27" s="156"/>
      <c r="CD27" s="156"/>
      <c r="CE27" s="156"/>
      <c r="CF27" s="157"/>
      <c r="CG27" s="157"/>
      <c r="CH27" s="157"/>
      <c r="CI27" s="157"/>
      <c r="CJ27" s="157"/>
      <c r="CK27" s="148"/>
      <c r="CL27" s="148"/>
      <c r="CM27" s="148"/>
      <c r="CN27" s="148"/>
      <c r="CO27" s="148"/>
      <c r="CP27" s="148"/>
      <c r="CQ27" s="148"/>
      <c r="CR27" s="148"/>
      <c r="CS27" s="148"/>
      <c r="CT27" s="148"/>
      <c r="CU27" s="148"/>
      <c r="CV27" s="148"/>
      <c r="CW27" s="148"/>
      <c r="CX27" s="148"/>
      <c r="CY27" s="148"/>
      <c r="CZ27" s="148"/>
      <c r="DA27" s="148"/>
      <c r="DB27" s="148"/>
      <c r="DC27" s="148"/>
      <c r="DD27" s="148"/>
      <c r="DE27" s="148"/>
      <c r="DF27" s="148"/>
      <c r="DG27" s="148"/>
      <c r="DH27" s="148"/>
      <c r="DI27" s="148"/>
      <c r="DJ27" s="149"/>
      <c r="DK27" s="149"/>
      <c r="DL27" s="149"/>
    </row>
    <row r="28" spans="1:116" s="4" customFormat="1" ht="15" customHeight="1" x14ac:dyDescent="0.4">
      <c r="A28" s="181"/>
      <c r="B28" s="182"/>
      <c r="C28" s="183"/>
      <c r="D28" s="27"/>
      <c r="E28" s="142" t="s">
        <v>21</v>
      </c>
      <c r="F28" s="142"/>
      <c r="G28" s="142"/>
      <c r="H28" s="128" t="str">
        <f>IF(DV57=0,"",DZ57)</f>
        <v>161 หมู่ที่ 8 ต.เมืองฝาง อ.เมือง จ.บุรีรัมย์</v>
      </c>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29"/>
      <c r="BF28" s="155"/>
      <c r="BG28" s="155"/>
      <c r="BH28" s="155"/>
      <c r="BI28" s="155"/>
      <c r="BJ28" s="155"/>
      <c r="BK28" s="155"/>
      <c r="BL28" s="155"/>
      <c r="BM28" s="155"/>
      <c r="BN28" s="156"/>
      <c r="BO28" s="156"/>
      <c r="BP28" s="156"/>
      <c r="BQ28" s="156"/>
      <c r="BR28" s="156"/>
      <c r="BS28" s="156"/>
      <c r="BT28" s="156"/>
      <c r="BU28" s="156"/>
      <c r="BV28" s="156"/>
      <c r="BW28" s="156"/>
      <c r="BX28" s="156"/>
      <c r="BY28" s="156"/>
      <c r="BZ28" s="156"/>
      <c r="CA28" s="156"/>
      <c r="CB28" s="156"/>
      <c r="CC28" s="156"/>
      <c r="CD28" s="156"/>
      <c r="CE28" s="156"/>
      <c r="CF28" s="157"/>
      <c r="CG28" s="157"/>
      <c r="CH28" s="157"/>
      <c r="CI28" s="157"/>
      <c r="CJ28" s="157"/>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9"/>
      <c r="DK28" s="149"/>
      <c r="DL28" s="149"/>
    </row>
    <row r="29" spans="1:116" s="4" customFormat="1" ht="15" customHeight="1" x14ac:dyDescent="0.4">
      <c r="A29" s="181"/>
      <c r="B29" s="182"/>
      <c r="C29" s="183"/>
      <c r="D29" s="27"/>
      <c r="E29" s="28"/>
      <c r="F29" s="28"/>
      <c r="G29" s="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29"/>
      <c r="BF29" s="155"/>
      <c r="BG29" s="155"/>
      <c r="BH29" s="155"/>
      <c r="BI29" s="155"/>
      <c r="BJ29" s="155"/>
      <c r="BK29" s="155"/>
      <c r="BL29" s="155"/>
      <c r="BM29" s="155"/>
      <c r="BN29" s="156"/>
      <c r="BO29" s="156"/>
      <c r="BP29" s="156"/>
      <c r="BQ29" s="156"/>
      <c r="BR29" s="156"/>
      <c r="BS29" s="156"/>
      <c r="BT29" s="156"/>
      <c r="BU29" s="156"/>
      <c r="BV29" s="156"/>
      <c r="BW29" s="156"/>
      <c r="BX29" s="156"/>
      <c r="BY29" s="156"/>
      <c r="BZ29" s="156"/>
      <c r="CA29" s="156"/>
      <c r="CB29" s="156"/>
      <c r="CC29" s="156"/>
      <c r="CD29" s="156"/>
      <c r="CE29" s="156"/>
      <c r="CF29" s="157"/>
      <c r="CG29" s="157"/>
      <c r="CH29" s="157"/>
      <c r="CI29" s="157"/>
      <c r="CJ29" s="157"/>
      <c r="CK29" s="148"/>
      <c r="CL29" s="148"/>
      <c r="CM29" s="148"/>
      <c r="CN29" s="148"/>
      <c r="CO29" s="148"/>
      <c r="CP29" s="148"/>
      <c r="CQ29" s="148"/>
      <c r="CR29" s="148"/>
      <c r="CS29" s="148"/>
      <c r="CT29" s="148"/>
      <c r="CU29" s="148"/>
      <c r="CV29" s="148"/>
      <c r="CW29" s="148"/>
      <c r="CX29" s="148"/>
      <c r="CY29" s="148"/>
      <c r="CZ29" s="148"/>
      <c r="DA29" s="148"/>
      <c r="DB29" s="148"/>
      <c r="DC29" s="148"/>
      <c r="DD29" s="148"/>
      <c r="DE29" s="148"/>
      <c r="DF29" s="148"/>
      <c r="DG29" s="148"/>
      <c r="DH29" s="148"/>
      <c r="DI29" s="148"/>
      <c r="DJ29" s="149"/>
      <c r="DK29" s="149"/>
      <c r="DL29" s="149"/>
    </row>
    <row r="30" spans="1:116" s="4" customFormat="1" ht="3" customHeight="1" x14ac:dyDescent="0.4">
      <c r="A30" s="184"/>
      <c r="B30" s="185"/>
      <c r="C30" s="186"/>
      <c r="D30" s="150"/>
      <c r="E30" s="151"/>
      <c r="F30" s="151"/>
      <c r="G30" s="151"/>
      <c r="H30" s="151"/>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2"/>
      <c r="BF30" s="155"/>
      <c r="BG30" s="155"/>
      <c r="BH30" s="155"/>
      <c r="BI30" s="155"/>
      <c r="BJ30" s="155"/>
      <c r="BK30" s="155"/>
      <c r="BL30" s="155"/>
      <c r="BM30" s="155"/>
      <c r="BN30" s="156"/>
      <c r="BO30" s="156"/>
      <c r="BP30" s="156"/>
      <c r="BQ30" s="156"/>
      <c r="BR30" s="156"/>
      <c r="BS30" s="156"/>
      <c r="BT30" s="156"/>
      <c r="BU30" s="156"/>
      <c r="BV30" s="156"/>
      <c r="BW30" s="156"/>
      <c r="BX30" s="156"/>
      <c r="BY30" s="156"/>
      <c r="BZ30" s="156"/>
      <c r="CA30" s="156"/>
      <c r="CB30" s="156"/>
      <c r="CC30" s="156"/>
      <c r="CD30" s="156"/>
      <c r="CE30" s="156"/>
      <c r="CF30" s="157"/>
      <c r="CG30" s="157"/>
      <c r="CH30" s="157"/>
      <c r="CI30" s="157"/>
      <c r="CJ30" s="157"/>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9"/>
      <c r="DK30" s="149"/>
      <c r="DL30" s="149"/>
    </row>
    <row r="31" spans="1:116" s="4" customFormat="1" ht="3" customHeight="1" x14ac:dyDescent="0.4">
      <c r="A31" s="178"/>
      <c r="B31" s="179"/>
      <c r="C31" s="180"/>
      <c r="D31" s="15"/>
      <c r="E31" s="16"/>
      <c r="F31" s="17"/>
      <c r="G31" s="17"/>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8"/>
      <c r="BF31" s="155"/>
      <c r="BG31" s="155"/>
      <c r="BH31" s="155"/>
      <c r="BI31" s="155"/>
      <c r="BJ31" s="155"/>
      <c r="BK31" s="155"/>
      <c r="BL31" s="155"/>
      <c r="BM31" s="155"/>
      <c r="BN31" s="156"/>
      <c r="BO31" s="156"/>
      <c r="BP31" s="156"/>
      <c r="BQ31" s="156"/>
      <c r="BR31" s="156"/>
      <c r="BS31" s="156"/>
      <c r="BT31" s="156"/>
      <c r="BU31" s="156"/>
      <c r="BV31" s="156"/>
      <c r="BW31" s="156"/>
      <c r="BX31" s="156"/>
      <c r="BY31" s="156"/>
      <c r="BZ31" s="156"/>
      <c r="CA31" s="156"/>
      <c r="CB31" s="156"/>
      <c r="CC31" s="156"/>
      <c r="CD31" s="156"/>
      <c r="CE31" s="156"/>
      <c r="CF31" s="157"/>
      <c r="CG31" s="157"/>
      <c r="CH31" s="157"/>
      <c r="CI31" s="157"/>
      <c r="CJ31" s="157"/>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9"/>
      <c r="DK31" s="149"/>
      <c r="DL31" s="149"/>
    </row>
    <row r="32" spans="1:116" s="4" customFormat="1" ht="7.9" customHeight="1" x14ac:dyDescent="0.4">
      <c r="A32" s="181"/>
      <c r="B32" s="182"/>
      <c r="C32" s="183"/>
      <c r="D32" s="19"/>
      <c r="E32" s="143" t="str">
        <f>IF(DV58=0,"",MID(TEXT(DV58,"0000000000000"),1,1))</f>
        <v>3</v>
      </c>
      <c r="F32" s="143"/>
      <c r="G32" s="2"/>
      <c r="H32" s="143" t="str">
        <f>IF(DV58=0,"",MID(TEXT(DV58,"0000000000000"),2,1))</f>
        <v>3</v>
      </c>
      <c r="I32" s="143"/>
      <c r="J32" s="143" t="str">
        <f>IF(DV58=0,"",MID(TEXT(DV58,"0000000000000"),3,1))</f>
        <v>0</v>
      </c>
      <c r="K32" s="143"/>
      <c r="L32" s="143" t="str">
        <f>IF(DV58=0,"",MID(TEXT(DV58,"0000000000000"),4,1))</f>
        <v>0</v>
      </c>
      <c r="M32" s="143"/>
      <c r="N32" s="143" t="str">
        <f>IF(DV58=0,"",MID(TEXT(DV58,"0000000000000"),5,1))</f>
        <v>7</v>
      </c>
      <c r="O32" s="143"/>
      <c r="P32" s="3"/>
      <c r="Q32" s="143" t="str">
        <f>IF(DV58=0,"",MID(TEXT(DV58,"0000000000000"),6,1))</f>
        <v>0</v>
      </c>
      <c r="R32" s="143"/>
      <c r="S32" s="143" t="str">
        <f>IF(DV58=0,"",MID(TEXT(DV58,"0000000000000"),7,1))</f>
        <v>0</v>
      </c>
      <c r="T32" s="143"/>
      <c r="U32" s="143" t="str">
        <f>IF(DV58=0,"",MID(TEXT(DV58,"0000000000000"),8,1))</f>
        <v>4</v>
      </c>
      <c r="V32" s="143"/>
      <c r="W32" s="143" t="str">
        <f>IF(DV58=0,"",MID(TEXT(DV58,"0000000000000"),9,1))</f>
        <v>4</v>
      </c>
      <c r="X32" s="143"/>
      <c r="Y32" s="143" t="str">
        <f>IF(DV58=0,"",MID(TEXT(DV58,"0000000000000"),10,1))</f>
        <v>9</v>
      </c>
      <c r="Z32" s="143"/>
      <c r="AA32" s="3"/>
      <c r="AB32" s="143" t="str">
        <f>IF(DV58=0,"",MID(TEXT(DV58,"0000000000000"),11,1))</f>
        <v>4</v>
      </c>
      <c r="AC32" s="143"/>
      <c r="AD32" s="143" t="str">
        <f>IF(DV58=0,"",MID(TEXT(DV58,"0000000000000"),12,1))</f>
        <v>7</v>
      </c>
      <c r="AE32" s="143"/>
      <c r="AF32" s="3"/>
      <c r="AG32" s="143" t="str">
        <f>IF(DV58=0,"",MID(TEXT(DV58,"0000000000000"),13,1))</f>
        <v>9</v>
      </c>
      <c r="AH32" s="143"/>
      <c r="AI32" s="20"/>
      <c r="AJ32" s="20"/>
      <c r="AK32" s="20"/>
      <c r="AL32" s="20"/>
      <c r="AM32" s="20"/>
      <c r="AN32" s="144">
        <f>IF($DV58=0,"",0)</f>
        <v>0</v>
      </c>
      <c r="AO32" s="145"/>
      <c r="AP32" s="144">
        <f>IF($DV58=0,"",0)</f>
        <v>0</v>
      </c>
      <c r="AQ32" s="145"/>
      <c r="AR32" s="144">
        <f>IF($DV58=0,"",0)</f>
        <v>0</v>
      </c>
      <c r="AS32" s="145"/>
      <c r="AT32" s="144">
        <f>IF($DV58=0,"",0)</f>
        <v>0</v>
      </c>
      <c r="AU32" s="145"/>
      <c r="AV32" s="144">
        <f>IF($DV58=0,"",0)</f>
        <v>0</v>
      </c>
      <c r="AW32" s="145"/>
      <c r="AX32" s="20"/>
      <c r="AY32" s="20"/>
      <c r="AZ32" s="20"/>
      <c r="BA32" s="20"/>
      <c r="BB32" s="20"/>
      <c r="BC32" s="20"/>
      <c r="BD32" s="20"/>
      <c r="BE32" s="21"/>
      <c r="BF32" s="155"/>
      <c r="BG32" s="155"/>
      <c r="BH32" s="155"/>
      <c r="BI32" s="155"/>
      <c r="BJ32" s="155"/>
      <c r="BK32" s="155"/>
      <c r="BL32" s="155"/>
      <c r="BM32" s="155"/>
      <c r="BN32" s="156"/>
      <c r="BO32" s="156"/>
      <c r="BP32" s="156"/>
      <c r="BQ32" s="156"/>
      <c r="BR32" s="156"/>
      <c r="BS32" s="156"/>
      <c r="BT32" s="156"/>
      <c r="BU32" s="156"/>
      <c r="BV32" s="156"/>
      <c r="BW32" s="156"/>
      <c r="BX32" s="156"/>
      <c r="BY32" s="156"/>
      <c r="BZ32" s="156"/>
      <c r="CA32" s="156"/>
      <c r="CB32" s="156"/>
      <c r="CC32" s="156"/>
      <c r="CD32" s="156"/>
      <c r="CE32" s="156"/>
      <c r="CF32" s="157"/>
      <c r="CG32" s="157"/>
      <c r="CH32" s="157"/>
      <c r="CI32" s="157"/>
      <c r="CJ32" s="157"/>
      <c r="CK32" s="148"/>
      <c r="CL32" s="148"/>
      <c r="CM32" s="148"/>
      <c r="CN32" s="148"/>
      <c r="CO32" s="148"/>
      <c r="CP32" s="148"/>
      <c r="CQ32" s="148"/>
      <c r="CR32" s="148"/>
      <c r="CS32" s="148"/>
      <c r="CT32" s="148"/>
      <c r="CU32" s="148"/>
      <c r="CV32" s="148"/>
      <c r="CW32" s="148"/>
      <c r="CX32" s="148"/>
      <c r="CY32" s="148"/>
      <c r="CZ32" s="148"/>
      <c r="DA32" s="148"/>
      <c r="DB32" s="148"/>
      <c r="DC32" s="148"/>
      <c r="DD32" s="148"/>
      <c r="DE32" s="148"/>
      <c r="DF32" s="148"/>
      <c r="DG32" s="148"/>
      <c r="DH32" s="148"/>
      <c r="DI32" s="148"/>
      <c r="DJ32" s="149"/>
      <c r="DK32" s="149"/>
      <c r="DL32" s="149"/>
    </row>
    <row r="33" spans="1:116" s="4" customFormat="1" ht="7.9" customHeight="1" x14ac:dyDescent="0.4">
      <c r="A33" s="181"/>
      <c r="B33" s="182"/>
      <c r="C33" s="183"/>
      <c r="D33" s="19"/>
      <c r="E33" s="143"/>
      <c r="F33" s="143"/>
      <c r="G33" s="7"/>
      <c r="H33" s="143"/>
      <c r="I33" s="143"/>
      <c r="J33" s="143"/>
      <c r="K33" s="143"/>
      <c r="L33" s="143"/>
      <c r="M33" s="143"/>
      <c r="N33" s="143"/>
      <c r="O33" s="143"/>
      <c r="P33" s="8"/>
      <c r="Q33" s="143"/>
      <c r="R33" s="143"/>
      <c r="S33" s="143"/>
      <c r="T33" s="143"/>
      <c r="U33" s="143"/>
      <c r="V33" s="143"/>
      <c r="W33" s="143"/>
      <c r="X33" s="143"/>
      <c r="Y33" s="143"/>
      <c r="Z33" s="143"/>
      <c r="AA33" s="8"/>
      <c r="AB33" s="143"/>
      <c r="AC33" s="143"/>
      <c r="AD33" s="143"/>
      <c r="AE33" s="143"/>
      <c r="AF33" s="8"/>
      <c r="AG33" s="143"/>
      <c r="AH33" s="143"/>
      <c r="AI33" s="23"/>
      <c r="AJ33" s="23"/>
      <c r="AK33" s="20"/>
      <c r="AL33" s="20"/>
      <c r="AM33" s="23"/>
      <c r="AN33" s="146"/>
      <c r="AO33" s="147"/>
      <c r="AP33" s="146"/>
      <c r="AQ33" s="147"/>
      <c r="AR33" s="146"/>
      <c r="AS33" s="147"/>
      <c r="AT33" s="146"/>
      <c r="AU33" s="147"/>
      <c r="AV33" s="146"/>
      <c r="AW33" s="147"/>
      <c r="AX33" s="20"/>
      <c r="AY33" s="20"/>
      <c r="AZ33" s="20"/>
      <c r="BA33" s="20"/>
      <c r="BB33" s="20"/>
      <c r="BC33" s="20"/>
      <c r="BD33" s="20"/>
      <c r="BE33" s="21"/>
      <c r="BF33" s="155"/>
      <c r="BG33" s="155"/>
      <c r="BH33" s="155"/>
      <c r="BI33" s="155"/>
      <c r="BJ33" s="155"/>
      <c r="BK33" s="155"/>
      <c r="BL33" s="155"/>
      <c r="BM33" s="155"/>
      <c r="BN33" s="156"/>
      <c r="BO33" s="156"/>
      <c r="BP33" s="156"/>
      <c r="BQ33" s="156"/>
      <c r="BR33" s="156"/>
      <c r="BS33" s="156"/>
      <c r="BT33" s="156"/>
      <c r="BU33" s="156"/>
      <c r="BV33" s="156"/>
      <c r="BW33" s="156"/>
      <c r="BX33" s="156"/>
      <c r="BY33" s="156"/>
      <c r="BZ33" s="156"/>
      <c r="CA33" s="156"/>
      <c r="CB33" s="156"/>
      <c r="CC33" s="156"/>
      <c r="CD33" s="156"/>
      <c r="CE33" s="156"/>
      <c r="CF33" s="157"/>
      <c r="CG33" s="157"/>
      <c r="CH33" s="157"/>
      <c r="CI33" s="157"/>
      <c r="CJ33" s="157"/>
      <c r="CK33" s="148"/>
      <c r="CL33" s="148"/>
      <c r="CM33" s="148"/>
      <c r="CN33" s="148"/>
      <c r="CO33" s="148"/>
      <c r="CP33" s="148"/>
      <c r="CQ33" s="148"/>
      <c r="CR33" s="148"/>
      <c r="CS33" s="148"/>
      <c r="CT33" s="148"/>
      <c r="CU33" s="148"/>
      <c r="CV33" s="148"/>
      <c r="CW33" s="148"/>
      <c r="CX33" s="148"/>
      <c r="CY33" s="148"/>
      <c r="CZ33" s="148"/>
      <c r="DA33" s="148"/>
      <c r="DB33" s="148"/>
      <c r="DC33" s="148"/>
      <c r="DD33" s="148"/>
      <c r="DE33" s="148"/>
      <c r="DF33" s="148"/>
      <c r="DG33" s="148"/>
      <c r="DH33" s="148"/>
      <c r="DI33" s="148"/>
      <c r="DJ33" s="149"/>
      <c r="DK33" s="149"/>
      <c r="DL33" s="149"/>
    </row>
    <row r="34" spans="1:116" s="4" customFormat="1" ht="15" customHeight="1" x14ac:dyDescent="0.4">
      <c r="A34" s="181"/>
      <c r="B34" s="182"/>
      <c r="C34" s="183"/>
      <c r="D34" s="24"/>
      <c r="E34" s="139" t="s">
        <v>19</v>
      </c>
      <c r="F34" s="139"/>
      <c r="G34" s="12"/>
      <c r="H34" s="140" t="str">
        <f>IF(DV58=0,"",DW58)&amp;" "&amp;DX58</f>
        <v>นาย จาก</v>
      </c>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1" t="s">
        <v>20</v>
      </c>
      <c r="AH34" s="141"/>
      <c r="AI34" s="141"/>
      <c r="AJ34" s="141"/>
      <c r="AK34" s="140" t="str">
        <f>IF(DV58=0,"",DY58)</f>
        <v>โค้งสำโรง</v>
      </c>
      <c r="AL34" s="140"/>
      <c r="AM34" s="140"/>
      <c r="AN34" s="140"/>
      <c r="AO34" s="140"/>
      <c r="AP34" s="140"/>
      <c r="AQ34" s="140"/>
      <c r="AR34" s="140"/>
      <c r="AS34" s="140"/>
      <c r="AT34" s="140"/>
      <c r="AU34" s="140"/>
      <c r="AV34" s="140"/>
      <c r="AW34" s="140"/>
      <c r="AX34" s="140"/>
      <c r="AY34" s="140"/>
      <c r="AZ34" s="140"/>
      <c r="BA34" s="140"/>
      <c r="BB34" s="140"/>
      <c r="BC34" s="140"/>
      <c r="BD34" s="140"/>
      <c r="BE34" s="26"/>
      <c r="BF34" s="155"/>
      <c r="BG34" s="155"/>
      <c r="BH34" s="155"/>
      <c r="BI34" s="155"/>
      <c r="BJ34" s="155"/>
      <c r="BK34" s="155"/>
      <c r="BL34" s="155"/>
      <c r="BM34" s="155"/>
      <c r="BN34" s="156"/>
      <c r="BO34" s="156"/>
      <c r="BP34" s="156"/>
      <c r="BQ34" s="156"/>
      <c r="BR34" s="156"/>
      <c r="BS34" s="156"/>
      <c r="BT34" s="156"/>
      <c r="BU34" s="156"/>
      <c r="BV34" s="156"/>
      <c r="BW34" s="156"/>
      <c r="BX34" s="156"/>
      <c r="BY34" s="156"/>
      <c r="BZ34" s="156"/>
      <c r="CA34" s="156"/>
      <c r="CB34" s="156"/>
      <c r="CC34" s="156"/>
      <c r="CD34" s="156"/>
      <c r="CE34" s="156"/>
      <c r="CF34" s="157"/>
      <c r="CG34" s="157"/>
      <c r="CH34" s="157"/>
      <c r="CI34" s="157"/>
      <c r="CJ34" s="157"/>
      <c r="CK34" s="148"/>
      <c r="CL34" s="148"/>
      <c r="CM34" s="148"/>
      <c r="CN34" s="148"/>
      <c r="CO34" s="148"/>
      <c r="CP34" s="148"/>
      <c r="CQ34" s="148"/>
      <c r="CR34" s="148"/>
      <c r="CS34" s="148"/>
      <c r="CT34" s="148"/>
      <c r="CU34" s="148"/>
      <c r="CV34" s="148"/>
      <c r="CW34" s="148"/>
      <c r="CX34" s="148"/>
      <c r="CY34" s="148"/>
      <c r="CZ34" s="148"/>
      <c r="DA34" s="148"/>
      <c r="DB34" s="148"/>
      <c r="DC34" s="148"/>
      <c r="DD34" s="148"/>
      <c r="DE34" s="148"/>
      <c r="DF34" s="148"/>
      <c r="DG34" s="148"/>
      <c r="DH34" s="148"/>
      <c r="DI34" s="148"/>
      <c r="DJ34" s="149"/>
      <c r="DK34" s="149"/>
      <c r="DL34" s="149"/>
    </row>
    <row r="35" spans="1:116" s="4" customFormat="1" ht="15" customHeight="1" x14ac:dyDescent="0.4">
      <c r="A35" s="181"/>
      <c r="B35" s="182"/>
      <c r="C35" s="183"/>
      <c r="D35" s="27"/>
      <c r="E35" s="142" t="s">
        <v>21</v>
      </c>
      <c r="F35" s="142"/>
      <c r="G35" s="142"/>
      <c r="H35" s="128" t="str">
        <f>IF(DV58=0,"",DZ58)</f>
        <v>8 หมู่ที่ 8 ต.เมืองฝาง อ.เมือง จ.บุรีรัมย์</v>
      </c>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29"/>
      <c r="BF35" s="155"/>
      <c r="BG35" s="155"/>
      <c r="BH35" s="155"/>
      <c r="BI35" s="155"/>
      <c r="BJ35" s="155"/>
      <c r="BK35" s="155"/>
      <c r="BL35" s="155"/>
      <c r="BM35" s="155"/>
      <c r="BN35" s="156"/>
      <c r="BO35" s="156"/>
      <c r="BP35" s="156"/>
      <c r="BQ35" s="156"/>
      <c r="BR35" s="156"/>
      <c r="BS35" s="156"/>
      <c r="BT35" s="156"/>
      <c r="BU35" s="156"/>
      <c r="BV35" s="156"/>
      <c r="BW35" s="156"/>
      <c r="BX35" s="156"/>
      <c r="BY35" s="156"/>
      <c r="BZ35" s="156"/>
      <c r="CA35" s="156"/>
      <c r="CB35" s="156"/>
      <c r="CC35" s="156"/>
      <c r="CD35" s="156"/>
      <c r="CE35" s="156"/>
      <c r="CF35" s="157"/>
      <c r="CG35" s="157"/>
      <c r="CH35" s="157"/>
      <c r="CI35" s="157"/>
      <c r="CJ35" s="157"/>
      <c r="CK35" s="148"/>
      <c r="CL35" s="148"/>
      <c r="CM35" s="148"/>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9"/>
      <c r="DK35" s="149"/>
      <c r="DL35" s="149"/>
    </row>
    <row r="36" spans="1:116" s="4" customFormat="1" ht="15" customHeight="1" x14ac:dyDescent="0.4">
      <c r="A36" s="181"/>
      <c r="B36" s="182"/>
      <c r="C36" s="183"/>
      <c r="D36" s="27"/>
      <c r="E36" s="28"/>
      <c r="F36" s="28"/>
      <c r="G36" s="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29"/>
      <c r="BF36" s="155"/>
      <c r="BG36" s="155"/>
      <c r="BH36" s="155"/>
      <c r="BI36" s="155"/>
      <c r="BJ36" s="155"/>
      <c r="BK36" s="155"/>
      <c r="BL36" s="155"/>
      <c r="BM36" s="155"/>
      <c r="BN36" s="156"/>
      <c r="BO36" s="156"/>
      <c r="BP36" s="156"/>
      <c r="BQ36" s="156"/>
      <c r="BR36" s="156"/>
      <c r="BS36" s="156"/>
      <c r="BT36" s="156"/>
      <c r="BU36" s="156"/>
      <c r="BV36" s="156"/>
      <c r="BW36" s="156"/>
      <c r="BX36" s="156"/>
      <c r="BY36" s="156"/>
      <c r="BZ36" s="156"/>
      <c r="CA36" s="156"/>
      <c r="CB36" s="156"/>
      <c r="CC36" s="156"/>
      <c r="CD36" s="156"/>
      <c r="CE36" s="156"/>
      <c r="CF36" s="157"/>
      <c r="CG36" s="157"/>
      <c r="CH36" s="157"/>
      <c r="CI36" s="157"/>
      <c r="CJ36" s="157"/>
      <c r="CK36" s="148"/>
      <c r="CL36" s="148"/>
      <c r="CM36" s="148"/>
      <c r="CN36" s="148"/>
      <c r="CO36" s="148"/>
      <c r="CP36" s="148"/>
      <c r="CQ36" s="148"/>
      <c r="CR36" s="148"/>
      <c r="CS36" s="148"/>
      <c r="CT36" s="148"/>
      <c r="CU36" s="148"/>
      <c r="CV36" s="148"/>
      <c r="CW36" s="148"/>
      <c r="CX36" s="148"/>
      <c r="CY36" s="148"/>
      <c r="CZ36" s="148"/>
      <c r="DA36" s="148"/>
      <c r="DB36" s="148"/>
      <c r="DC36" s="148"/>
      <c r="DD36" s="148"/>
      <c r="DE36" s="148"/>
      <c r="DF36" s="148"/>
      <c r="DG36" s="148"/>
      <c r="DH36" s="148"/>
      <c r="DI36" s="148"/>
      <c r="DJ36" s="149"/>
      <c r="DK36" s="149"/>
      <c r="DL36" s="149"/>
    </row>
    <row r="37" spans="1:116" s="4" customFormat="1" ht="3" customHeight="1" x14ac:dyDescent="0.4">
      <c r="A37" s="184"/>
      <c r="B37" s="185"/>
      <c r="C37" s="186"/>
      <c r="D37" s="150"/>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2"/>
      <c r="BF37" s="155"/>
      <c r="BG37" s="155"/>
      <c r="BH37" s="155"/>
      <c r="BI37" s="155"/>
      <c r="BJ37" s="155"/>
      <c r="BK37" s="155"/>
      <c r="BL37" s="155"/>
      <c r="BM37" s="155"/>
      <c r="BN37" s="156"/>
      <c r="BO37" s="156"/>
      <c r="BP37" s="156"/>
      <c r="BQ37" s="156"/>
      <c r="BR37" s="156"/>
      <c r="BS37" s="156"/>
      <c r="BT37" s="156"/>
      <c r="BU37" s="156"/>
      <c r="BV37" s="156"/>
      <c r="BW37" s="156"/>
      <c r="BX37" s="156"/>
      <c r="BY37" s="156"/>
      <c r="BZ37" s="156"/>
      <c r="CA37" s="156"/>
      <c r="CB37" s="156"/>
      <c r="CC37" s="156"/>
      <c r="CD37" s="156"/>
      <c r="CE37" s="156"/>
      <c r="CF37" s="157"/>
      <c r="CG37" s="157"/>
      <c r="CH37" s="157"/>
      <c r="CI37" s="157"/>
      <c r="CJ37" s="157"/>
      <c r="CK37" s="148"/>
      <c r="CL37" s="148"/>
      <c r="CM37" s="148"/>
      <c r="CN37" s="148"/>
      <c r="CO37" s="148"/>
      <c r="CP37" s="148"/>
      <c r="CQ37" s="148"/>
      <c r="CR37" s="148"/>
      <c r="CS37" s="148"/>
      <c r="CT37" s="148"/>
      <c r="CU37" s="148"/>
      <c r="CV37" s="148"/>
      <c r="CW37" s="148"/>
      <c r="CX37" s="148"/>
      <c r="CY37" s="148"/>
      <c r="CZ37" s="148"/>
      <c r="DA37" s="148"/>
      <c r="DB37" s="148"/>
      <c r="DC37" s="148"/>
      <c r="DD37" s="148"/>
      <c r="DE37" s="148"/>
      <c r="DF37" s="148"/>
      <c r="DG37" s="148"/>
      <c r="DH37" s="148"/>
      <c r="DI37" s="148"/>
      <c r="DJ37" s="149"/>
      <c r="DK37" s="149"/>
      <c r="DL37" s="149"/>
    </row>
    <row r="38" spans="1:116" s="4" customFormat="1" ht="3" customHeight="1" x14ac:dyDescent="0.4">
      <c r="A38" s="178"/>
      <c r="B38" s="179"/>
      <c r="C38" s="180"/>
      <c r="D38" s="15"/>
      <c r="E38" s="16"/>
      <c r="F38" s="17"/>
      <c r="G38" s="17"/>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8"/>
      <c r="BF38" s="155"/>
      <c r="BG38" s="155"/>
      <c r="BH38" s="155"/>
      <c r="BI38" s="155"/>
      <c r="BJ38" s="155"/>
      <c r="BK38" s="155"/>
      <c r="BL38" s="155"/>
      <c r="BM38" s="155"/>
      <c r="BN38" s="156"/>
      <c r="BO38" s="156"/>
      <c r="BP38" s="156"/>
      <c r="BQ38" s="156"/>
      <c r="BR38" s="156"/>
      <c r="BS38" s="156"/>
      <c r="BT38" s="156"/>
      <c r="BU38" s="156"/>
      <c r="BV38" s="156"/>
      <c r="BW38" s="156"/>
      <c r="BX38" s="156"/>
      <c r="BY38" s="156"/>
      <c r="BZ38" s="156"/>
      <c r="CA38" s="156"/>
      <c r="CB38" s="156"/>
      <c r="CC38" s="156"/>
      <c r="CD38" s="156"/>
      <c r="CE38" s="156"/>
      <c r="CF38" s="157"/>
      <c r="CG38" s="157"/>
      <c r="CH38" s="157"/>
      <c r="CI38" s="157"/>
      <c r="CJ38" s="157"/>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9"/>
      <c r="DK38" s="149"/>
      <c r="DL38" s="149"/>
    </row>
    <row r="39" spans="1:116" s="4" customFormat="1" ht="7.9" customHeight="1" x14ac:dyDescent="0.4">
      <c r="A39" s="181"/>
      <c r="B39" s="182"/>
      <c r="C39" s="183"/>
      <c r="D39" s="19"/>
      <c r="E39" s="143" t="str">
        <f>IF(DV59=0,"",MID(TEXT(DV59,"0000000000000"),1,1))</f>
        <v>1</v>
      </c>
      <c r="F39" s="143"/>
      <c r="G39" s="2"/>
      <c r="H39" s="143" t="str">
        <f>IF(DV59=0,"",MID(TEXT(DV59,"0000000000000"),2,1))</f>
        <v>3</v>
      </c>
      <c r="I39" s="143"/>
      <c r="J39" s="143" t="str">
        <f>IF(DV59=0,"",MID(TEXT(DV59,"0000000000000"),3,1))</f>
        <v>1</v>
      </c>
      <c r="K39" s="143"/>
      <c r="L39" s="143" t="str">
        <f>IF(DV59=0,"",MID(TEXT(DV59,"0000000000000"),4,1))</f>
        <v>0</v>
      </c>
      <c r="M39" s="143"/>
      <c r="N39" s="143" t="str">
        <f>IF(DV59=0,"",MID(TEXT(DV59,"0000000000000"),5,1))</f>
        <v>1</v>
      </c>
      <c r="O39" s="143"/>
      <c r="P39" s="3"/>
      <c r="Q39" s="143" t="str">
        <f>IF(DV59=0,"",MID(TEXT(DV59,"0000000000000"),6,1))</f>
        <v>0</v>
      </c>
      <c r="R39" s="143"/>
      <c r="S39" s="143" t="str">
        <f>IF(DV59=0,"",MID(TEXT(DV59,"0000000000000"),7,1))</f>
        <v>0</v>
      </c>
      <c r="T39" s="143"/>
      <c r="U39" s="143" t="str">
        <f>IF(DV59=0,"",MID(TEXT(DV59,"0000000000000"),8,1))</f>
        <v>1</v>
      </c>
      <c r="V39" s="143"/>
      <c r="W39" s="143" t="str">
        <f>IF(DV59=0,"",MID(TEXT(DV59,"0000000000000"),9,1))</f>
        <v>7</v>
      </c>
      <c r="X39" s="143"/>
      <c r="Y39" s="143" t="str">
        <f>IF(DV59=0,"",MID(TEXT(DV59,"0000000000000"),10,1))</f>
        <v>3</v>
      </c>
      <c r="Z39" s="143"/>
      <c r="AA39" s="3"/>
      <c r="AB39" s="143" t="str">
        <f>IF(DV59=0,"",MID(TEXT(DV59,"0000000000000"),11,1))</f>
        <v>1</v>
      </c>
      <c r="AC39" s="143"/>
      <c r="AD39" s="143" t="str">
        <f>IF(DV59=0,"",MID(TEXT(DV59,"0000000000000"),12,1))</f>
        <v>8</v>
      </c>
      <c r="AE39" s="143"/>
      <c r="AF39" s="3"/>
      <c r="AG39" s="143" t="str">
        <f>IF(DV59=0,"",MID(TEXT(DV59,"0000000000000"),13,1))</f>
        <v>2</v>
      </c>
      <c r="AH39" s="143"/>
      <c r="AI39" s="20"/>
      <c r="AJ39" s="20"/>
      <c r="AK39" s="20"/>
      <c r="AL39" s="20"/>
      <c r="AM39" s="20"/>
      <c r="AN39" s="144">
        <f>IF($DV59=0,"",0)</f>
        <v>0</v>
      </c>
      <c r="AO39" s="145"/>
      <c r="AP39" s="144">
        <f>IF($DV59=0,"",0)</f>
        <v>0</v>
      </c>
      <c r="AQ39" s="145"/>
      <c r="AR39" s="144">
        <f>IF($DV59=0,"",0)</f>
        <v>0</v>
      </c>
      <c r="AS39" s="145"/>
      <c r="AT39" s="144">
        <f>IF($DV59=0,"",0)</f>
        <v>0</v>
      </c>
      <c r="AU39" s="145"/>
      <c r="AV39" s="144">
        <f>IF($DV59=0,"",0)</f>
        <v>0</v>
      </c>
      <c r="AW39" s="145"/>
      <c r="AX39" s="20"/>
      <c r="AY39" s="20"/>
      <c r="AZ39" s="20"/>
      <c r="BA39" s="20"/>
      <c r="BB39" s="20"/>
      <c r="BC39" s="20"/>
      <c r="BD39" s="20"/>
      <c r="BE39" s="21"/>
      <c r="BF39" s="155"/>
      <c r="BG39" s="155"/>
      <c r="BH39" s="155"/>
      <c r="BI39" s="155"/>
      <c r="BJ39" s="155"/>
      <c r="BK39" s="155"/>
      <c r="BL39" s="155"/>
      <c r="BM39" s="155"/>
      <c r="BN39" s="156"/>
      <c r="BO39" s="156"/>
      <c r="BP39" s="156"/>
      <c r="BQ39" s="156"/>
      <c r="BR39" s="156"/>
      <c r="BS39" s="156"/>
      <c r="BT39" s="156"/>
      <c r="BU39" s="156"/>
      <c r="BV39" s="156"/>
      <c r="BW39" s="156"/>
      <c r="BX39" s="156"/>
      <c r="BY39" s="156"/>
      <c r="BZ39" s="156"/>
      <c r="CA39" s="156"/>
      <c r="CB39" s="156"/>
      <c r="CC39" s="156"/>
      <c r="CD39" s="156"/>
      <c r="CE39" s="156"/>
      <c r="CF39" s="157"/>
      <c r="CG39" s="157"/>
      <c r="CH39" s="157"/>
      <c r="CI39" s="157"/>
      <c r="CJ39" s="157"/>
      <c r="CK39" s="148"/>
      <c r="CL39" s="148"/>
      <c r="CM39" s="148"/>
      <c r="CN39" s="148"/>
      <c r="CO39" s="148"/>
      <c r="CP39" s="148"/>
      <c r="CQ39" s="148"/>
      <c r="CR39" s="148"/>
      <c r="CS39" s="148"/>
      <c r="CT39" s="148"/>
      <c r="CU39" s="148"/>
      <c r="CV39" s="148"/>
      <c r="CW39" s="148"/>
      <c r="CX39" s="148"/>
      <c r="CY39" s="148"/>
      <c r="CZ39" s="148"/>
      <c r="DA39" s="148"/>
      <c r="DB39" s="148"/>
      <c r="DC39" s="148"/>
      <c r="DD39" s="148"/>
      <c r="DE39" s="148"/>
      <c r="DF39" s="148"/>
      <c r="DG39" s="148"/>
      <c r="DH39" s="148"/>
      <c r="DI39" s="148"/>
      <c r="DJ39" s="149"/>
      <c r="DK39" s="149"/>
      <c r="DL39" s="149"/>
    </row>
    <row r="40" spans="1:116" s="4" customFormat="1" ht="7.9" customHeight="1" x14ac:dyDescent="0.4">
      <c r="A40" s="181"/>
      <c r="B40" s="182"/>
      <c r="C40" s="183"/>
      <c r="D40" s="19"/>
      <c r="E40" s="143"/>
      <c r="F40" s="143"/>
      <c r="G40" s="7"/>
      <c r="H40" s="143"/>
      <c r="I40" s="143"/>
      <c r="J40" s="143"/>
      <c r="K40" s="143"/>
      <c r="L40" s="143"/>
      <c r="M40" s="143"/>
      <c r="N40" s="143"/>
      <c r="O40" s="143"/>
      <c r="P40" s="8"/>
      <c r="Q40" s="143"/>
      <c r="R40" s="143"/>
      <c r="S40" s="143"/>
      <c r="T40" s="143"/>
      <c r="U40" s="143"/>
      <c r="V40" s="143"/>
      <c r="W40" s="143"/>
      <c r="X40" s="143"/>
      <c r="Y40" s="143"/>
      <c r="Z40" s="143"/>
      <c r="AA40" s="8"/>
      <c r="AB40" s="143"/>
      <c r="AC40" s="143"/>
      <c r="AD40" s="143"/>
      <c r="AE40" s="143"/>
      <c r="AF40" s="8"/>
      <c r="AG40" s="143"/>
      <c r="AH40" s="143"/>
      <c r="AI40" s="23"/>
      <c r="AJ40" s="23"/>
      <c r="AK40" s="20"/>
      <c r="AL40" s="20"/>
      <c r="AM40" s="23"/>
      <c r="AN40" s="146"/>
      <c r="AO40" s="147"/>
      <c r="AP40" s="146"/>
      <c r="AQ40" s="147"/>
      <c r="AR40" s="146"/>
      <c r="AS40" s="147"/>
      <c r="AT40" s="146"/>
      <c r="AU40" s="147"/>
      <c r="AV40" s="146"/>
      <c r="AW40" s="147"/>
      <c r="AX40" s="20"/>
      <c r="AY40" s="20"/>
      <c r="AZ40" s="20"/>
      <c r="BA40" s="20"/>
      <c r="BB40" s="20"/>
      <c r="BC40" s="20"/>
      <c r="BD40" s="20"/>
      <c r="BE40" s="21"/>
      <c r="BF40" s="155"/>
      <c r="BG40" s="155"/>
      <c r="BH40" s="155"/>
      <c r="BI40" s="155"/>
      <c r="BJ40" s="155"/>
      <c r="BK40" s="155"/>
      <c r="BL40" s="155"/>
      <c r="BM40" s="155"/>
      <c r="BN40" s="156"/>
      <c r="BO40" s="156"/>
      <c r="BP40" s="156"/>
      <c r="BQ40" s="156"/>
      <c r="BR40" s="156"/>
      <c r="BS40" s="156"/>
      <c r="BT40" s="156"/>
      <c r="BU40" s="156"/>
      <c r="BV40" s="156"/>
      <c r="BW40" s="156"/>
      <c r="BX40" s="156"/>
      <c r="BY40" s="156"/>
      <c r="BZ40" s="156"/>
      <c r="CA40" s="156"/>
      <c r="CB40" s="156"/>
      <c r="CC40" s="156"/>
      <c r="CD40" s="156"/>
      <c r="CE40" s="156"/>
      <c r="CF40" s="157"/>
      <c r="CG40" s="157"/>
      <c r="CH40" s="157"/>
      <c r="CI40" s="157"/>
      <c r="CJ40" s="157"/>
      <c r="CK40" s="148"/>
      <c r="CL40" s="148"/>
      <c r="CM40" s="148"/>
      <c r="CN40" s="148"/>
      <c r="CO40" s="148"/>
      <c r="CP40" s="148"/>
      <c r="CQ40" s="148"/>
      <c r="CR40" s="148"/>
      <c r="CS40" s="148"/>
      <c r="CT40" s="148"/>
      <c r="CU40" s="148"/>
      <c r="CV40" s="148"/>
      <c r="CW40" s="148"/>
      <c r="CX40" s="148"/>
      <c r="CY40" s="148"/>
      <c r="CZ40" s="148"/>
      <c r="DA40" s="148"/>
      <c r="DB40" s="148"/>
      <c r="DC40" s="148"/>
      <c r="DD40" s="148"/>
      <c r="DE40" s="148"/>
      <c r="DF40" s="148"/>
      <c r="DG40" s="148"/>
      <c r="DH40" s="148"/>
      <c r="DI40" s="148"/>
      <c r="DJ40" s="149"/>
      <c r="DK40" s="149"/>
      <c r="DL40" s="149"/>
    </row>
    <row r="41" spans="1:116" s="4" customFormat="1" ht="15" customHeight="1" x14ac:dyDescent="0.4">
      <c r="A41" s="181"/>
      <c r="B41" s="182"/>
      <c r="C41" s="183"/>
      <c r="D41" s="24"/>
      <c r="E41" s="139" t="s">
        <v>19</v>
      </c>
      <c r="F41" s="139"/>
      <c r="G41" s="12"/>
      <c r="H41" s="140" t="str">
        <f>IF(DV59=0,"",DW59)&amp;" "&amp;DX59</f>
        <v>นาย อานนท์</v>
      </c>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1" t="s">
        <v>20</v>
      </c>
      <c r="AH41" s="141"/>
      <c r="AI41" s="141"/>
      <c r="AJ41" s="141"/>
      <c r="AK41" s="140" t="str">
        <f>IF(DV59=0,"",DY59)</f>
        <v>พันมะวงค์</v>
      </c>
      <c r="AL41" s="140"/>
      <c r="AM41" s="140"/>
      <c r="AN41" s="140"/>
      <c r="AO41" s="140"/>
      <c r="AP41" s="140"/>
      <c r="AQ41" s="140"/>
      <c r="AR41" s="140"/>
      <c r="AS41" s="140"/>
      <c r="AT41" s="140"/>
      <c r="AU41" s="140"/>
      <c r="AV41" s="140"/>
      <c r="AW41" s="140"/>
      <c r="AX41" s="140"/>
      <c r="AY41" s="140"/>
      <c r="AZ41" s="140"/>
      <c r="BA41" s="140"/>
      <c r="BB41" s="140"/>
      <c r="BC41" s="140"/>
      <c r="BD41" s="140"/>
      <c r="BE41" s="26"/>
      <c r="BF41" s="155"/>
      <c r="BG41" s="155"/>
      <c r="BH41" s="155"/>
      <c r="BI41" s="155"/>
      <c r="BJ41" s="155"/>
      <c r="BK41" s="155"/>
      <c r="BL41" s="155"/>
      <c r="BM41" s="155"/>
      <c r="BN41" s="156"/>
      <c r="BO41" s="156"/>
      <c r="BP41" s="156"/>
      <c r="BQ41" s="156"/>
      <c r="BR41" s="156"/>
      <c r="BS41" s="156"/>
      <c r="BT41" s="156"/>
      <c r="BU41" s="156"/>
      <c r="BV41" s="156"/>
      <c r="BW41" s="156"/>
      <c r="BX41" s="156"/>
      <c r="BY41" s="156"/>
      <c r="BZ41" s="156"/>
      <c r="CA41" s="156"/>
      <c r="CB41" s="156"/>
      <c r="CC41" s="156"/>
      <c r="CD41" s="156"/>
      <c r="CE41" s="156"/>
      <c r="CF41" s="157"/>
      <c r="CG41" s="157"/>
      <c r="CH41" s="157"/>
      <c r="CI41" s="157"/>
      <c r="CJ41" s="157"/>
      <c r="CK41" s="148"/>
      <c r="CL41" s="148"/>
      <c r="CM41" s="148"/>
      <c r="CN41" s="148"/>
      <c r="CO41" s="148"/>
      <c r="CP41" s="148"/>
      <c r="CQ41" s="148"/>
      <c r="CR41" s="148"/>
      <c r="CS41" s="148"/>
      <c r="CT41" s="148"/>
      <c r="CU41" s="148"/>
      <c r="CV41" s="148"/>
      <c r="CW41" s="148"/>
      <c r="CX41" s="148"/>
      <c r="CY41" s="148"/>
      <c r="CZ41" s="148"/>
      <c r="DA41" s="148"/>
      <c r="DB41" s="148"/>
      <c r="DC41" s="148"/>
      <c r="DD41" s="148"/>
      <c r="DE41" s="148"/>
      <c r="DF41" s="148"/>
      <c r="DG41" s="148"/>
      <c r="DH41" s="148"/>
      <c r="DI41" s="148"/>
      <c r="DJ41" s="149"/>
      <c r="DK41" s="149"/>
      <c r="DL41" s="149"/>
    </row>
    <row r="42" spans="1:116" s="4" customFormat="1" ht="15" customHeight="1" x14ac:dyDescent="0.4">
      <c r="A42" s="181"/>
      <c r="B42" s="182"/>
      <c r="C42" s="183"/>
      <c r="D42" s="27"/>
      <c r="E42" s="142" t="s">
        <v>21</v>
      </c>
      <c r="F42" s="142"/>
      <c r="G42" s="142"/>
      <c r="H42" s="128" t="str">
        <f>IF(DV59=0,"",DZ59)</f>
        <v>161 หมู่ที่ 8 ต.เมืองฝาง อ.เมือง จ.บุรีรัมย์</v>
      </c>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29"/>
      <c r="BF42" s="155"/>
      <c r="BG42" s="155"/>
      <c r="BH42" s="155"/>
      <c r="BI42" s="155"/>
      <c r="BJ42" s="155"/>
      <c r="BK42" s="155"/>
      <c r="BL42" s="155"/>
      <c r="BM42" s="155"/>
      <c r="BN42" s="156"/>
      <c r="BO42" s="156"/>
      <c r="BP42" s="156"/>
      <c r="BQ42" s="156"/>
      <c r="BR42" s="156"/>
      <c r="BS42" s="156"/>
      <c r="BT42" s="156"/>
      <c r="BU42" s="156"/>
      <c r="BV42" s="156"/>
      <c r="BW42" s="156"/>
      <c r="BX42" s="156"/>
      <c r="BY42" s="156"/>
      <c r="BZ42" s="156"/>
      <c r="CA42" s="156"/>
      <c r="CB42" s="156"/>
      <c r="CC42" s="156"/>
      <c r="CD42" s="156"/>
      <c r="CE42" s="156"/>
      <c r="CF42" s="157"/>
      <c r="CG42" s="157"/>
      <c r="CH42" s="157"/>
      <c r="CI42" s="157"/>
      <c r="CJ42" s="157"/>
      <c r="CK42" s="148"/>
      <c r="CL42" s="148"/>
      <c r="CM42" s="148"/>
      <c r="CN42" s="148"/>
      <c r="CO42" s="148"/>
      <c r="CP42" s="148"/>
      <c r="CQ42" s="148"/>
      <c r="CR42" s="148"/>
      <c r="CS42" s="148"/>
      <c r="CT42" s="148"/>
      <c r="CU42" s="148"/>
      <c r="CV42" s="148"/>
      <c r="CW42" s="148"/>
      <c r="CX42" s="148"/>
      <c r="CY42" s="148"/>
      <c r="CZ42" s="148"/>
      <c r="DA42" s="148"/>
      <c r="DB42" s="148"/>
      <c r="DC42" s="148"/>
      <c r="DD42" s="148"/>
      <c r="DE42" s="148"/>
      <c r="DF42" s="148"/>
      <c r="DG42" s="148"/>
      <c r="DH42" s="148"/>
      <c r="DI42" s="148"/>
      <c r="DJ42" s="149"/>
      <c r="DK42" s="149"/>
      <c r="DL42" s="149"/>
    </row>
    <row r="43" spans="1:116" s="4" customFormat="1" ht="15" customHeight="1" x14ac:dyDescent="0.4">
      <c r="A43" s="181"/>
      <c r="B43" s="182"/>
      <c r="C43" s="183"/>
      <c r="D43" s="27"/>
      <c r="E43" s="28"/>
      <c r="F43" s="28"/>
      <c r="G43" s="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29"/>
      <c r="BF43" s="155"/>
      <c r="BG43" s="155"/>
      <c r="BH43" s="155"/>
      <c r="BI43" s="155"/>
      <c r="BJ43" s="155"/>
      <c r="BK43" s="155"/>
      <c r="BL43" s="155"/>
      <c r="BM43" s="155"/>
      <c r="BN43" s="156"/>
      <c r="BO43" s="156"/>
      <c r="BP43" s="156"/>
      <c r="BQ43" s="156"/>
      <c r="BR43" s="156"/>
      <c r="BS43" s="156"/>
      <c r="BT43" s="156"/>
      <c r="BU43" s="156"/>
      <c r="BV43" s="156"/>
      <c r="BW43" s="156"/>
      <c r="BX43" s="156"/>
      <c r="BY43" s="156"/>
      <c r="BZ43" s="156"/>
      <c r="CA43" s="156"/>
      <c r="CB43" s="156"/>
      <c r="CC43" s="156"/>
      <c r="CD43" s="156"/>
      <c r="CE43" s="156"/>
      <c r="CF43" s="157"/>
      <c r="CG43" s="157"/>
      <c r="CH43" s="157"/>
      <c r="CI43" s="157"/>
      <c r="CJ43" s="157"/>
      <c r="CK43" s="148"/>
      <c r="CL43" s="148"/>
      <c r="CM43" s="148"/>
      <c r="CN43" s="148"/>
      <c r="CO43" s="148"/>
      <c r="CP43" s="148"/>
      <c r="CQ43" s="148"/>
      <c r="CR43" s="148"/>
      <c r="CS43" s="148"/>
      <c r="CT43" s="148"/>
      <c r="CU43" s="148"/>
      <c r="CV43" s="148"/>
      <c r="CW43" s="148"/>
      <c r="CX43" s="148"/>
      <c r="CY43" s="148"/>
      <c r="CZ43" s="148"/>
      <c r="DA43" s="148"/>
      <c r="DB43" s="148"/>
      <c r="DC43" s="148"/>
      <c r="DD43" s="148"/>
      <c r="DE43" s="148"/>
      <c r="DF43" s="148"/>
      <c r="DG43" s="148"/>
      <c r="DH43" s="148"/>
      <c r="DI43" s="148"/>
      <c r="DJ43" s="149"/>
      <c r="DK43" s="149"/>
      <c r="DL43" s="149"/>
    </row>
    <row r="44" spans="1:116" s="4" customFormat="1" ht="3" customHeight="1" x14ac:dyDescent="0.4">
      <c r="A44" s="184"/>
      <c r="B44" s="185"/>
      <c r="C44" s="186"/>
      <c r="D44" s="150"/>
      <c r="E44" s="151"/>
      <c r="F44" s="151"/>
      <c r="G44" s="151"/>
      <c r="H44" s="151"/>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2"/>
      <c r="BF44" s="155"/>
      <c r="BG44" s="155"/>
      <c r="BH44" s="155"/>
      <c r="BI44" s="155"/>
      <c r="BJ44" s="155"/>
      <c r="BK44" s="155"/>
      <c r="BL44" s="155"/>
      <c r="BM44" s="155"/>
      <c r="BN44" s="156"/>
      <c r="BO44" s="156"/>
      <c r="BP44" s="156"/>
      <c r="BQ44" s="156"/>
      <c r="BR44" s="156"/>
      <c r="BS44" s="156"/>
      <c r="BT44" s="156"/>
      <c r="BU44" s="156"/>
      <c r="BV44" s="156"/>
      <c r="BW44" s="156"/>
      <c r="BX44" s="156"/>
      <c r="BY44" s="156"/>
      <c r="BZ44" s="156"/>
      <c r="CA44" s="156"/>
      <c r="CB44" s="156"/>
      <c r="CC44" s="156"/>
      <c r="CD44" s="156"/>
      <c r="CE44" s="156"/>
      <c r="CF44" s="157"/>
      <c r="CG44" s="157"/>
      <c r="CH44" s="157"/>
      <c r="CI44" s="157"/>
      <c r="CJ44" s="157"/>
      <c r="CK44" s="148"/>
      <c r="CL44" s="148"/>
      <c r="CM44" s="148"/>
      <c r="CN44" s="148"/>
      <c r="CO44" s="148"/>
      <c r="CP44" s="148"/>
      <c r="CQ44" s="148"/>
      <c r="CR44" s="148"/>
      <c r="CS44" s="148"/>
      <c r="CT44" s="148"/>
      <c r="CU44" s="148"/>
      <c r="CV44" s="148"/>
      <c r="CW44" s="148"/>
      <c r="CX44" s="148"/>
      <c r="CY44" s="148"/>
      <c r="CZ44" s="148"/>
      <c r="DA44" s="148"/>
      <c r="DB44" s="148"/>
      <c r="DC44" s="148"/>
      <c r="DD44" s="148"/>
      <c r="DE44" s="148"/>
      <c r="DF44" s="148"/>
      <c r="DG44" s="148"/>
      <c r="DH44" s="148"/>
      <c r="DI44" s="148"/>
      <c r="DJ44" s="149"/>
      <c r="DK44" s="149"/>
      <c r="DL44" s="149"/>
    </row>
    <row r="45" spans="1:116" s="4" customFormat="1" ht="3" customHeight="1" x14ac:dyDescent="0.4">
      <c r="A45" s="178"/>
      <c r="B45" s="179"/>
      <c r="C45" s="180"/>
      <c r="D45" s="30"/>
      <c r="F45" s="30"/>
      <c r="G45" s="30"/>
      <c r="BF45" s="155"/>
      <c r="BG45" s="155"/>
      <c r="BH45" s="155"/>
      <c r="BI45" s="155"/>
      <c r="BJ45" s="155"/>
      <c r="BK45" s="155"/>
      <c r="BL45" s="155"/>
      <c r="BM45" s="155"/>
      <c r="BN45" s="156"/>
      <c r="BO45" s="156"/>
      <c r="BP45" s="156"/>
      <c r="BQ45" s="156"/>
      <c r="BR45" s="156"/>
      <c r="BS45" s="156"/>
      <c r="BT45" s="156"/>
      <c r="BU45" s="156"/>
      <c r="BV45" s="156"/>
      <c r="BW45" s="156"/>
      <c r="BX45" s="156"/>
      <c r="BY45" s="156"/>
      <c r="BZ45" s="156"/>
      <c r="CA45" s="156"/>
      <c r="CB45" s="156"/>
      <c r="CC45" s="156"/>
      <c r="CD45" s="156"/>
      <c r="CE45" s="156"/>
      <c r="CF45" s="157"/>
      <c r="CG45" s="157"/>
      <c r="CH45" s="157"/>
      <c r="CI45" s="157"/>
      <c r="CJ45" s="157"/>
      <c r="CK45" s="148"/>
      <c r="CL45" s="148"/>
      <c r="CM45" s="148"/>
      <c r="CN45" s="148"/>
      <c r="CO45" s="148"/>
      <c r="CP45" s="148"/>
      <c r="CQ45" s="148"/>
      <c r="CR45" s="148"/>
      <c r="CS45" s="148"/>
      <c r="CT45" s="148"/>
      <c r="CU45" s="148"/>
      <c r="CV45" s="148"/>
      <c r="CW45" s="148"/>
      <c r="CX45" s="148"/>
      <c r="CY45" s="148"/>
      <c r="CZ45" s="148"/>
      <c r="DA45" s="148"/>
      <c r="DB45" s="148"/>
      <c r="DC45" s="148"/>
      <c r="DD45" s="148"/>
      <c r="DE45" s="148"/>
      <c r="DF45" s="148"/>
      <c r="DG45" s="148"/>
      <c r="DH45" s="148"/>
      <c r="DI45" s="148"/>
      <c r="DJ45" s="149"/>
      <c r="DK45" s="149"/>
      <c r="DL45" s="149"/>
    </row>
    <row r="46" spans="1:116" s="4" customFormat="1" ht="7.9" customHeight="1" x14ac:dyDescent="0.4">
      <c r="A46" s="181"/>
      <c r="B46" s="182"/>
      <c r="C46" s="183"/>
      <c r="D46" s="30"/>
      <c r="E46" s="143" t="str">
        <f>IF(DV60=0,"",MID(TEXT(DV60,"0000000000000"),1,1))</f>
        <v/>
      </c>
      <c r="F46" s="143"/>
      <c r="G46" s="2"/>
      <c r="H46" s="143" t="str">
        <f>IF(DV60=0,"",MID(TEXT(DV60,"0000000000000"),2,1))</f>
        <v/>
      </c>
      <c r="I46" s="143"/>
      <c r="J46" s="143" t="str">
        <f>IF(DV60=0,"",MID(TEXT(DV60,"0000000000000"),3,1))</f>
        <v/>
      </c>
      <c r="K46" s="143"/>
      <c r="L46" s="143" t="str">
        <f>IF(DV60=0,"",MID(TEXT(DV60,"0000000000000"),4,1))</f>
        <v/>
      </c>
      <c r="M46" s="143"/>
      <c r="N46" s="143" t="str">
        <f>IF(DV60=0,"",MID(TEXT(DV60,"0000000000000"),5,1))</f>
        <v/>
      </c>
      <c r="O46" s="143"/>
      <c r="P46" s="3"/>
      <c r="Q46" s="143" t="str">
        <f>IF(DV60=0,"",MID(TEXT(DV60,"0000000000000"),6,1))</f>
        <v/>
      </c>
      <c r="R46" s="143"/>
      <c r="S46" s="143" t="str">
        <f>IF(DV60=0,"",MID(TEXT(DV60,"0000000000000"),7,1))</f>
        <v/>
      </c>
      <c r="T46" s="143"/>
      <c r="U46" s="143" t="str">
        <f>IF(DV60=0,"",MID(TEXT(DV60,"0000000000000"),8,1))</f>
        <v/>
      </c>
      <c r="V46" s="143"/>
      <c r="W46" s="143" t="str">
        <f>IF(DV60=0,"",MID(TEXT(DV60,"0000000000000"),9,1))</f>
        <v/>
      </c>
      <c r="X46" s="143"/>
      <c r="Y46" s="143" t="str">
        <f>IF(DV60=0,"",MID(TEXT(DV60,"0000000000000"),10,1))</f>
        <v/>
      </c>
      <c r="Z46" s="143"/>
      <c r="AA46" s="3"/>
      <c r="AB46" s="143" t="str">
        <f>IF(DV60=0,"",MID(TEXT(DV60,"0000000000000"),11,1))</f>
        <v/>
      </c>
      <c r="AC46" s="143"/>
      <c r="AD46" s="143" t="str">
        <f>IF(DV60=0,"",MID(TEXT(DV60,"0000000000000"),12,1))</f>
        <v/>
      </c>
      <c r="AE46" s="143"/>
      <c r="AF46" s="3"/>
      <c r="AG46" s="143" t="str">
        <f>IF(DV60=0,"",MID(TEXT(DV60,"0000000000000"),13,1))</f>
        <v/>
      </c>
      <c r="AH46" s="143"/>
      <c r="AI46" s="20"/>
      <c r="AJ46" s="20"/>
      <c r="AK46" s="20"/>
      <c r="AL46" s="20"/>
      <c r="AM46" s="20"/>
      <c r="AN46" s="144" t="str">
        <f>IF($DV60=0,"",0)</f>
        <v/>
      </c>
      <c r="AO46" s="145"/>
      <c r="AP46" s="144" t="str">
        <f>IF($DV60=0,"",0)</f>
        <v/>
      </c>
      <c r="AQ46" s="145"/>
      <c r="AR46" s="144" t="str">
        <f>IF($DV60=0,"",0)</f>
        <v/>
      </c>
      <c r="AS46" s="145"/>
      <c r="AT46" s="144" t="str">
        <f>IF($DV60=0,"",0)</f>
        <v/>
      </c>
      <c r="AU46" s="145"/>
      <c r="AV46" s="144" t="str">
        <f>IF($DV60=0,"",0)</f>
        <v/>
      </c>
      <c r="AW46" s="145"/>
      <c r="AX46" s="20"/>
      <c r="AY46" s="20"/>
      <c r="AZ46" s="20"/>
      <c r="BA46" s="20"/>
      <c r="BB46" s="20"/>
      <c r="BC46" s="20"/>
      <c r="BD46" s="20"/>
      <c r="BF46" s="155"/>
      <c r="BG46" s="155"/>
      <c r="BH46" s="155"/>
      <c r="BI46" s="155"/>
      <c r="BJ46" s="155"/>
      <c r="BK46" s="155"/>
      <c r="BL46" s="155"/>
      <c r="BM46" s="155"/>
      <c r="BN46" s="156"/>
      <c r="BO46" s="156"/>
      <c r="BP46" s="156"/>
      <c r="BQ46" s="156"/>
      <c r="BR46" s="156"/>
      <c r="BS46" s="156"/>
      <c r="BT46" s="156"/>
      <c r="BU46" s="156"/>
      <c r="BV46" s="156"/>
      <c r="BW46" s="156"/>
      <c r="BX46" s="156"/>
      <c r="BY46" s="156"/>
      <c r="BZ46" s="156"/>
      <c r="CA46" s="156"/>
      <c r="CB46" s="156"/>
      <c r="CC46" s="156"/>
      <c r="CD46" s="156"/>
      <c r="CE46" s="156"/>
      <c r="CF46" s="157"/>
      <c r="CG46" s="157"/>
      <c r="CH46" s="157"/>
      <c r="CI46" s="157"/>
      <c r="CJ46" s="157"/>
      <c r="CK46" s="148"/>
      <c r="CL46" s="148"/>
      <c r="CM46" s="148"/>
      <c r="CN46" s="148"/>
      <c r="CO46" s="148"/>
      <c r="CP46" s="148"/>
      <c r="CQ46" s="148"/>
      <c r="CR46" s="148"/>
      <c r="CS46" s="148"/>
      <c r="CT46" s="148"/>
      <c r="CU46" s="148"/>
      <c r="CV46" s="148"/>
      <c r="CW46" s="148"/>
      <c r="CX46" s="148"/>
      <c r="CY46" s="148"/>
      <c r="CZ46" s="148"/>
      <c r="DA46" s="148"/>
      <c r="DB46" s="148"/>
      <c r="DC46" s="148"/>
      <c r="DD46" s="148"/>
      <c r="DE46" s="148"/>
      <c r="DF46" s="148"/>
      <c r="DG46" s="148"/>
      <c r="DH46" s="148"/>
      <c r="DI46" s="148"/>
      <c r="DJ46" s="149"/>
      <c r="DK46" s="149"/>
      <c r="DL46" s="149"/>
    </row>
    <row r="47" spans="1:116" s="4" customFormat="1" ht="7.9" customHeight="1" x14ac:dyDescent="0.4">
      <c r="A47" s="181"/>
      <c r="B47" s="182"/>
      <c r="C47" s="183"/>
      <c r="D47" s="30"/>
      <c r="E47" s="143"/>
      <c r="F47" s="143"/>
      <c r="G47" s="7"/>
      <c r="H47" s="143"/>
      <c r="I47" s="143"/>
      <c r="J47" s="143"/>
      <c r="K47" s="143"/>
      <c r="L47" s="143"/>
      <c r="M47" s="143"/>
      <c r="N47" s="143"/>
      <c r="O47" s="143"/>
      <c r="P47" s="8"/>
      <c r="Q47" s="143"/>
      <c r="R47" s="143"/>
      <c r="S47" s="143"/>
      <c r="T47" s="143"/>
      <c r="U47" s="143"/>
      <c r="V47" s="143"/>
      <c r="W47" s="143"/>
      <c r="X47" s="143"/>
      <c r="Y47" s="143"/>
      <c r="Z47" s="143"/>
      <c r="AA47" s="8"/>
      <c r="AB47" s="143"/>
      <c r="AC47" s="143"/>
      <c r="AD47" s="143"/>
      <c r="AE47" s="143"/>
      <c r="AF47" s="8"/>
      <c r="AG47" s="143"/>
      <c r="AH47" s="143"/>
      <c r="AI47" s="23"/>
      <c r="AJ47" s="23"/>
      <c r="AK47" s="20"/>
      <c r="AL47" s="20"/>
      <c r="AM47" s="23"/>
      <c r="AN47" s="146"/>
      <c r="AO47" s="147"/>
      <c r="AP47" s="146"/>
      <c r="AQ47" s="147"/>
      <c r="AR47" s="146"/>
      <c r="AS47" s="147"/>
      <c r="AT47" s="146"/>
      <c r="AU47" s="147"/>
      <c r="AV47" s="146"/>
      <c r="AW47" s="147"/>
      <c r="AX47" s="20"/>
      <c r="AY47" s="20"/>
      <c r="AZ47" s="20"/>
      <c r="BA47" s="20"/>
      <c r="BB47" s="20"/>
      <c r="BC47" s="20"/>
      <c r="BD47" s="20"/>
      <c r="BF47" s="155"/>
      <c r="BG47" s="155"/>
      <c r="BH47" s="155"/>
      <c r="BI47" s="155"/>
      <c r="BJ47" s="155"/>
      <c r="BK47" s="155"/>
      <c r="BL47" s="155"/>
      <c r="BM47" s="155"/>
      <c r="BN47" s="156"/>
      <c r="BO47" s="156"/>
      <c r="BP47" s="156"/>
      <c r="BQ47" s="156"/>
      <c r="BR47" s="156"/>
      <c r="BS47" s="156"/>
      <c r="BT47" s="156"/>
      <c r="BU47" s="156"/>
      <c r="BV47" s="156"/>
      <c r="BW47" s="156"/>
      <c r="BX47" s="156"/>
      <c r="BY47" s="156"/>
      <c r="BZ47" s="156"/>
      <c r="CA47" s="156"/>
      <c r="CB47" s="156"/>
      <c r="CC47" s="156"/>
      <c r="CD47" s="156"/>
      <c r="CE47" s="156"/>
      <c r="CF47" s="157"/>
      <c r="CG47" s="157"/>
      <c r="CH47" s="157"/>
      <c r="CI47" s="157"/>
      <c r="CJ47" s="157"/>
      <c r="CK47" s="148"/>
      <c r="CL47" s="148"/>
      <c r="CM47" s="148"/>
      <c r="CN47" s="148"/>
      <c r="CO47" s="148"/>
      <c r="CP47" s="148"/>
      <c r="CQ47" s="148"/>
      <c r="CR47" s="148"/>
      <c r="CS47" s="148"/>
      <c r="CT47" s="148"/>
      <c r="CU47" s="148"/>
      <c r="CV47" s="148"/>
      <c r="CW47" s="148"/>
      <c r="CX47" s="148"/>
      <c r="CY47" s="148"/>
      <c r="CZ47" s="148"/>
      <c r="DA47" s="148"/>
      <c r="DB47" s="148"/>
      <c r="DC47" s="148"/>
      <c r="DD47" s="148"/>
      <c r="DE47" s="148"/>
      <c r="DF47" s="148"/>
      <c r="DG47" s="148"/>
      <c r="DH47" s="148"/>
      <c r="DI47" s="148"/>
      <c r="DJ47" s="149"/>
      <c r="DK47" s="149"/>
      <c r="DL47" s="149"/>
    </row>
    <row r="48" spans="1:116" s="4" customFormat="1" ht="15" customHeight="1" x14ac:dyDescent="0.4">
      <c r="A48" s="181"/>
      <c r="B48" s="182"/>
      <c r="C48" s="183"/>
      <c r="D48" s="31"/>
      <c r="E48" s="139" t="s">
        <v>19</v>
      </c>
      <c r="F48" s="139"/>
      <c r="G48" s="12"/>
      <c r="H48" s="140" t="str">
        <f>IF(DV60=0,"",DW60)&amp;" "&amp;DX60</f>
        <v xml:space="preserve"> </v>
      </c>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1" t="s">
        <v>20</v>
      </c>
      <c r="AH48" s="141"/>
      <c r="AI48" s="141"/>
      <c r="AJ48" s="141"/>
      <c r="AK48" s="140" t="str">
        <f>IF(DV60=0,"",DY60)</f>
        <v/>
      </c>
      <c r="AL48" s="140"/>
      <c r="AM48" s="140"/>
      <c r="AN48" s="140"/>
      <c r="AO48" s="140"/>
      <c r="AP48" s="140"/>
      <c r="AQ48" s="140"/>
      <c r="AR48" s="140"/>
      <c r="AS48" s="140"/>
      <c r="AT48" s="140"/>
      <c r="AU48" s="140"/>
      <c r="AV48" s="140"/>
      <c r="AW48" s="140"/>
      <c r="AX48" s="140"/>
      <c r="AY48" s="140"/>
      <c r="AZ48" s="140"/>
      <c r="BA48" s="140"/>
      <c r="BB48" s="140"/>
      <c r="BC48" s="140"/>
      <c r="BD48" s="140"/>
      <c r="BE48" s="30"/>
      <c r="BF48" s="155"/>
      <c r="BG48" s="155"/>
      <c r="BH48" s="155"/>
      <c r="BI48" s="155"/>
      <c r="BJ48" s="155"/>
      <c r="BK48" s="155"/>
      <c r="BL48" s="155"/>
      <c r="BM48" s="155"/>
      <c r="BN48" s="156"/>
      <c r="BO48" s="156"/>
      <c r="BP48" s="156"/>
      <c r="BQ48" s="156"/>
      <c r="BR48" s="156"/>
      <c r="BS48" s="156"/>
      <c r="BT48" s="156"/>
      <c r="BU48" s="156"/>
      <c r="BV48" s="156"/>
      <c r="BW48" s="156"/>
      <c r="BX48" s="156"/>
      <c r="BY48" s="156"/>
      <c r="BZ48" s="156"/>
      <c r="CA48" s="156"/>
      <c r="CB48" s="156"/>
      <c r="CC48" s="156"/>
      <c r="CD48" s="156"/>
      <c r="CE48" s="156"/>
      <c r="CF48" s="157"/>
      <c r="CG48" s="157"/>
      <c r="CH48" s="157"/>
      <c r="CI48" s="157"/>
      <c r="CJ48" s="157"/>
      <c r="CK48" s="148"/>
      <c r="CL48" s="148"/>
      <c r="CM48" s="148"/>
      <c r="CN48" s="148"/>
      <c r="CO48" s="148"/>
      <c r="CP48" s="148"/>
      <c r="CQ48" s="148"/>
      <c r="CR48" s="148"/>
      <c r="CS48" s="148"/>
      <c r="CT48" s="148"/>
      <c r="CU48" s="148"/>
      <c r="CV48" s="148"/>
      <c r="CW48" s="148"/>
      <c r="CX48" s="148"/>
      <c r="CY48" s="148"/>
      <c r="CZ48" s="148"/>
      <c r="DA48" s="148"/>
      <c r="DB48" s="148"/>
      <c r="DC48" s="148"/>
      <c r="DD48" s="148"/>
      <c r="DE48" s="148"/>
      <c r="DF48" s="148"/>
      <c r="DG48" s="148"/>
      <c r="DH48" s="148"/>
      <c r="DI48" s="148"/>
      <c r="DJ48" s="149"/>
      <c r="DK48" s="149"/>
      <c r="DL48" s="149"/>
    </row>
    <row r="49" spans="1:151" s="4" customFormat="1" ht="15" customHeight="1" x14ac:dyDescent="0.4">
      <c r="A49" s="181"/>
      <c r="B49" s="182"/>
      <c r="C49" s="183"/>
      <c r="D49" s="25"/>
      <c r="E49" s="142" t="s">
        <v>21</v>
      </c>
      <c r="F49" s="142"/>
      <c r="G49" s="142"/>
      <c r="H49" s="128" t="str">
        <f>IF(DV60=0,"",DZ60)</f>
        <v/>
      </c>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32"/>
      <c r="BF49" s="155"/>
      <c r="BG49" s="155"/>
      <c r="BH49" s="155"/>
      <c r="BI49" s="155"/>
      <c r="BJ49" s="155"/>
      <c r="BK49" s="155"/>
      <c r="BL49" s="155"/>
      <c r="BM49" s="155"/>
      <c r="BN49" s="156"/>
      <c r="BO49" s="156"/>
      <c r="BP49" s="156"/>
      <c r="BQ49" s="156"/>
      <c r="BR49" s="156"/>
      <c r="BS49" s="156"/>
      <c r="BT49" s="156"/>
      <c r="BU49" s="156"/>
      <c r="BV49" s="156"/>
      <c r="BW49" s="156"/>
      <c r="BX49" s="156"/>
      <c r="BY49" s="156"/>
      <c r="BZ49" s="156"/>
      <c r="CA49" s="156"/>
      <c r="CB49" s="156"/>
      <c r="CC49" s="156"/>
      <c r="CD49" s="156"/>
      <c r="CE49" s="156"/>
      <c r="CF49" s="157"/>
      <c r="CG49" s="157"/>
      <c r="CH49" s="157"/>
      <c r="CI49" s="157"/>
      <c r="CJ49" s="157"/>
      <c r="CK49" s="148"/>
      <c r="CL49" s="148"/>
      <c r="CM49" s="148"/>
      <c r="CN49" s="148"/>
      <c r="CO49" s="148"/>
      <c r="CP49" s="148"/>
      <c r="CQ49" s="148"/>
      <c r="CR49" s="148"/>
      <c r="CS49" s="148"/>
      <c r="CT49" s="148"/>
      <c r="CU49" s="148"/>
      <c r="CV49" s="148"/>
      <c r="CW49" s="148"/>
      <c r="CX49" s="148"/>
      <c r="CY49" s="148"/>
      <c r="CZ49" s="148"/>
      <c r="DA49" s="148"/>
      <c r="DB49" s="148"/>
      <c r="DC49" s="148"/>
      <c r="DD49" s="148"/>
      <c r="DE49" s="148"/>
      <c r="DF49" s="148"/>
      <c r="DG49" s="148"/>
      <c r="DH49" s="148"/>
      <c r="DI49" s="148"/>
      <c r="DJ49" s="149"/>
      <c r="DK49" s="149"/>
      <c r="DL49" s="149"/>
    </row>
    <row r="50" spans="1:151" s="4" customFormat="1" ht="15" customHeight="1" x14ac:dyDescent="0.4">
      <c r="A50" s="181"/>
      <c r="B50" s="182"/>
      <c r="C50" s="183"/>
      <c r="D50" s="25"/>
      <c r="E50" s="28"/>
      <c r="F50" s="28"/>
      <c r="G50" s="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32"/>
      <c r="BF50" s="155"/>
      <c r="BG50" s="155"/>
      <c r="BH50" s="155"/>
      <c r="BI50" s="155"/>
      <c r="BJ50" s="155"/>
      <c r="BK50" s="155"/>
      <c r="BL50" s="155"/>
      <c r="BM50" s="155"/>
      <c r="BN50" s="156"/>
      <c r="BO50" s="156"/>
      <c r="BP50" s="156"/>
      <c r="BQ50" s="156"/>
      <c r="BR50" s="156"/>
      <c r="BS50" s="156"/>
      <c r="BT50" s="156"/>
      <c r="BU50" s="156"/>
      <c r="BV50" s="156"/>
      <c r="BW50" s="156"/>
      <c r="BX50" s="156"/>
      <c r="BY50" s="156"/>
      <c r="BZ50" s="156"/>
      <c r="CA50" s="156"/>
      <c r="CB50" s="156"/>
      <c r="CC50" s="156"/>
      <c r="CD50" s="156"/>
      <c r="CE50" s="156"/>
      <c r="CF50" s="157"/>
      <c r="CG50" s="157"/>
      <c r="CH50" s="157"/>
      <c r="CI50" s="157"/>
      <c r="CJ50" s="157"/>
      <c r="CK50" s="148"/>
      <c r="CL50" s="148"/>
      <c r="CM50" s="148"/>
      <c r="CN50" s="148"/>
      <c r="CO50" s="148"/>
      <c r="CP50" s="148"/>
      <c r="CQ50" s="148"/>
      <c r="CR50" s="148"/>
      <c r="CS50" s="148"/>
      <c r="CT50" s="148"/>
      <c r="CU50" s="148"/>
      <c r="CV50" s="148"/>
      <c r="CW50" s="148"/>
      <c r="CX50" s="148"/>
      <c r="CY50" s="148"/>
      <c r="CZ50" s="148"/>
      <c r="DA50" s="148"/>
      <c r="DB50" s="148"/>
      <c r="DC50" s="148"/>
      <c r="DD50" s="148"/>
      <c r="DE50" s="148"/>
      <c r="DF50" s="148"/>
      <c r="DG50" s="148"/>
      <c r="DH50" s="148"/>
      <c r="DI50" s="148"/>
      <c r="DJ50" s="149"/>
      <c r="DK50" s="149"/>
      <c r="DL50" s="149"/>
    </row>
    <row r="51" spans="1:151" s="4" customFormat="1" ht="3" customHeight="1" x14ac:dyDescent="0.4">
      <c r="A51" s="184"/>
      <c r="B51" s="185"/>
      <c r="C51" s="186"/>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55"/>
      <c r="BG51" s="155"/>
      <c r="BH51" s="155"/>
      <c r="BI51" s="155"/>
      <c r="BJ51" s="155"/>
      <c r="BK51" s="155"/>
      <c r="BL51" s="155"/>
      <c r="BM51" s="155"/>
      <c r="BN51" s="156"/>
      <c r="BO51" s="156"/>
      <c r="BP51" s="156"/>
      <c r="BQ51" s="156"/>
      <c r="BR51" s="156"/>
      <c r="BS51" s="156"/>
      <c r="BT51" s="156"/>
      <c r="BU51" s="156"/>
      <c r="BV51" s="156"/>
      <c r="BW51" s="156"/>
      <c r="BX51" s="156"/>
      <c r="BY51" s="156"/>
      <c r="BZ51" s="156"/>
      <c r="CA51" s="156"/>
      <c r="CB51" s="156"/>
      <c r="CC51" s="156"/>
      <c r="CD51" s="156"/>
      <c r="CE51" s="156"/>
      <c r="CF51" s="157"/>
      <c r="CG51" s="157"/>
      <c r="CH51" s="157"/>
      <c r="CI51" s="157"/>
      <c r="CJ51" s="157"/>
      <c r="CK51" s="148"/>
      <c r="CL51" s="148"/>
      <c r="CM51" s="148"/>
      <c r="CN51" s="148"/>
      <c r="CO51" s="148"/>
      <c r="CP51" s="148"/>
      <c r="CQ51" s="148"/>
      <c r="CR51" s="148"/>
      <c r="CS51" s="148"/>
      <c r="CT51" s="148"/>
      <c r="CU51" s="148"/>
      <c r="CV51" s="148"/>
      <c r="CW51" s="148"/>
      <c r="CX51" s="148"/>
      <c r="CY51" s="148"/>
      <c r="CZ51" s="148"/>
      <c r="DA51" s="148"/>
      <c r="DB51" s="148"/>
      <c r="DC51" s="148"/>
      <c r="DD51" s="148"/>
      <c r="DE51" s="148"/>
      <c r="DF51" s="148"/>
      <c r="DG51" s="148"/>
      <c r="DH51" s="148"/>
      <c r="DI51" s="148"/>
      <c r="DJ51" s="149"/>
      <c r="DK51" s="149"/>
      <c r="DL51" s="149"/>
    </row>
    <row r="52" spans="1:151" s="4" customFormat="1" ht="18" customHeight="1" x14ac:dyDescent="0.45">
      <c r="A52" s="135" t="s">
        <v>48</v>
      </c>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77"/>
      <c r="CI52" s="177"/>
      <c r="CJ52" s="177"/>
      <c r="CK52" s="177"/>
      <c r="CL52" s="177"/>
      <c r="CM52" s="177"/>
      <c r="CN52" s="177"/>
      <c r="CO52" s="177"/>
      <c r="CP52" s="177"/>
      <c r="CQ52" s="177"/>
      <c r="CR52" s="177"/>
      <c r="CS52" s="177"/>
      <c r="CT52" s="177"/>
      <c r="CU52" s="177"/>
      <c r="CV52" s="177"/>
      <c r="CW52" s="177"/>
      <c r="CX52" s="177"/>
      <c r="CY52" s="177"/>
      <c r="CZ52" s="177"/>
      <c r="DA52" s="177"/>
      <c r="DB52" s="177"/>
      <c r="DC52" s="177"/>
      <c r="DD52" s="177"/>
      <c r="DE52" s="177"/>
      <c r="DF52" s="177"/>
      <c r="DG52" s="33"/>
      <c r="DH52" s="34"/>
      <c r="DI52" s="35"/>
    </row>
    <row r="53" spans="1:151" s="4" customFormat="1" ht="3" customHeight="1" x14ac:dyDescent="0.45">
      <c r="A53" s="176"/>
      <c r="B53" s="176"/>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8"/>
      <c r="CI53" s="138"/>
      <c r="CJ53" s="138"/>
      <c r="CK53" s="138"/>
      <c r="CL53" s="138"/>
      <c r="CM53" s="138"/>
      <c r="CN53" s="138"/>
      <c r="CO53" s="138"/>
      <c r="CP53" s="138"/>
      <c r="CQ53" s="138"/>
      <c r="CR53" s="138"/>
      <c r="CS53" s="138"/>
      <c r="CT53" s="138"/>
      <c r="CU53" s="138"/>
      <c r="CV53" s="138"/>
      <c r="CW53" s="138"/>
      <c r="CX53" s="138"/>
      <c r="CY53" s="138"/>
      <c r="CZ53" s="138"/>
      <c r="DA53" s="138"/>
      <c r="DB53" s="138"/>
      <c r="DC53" s="138"/>
      <c r="DD53" s="138"/>
      <c r="DE53" s="138"/>
      <c r="DF53" s="138"/>
      <c r="DG53" s="36"/>
      <c r="DH53" s="37"/>
      <c r="DI53" s="38"/>
    </row>
    <row r="54" spans="1:151" s="47" customFormat="1" ht="15" customHeight="1" x14ac:dyDescent="0.4">
      <c r="A54" s="39" t="s">
        <v>49</v>
      </c>
      <c r="B54" s="40"/>
      <c r="C54" s="40"/>
      <c r="D54" s="40"/>
      <c r="E54" s="41"/>
      <c r="F54" s="10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2"/>
      <c r="BM54" s="41"/>
      <c r="BN54" s="41"/>
      <c r="BO54" s="44"/>
      <c r="BP54" s="44"/>
      <c r="BQ54" s="44"/>
      <c r="BR54" s="44"/>
      <c r="BS54" s="44"/>
      <c r="BT54" s="44"/>
      <c r="BU54" s="44"/>
      <c r="BV54" s="44"/>
      <c r="BW54" s="44"/>
      <c r="BX54" s="44"/>
      <c r="BY54" s="44"/>
      <c r="BZ54" s="44"/>
      <c r="CA54" s="44"/>
      <c r="CB54" s="44"/>
      <c r="CC54" s="44"/>
      <c r="CD54" s="44"/>
      <c r="CE54" s="44"/>
      <c r="CF54" s="44"/>
      <c r="CG54" s="44"/>
      <c r="CH54" s="44"/>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6"/>
      <c r="DV54" s="158" t="s">
        <v>4</v>
      </c>
      <c r="DW54" s="158"/>
      <c r="DX54" s="158"/>
      <c r="DY54" s="158"/>
      <c r="DZ54" s="172">
        <v>1</v>
      </c>
      <c r="EA54" s="172"/>
      <c r="EB54" s="158" t="s">
        <v>5</v>
      </c>
      <c r="EC54" s="158"/>
      <c r="ED54" s="158"/>
      <c r="EE54" s="158"/>
      <c r="EF54" s="158"/>
      <c r="EG54" s="172">
        <v>20</v>
      </c>
      <c r="EH54" s="172"/>
      <c r="EI54" s="4"/>
      <c r="EJ54" s="4"/>
      <c r="EK54" s="4"/>
      <c r="EL54" s="4"/>
      <c r="EM54" s="4"/>
      <c r="EN54" s="4"/>
      <c r="EO54" s="4"/>
      <c r="EP54" s="4"/>
      <c r="EQ54" s="4"/>
      <c r="ER54" s="4"/>
      <c r="ES54" s="4"/>
      <c r="ET54" s="4"/>
      <c r="EU54" s="4"/>
    </row>
    <row r="55" spans="1:151" s="47" customFormat="1" ht="13.9" customHeight="1" x14ac:dyDescent="0.4">
      <c r="A55" s="48" t="s">
        <v>24</v>
      </c>
      <c r="B55" s="49"/>
      <c r="C55" s="49"/>
      <c r="D55" s="49"/>
      <c r="E55" s="49"/>
      <c r="F55" s="174" t="s">
        <v>50</v>
      </c>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5"/>
      <c r="BM55" s="102"/>
      <c r="BN55" s="102"/>
      <c r="BO55" s="102"/>
      <c r="BP55" s="102"/>
      <c r="BQ55" s="102"/>
      <c r="BR55" s="102"/>
      <c r="BS55" s="102"/>
      <c r="BT55" s="102"/>
      <c r="BU55" s="102"/>
      <c r="BV55" s="102"/>
      <c r="BW55" s="102"/>
      <c r="BX55" s="102"/>
      <c r="CC55" s="125" t="s">
        <v>28</v>
      </c>
      <c r="CD55" s="125"/>
      <c r="CE55" s="125"/>
      <c r="CF55" s="125"/>
      <c r="CG55" s="125"/>
      <c r="CH55" s="131"/>
      <c r="CI55" s="131"/>
      <c r="CJ55" s="131"/>
      <c r="CK55" s="131"/>
      <c r="CL55" s="131"/>
      <c r="CM55" s="131"/>
      <c r="CN55" s="131"/>
      <c r="CO55" s="131"/>
      <c r="CP55" s="131"/>
      <c r="CQ55" s="131"/>
      <c r="CR55" s="131"/>
      <c r="CS55" s="131"/>
      <c r="CT55" s="131"/>
      <c r="CU55" s="131"/>
      <c r="CV55" s="131"/>
      <c r="CW55" s="131"/>
      <c r="CX55" s="131"/>
      <c r="CY55" s="131"/>
      <c r="CZ55" s="131"/>
      <c r="DA55" s="56"/>
      <c r="DB55" s="57" t="s">
        <v>29</v>
      </c>
      <c r="DC55" s="1"/>
      <c r="DD55" s="1"/>
      <c r="DE55" s="1"/>
      <c r="DF55" s="53"/>
      <c r="DG55" s="53"/>
      <c r="DH55" s="53"/>
      <c r="DI55" s="54"/>
      <c r="DV55" s="122">
        <v>3300700449479</v>
      </c>
      <c r="DW55" s="123" t="str">
        <f>_xlfn.XLOOKUP(DV55,Data!D:D,Data!C:C,"")</f>
        <v>นาย</v>
      </c>
      <c r="DX55" s="124" t="str">
        <f>_xlfn.TEXTBEFORE(_xlfn.XLOOKUP(DV55,Data!D:D,Data!B:B)," ",,,,"")</f>
        <v>จาก</v>
      </c>
      <c r="DY55" s="123" t="str">
        <f>_xlfn.TEXTAFTER(_xlfn.XLOOKUP(DV55,Data!D:D,Data!B:B)," ",,,,"")</f>
        <v>โค้งสำโรง</v>
      </c>
      <c r="DZ55" s="123" t="str">
        <f>_xlfn.XLOOKUP(DV55,Data!D:D,Data!E:E,"")</f>
        <v>8 หมู่ที่ 8 ต.เมืองฝาง อ.เมือง จ.บุรีรัมย์</v>
      </c>
      <c r="EA55" s="124"/>
      <c r="EB55" s="124"/>
      <c r="EC55" s="124"/>
      <c r="ED55" s="124"/>
      <c r="EE55" s="124"/>
      <c r="EF55" s="124"/>
      <c r="EG55" s="124"/>
      <c r="EH55" s="124"/>
      <c r="EI55" s="4"/>
      <c r="EJ55" s="4"/>
      <c r="EK55" s="4"/>
      <c r="EL55" s="4"/>
      <c r="EM55" s="4"/>
      <c r="EN55" s="4"/>
      <c r="EO55" s="4"/>
      <c r="EP55" s="4"/>
      <c r="EQ55" s="4"/>
      <c r="ER55" s="4"/>
      <c r="ES55" s="4"/>
      <c r="ET55" s="4"/>
      <c r="EU55" s="4"/>
    </row>
    <row r="56" spans="1:151" s="47" customFormat="1" ht="13.9" customHeight="1" x14ac:dyDescent="0.4">
      <c r="A56" s="55"/>
      <c r="B56" s="22"/>
      <c r="C56" s="22"/>
      <c r="D56" s="22"/>
      <c r="E56" s="50"/>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174"/>
      <c r="BG56" s="174"/>
      <c r="BH56" s="174"/>
      <c r="BI56" s="174"/>
      <c r="BJ56" s="174"/>
      <c r="BK56" s="174"/>
      <c r="BL56" s="175"/>
      <c r="BM56" s="102"/>
      <c r="BN56" s="102"/>
      <c r="BO56" s="102"/>
      <c r="BP56" s="102"/>
      <c r="BQ56" s="102"/>
      <c r="BR56" s="102"/>
      <c r="BS56" s="102"/>
      <c r="BT56" s="102"/>
      <c r="BU56" s="102"/>
      <c r="BV56" s="102"/>
      <c r="BW56" s="102"/>
      <c r="BX56" s="102"/>
      <c r="CC56" s="57"/>
      <c r="CD56" s="57"/>
      <c r="CE56" s="56"/>
      <c r="CF56" s="59"/>
      <c r="CG56" s="1" t="s">
        <v>31</v>
      </c>
      <c r="CH56" s="132" t="str">
        <f>Config!B4</f>
        <v>นายไป๊ เฟี๊ยวฟ้าว</v>
      </c>
      <c r="CI56" s="132"/>
      <c r="CJ56" s="132"/>
      <c r="CK56" s="132"/>
      <c r="CL56" s="132"/>
      <c r="CM56" s="132"/>
      <c r="CN56" s="132"/>
      <c r="CO56" s="132"/>
      <c r="CP56" s="132"/>
      <c r="CQ56" s="132"/>
      <c r="CR56" s="132"/>
      <c r="CS56" s="132"/>
      <c r="CT56" s="132"/>
      <c r="CU56" s="132"/>
      <c r="CV56" s="132"/>
      <c r="CW56" s="132"/>
      <c r="CX56" s="132"/>
      <c r="CY56" s="132"/>
      <c r="CZ56" s="132"/>
      <c r="DA56" s="1" t="s">
        <v>32</v>
      </c>
      <c r="DB56" s="57"/>
      <c r="DC56" s="57"/>
      <c r="DD56" s="57"/>
      <c r="DE56" s="57"/>
      <c r="DF56" s="58"/>
      <c r="DG56" s="53"/>
      <c r="DH56" s="53"/>
      <c r="DI56" s="54"/>
      <c r="DV56" s="122">
        <v>1319900619744</v>
      </c>
      <c r="DW56" s="123" t="str">
        <f>_xlfn.XLOOKUP(DV56,Data!D:D,Data!C:C,"")</f>
        <v>นาย</v>
      </c>
      <c r="DX56" s="124" t="str">
        <f>_xlfn.TEXTBEFORE(_xlfn.XLOOKUP(DV56,Data!D:D,Data!B:B)," ",,,,"")</f>
        <v>ทนงศักดิ์</v>
      </c>
      <c r="DY56" s="123" t="str">
        <f>_xlfn.TEXTAFTER(_xlfn.XLOOKUP(DV56,Data!D:D,Data!B:B)," ",,,,"")</f>
        <v>โค้งสำโรง</v>
      </c>
      <c r="DZ56" s="123" t="str">
        <f>_xlfn.XLOOKUP(DV56,Data!D:D,Data!E:E,"")</f>
        <v>8 หมู่ที่ 8 ต.เมืองฝาง อ.เมือง จ.บุรีรัมย์</v>
      </c>
      <c r="EA56" s="124"/>
      <c r="EB56" s="124"/>
      <c r="EC56" s="124"/>
      <c r="ED56" s="124"/>
      <c r="EE56" s="124"/>
      <c r="EF56" s="124"/>
      <c r="EG56" s="124"/>
      <c r="EH56" s="124"/>
      <c r="EI56" s="4"/>
      <c r="EJ56" s="4"/>
      <c r="EK56" s="4"/>
      <c r="EL56" s="4"/>
      <c r="EM56" s="4"/>
      <c r="EN56" s="4"/>
      <c r="EO56" s="4"/>
      <c r="EP56" s="4"/>
      <c r="EQ56" s="4"/>
      <c r="ER56" s="4"/>
      <c r="ES56" s="4"/>
      <c r="ET56" s="4"/>
      <c r="EU56" s="4"/>
    </row>
    <row r="57" spans="1:151" s="47" customFormat="1" ht="13.9" customHeight="1" x14ac:dyDescent="0.4">
      <c r="A57" s="55"/>
      <c r="B57" s="22"/>
      <c r="C57" s="22"/>
      <c r="D57" s="22"/>
      <c r="E57" s="50"/>
      <c r="F57" s="174"/>
      <c r="G57" s="174"/>
      <c r="H57" s="174"/>
      <c r="I57" s="1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5"/>
      <c r="BM57" s="102"/>
      <c r="BN57" s="102"/>
      <c r="BO57" s="102"/>
      <c r="BP57" s="102"/>
      <c r="BQ57" s="102"/>
      <c r="BR57" s="102"/>
      <c r="BS57" s="102"/>
      <c r="BT57" s="102"/>
      <c r="BU57" s="102"/>
      <c r="BV57" s="102"/>
      <c r="BW57" s="102"/>
      <c r="BX57" s="102"/>
      <c r="CC57" s="57"/>
      <c r="CD57" s="57"/>
      <c r="CE57" s="56"/>
      <c r="CF57" s="1"/>
      <c r="CH57" s="133"/>
      <c r="CI57" s="133"/>
      <c r="CJ57" s="133"/>
      <c r="CK57" s="133"/>
      <c r="CL57" s="133"/>
      <c r="CM57" s="133"/>
      <c r="CN57" s="133"/>
      <c r="CO57" s="133"/>
      <c r="CP57" s="133"/>
      <c r="CQ57" s="133"/>
      <c r="CR57" s="133"/>
      <c r="CS57" s="133"/>
      <c r="CT57" s="133"/>
      <c r="CU57" s="133"/>
      <c r="CV57" s="133"/>
      <c r="CW57" s="133"/>
      <c r="CX57" s="133"/>
      <c r="CY57" s="133"/>
      <c r="CZ57" s="133"/>
      <c r="DB57" s="57"/>
      <c r="DC57" s="57"/>
      <c r="DD57" s="57"/>
      <c r="DE57" s="57"/>
      <c r="DF57" s="60"/>
      <c r="DI57" s="54"/>
      <c r="DV57" s="122">
        <v>1310100173182</v>
      </c>
      <c r="DW57" s="123" t="str">
        <f>_xlfn.XLOOKUP(DV57,Data!D:D,Data!C:C,"")</f>
        <v>นาย</v>
      </c>
      <c r="DX57" s="124" t="str">
        <f>_xlfn.TEXTBEFORE(_xlfn.XLOOKUP(DV57,Data!D:D,Data!B:B)," ",,,,"")</f>
        <v>อานนท์</v>
      </c>
      <c r="DY57" s="123" t="str">
        <f>_xlfn.TEXTAFTER(_xlfn.XLOOKUP(DV57,Data!D:D,Data!B:B)," ",,,,"")</f>
        <v>พันมะวงค์</v>
      </c>
      <c r="DZ57" s="123" t="str">
        <f>_xlfn.XLOOKUP(DV57,Data!D:D,Data!E:E,"")</f>
        <v>161 หมู่ที่ 8 ต.เมืองฝาง อ.เมือง จ.บุรีรัมย์</v>
      </c>
      <c r="EA57" s="124"/>
      <c r="EB57" s="124"/>
      <c r="EC57" s="124"/>
      <c r="ED57" s="124"/>
      <c r="EE57" s="124"/>
      <c r="EF57" s="124"/>
      <c r="EG57" s="124"/>
      <c r="EH57" s="124"/>
      <c r="EI57" s="4"/>
      <c r="EJ57" s="4"/>
      <c r="EK57" s="4"/>
      <c r="EL57" s="4"/>
      <c r="EM57" s="4"/>
      <c r="EN57" s="4"/>
      <c r="EO57" s="4"/>
      <c r="EP57" s="4"/>
      <c r="EQ57" s="4"/>
      <c r="ER57" s="4"/>
      <c r="ES57" s="4"/>
      <c r="ET57" s="4"/>
      <c r="EU57" s="4"/>
    </row>
    <row r="58" spans="1:151" s="47" customFormat="1" ht="13.9" customHeight="1" x14ac:dyDescent="0.4">
      <c r="A58" s="55"/>
      <c r="B58" s="22"/>
      <c r="C58" s="22"/>
      <c r="D58" s="22"/>
      <c r="E58" s="50"/>
      <c r="F58" s="174"/>
      <c r="G58" s="174"/>
      <c r="H58" s="174"/>
      <c r="I58" s="1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5"/>
      <c r="BM58" s="102"/>
      <c r="BN58" s="102"/>
      <c r="BO58" s="102"/>
      <c r="BP58" s="102"/>
      <c r="BQ58" s="102"/>
      <c r="BR58" s="102"/>
      <c r="BS58" s="102"/>
      <c r="BT58" s="102"/>
      <c r="BU58" s="102"/>
      <c r="BV58" s="102"/>
      <c r="BW58" s="102"/>
      <c r="BX58" s="102"/>
      <c r="CC58" s="125" t="s">
        <v>37</v>
      </c>
      <c r="CD58" s="125"/>
      <c r="CE58" s="125"/>
      <c r="CF58" s="125"/>
      <c r="CG58" s="125"/>
      <c r="CH58" s="126" t="str">
        <f>Config!B5</f>
        <v>ผู้จัดการเฟี๊ยวฟ้าว</v>
      </c>
      <c r="CI58" s="126"/>
      <c r="CJ58" s="126"/>
      <c r="CK58" s="126"/>
      <c r="CL58" s="126"/>
      <c r="CM58" s="126"/>
      <c r="CN58" s="126"/>
      <c r="CO58" s="126"/>
      <c r="CP58" s="126"/>
      <c r="CQ58" s="126"/>
      <c r="CR58" s="126"/>
      <c r="CS58" s="126"/>
      <c r="CT58" s="126"/>
      <c r="CU58" s="126"/>
      <c r="CV58" s="126"/>
      <c r="CW58" s="126"/>
      <c r="CX58" s="126"/>
      <c r="CY58" s="126"/>
      <c r="CZ58" s="126"/>
      <c r="DA58" s="56"/>
      <c r="DB58" s="57"/>
      <c r="DC58" s="57"/>
      <c r="DD58" s="57"/>
      <c r="DE58" s="57"/>
      <c r="DF58" s="60"/>
      <c r="DI58" s="54"/>
      <c r="DV58" s="122">
        <v>3300700449479</v>
      </c>
      <c r="DW58" s="123" t="str">
        <f>_xlfn.XLOOKUP(DV58,Data!D:D,Data!C:C,"")</f>
        <v>นาย</v>
      </c>
      <c r="DX58" s="124" t="str">
        <f>_xlfn.TEXTBEFORE(_xlfn.XLOOKUP(DV58,Data!D:D,Data!B:B)," ",,,,"")</f>
        <v>จาก</v>
      </c>
      <c r="DY58" s="123" t="str">
        <f>_xlfn.TEXTAFTER(_xlfn.XLOOKUP(DV58,Data!D:D,Data!B:B)," ",,,,"")</f>
        <v>โค้งสำโรง</v>
      </c>
      <c r="DZ58" s="123" t="str">
        <f>_xlfn.XLOOKUP(DV58,Data!D:D,Data!E:E,"")</f>
        <v>8 หมู่ที่ 8 ต.เมืองฝาง อ.เมือง จ.บุรีรัมย์</v>
      </c>
      <c r="EA58" s="124"/>
      <c r="EB58" s="124"/>
      <c r="EC58" s="124"/>
      <c r="ED58" s="124"/>
      <c r="EE58" s="124"/>
      <c r="EF58" s="124"/>
      <c r="EG58" s="124"/>
      <c r="EH58" s="124"/>
      <c r="EI58" s="4"/>
      <c r="EJ58" s="4"/>
      <c r="EK58" s="4"/>
      <c r="EL58" s="4"/>
      <c r="EM58" s="4"/>
      <c r="EN58" s="4"/>
      <c r="EO58" s="4"/>
      <c r="EP58" s="4"/>
      <c r="EQ58" s="4"/>
      <c r="ER58" s="4"/>
      <c r="ES58" s="4"/>
      <c r="ET58" s="4"/>
      <c r="EU58" s="4"/>
    </row>
    <row r="59" spans="1:151" s="61" customFormat="1" ht="13.9" customHeight="1" x14ac:dyDescent="0.4">
      <c r="A59" s="55"/>
      <c r="B59" s="22"/>
      <c r="C59" s="22"/>
      <c r="D59" s="22"/>
      <c r="E59" s="22"/>
      <c r="F59" s="174"/>
      <c r="G59" s="174"/>
      <c r="H59" s="174"/>
      <c r="I59" s="1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5"/>
      <c r="BM59" s="102"/>
      <c r="BN59" s="102"/>
      <c r="BO59" s="102"/>
      <c r="BP59" s="102"/>
      <c r="BQ59" s="102"/>
      <c r="BR59" s="102"/>
      <c r="BS59" s="102"/>
      <c r="BT59" s="102"/>
      <c r="BU59" s="102"/>
      <c r="BV59" s="102"/>
      <c r="BW59" s="102"/>
      <c r="BX59" s="102"/>
      <c r="CC59" s="56"/>
      <c r="CD59" s="125" t="s">
        <v>39</v>
      </c>
      <c r="CE59" s="125"/>
      <c r="CF59" s="125"/>
      <c r="CG59" s="125"/>
      <c r="CH59" s="126"/>
      <c r="CI59" s="126"/>
      <c r="CJ59" s="126"/>
      <c r="CK59" s="126"/>
      <c r="CL59" s="126"/>
      <c r="CM59" s="126"/>
      <c r="CN59" s="126"/>
      <c r="CO59" s="126"/>
      <c r="CP59" s="126"/>
      <c r="CQ59" s="126"/>
      <c r="CR59" s="126"/>
      <c r="CS59" s="126"/>
      <c r="CT59" s="126"/>
      <c r="CU59" s="126"/>
      <c r="CV59" s="126"/>
      <c r="CW59" s="126"/>
      <c r="CX59" s="126"/>
      <c r="CY59" s="126"/>
      <c r="CZ59" s="126"/>
      <c r="DA59" s="56"/>
      <c r="DB59" s="57"/>
      <c r="DC59" s="57"/>
      <c r="DD59" s="57"/>
      <c r="DE59" s="57"/>
      <c r="DF59" s="60"/>
      <c r="DG59" s="47"/>
      <c r="DH59" s="47"/>
      <c r="DI59" s="54"/>
      <c r="DV59" s="122">
        <v>1310100173182</v>
      </c>
      <c r="DW59" s="123" t="str">
        <f>_xlfn.XLOOKUP(DV59,Data!D:D,Data!C:C,"")</f>
        <v>นาย</v>
      </c>
      <c r="DX59" s="124" t="str">
        <f>_xlfn.TEXTBEFORE(_xlfn.XLOOKUP(DV59,Data!D:D,Data!B:B)," ",,,,"")</f>
        <v>อานนท์</v>
      </c>
      <c r="DY59" s="123" t="str">
        <f>_xlfn.TEXTAFTER(_xlfn.XLOOKUP(DV59,Data!D:D,Data!B:B)," ",,,,"")</f>
        <v>พันมะวงค์</v>
      </c>
      <c r="DZ59" s="123" t="str">
        <f>_xlfn.XLOOKUP(DV59,Data!D:D,Data!E:E,"")</f>
        <v>161 หมู่ที่ 8 ต.เมืองฝาง อ.เมือง จ.บุรีรัมย์</v>
      </c>
      <c r="EA59" s="124"/>
      <c r="EB59" s="124"/>
      <c r="EC59" s="124"/>
      <c r="ED59" s="124"/>
      <c r="EE59" s="124"/>
      <c r="EF59" s="124"/>
      <c r="EG59" s="124"/>
      <c r="EH59" s="124"/>
      <c r="EI59" s="4"/>
      <c r="EJ59" s="4"/>
      <c r="EK59" s="4"/>
      <c r="EL59" s="4"/>
      <c r="EM59" s="4"/>
      <c r="EN59" s="4"/>
      <c r="EO59" s="4"/>
      <c r="EP59" s="4"/>
      <c r="EQ59" s="4"/>
      <c r="ER59" s="4"/>
      <c r="ES59" s="4"/>
      <c r="ET59" s="4"/>
      <c r="EU59" s="4"/>
    </row>
    <row r="60" spans="1:151" s="65" customFormat="1" ht="13.9" customHeight="1" x14ac:dyDescent="0.4">
      <c r="A60" s="55"/>
      <c r="B60" s="22"/>
      <c r="C60" s="22"/>
      <c r="D60" s="22"/>
      <c r="E60" s="22"/>
      <c r="F60" s="174"/>
      <c r="G60" s="174"/>
      <c r="H60" s="174"/>
      <c r="I60" s="1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5"/>
      <c r="BM60" s="102"/>
      <c r="BN60" s="102"/>
      <c r="BO60" s="102"/>
      <c r="BP60" s="102"/>
      <c r="BQ60" s="102"/>
      <c r="BR60" s="102"/>
      <c r="BS60" s="102"/>
      <c r="BT60" s="102"/>
      <c r="BU60" s="102"/>
      <c r="BV60" s="102"/>
      <c r="BW60" s="102"/>
      <c r="BX60" s="102"/>
      <c r="BY60" s="102"/>
      <c r="BZ60" s="102"/>
      <c r="CA60" s="102"/>
      <c r="CB60" s="102"/>
      <c r="CC60" s="102"/>
      <c r="CD60" s="102"/>
      <c r="CE60" s="102"/>
      <c r="CF60" s="102"/>
      <c r="CG60" s="102"/>
      <c r="CH60" s="102"/>
      <c r="CI60" s="102"/>
      <c r="CJ60" s="102"/>
      <c r="CK60" s="102"/>
      <c r="CL60" s="102"/>
      <c r="CM60" s="102"/>
      <c r="CN60" s="102"/>
      <c r="CO60" s="102"/>
      <c r="CP60" s="102"/>
      <c r="CQ60" s="102"/>
      <c r="CR60" s="102"/>
      <c r="CS60" s="102"/>
      <c r="CT60" s="102"/>
      <c r="CU60" s="102"/>
      <c r="CV60" s="102"/>
      <c r="CW60" s="102"/>
      <c r="CX60" s="102"/>
      <c r="CY60" s="102"/>
      <c r="CZ60" s="102"/>
      <c r="DA60" s="102"/>
      <c r="DB60" s="102"/>
      <c r="DC60" s="102"/>
      <c r="DD60" s="102"/>
      <c r="DE60" s="102"/>
      <c r="DF60" s="102"/>
      <c r="DG60" s="102"/>
      <c r="DH60" s="102"/>
      <c r="DI60" s="103"/>
      <c r="DV60" s="122"/>
      <c r="DW60" s="123">
        <f>_xlfn.XLOOKUP(DV60,Data!D:D,Data!C:C,"")</f>
        <v>0</v>
      </c>
      <c r="DX60" s="124" t="str">
        <f>_xlfn.TEXTBEFORE(_xlfn.XLOOKUP(DV60,Data!D:D,Data!B:B)," ",,,,"")</f>
        <v/>
      </c>
      <c r="DY60" s="123" t="str">
        <f>_xlfn.TEXTAFTER(_xlfn.XLOOKUP(DV60,Data!D:D,Data!B:B)," ",,,,"")</f>
        <v/>
      </c>
      <c r="DZ60" s="123">
        <f>_xlfn.XLOOKUP(DV60,Data!D:D,Data!E:E,"")</f>
        <v>0</v>
      </c>
      <c r="EA60" s="124"/>
      <c r="EB60" s="124"/>
      <c r="EC60" s="124"/>
      <c r="ED60" s="124"/>
      <c r="EE60" s="124"/>
      <c r="EF60" s="124"/>
      <c r="EG60" s="124"/>
      <c r="EH60" s="124"/>
      <c r="EI60" s="4"/>
      <c r="EJ60" s="4"/>
      <c r="EK60" s="4"/>
      <c r="EL60" s="4"/>
      <c r="EM60" s="4"/>
      <c r="EN60" s="4"/>
      <c r="EO60" s="4"/>
      <c r="EP60" s="4"/>
      <c r="EQ60" s="4"/>
      <c r="ER60" s="4"/>
      <c r="ES60" s="4"/>
      <c r="ET60" s="4"/>
      <c r="EU60" s="4"/>
    </row>
    <row r="61" spans="1:151" ht="18" x14ac:dyDescent="0.4">
      <c r="A61" s="104"/>
      <c r="B61" s="105"/>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6"/>
      <c r="BM61" s="105"/>
      <c r="BN61" s="105"/>
      <c r="BO61" s="105"/>
      <c r="BP61" s="105"/>
      <c r="BQ61" s="105"/>
      <c r="BR61" s="105"/>
      <c r="BS61" s="105"/>
      <c r="BT61" s="105"/>
      <c r="BU61" s="105"/>
      <c r="BV61" s="105"/>
      <c r="BW61" s="105"/>
      <c r="BX61" s="105"/>
      <c r="BY61" s="105"/>
      <c r="BZ61" s="105"/>
      <c r="CA61" s="105"/>
      <c r="CB61" s="105"/>
      <c r="CC61" s="105"/>
      <c r="CD61" s="105"/>
      <c r="CE61" s="105"/>
      <c r="CF61" s="105"/>
      <c r="CG61" s="105"/>
      <c r="CH61" s="105"/>
      <c r="CI61" s="105"/>
      <c r="CJ61" s="105"/>
      <c r="CK61" s="105"/>
      <c r="CL61" s="105"/>
      <c r="CM61" s="105"/>
      <c r="CN61" s="105"/>
      <c r="CO61" s="105"/>
      <c r="CP61" s="105"/>
      <c r="CQ61" s="105"/>
      <c r="CR61" s="105"/>
      <c r="CS61" s="105"/>
      <c r="CT61" s="105"/>
      <c r="CU61" s="105"/>
      <c r="CV61" s="105"/>
      <c r="CW61" s="105"/>
      <c r="CX61" s="105"/>
      <c r="CY61" s="105"/>
      <c r="CZ61" s="105"/>
      <c r="DA61" s="105"/>
      <c r="DB61" s="105"/>
      <c r="DC61" s="105"/>
      <c r="DD61" s="105"/>
      <c r="DE61" s="105"/>
      <c r="DF61" s="105"/>
      <c r="DG61" s="105"/>
      <c r="DH61" s="105"/>
      <c r="DI61" s="106"/>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row>
    <row r="62" spans="1:151" ht="18" x14ac:dyDescent="0.4">
      <c r="EI62" s="4"/>
      <c r="EJ62" s="4"/>
      <c r="EK62" s="4"/>
      <c r="EL62" s="4"/>
      <c r="EM62" s="4"/>
      <c r="EN62" s="4"/>
      <c r="EO62" s="4"/>
      <c r="EP62" s="4"/>
      <c r="EQ62" s="4"/>
      <c r="ER62" s="4"/>
      <c r="ES62" s="4"/>
      <c r="ET62" s="4"/>
      <c r="EU62" s="4"/>
    </row>
    <row r="63" spans="1:151" ht="18" x14ac:dyDescent="0.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row>
  </sheetData>
  <mergeCells count="244">
    <mergeCell ref="CD1:CE2"/>
    <mergeCell ref="CF1:CG2"/>
    <mergeCell ref="A1:R4"/>
    <mergeCell ref="AQ1:BI2"/>
    <mergeCell ref="BL1:BM2"/>
    <mergeCell ref="BO1:BP2"/>
    <mergeCell ref="BQ1:BR2"/>
    <mergeCell ref="BS1:BT2"/>
    <mergeCell ref="CV6:DF9"/>
    <mergeCell ref="DG6:DI9"/>
    <mergeCell ref="D7:AR9"/>
    <mergeCell ref="BE7:BL9"/>
    <mergeCell ref="BM7:CD9"/>
    <mergeCell ref="CE7:CG9"/>
    <mergeCell ref="DD1:DE2"/>
    <mergeCell ref="DF1:DG2"/>
    <mergeCell ref="DH1:DI2"/>
    <mergeCell ref="CT4:CW4"/>
    <mergeCell ref="CX4:CY4"/>
    <mergeCell ref="CZ4:DD4"/>
    <mergeCell ref="DE4:DF4"/>
    <mergeCell ref="DG4:DI4"/>
    <mergeCell ref="CI1:CJ2"/>
    <mergeCell ref="CK1:CL2"/>
    <mergeCell ref="CN1:CO2"/>
    <mergeCell ref="CU1:CX2"/>
    <mergeCell ref="CZ1:DA2"/>
    <mergeCell ref="DB1:DC2"/>
    <mergeCell ref="BU1:BV2"/>
    <mergeCell ref="BX1:BY2"/>
    <mergeCell ref="BZ1:CA2"/>
    <mergeCell ref="CB1:CC2"/>
    <mergeCell ref="CH7:CU9"/>
    <mergeCell ref="A10:C16"/>
    <mergeCell ref="BE10:BL16"/>
    <mergeCell ref="BM10:CD16"/>
    <mergeCell ref="CE10:CG16"/>
    <mergeCell ref="CH10:CU16"/>
    <mergeCell ref="W11:X12"/>
    <mergeCell ref="Y11:Z12"/>
    <mergeCell ref="AB11:AC12"/>
    <mergeCell ref="AD11:AE12"/>
    <mergeCell ref="A6:C9"/>
    <mergeCell ref="D6:AR6"/>
    <mergeCell ref="AS6:BD9"/>
    <mergeCell ref="BE6:CU6"/>
    <mergeCell ref="AG11:AH12"/>
    <mergeCell ref="AT11:AU12"/>
    <mergeCell ref="AV11:AW12"/>
    <mergeCell ref="AX11:AY12"/>
    <mergeCell ref="AZ11:BA12"/>
    <mergeCell ref="BB11:BC12"/>
    <mergeCell ref="CV10:DF16"/>
    <mergeCell ref="DG10:DI16"/>
    <mergeCell ref="E11:F12"/>
    <mergeCell ref="H11:I12"/>
    <mergeCell ref="J11:K12"/>
    <mergeCell ref="L11:M12"/>
    <mergeCell ref="N11:O12"/>
    <mergeCell ref="Q11:R12"/>
    <mergeCell ref="S11:T12"/>
    <mergeCell ref="U11:V12"/>
    <mergeCell ref="J18:K19"/>
    <mergeCell ref="Y18:Z19"/>
    <mergeCell ref="AB18:AC19"/>
    <mergeCell ref="AD18:AE19"/>
    <mergeCell ref="AG18:AH19"/>
    <mergeCell ref="E13:F13"/>
    <mergeCell ref="H13:AQ13"/>
    <mergeCell ref="H14:AQ15"/>
    <mergeCell ref="A17:C23"/>
    <mergeCell ref="E14:G14"/>
    <mergeCell ref="F55:BL60"/>
    <mergeCell ref="CC55:CG55"/>
    <mergeCell ref="CH55:CZ55"/>
    <mergeCell ref="CH56:CZ56"/>
    <mergeCell ref="CH57:CZ57"/>
    <mergeCell ref="CC58:CG58"/>
    <mergeCell ref="CH58:CZ58"/>
    <mergeCell ref="CD59:CG59"/>
    <mergeCell ref="CH59:CZ59"/>
    <mergeCell ref="A52:CG53"/>
    <mergeCell ref="CH52:CU52"/>
    <mergeCell ref="CV52:DF52"/>
    <mergeCell ref="CH53:CU53"/>
    <mergeCell ref="CV53:DF53"/>
    <mergeCell ref="A45:C51"/>
    <mergeCell ref="AD46:AE47"/>
    <mergeCell ref="AG46:AH47"/>
    <mergeCell ref="A38:C44"/>
    <mergeCell ref="D30:BE30"/>
    <mergeCell ref="A31:C37"/>
    <mergeCell ref="A24:C30"/>
    <mergeCell ref="E18:F19"/>
    <mergeCell ref="H18:I19"/>
    <mergeCell ref="AD32:AE33"/>
    <mergeCell ref="E32:F33"/>
    <mergeCell ref="H32:I33"/>
    <mergeCell ref="J32:K33"/>
    <mergeCell ref="L32:M33"/>
    <mergeCell ref="N32:O33"/>
    <mergeCell ref="Q32:R33"/>
    <mergeCell ref="AV25:AW26"/>
    <mergeCell ref="E27:F27"/>
    <mergeCell ref="E28:G28"/>
    <mergeCell ref="AD25:AE26"/>
    <mergeCell ref="AG25:AH26"/>
    <mergeCell ref="AT25:AU26"/>
    <mergeCell ref="E25:F26"/>
    <mergeCell ref="H25:I26"/>
    <mergeCell ref="J25:K26"/>
    <mergeCell ref="L25:M26"/>
    <mergeCell ref="N25:O26"/>
    <mergeCell ref="Q25:R26"/>
    <mergeCell ref="S25:T26"/>
    <mergeCell ref="U25:V26"/>
    <mergeCell ref="W25:X26"/>
    <mergeCell ref="Y25:Z26"/>
    <mergeCell ref="AB25:AC26"/>
    <mergeCell ref="E42:G42"/>
    <mergeCell ref="U46:V47"/>
    <mergeCell ref="W46:X47"/>
    <mergeCell ref="Y46:Z47"/>
    <mergeCell ref="AB46:AC47"/>
    <mergeCell ref="E41:F41"/>
    <mergeCell ref="AT39:AU40"/>
    <mergeCell ref="AV39:AW40"/>
    <mergeCell ref="W39:X40"/>
    <mergeCell ref="Y39:Z40"/>
    <mergeCell ref="AB39:AC40"/>
    <mergeCell ref="AD39:AE40"/>
    <mergeCell ref="AG39:AH40"/>
    <mergeCell ref="E39:F40"/>
    <mergeCell ref="H39:I40"/>
    <mergeCell ref="J39:K40"/>
    <mergeCell ref="L39:M40"/>
    <mergeCell ref="N39:O40"/>
    <mergeCell ref="Q39:R40"/>
    <mergeCell ref="S39:T40"/>
    <mergeCell ref="U39:V40"/>
    <mergeCell ref="CF17:CJ23"/>
    <mergeCell ref="CK17:CX23"/>
    <mergeCell ref="CY17:DI23"/>
    <mergeCell ref="DJ17:DL23"/>
    <mergeCell ref="AN18:AO19"/>
    <mergeCell ref="AP18:AQ19"/>
    <mergeCell ref="AR18:AS19"/>
    <mergeCell ref="AK20:BD20"/>
    <mergeCell ref="H21:BD22"/>
    <mergeCell ref="D23:BE23"/>
    <mergeCell ref="BF17:BM23"/>
    <mergeCell ref="BN17:CE23"/>
    <mergeCell ref="H20:AF20"/>
    <mergeCell ref="AG20:AJ20"/>
    <mergeCell ref="E21:G21"/>
    <mergeCell ref="AT18:AU19"/>
    <mergeCell ref="AV18:AW19"/>
    <mergeCell ref="E20:F20"/>
    <mergeCell ref="L18:M19"/>
    <mergeCell ref="N18:O19"/>
    <mergeCell ref="Q18:R19"/>
    <mergeCell ref="S18:T19"/>
    <mergeCell ref="U18:V19"/>
    <mergeCell ref="W18:X19"/>
    <mergeCell ref="BN24:CE30"/>
    <mergeCell ref="CF24:CJ30"/>
    <mergeCell ref="CK24:CX30"/>
    <mergeCell ref="CY24:DI30"/>
    <mergeCell ref="DJ24:DL30"/>
    <mergeCell ref="AN25:AO26"/>
    <mergeCell ref="AP25:AQ26"/>
    <mergeCell ref="AR25:AS26"/>
    <mergeCell ref="AK27:BD27"/>
    <mergeCell ref="H28:BD29"/>
    <mergeCell ref="BF24:BM30"/>
    <mergeCell ref="H27:AF27"/>
    <mergeCell ref="AG27:AJ27"/>
    <mergeCell ref="BN31:CE37"/>
    <mergeCell ref="CF31:CJ37"/>
    <mergeCell ref="CK31:CX37"/>
    <mergeCell ref="CY31:DI37"/>
    <mergeCell ref="DJ31:DL37"/>
    <mergeCell ref="AN32:AO33"/>
    <mergeCell ref="AP32:AQ33"/>
    <mergeCell ref="AR32:AS33"/>
    <mergeCell ref="AK34:BD34"/>
    <mergeCell ref="H35:BD36"/>
    <mergeCell ref="BF31:BM37"/>
    <mergeCell ref="H34:AF34"/>
    <mergeCell ref="AG34:AJ34"/>
    <mergeCell ref="D37:BE37"/>
    <mergeCell ref="E34:F34"/>
    <mergeCell ref="E35:G35"/>
    <mergeCell ref="AG32:AH33"/>
    <mergeCell ref="AT32:AU33"/>
    <mergeCell ref="AV32:AW33"/>
    <mergeCell ref="S32:T33"/>
    <mergeCell ref="U32:V33"/>
    <mergeCell ref="W32:X33"/>
    <mergeCell ref="Y32:Z33"/>
    <mergeCell ref="AB32:AC33"/>
    <mergeCell ref="EG54:EH54"/>
    <mergeCell ref="H41:AF41"/>
    <mergeCell ref="AG41:AJ41"/>
    <mergeCell ref="AK41:BD41"/>
    <mergeCell ref="H42:BD43"/>
    <mergeCell ref="D44:BE44"/>
    <mergeCell ref="AN39:AO40"/>
    <mergeCell ref="AP39:AQ40"/>
    <mergeCell ref="AR39:AS40"/>
    <mergeCell ref="DV54:DY54"/>
    <mergeCell ref="DZ54:EA54"/>
    <mergeCell ref="EB54:EF54"/>
    <mergeCell ref="BF45:BM51"/>
    <mergeCell ref="BN45:CE51"/>
    <mergeCell ref="CF45:CJ51"/>
    <mergeCell ref="CK45:CX51"/>
    <mergeCell ref="CY45:DI51"/>
    <mergeCell ref="BF38:BM44"/>
    <mergeCell ref="BN38:CE44"/>
    <mergeCell ref="CF38:CJ44"/>
    <mergeCell ref="CK38:CX44"/>
    <mergeCell ref="CY38:DI44"/>
    <mergeCell ref="DJ38:DL44"/>
    <mergeCell ref="E49:G49"/>
    <mergeCell ref="DJ45:DL51"/>
    <mergeCell ref="AN46:AO47"/>
    <mergeCell ref="AP46:AQ47"/>
    <mergeCell ref="AR46:AS47"/>
    <mergeCell ref="H48:AF48"/>
    <mergeCell ref="AG48:AJ48"/>
    <mergeCell ref="AK48:BD48"/>
    <mergeCell ref="H49:BD50"/>
    <mergeCell ref="D51:BE51"/>
    <mergeCell ref="AT46:AU47"/>
    <mergeCell ref="AV46:AW47"/>
    <mergeCell ref="E48:F48"/>
    <mergeCell ref="E46:F47"/>
    <mergeCell ref="H46:I47"/>
    <mergeCell ref="J46:K47"/>
    <mergeCell ref="L46:M47"/>
    <mergeCell ref="N46:O47"/>
    <mergeCell ref="Q46:R47"/>
    <mergeCell ref="S46:T47"/>
  </mergeCells>
  <dataValidations count="1">
    <dataValidation type="list" allowBlank="1" showInputMessage="1" showErrorMessage="1" sqref="WWL982994:WWN982994 JZ4:KB4 TV4:TX4 ADR4:ADT4 ANN4:ANP4 AXJ4:AXL4 BHF4:BHH4 BRB4:BRD4 CAX4:CAZ4 CKT4:CKV4 CUP4:CUR4 DEL4:DEN4 DOH4:DOJ4 DYD4:DYF4 EHZ4:EIB4 ERV4:ERX4 FBR4:FBT4 FLN4:FLP4 FVJ4:FVL4 GFF4:GFH4 GPB4:GPD4 GYX4:GYZ4 HIT4:HIV4 HSP4:HSR4 ICL4:ICN4 IMH4:IMJ4 IWD4:IWF4 JFZ4:JGB4 JPV4:JPX4 JZR4:JZT4 KJN4:KJP4 KTJ4:KTL4 LDF4:LDH4 LNB4:LND4 LWX4:LWZ4 MGT4:MGV4 MQP4:MQR4 NAL4:NAN4 NKH4:NKJ4 NUD4:NUF4 ODZ4:OEB4 ONV4:ONX4 OXR4:OXT4 PHN4:PHP4 PRJ4:PRL4 QBF4:QBH4 QLB4:QLD4 QUX4:QUZ4 RET4:REV4 ROP4:ROR4 RYL4:RYN4 SIH4:SIJ4 SSD4:SSF4 TBZ4:TCB4 TLV4:TLX4 TVR4:TVT4 UFN4:UFP4 UPJ4:UPL4 UZF4:UZH4 VJB4:VJD4 VSX4:VSZ4 WCT4:WCV4 WMP4:WMR4 WWL4:WWN4 CW65490:CY65490 JZ65490:KB65490 TV65490:TX65490 ADR65490:ADT65490 ANN65490:ANP65490 AXJ65490:AXL65490 BHF65490:BHH65490 BRB65490:BRD65490 CAX65490:CAZ65490 CKT65490:CKV65490 CUP65490:CUR65490 DEL65490:DEN65490 DOH65490:DOJ65490 DYD65490:DYF65490 EHZ65490:EIB65490 ERV65490:ERX65490 FBR65490:FBT65490 FLN65490:FLP65490 FVJ65490:FVL65490 GFF65490:GFH65490 GPB65490:GPD65490 GYX65490:GYZ65490 HIT65490:HIV65490 HSP65490:HSR65490 ICL65490:ICN65490 IMH65490:IMJ65490 IWD65490:IWF65490 JFZ65490:JGB65490 JPV65490:JPX65490 JZR65490:JZT65490 KJN65490:KJP65490 KTJ65490:KTL65490 LDF65490:LDH65490 LNB65490:LND65490 LWX65490:LWZ65490 MGT65490:MGV65490 MQP65490:MQR65490 NAL65490:NAN65490 NKH65490:NKJ65490 NUD65490:NUF65490 ODZ65490:OEB65490 ONV65490:ONX65490 OXR65490:OXT65490 PHN65490:PHP65490 PRJ65490:PRL65490 QBF65490:QBH65490 QLB65490:QLD65490 QUX65490:QUZ65490 RET65490:REV65490 ROP65490:ROR65490 RYL65490:RYN65490 SIH65490:SIJ65490 SSD65490:SSF65490 TBZ65490:TCB65490 TLV65490:TLX65490 TVR65490:TVT65490 UFN65490:UFP65490 UPJ65490:UPL65490 UZF65490:UZH65490 VJB65490:VJD65490 VSX65490:VSZ65490 WCT65490:WCV65490 WMP65490:WMR65490 WWL65490:WWN65490 CW131026:CY131026 JZ131026:KB131026 TV131026:TX131026 ADR131026:ADT131026 ANN131026:ANP131026 AXJ131026:AXL131026 BHF131026:BHH131026 BRB131026:BRD131026 CAX131026:CAZ131026 CKT131026:CKV131026 CUP131026:CUR131026 DEL131026:DEN131026 DOH131026:DOJ131026 DYD131026:DYF131026 EHZ131026:EIB131026 ERV131026:ERX131026 FBR131026:FBT131026 FLN131026:FLP131026 FVJ131026:FVL131026 GFF131026:GFH131026 GPB131026:GPD131026 GYX131026:GYZ131026 HIT131026:HIV131026 HSP131026:HSR131026 ICL131026:ICN131026 IMH131026:IMJ131026 IWD131026:IWF131026 JFZ131026:JGB131026 JPV131026:JPX131026 JZR131026:JZT131026 KJN131026:KJP131026 KTJ131026:KTL131026 LDF131026:LDH131026 LNB131026:LND131026 LWX131026:LWZ131026 MGT131026:MGV131026 MQP131026:MQR131026 NAL131026:NAN131026 NKH131026:NKJ131026 NUD131026:NUF131026 ODZ131026:OEB131026 ONV131026:ONX131026 OXR131026:OXT131026 PHN131026:PHP131026 PRJ131026:PRL131026 QBF131026:QBH131026 QLB131026:QLD131026 QUX131026:QUZ131026 RET131026:REV131026 ROP131026:ROR131026 RYL131026:RYN131026 SIH131026:SIJ131026 SSD131026:SSF131026 TBZ131026:TCB131026 TLV131026:TLX131026 TVR131026:TVT131026 UFN131026:UFP131026 UPJ131026:UPL131026 UZF131026:UZH131026 VJB131026:VJD131026 VSX131026:VSZ131026 WCT131026:WCV131026 WMP131026:WMR131026 WWL131026:WWN131026 CW196562:CY196562 JZ196562:KB196562 TV196562:TX196562 ADR196562:ADT196562 ANN196562:ANP196562 AXJ196562:AXL196562 BHF196562:BHH196562 BRB196562:BRD196562 CAX196562:CAZ196562 CKT196562:CKV196562 CUP196562:CUR196562 DEL196562:DEN196562 DOH196562:DOJ196562 DYD196562:DYF196562 EHZ196562:EIB196562 ERV196562:ERX196562 FBR196562:FBT196562 FLN196562:FLP196562 FVJ196562:FVL196562 GFF196562:GFH196562 GPB196562:GPD196562 GYX196562:GYZ196562 HIT196562:HIV196562 HSP196562:HSR196562 ICL196562:ICN196562 IMH196562:IMJ196562 IWD196562:IWF196562 JFZ196562:JGB196562 JPV196562:JPX196562 JZR196562:JZT196562 KJN196562:KJP196562 KTJ196562:KTL196562 LDF196562:LDH196562 LNB196562:LND196562 LWX196562:LWZ196562 MGT196562:MGV196562 MQP196562:MQR196562 NAL196562:NAN196562 NKH196562:NKJ196562 NUD196562:NUF196562 ODZ196562:OEB196562 ONV196562:ONX196562 OXR196562:OXT196562 PHN196562:PHP196562 PRJ196562:PRL196562 QBF196562:QBH196562 QLB196562:QLD196562 QUX196562:QUZ196562 RET196562:REV196562 ROP196562:ROR196562 RYL196562:RYN196562 SIH196562:SIJ196562 SSD196562:SSF196562 TBZ196562:TCB196562 TLV196562:TLX196562 TVR196562:TVT196562 UFN196562:UFP196562 UPJ196562:UPL196562 UZF196562:UZH196562 VJB196562:VJD196562 VSX196562:VSZ196562 WCT196562:WCV196562 WMP196562:WMR196562 WWL196562:WWN196562 CW262098:CY262098 JZ262098:KB262098 TV262098:TX262098 ADR262098:ADT262098 ANN262098:ANP262098 AXJ262098:AXL262098 BHF262098:BHH262098 BRB262098:BRD262098 CAX262098:CAZ262098 CKT262098:CKV262098 CUP262098:CUR262098 DEL262098:DEN262098 DOH262098:DOJ262098 DYD262098:DYF262098 EHZ262098:EIB262098 ERV262098:ERX262098 FBR262098:FBT262098 FLN262098:FLP262098 FVJ262098:FVL262098 GFF262098:GFH262098 GPB262098:GPD262098 GYX262098:GYZ262098 HIT262098:HIV262098 HSP262098:HSR262098 ICL262098:ICN262098 IMH262098:IMJ262098 IWD262098:IWF262098 JFZ262098:JGB262098 JPV262098:JPX262098 JZR262098:JZT262098 KJN262098:KJP262098 KTJ262098:KTL262098 LDF262098:LDH262098 LNB262098:LND262098 LWX262098:LWZ262098 MGT262098:MGV262098 MQP262098:MQR262098 NAL262098:NAN262098 NKH262098:NKJ262098 NUD262098:NUF262098 ODZ262098:OEB262098 ONV262098:ONX262098 OXR262098:OXT262098 PHN262098:PHP262098 PRJ262098:PRL262098 QBF262098:QBH262098 QLB262098:QLD262098 QUX262098:QUZ262098 RET262098:REV262098 ROP262098:ROR262098 RYL262098:RYN262098 SIH262098:SIJ262098 SSD262098:SSF262098 TBZ262098:TCB262098 TLV262098:TLX262098 TVR262098:TVT262098 UFN262098:UFP262098 UPJ262098:UPL262098 UZF262098:UZH262098 VJB262098:VJD262098 VSX262098:VSZ262098 WCT262098:WCV262098 WMP262098:WMR262098 WWL262098:WWN262098 CW327634:CY327634 JZ327634:KB327634 TV327634:TX327634 ADR327634:ADT327634 ANN327634:ANP327634 AXJ327634:AXL327634 BHF327634:BHH327634 BRB327634:BRD327634 CAX327634:CAZ327634 CKT327634:CKV327634 CUP327634:CUR327634 DEL327634:DEN327634 DOH327634:DOJ327634 DYD327634:DYF327634 EHZ327634:EIB327634 ERV327634:ERX327634 FBR327634:FBT327634 FLN327634:FLP327634 FVJ327634:FVL327634 GFF327634:GFH327634 GPB327634:GPD327634 GYX327634:GYZ327634 HIT327634:HIV327634 HSP327634:HSR327634 ICL327634:ICN327634 IMH327634:IMJ327634 IWD327634:IWF327634 JFZ327634:JGB327634 JPV327634:JPX327634 JZR327634:JZT327634 KJN327634:KJP327634 KTJ327634:KTL327634 LDF327634:LDH327634 LNB327634:LND327634 LWX327634:LWZ327634 MGT327634:MGV327634 MQP327634:MQR327634 NAL327634:NAN327634 NKH327634:NKJ327634 NUD327634:NUF327634 ODZ327634:OEB327634 ONV327634:ONX327634 OXR327634:OXT327634 PHN327634:PHP327634 PRJ327634:PRL327634 QBF327634:QBH327634 QLB327634:QLD327634 QUX327634:QUZ327634 RET327634:REV327634 ROP327634:ROR327634 RYL327634:RYN327634 SIH327634:SIJ327634 SSD327634:SSF327634 TBZ327634:TCB327634 TLV327634:TLX327634 TVR327634:TVT327634 UFN327634:UFP327634 UPJ327634:UPL327634 UZF327634:UZH327634 VJB327634:VJD327634 VSX327634:VSZ327634 WCT327634:WCV327634 WMP327634:WMR327634 WWL327634:WWN327634 CW393170:CY393170 JZ393170:KB393170 TV393170:TX393170 ADR393170:ADT393170 ANN393170:ANP393170 AXJ393170:AXL393170 BHF393170:BHH393170 BRB393170:BRD393170 CAX393170:CAZ393170 CKT393170:CKV393170 CUP393170:CUR393170 DEL393170:DEN393170 DOH393170:DOJ393170 DYD393170:DYF393170 EHZ393170:EIB393170 ERV393170:ERX393170 FBR393170:FBT393170 FLN393170:FLP393170 FVJ393170:FVL393170 GFF393170:GFH393170 GPB393170:GPD393170 GYX393170:GYZ393170 HIT393170:HIV393170 HSP393170:HSR393170 ICL393170:ICN393170 IMH393170:IMJ393170 IWD393170:IWF393170 JFZ393170:JGB393170 JPV393170:JPX393170 JZR393170:JZT393170 KJN393170:KJP393170 KTJ393170:KTL393170 LDF393170:LDH393170 LNB393170:LND393170 LWX393170:LWZ393170 MGT393170:MGV393170 MQP393170:MQR393170 NAL393170:NAN393170 NKH393170:NKJ393170 NUD393170:NUF393170 ODZ393170:OEB393170 ONV393170:ONX393170 OXR393170:OXT393170 PHN393170:PHP393170 PRJ393170:PRL393170 QBF393170:QBH393170 QLB393170:QLD393170 QUX393170:QUZ393170 RET393170:REV393170 ROP393170:ROR393170 RYL393170:RYN393170 SIH393170:SIJ393170 SSD393170:SSF393170 TBZ393170:TCB393170 TLV393170:TLX393170 TVR393170:TVT393170 UFN393170:UFP393170 UPJ393170:UPL393170 UZF393170:UZH393170 VJB393170:VJD393170 VSX393170:VSZ393170 WCT393170:WCV393170 WMP393170:WMR393170 WWL393170:WWN393170 CW458706:CY458706 JZ458706:KB458706 TV458706:TX458706 ADR458706:ADT458706 ANN458706:ANP458706 AXJ458706:AXL458706 BHF458706:BHH458706 BRB458706:BRD458706 CAX458706:CAZ458706 CKT458706:CKV458706 CUP458706:CUR458706 DEL458706:DEN458706 DOH458706:DOJ458706 DYD458706:DYF458706 EHZ458706:EIB458706 ERV458706:ERX458706 FBR458706:FBT458706 FLN458706:FLP458706 FVJ458706:FVL458706 GFF458706:GFH458706 GPB458706:GPD458706 GYX458706:GYZ458706 HIT458706:HIV458706 HSP458706:HSR458706 ICL458706:ICN458706 IMH458706:IMJ458706 IWD458706:IWF458706 JFZ458706:JGB458706 JPV458706:JPX458706 JZR458706:JZT458706 KJN458706:KJP458706 KTJ458706:KTL458706 LDF458706:LDH458706 LNB458706:LND458706 LWX458706:LWZ458706 MGT458706:MGV458706 MQP458706:MQR458706 NAL458706:NAN458706 NKH458706:NKJ458706 NUD458706:NUF458706 ODZ458706:OEB458706 ONV458706:ONX458706 OXR458706:OXT458706 PHN458706:PHP458706 PRJ458706:PRL458706 QBF458706:QBH458706 QLB458706:QLD458706 QUX458706:QUZ458706 RET458706:REV458706 ROP458706:ROR458706 RYL458706:RYN458706 SIH458706:SIJ458706 SSD458706:SSF458706 TBZ458706:TCB458706 TLV458706:TLX458706 TVR458706:TVT458706 UFN458706:UFP458706 UPJ458706:UPL458706 UZF458706:UZH458706 VJB458706:VJD458706 VSX458706:VSZ458706 WCT458706:WCV458706 WMP458706:WMR458706 WWL458706:WWN458706 CW524242:CY524242 JZ524242:KB524242 TV524242:TX524242 ADR524242:ADT524242 ANN524242:ANP524242 AXJ524242:AXL524242 BHF524242:BHH524242 BRB524242:BRD524242 CAX524242:CAZ524242 CKT524242:CKV524242 CUP524242:CUR524242 DEL524242:DEN524242 DOH524242:DOJ524242 DYD524242:DYF524242 EHZ524242:EIB524242 ERV524242:ERX524242 FBR524242:FBT524242 FLN524242:FLP524242 FVJ524242:FVL524242 GFF524242:GFH524242 GPB524242:GPD524242 GYX524242:GYZ524242 HIT524242:HIV524242 HSP524242:HSR524242 ICL524242:ICN524242 IMH524242:IMJ524242 IWD524242:IWF524242 JFZ524242:JGB524242 JPV524242:JPX524242 JZR524242:JZT524242 KJN524242:KJP524242 KTJ524242:KTL524242 LDF524242:LDH524242 LNB524242:LND524242 LWX524242:LWZ524242 MGT524242:MGV524242 MQP524242:MQR524242 NAL524242:NAN524242 NKH524242:NKJ524242 NUD524242:NUF524242 ODZ524242:OEB524242 ONV524242:ONX524242 OXR524242:OXT524242 PHN524242:PHP524242 PRJ524242:PRL524242 QBF524242:QBH524242 QLB524242:QLD524242 QUX524242:QUZ524242 RET524242:REV524242 ROP524242:ROR524242 RYL524242:RYN524242 SIH524242:SIJ524242 SSD524242:SSF524242 TBZ524242:TCB524242 TLV524242:TLX524242 TVR524242:TVT524242 UFN524242:UFP524242 UPJ524242:UPL524242 UZF524242:UZH524242 VJB524242:VJD524242 VSX524242:VSZ524242 WCT524242:WCV524242 WMP524242:WMR524242 WWL524242:WWN524242 CW589778:CY589778 JZ589778:KB589778 TV589778:TX589778 ADR589778:ADT589778 ANN589778:ANP589778 AXJ589778:AXL589778 BHF589778:BHH589778 BRB589778:BRD589778 CAX589778:CAZ589778 CKT589778:CKV589778 CUP589778:CUR589778 DEL589778:DEN589778 DOH589778:DOJ589778 DYD589778:DYF589778 EHZ589778:EIB589778 ERV589778:ERX589778 FBR589778:FBT589778 FLN589778:FLP589778 FVJ589778:FVL589778 GFF589778:GFH589778 GPB589778:GPD589778 GYX589778:GYZ589778 HIT589778:HIV589778 HSP589778:HSR589778 ICL589778:ICN589778 IMH589778:IMJ589778 IWD589778:IWF589778 JFZ589778:JGB589778 JPV589778:JPX589778 JZR589778:JZT589778 KJN589778:KJP589778 KTJ589778:KTL589778 LDF589778:LDH589778 LNB589778:LND589778 LWX589778:LWZ589778 MGT589778:MGV589778 MQP589778:MQR589778 NAL589778:NAN589778 NKH589778:NKJ589778 NUD589778:NUF589778 ODZ589778:OEB589778 ONV589778:ONX589778 OXR589778:OXT589778 PHN589778:PHP589778 PRJ589778:PRL589778 QBF589778:QBH589778 QLB589778:QLD589778 QUX589778:QUZ589778 RET589778:REV589778 ROP589778:ROR589778 RYL589778:RYN589778 SIH589778:SIJ589778 SSD589778:SSF589778 TBZ589778:TCB589778 TLV589778:TLX589778 TVR589778:TVT589778 UFN589778:UFP589778 UPJ589778:UPL589778 UZF589778:UZH589778 VJB589778:VJD589778 VSX589778:VSZ589778 WCT589778:WCV589778 WMP589778:WMR589778 WWL589778:WWN589778 CW655314:CY655314 JZ655314:KB655314 TV655314:TX655314 ADR655314:ADT655314 ANN655314:ANP655314 AXJ655314:AXL655314 BHF655314:BHH655314 BRB655314:BRD655314 CAX655314:CAZ655314 CKT655314:CKV655314 CUP655314:CUR655314 DEL655314:DEN655314 DOH655314:DOJ655314 DYD655314:DYF655314 EHZ655314:EIB655314 ERV655314:ERX655314 FBR655314:FBT655314 FLN655314:FLP655314 FVJ655314:FVL655314 GFF655314:GFH655314 GPB655314:GPD655314 GYX655314:GYZ655314 HIT655314:HIV655314 HSP655314:HSR655314 ICL655314:ICN655314 IMH655314:IMJ655314 IWD655314:IWF655314 JFZ655314:JGB655314 JPV655314:JPX655314 JZR655314:JZT655314 KJN655314:KJP655314 KTJ655314:KTL655314 LDF655314:LDH655314 LNB655314:LND655314 LWX655314:LWZ655314 MGT655314:MGV655314 MQP655314:MQR655314 NAL655314:NAN655314 NKH655314:NKJ655314 NUD655314:NUF655314 ODZ655314:OEB655314 ONV655314:ONX655314 OXR655314:OXT655314 PHN655314:PHP655314 PRJ655314:PRL655314 QBF655314:QBH655314 QLB655314:QLD655314 QUX655314:QUZ655314 RET655314:REV655314 ROP655314:ROR655314 RYL655314:RYN655314 SIH655314:SIJ655314 SSD655314:SSF655314 TBZ655314:TCB655314 TLV655314:TLX655314 TVR655314:TVT655314 UFN655314:UFP655314 UPJ655314:UPL655314 UZF655314:UZH655314 VJB655314:VJD655314 VSX655314:VSZ655314 WCT655314:WCV655314 WMP655314:WMR655314 WWL655314:WWN655314 CW720850:CY720850 JZ720850:KB720850 TV720850:TX720850 ADR720850:ADT720850 ANN720850:ANP720850 AXJ720850:AXL720850 BHF720850:BHH720850 BRB720850:BRD720850 CAX720850:CAZ720850 CKT720850:CKV720850 CUP720850:CUR720850 DEL720850:DEN720850 DOH720850:DOJ720850 DYD720850:DYF720850 EHZ720850:EIB720850 ERV720850:ERX720850 FBR720850:FBT720850 FLN720850:FLP720850 FVJ720850:FVL720850 GFF720850:GFH720850 GPB720850:GPD720850 GYX720850:GYZ720850 HIT720850:HIV720850 HSP720850:HSR720850 ICL720850:ICN720850 IMH720850:IMJ720850 IWD720850:IWF720850 JFZ720850:JGB720850 JPV720850:JPX720850 JZR720850:JZT720850 KJN720850:KJP720850 KTJ720850:KTL720850 LDF720850:LDH720850 LNB720850:LND720850 LWX720850:LWZ720850 MGT720850:MGV720850 MQP720850:MQR720850 NAL720850:NAN720850 NKH720850:NKJ720850 NUD720850:NUF720850 ODZ720850:OEB720850 ONV720850:ONX720850 OXR720850:OXT720850 PHN720850:PHP720850 PRJ720850:PRL720850 QBF720850:QBH720850 QLB720850:QLD720850 QUX720850:QUZ720850 RET720850:REV720850 ROP720850:ROR720850 RYL720850:RYN720850 SIH720850:SIJ720850 SSD720850:SSF720850 TBZ720850:TCB720850 TLV720850:TLX720850 TVR720850:TVT720850 UFN720850:UFP720850 UPJ720850:UPL720850 UZF720850:UZH720850 VJB720850:VJD720850 VSX720850:VSZ720850 WCT720850:WCV720850 WMP720850:WMR720850 WWL720850:WWN720850 CW786386:CY786386 JZ786386:KB786386 TV786386:TX786386 ADR786386:ADT786386 ANN786386:ANP786386 AXJ786386:AXL786386 BHF786386:BHH786386 BRB786386:BRD786386 CAX786386:CAZ786386 CKT786386:CKV786386 CUP786386:CUR786386 DEL786386:DEN786386 DOH786386:DOJ786386 DYD786386:DYF786386 EHZ786386:EIB786386 ERV786386:ERX786386 FBR786386:FBT786386 FLN786386:FLP786386 FVJ786386:FVL786386 GFF786386:GFH786386 GPB786386:GPD786386 GYX786386:GYZ786386 HIT786386:HIV786386 HSP786386:HSR786386 ICL786386:ICN786386 IMH786386:IMJ786386 IWD786386:IWF786386 JFZ786386:JGB786386 JPV786386:JPX786386 JZR786386:JZT786386 KJN786386:KJP786386 KTJ786386:KTL786386 LDF786386:LDH786386 LNB786386:LND786386 LWX786386:LWZ786386 MGT786386:MGV786386 MQP786386:MQR786386 NAL786386:NAN786386 NKH786386:NKJ786386 NUD786386:NUF786386 ODZ786386:OEB786386 ONV786386:ONX786386 OXR786386:OXT786386 PHN786386:PHP786386 PRJ786386:PRL786386 QBF786386:QBH786386 QLB786386:QLD786386 QUX786386:QUZ786386 RET786386:REV786386 ROP786386:ROR786386 RYL786386:RYN786386 SIH786386:SIJ786386 SSD786386:SSF786386 TBZ786386:TCB786386 TLV786386:TLX786386 TVR786386:TVT786386 UFN786386:UFP786386 UPJ786386:UPL786386 UZF786386:UZH786386 VJB786386:VJD786386 VSX786386:VSZ786386 WCT786386:WCV786386 WMP786386:WMR786386 WWL786386:WWN786386 CW851922:CY851922 JZ851922:KB851922 TV851922:TX851922 ADR851922:ADT851922 ANN851922:ANP851922 AXJ851922:AXL851922 BHF851922:BHH851922 BRB851922:BRD851922 CAX851922:CAZ851922 CKT851922:CKV851922 CUP851922:CUR851922 DEL851922:DEN851922 DOH851922:DOJ851922 DYD851922:DYF851922 EHZ851922:EIB851922 ERV851922:ERX851922 FBR851922:FBT851922 FLN851922:FLP851922 FVJ851922:FVL851922 GFF851922:GFH851922 GPB851922:GPD851922 GYX851922:GYZ851922 HIT851922:HIV851922 HSP851922:HSR851922 ICL851922:ICN851922 IMH851922:IMJ851922 IWD851922:IWF851922 JFZ851922:JGB851922 JPV851922:JPX851922 JZR851922:JZT851922 KJN851922:KJP851922 KTJ851922:KTL851922 LDF851922:LDH851922 LNB851922:LND851922 LWX851922:LWZ851922 MGT851922:MGV851922 MQP851922:MQR851922 NAL851922:NAN851922 NKH851922:NKJ851922 NUD851922:NUF851922 ODZ851922:OEB851922 ONV851922:ONX851922 OXR851922:OXT851922 PHN851922:PHP851922 PRJ851922:PRL851922 QBF851922:QBH851922 QLB851922:QLD851922 QUX851922:QUZ851922 RET851922:REV851922 ROP851922:ROR851922 RYL851922:RYN851922 SIH851922:SIJ851922 SSD851922:SSF851922 TBZ851922:TCB851922 TLV851922:TLX851922 TVR851922:TVT851922 UFN851922:UFP851922 UPJ851922:UPL851922 UZF851922:UZH851922 VJB851922:VJD851922 VSX851922:VSZ851922 WCT851922:WCV851922 WMP851922:WMR851922 WWL851922:WWN851922 CW917458:CY917458 JZ917458:KB917458 TV917458:TX917458 ADR917458:ADT917458 ANN917458:ANP917458 AXJ917458:AXL917458 BHF917458:BHH917458 BRB917458:BRD917458 CAX917458:CAZ917458 CKT917458:CKV917458 CUP917458:CUR917458 DEL917458:DEN917458 DOH917458:DOJ917458 DYD917458:DYF917458 EHZ917458:EIB917458 ERV917458:ERX917458 FBR917458:FBT917458 FLN917458:FLP917458 FVJ917458:FVL917458 GFF917458:GFH917458 GPB917458:GPD917458 GYX917458:GYZ917458 HIT917458:HIV917458 HSP917458:HSR917458 ICL917458:ICN917458 IMH917458:IMJ917458 IWD917458:IWF917458 JFZ917458:JGB917458 JPV917458:JPX917458 JZR917458:JZT917458 KJN917458:KJP917458 KTJ917458:KTL917458 LDF917458:LDH917458 LNB917458:LND917458 LWX917458:LWZ917458 MGT917458:MGV917458 MQP917458:MQR917458 NAL917458:NAN917458 NKH917458:NKJ917458 NUD917458:NUF917458 ODZ917458:OEB917458 ONV917458:ONX917458 OXR917458:OXT917458 PHN917458:PHP917458 PRJ917458:PRL917458 QBF917458:QBH917458 QLB917458:QLD917458 QUX917458:QUZ917458 RET917458:REV917458 ROP917458:ROR917458 RYL917458:RYN917458 SIH917458:SIJ917458 SSD917458:SSF917458 TBZ917458:TCB917458 TLV917458:TLX917458 TVR917458:TVT917458 UFN917458:UFP917458 UPJ917458:UPL917458 UZF917458:UZH917458 VJB917458:VJD917458 VSX917458:VSZ917458 WCT917458:WCV917458 WMP917458:WMR917458 WWL917458:WWN917458 CW982994:CY982994 JZ982994:KB982994 TV982994:TX982994 ADR982994:ADT982994 ANN982994:ANP982994 AXJ982994:AXL982994 BHF982994:BHH982994 BRB982994:BRD982994 CAX982994:CAZ982994 CKT982994:CKV982994 CUP982994:CUR982994 DEL982994:DEN982994 DOH982994:DOJ982994 DYD982994:DYF982994 EHZ982994:EIB982994 ERV982994:ERX982994 FBR982994:FBT982994 FLN982994:FLP982994 FVJ982994:FVL982994 GFF982994:GFH982994 GPB982994:GPD982994 GYX982994:GYZ982994 HIT982994:HIV982994 HSP982994:HSR982994 ICL982994:ICN982994 IMH982994:IMJ982994 IWD982994:IWF982994 JFZ982994:JGB982994 JPV982994:JPX982994 JZR982994:JZT982994 KJN982994:KJP982994 KTJ982994:KTL982994 LDF982994:LDH982994 LNB982994:LND982994 LWX982994:LWZ982994 MGT982994:MGV982994 MQP982994:MQR982994 NAL982994:NAN982994 NKH982994:NKJ982994 NUD982994:NUF982994 ODZ982994:OEB982994 ONV982994:ONX982994 OXR982994:OXT982994 PHN982994:PHP982994 PRJ982994:PRL982994 QBF982994:QBH982994 QLB982994:QLD982994 QUX982994:QUZ982994 RET982994:REV982994 ROP982994:ROR982994 RYL982994:RYN982994 SIH982994:SIJ982994 SSD982994:SSF982994 TBZ982994:TCB982994 TLV982994:TLX982994 TVR982994:TVT982994 UFN982994:UFP982994 UPJ982994:UPL982994 UZF982994:UZH982994 VJB982994:VJD982994 VSX982994:VSZ982994 WCT982994:WCV982994 WMP982994:WMR982994" xr:uid="{6ABA93E8-028D-4E88-BB1C-A796DBC48C80}">
      <formula1>PageListTax_col_MonthDataHr</formula1>
    </dataValidation>
  </dataValidations>
  <pageMargins left="0.59055118110236215" right="0.39370078740157483" top="0.39370078740157483" bottom="0.39370078740157483" header="0.31496062992125984" footer="0.31496062992125984"/>
  <pageSetup paperSize="9" scale="84"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5 W 7 G W C O z o 8 W k A A A A 9 g A A A B I A H A B D b 2 5 m a W c v U G F j a 2 F n Z S 5 4 b W w g o h g A K K A U A A A A A A A A A A A A A A A A A A A A A A A A A A A A h Y + 9 D o I w G E V f h X T v D 3 Q x 5 K M M L g 6 S m G i M a 1 M q N E I x t F j e z c F H 8 h X E K O r m e M 8 9 w 7 3 3 6 w 3 y s W 2 i i + 6 d 6 W y G Y s J Q p K 3 q S m O r D A 3 + i B c o F 7 C R 6 i Q r H U 2 y d e n o y g z V 3 p 9 T S k M I J H D S 9 R V N G I v p o V h v V a 1 b i T 6 y + S 9 j Y 5 2 X V m k k Y P 8 a I x I S c 0 Y 4 4 4 Q B n S E U x n 6 F Z N r 7 b H 8 g L I f G D 7 0 W v s a 7 F d A 5 A n 1 / E A 9 Q S w M E F A A C A A g A 5 W 7 G 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V u x l g o i k e 4 D g A A A B E A A A A T A B w A R m 9 y b X V s Y X M v U 2 V j d G l v b j E u b S C i G A A o o B Q A A A A A A A A A A A A A A A A A A A A A A A A A A A A r T k 0 u y c z P U w i G 0 I b W A F B L A Q I t A B Q A A g A I A O V u x l g j s 6 P F p A A A A P Y A A A A S A A A A A A A A A A A A A A A A A A A A A A B D b 2 5 m a W c v U G F j a 2 F n Z S 5 4 b W x Q S w E C L Q A U A A I A C A D l b s Z Y D 8 r p q 6 Q A A A D p A A A A E w A A A A A A A A A A A A A A A A D w A A A A W 0 N v b n R l b n R f V H l w Z X N d L n h t b F B L A Q I t A B Q A A g A I A O V u x 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D 7 F B g v l A V Q 5 Z Q N x b 5 p + S R A A A A A A I A A A A A A B B m A A A A A Q A A I A A A A G w n D P Z V s Y W o 7 r c c W r O O w A 7 C P O g 7 F 6 5 / 2 / P R W B F 2 F h e J A A A A A A 6 A A A A A A g A A I A A A A F 6 3 P L Y z 2 I / 7 s H 3 z s H y W I y h 0 S 1 I C c h 4 X w M Z q g a U M c Q 2 W U A A A A K W V l 7 a O J q D 6 a z H t H V / 4 t V S L l e w q M j V c h w J e s K f / + 8 V 8 t + t L B i R 5 H n l O 1 b J c f f Q N K 5 a 4 m d / k j m q 8 H c P c y t Z B b U r I + A k x S y 5 h v H J u p r 6 T d C / a Q A A A A I m e t r 4 b o j Q G k y V Z z 6 l H E g e Y v X o Y a B D y / T O A S B p 7 y X t Q i v N I 8 d n D G 3 S c A d 3 c P N v U w B O B O k E U P L a f e k M o S v Q 8 b c Q = < / D a t a M a s h u p > 
</file>

<file path=customXml/itemProps1.xml><?xml version="1.0" encoding="utf-8"?>
<ds:datastoreItem xmlns:ds="http://schemas.openxmlformats.org/officeDocument/2006/customXml" ds:itemID="{028A00C8-A039-46B8-A739-422D041F7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Input</vt:lpstr>
      <vt:lpstr>Output</vt:lpstr>
      <vt:lpstr>Config</vt:lpstr>
      <vt:lpstr>Data</vt:lpstr>
      <vt:lpstr>m_pnd3 (2)</vt:lpstr>
      <vt:lpstr>m_pnd53</vt:lpstr>
      <vt:lpstr>'m_pnd3 (2)'!list_company</vt:lpstr>
      <vt:lpstr>list_company</vt:lpstr>
      <vt:lpstr>'m_pnd3 (2)'!PageNoTax_cel_TaxForm2</vt:lpstr>
      <vt:lpstr>m_pnd53!PageNoTax_cel_TaxForm2</vt:lpstr>
      <vt:lpstr>PageNoTax_cel_TaxForm2</vt:lpstr>
      <vt:lpstr>'m_pnd3 (2)'!PageTotal_cel_Taxform2</vt:lpstr>
      <vt:lpstr>m_pnd53!PageTotal_cel_Taxform2</vt:lpstr>
      <vt:lpstr>PageTotal_cel_Taxform2</vt:lpstr>
      <vt:lpstr>'m_pnd3 (2)'!Print_Area</vt:lpstr>
      <vt:lpstr>m_pnd53!Print_Area</vt:lpstr>
      <vt:lpstr>Output!Print_Area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karn pengniti</dc:creator>
  <cp:lastModifiedBy>karn pengniti</cp:lastModifiedBy>
  <cp:lastPrinted>2024-06-05T09:54:39Z</cp:lastPrinted>
  <dcterms:created xsi:type="dcterms:W3CDTF">2024-06-05T09:14:37Z</dcterms:created>
  <dcterms:modified xsi:type="dcterms:W3CDTF">2024-06-06T07:00:26Z</dcterms:modified>
</cp:coreProperties>
</file>