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阿木\自创文档\阿牧颗粒加工厂\"/>
    </mc:Choice>
  </mc:AlternateContent>
  <bookViews>
    <workbookView xWindow="0" yWindow="0" windowWidth="23328" windowHeight="9840" tabRatio="842"/>
  </bookViews>
  <sheets>
    <sheet name="大猪P5172自配预混" sheetId="23" r:id="rId1"/>
    <sheet name="仔猪P6081" sheetId="2" r:id="rId2"/>
    <sheet name="小猪P5980" sheetId="18" r:id="rId3"/>
    <sheet name="中猪P5576" sheetId="19" r:id="rId4"/>
    <sheet name="大猪P5273" sheetId="20" r:id="rId5"/>
    <sheet name="Sheet1" sheetId="22" r:id="rId6"/>
    <sheet name="猪饲料产品宣传" sheetId="14" r:id="rId7"/>
  </sheets>
  <calcPr calcId="162913"/>
</workbook>
</file>

<file path=xl/calcChain.xml><?xml version="1.0" encoding="utf-8"?>
<calcChain xmlns="http://schemas.openxmlformats.org/spreadsheetml/2006/main">
  <c r="M14" i="23" l="1"/>
  <c r="M13" i="23"/>
  <c r="Q83" i="23" l="1"/>
  <c r="W83" i="23" s="1"/>
  <c r="X83" i="23" s="1"/>
  <c r="P83" i="23"/>
  <c r="Q73" i="23"/>
  <c r="W73" i="23" s="1"/>
  <c r="X73" i="23" s="1"/>
  <c r="P73" i="23"/>
  <c r="Q63" i="23"/>
  <c r="W63" i="23" s="1"/>
  <c r="X63" i="23" s="1"/>
  <c r="P63" i="23"/>
  <c r="Q53" i="23"/>
  <c r="W53" i="23" s="1"/>
  <c r="X53" i="23" s="1"/>
  <c r="P53" i="23"/>
  <c r="Q43" i="23"/>
  <c r="W43" i="23" s="1"/>
  <c r="X43" i="23" s="1"/>
  <c r="P43" i="23"/>
  <c r="Q33" i="23"/>
  <c r="W33" i="23" s="1"/>
  <c r="X33" i="23" s="1"/>
  <c r="P33" i="23"/>
  <c r="Q23" i="23"/>
  <c r="W23" i="23" s="1"/>
  <c r="X23" i="23" s="1"/>
  <c r="P23" i="23"/>
  <c r="N3" i="23"/>
  <c r="F4" i="23" l="1"/>
  <c r="C4" i="23"/>
  <c r="M5" i="23"/>
  <c r="L4" i="23"/>
  <c r="K4" i="23"/>
  <c r="J4" i="23"/>
  <c r="I4" i="23"/>
  <c r="H4" i="23"/>
  <c r="G4" i="23"/>
  <c r="E4" i="23"/>
  <c r="D4" i="23"/>
  <c r="M3" i="23"/>
  <c r="N4" i="23" l="1"/>
  <c r="M4" i="23"/>
  <c r="V84" i="23"/>
  <c r="U84" i="23"/>
  <c r="T84" i="23"/>
  <c r="S84" i="23"/>
  <c r="R84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C84" i="23"/>
  <c r="V74" i="23"/>
  <c r="U74" i="23"/>
  <c r="T74" i="23"/>
  <c r="S74" i="23"/>
  <c r="R74" i="23"/>
  <c r="O74" i="23"/>
  <c r="N74" i="23"/>
  <c r="M74" i="23"/>
  <c r="L74" i="23"/>
  <c r="K74" i="23"/>
  <c r="J74" i="23"/>
  <c r="I74" i="23"/>
  <c r="H74" i="23"/>
  <c r="G74" i="23"/>
  <c r="F74" i="23"/>
  <c r="E74" i="23"/>
  <c r="D74" i="23"/>
  <c r="C74" i="23"/>
  <c r="V64" i="23"/>
  <c r="U64" i="23"/>
  <c r="T64" i="23"/>
  <c r="S64" i="23"/>
  <c r="R64" i="23"/>
  <c r="O64" i="23"/>
  <c r="N64" i="23"/>
  <c r="M64" i="23"/>
  <c r="L64" i="23"/>
  <c r="K64" i="23"/>
  <c r="J64" i="23"/>
  <c r="I64" i="23"/>
  <c r="H64" i="23"/>
  <c r="G64" i="23"/>
  <c r="F64" i="23"/>
  <c r="E64" i="23"/>
  <c r="D64" i="23"/>
  <c r="P64" i="23" s="1"/>
  <c r="C64" i="23"/>
  <c r="V54" i="23"/>
  <c r="U54" i="23"/>
  <c r="T54" i="23"/>
  <c r="S54" i="23"/>
  <c r="R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Q54" i="23" s="1"/>
  <c r="W54" i="23" s="1"/>
  <c r="X54" i="23" s="1"/>
  <c r="C54" i="23"/>
  <c r="V44" i="23"/>
  <c r="U44" i="23"/>
  <c r="T44" i="23"/>
  <c r="S44" i="23"/>
  <c r="R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P44" i="23" s="1"/>
  <c r="C44" i="23"/>
  <c r="V34" i="23"/>
  <c r="U34" i="23"/>
  <c r="T34" i="23"/>
  <c r="S34" i="23"/>
  <c r="R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Q34" i="23" s="1"/>
  <c r="W34" i="23" s="1"/>
  <c r="X34" i="23" s="1"/>
  <c r="C34" i="23"/>
  <c r="V24" i="23"/>
  <c r="U24" i="23"/>
  <c r="T24" i="23"/>
  <c r="S24" i="23"/>
  <c r="R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R14" i="23"/>
  <c r="Q14" i="23"/>
  <c r="P14" i="23"/>
  <c r="O14" i="23"/>
  <c r="N14" i="23"/>
  <c r="K14" i="23"/>
  <c r="J14" i="23"/>
  <c r="I14" i="23"/>
  <c r="H14" i="23"/>
  <c r="G14" i="23"/>
  <c r="F14" i="23"/>
  <c r="E14" i="23"/>
  <c r="D14" i="23"/>
  <c r="C14" i="23"/>
  <c r="S13" i="23"/>
  <c r="T13" i="23" s="1"/>
  <c r="L13" i="23"/>
  <c r="Q84" i="23" l="1"/>
  <c r="W84" i="23" s="1"/>
  <c r="X84" i="23" s="1"/>
  <c r="P84" i="23"/>
  <c r="P74" i="23"/>
  <c r="Q74" i="23"/>
  <c r="W74" i="23" s="1"/>
  <c r="X74" i="23" s="1"/>
  <c r="Q64" i="23"/>
  <c r="W64" i="23" s="1"/>
  <c r="X64" i="23" s="1"/>
  <c r="Q44" i="23"/>
  <c r="W44" i="23" s="1"/>
  <c r="X44" i="23" s="1"/>
  <c r="Q24" i="23"/>
  <c r="W24" i="23" s="1"/>
  <c r="X24" i="23" s="1"/>
  <c r="P24" i="23"/>
  <c r="S14" i="23"/>
  <c r="T14" i="23" s="1"/>
  <c r="L14" i="23"/>
  <c r="P34" i="23"/>
  <c r="P54" i="23"/>
  <c r="C46" i="14"/>
  <c r="D46" i="14" s="1"/>
  <c r="C45" i="14"/>
  <c r="D45" i="14" s="1"/>
  <c r="D34" i="14"/>
  <c r="C34" i="14"/>
  <c r="C33" i="14"/>
  <c r="D33" i="14" s="1"/>
  <c r="C22" i="14"/>
  <c r="D22" i="14" s="1"/>
  <c r="D21" i="14"/>
  <c r="C21" i="14"/>
  <c r="C10" i="14"/>
  <c r="D10" i="14" s="1"/>
  <c r="C9" i="14"/>
  <c r="D9" i="14" s="1"/>
  <c r="V81" i="20"/>
  <c r="U81" i="20"/>
  <c r="T81" i="20"/>
  <c r="S81" i="20"/>
  <c r="R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Q80" i="20"/>
  <c r="W80" i="20" s="1"/>
  <c r="X80" i="20" s="1"/>
  <c r="P80" i="20"/>
  <c r="V71" i="20"/>
  <c r="U71" i="20"/>
  <c r="T71" i="20"/>
  <c r="S71" i="20"/>
  <c r="R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Q70" i="20"/>
  <c r="W70" i="20" s="1"/>
  <c r="X70" i="20" s="1"/>
  <c r="P70" i="20"/>
  <c r="V61" i="20"/>
  <c r="U61" i="20"/>
  <c r="T61" i="20"/>
  <c r="S61" i="20"/>
  <c r="R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W60" i="20"/>
  <c r="X60" i="20" s="1"/>
  <c r="Q60" i="20"/>
  <c r="P60" i="20"/>
  <c r="V51" i="20"/>
  <c r="U51" i="20"/>
  <c r="T51" i="20"/>
  <c r="S51" i="20"/>
  <c r="R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P51" i="20" s="1"/>
  <c r="Q50" i="20"/>
  <c r="W50" i="20" s="1"/>
  <c r="X50" i="20" s="1"/>
  <c r="P50" i="20"/>
  <c r="V41" i="20"/>
  <c r="U41" i="20"/>
  <c r="T41" i="20"/>
  <c r="S41" i="20"/>
  <c r="R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Q41" i="20" s="1"/>
  <c r="W41" i="20" s="1"/>
  <c r="X41" i="20" s="1"/>
  <c r="Q40" i="20"/>
  <c r="W40" i="20" s="1"/>
  <c r="X40" i="20" s="1"/>
  <c r="P40" i="20"/>
  <c r="V31" i="20"/>
  <c r="U31" i="20"/>
  <c r="T31" i="20"/>
  <c r="S31" i="20"/>
  <c r="R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Q30" i="20"/>
  <c r="W30" i="20" s="1"/>
  <c r="X30" i="20" s="1"/>
  <c r="P30" i="20"/>
  <c r="V21" i="20"/>
  <c r="U21" i="20"/>
  <c r="T21" i="20"/>
  <c r="S21" i="20"/>
  <c r="R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P21" i="20" s="1"/>
  <c r="Q20" i="20"/>
  <c r="W20" i="20" s="1"/>
  <c r="X20" i="20" s="1"/>
  <c r="P20" i="20"/>
  <c r="V11" i="20"/>
  <c r="U11" i="20"/>
  <c r="T11" i="20"/>
  <c r="S11" i="20"/>
  <c r="R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Q11" i="20" s="1"/>
  <c r="W11" i="20" s="1"/>
  <c r="X11" i="20" s="1"/>
  <c r="Q10" i="20"/>
  <c r="W10" i="20" s="1"/>
  <c r="X10" i="20" s="1"/>
  <c r="P10" i="20"/>
  <c r="V81" i="19"/>
  <c r="U81" i="19"/>
  <c r="T81" i="19"/>
  <c r="S81" i="19"/>
  <c r="R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Q80" i="19"/>
  <c r="W80" i="19" s="1"/>
  <c r="X80" i="19" s="1"/>
  <c r="P80" i="19"/>
  <c r="V71" i="19"/>
  <c r="U71" i="19"/>
  <c r="T71" i="19"/>
  <c r="S71" i="19"/>
  <c r="R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P71" i="19" s="1"/>
  <c r="Q70" i="19"/>
  <c r="W70" i="19" s="1"/>
  <c r="X70" i="19" s="1"/>
  <c r="P70" i="19"/>
  <c r="V61" i="19"/>
  <c r="U61" i="19"/>
  <c r="T61" i="19"/>
  <c r="S61" i="19"/>
  <c r="R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Q61" i="19" s="1"/>
  <c r="W61" i="19" s="1"/>
  <c r="X61" i="19" s="1"/>
  <c r="Q60" i="19"/>
  <c r="W60" i="19" s="1"/>
  <c r="X60" i="19" s="1"/>
  <c r="P60" i="19"/>
  <c r="V51" i="19"/>
  <c r="U51" i="19"/>
  <c r="T51" i="19"/>
  <c r="S51" i="19"/>
  <c r="R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Q50" i="19"/>
  <c r="W50" i="19" s="1"/>
  <c r="X50" i="19" s="1"/>
  <c r="P50" i="19"/>
  <c r="V41" i="19"/>
  <c r="U41" i="19"/>
  <c r="T41" i="19"/>
  <c r="S41" i="19"/>
  <c r="R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P41" i="19" s="1"/>
  <c r="Q40" i="19"/>
  <c r="W40" i="19" s="1"/>
  <c r="X40" i="19" s="1"/>
  <c r="P40" i="19"/>
  <c r="V31" i="19"/>
  <c r="U31" i="19"/>
  <c r="T31" i="19"/>
  <c r="S31" i="19"/>
  <c r="R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Q31" i="19" s="1"/>
  <c r="W31" i="19" s="1"/>
  <c r="X31" i="19" s="1"/>
  <c r="Q30" i="19"/>
  <c r="W30" i="19" s="1"/>
  <c r="X30" i="19" s="1"/>
  <c r="P30" i="19"/>
  <c r="V21" i="19"/>
  <c r="U21" i="19"/>
  <c r="T21" i="19"/>
  <c r="S21" i="19"/>
  <c r="R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Q20" i="19"/>
  <c r="W20" i="19" s="1"/>
  <c r="X20" i="19" s="1"/>
  <c r="P20" i="19"/>
  <c r="V11" i="19"/>
  <c r="U11" i="19"/>
  <c r="T11" i="19"/>
  <c r="S11" i="19"/>
  <c r="R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P11" i="19" s="1"/>
  <c r="Q10" i="19"/>
  <c r="W10" i="19" s="1"/>
  <c r="X10" i="19" s="1"/>
  <c r="P10" i="19"/>
  <c r="V81" i="18"/>
  <c r="U81" i="18"/>
  <c r="T81" i="18"/>
  <c r="S81" i="18"/>
  <c r="R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Q81" i="18" s="1"/>
  <c r="W81" i="18" s="1"/>
  <c r="X81" i="18" s="1"/>
  <c r="Q80" i="18"/>
  <c r="W80" i="18" s="1"/>
  <c r="X80" i="18" s="1"/>
  <c r="P80" i="18"/>
  <c r="V71" i="18"/>
  <c r="U71" i="18"/>
  <c r="T71" i="18"/>
  <c r="S71" i="18"/>
  <c r="R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Q70" i="18"/>
  <c r="W70" i="18" s="1"/>
  <c r="X70" i="18" s="1"/>
  <c r="P70" i="18"/>
  <c r="V61" i="18"/>
  <c r="U61" i="18"/>
  <c r="T61" i="18"/>
  <c r="S61" i="18"/>
  <c r="R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Q61" i="18" s="1"/>
  <c r="W61" i="18" s="1"/>
  <c r="X61" i="18" s="1"/>
  <c r="Q60" i="18"/>
  <c r="W60" i="18" s="1"/>
  <c r="X60" i="18" s="1"/>
  <c r="P60" i="18"/>
  <c r="V51" i="18"/>
  <c r="U51" i="18"/>
  <c r="T51" i="18"/>
  <c r="S51" i="18"/>
  <c r="R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Q51" i="18" s="1"/>
  <c r="W51" i="18" s="1"/>
  <c r="X51" i="18" s="1"/>
  <c r="Q50" i="18"/>
  <c r="W50" i="18" s="1"/>
  <c r="X50" i="18" s="1"/>
  <c r="P50" i="18"/>
  <c r="V41" i="18"/>
  <c r="U41" i="18"/>
  <c r="T41" i="18"/>
  <c r="S41" i="18"/>
  <c r="R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Q40" i="18"/>
  <c r="W40" i="18" s="1"/>
  <c r="X40" i="18" s="1"/>
  <c r="P40" i="18"/>
  <c r="V31" i="18"/>
  <c r="U31" i="18"/>
  <c r="T31" i="18"/>
  <c r="S31" i="18"/>
  <c r="R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P31" i="18" s="1"/>
  <c r="Q30" i="18"/>
  <c r="W30" i="18" s="1"/>
  <c r="X30" i="18" s="1"/>
  <c r="P30" i="18"/>
  <c r="V21" i="18"/>
  <c r="U21" i="18"/>
  <c r="T21" i="18"/>
  <c r="S21" i="18"/>
  <c r="R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Q21" i="18" s="1"/>
  <c r="W21" i="18" s="1"/>
  <c r="X21" i="18" s="1"/>
  <c r="Q20" i="18"/>
  <c r="W20" i="18" s="1"/>
  <c r="X20" i="18" s="1"/>
  <c r="P20" i="18"/>
  <c r="V11" i="18"/>
  <c r="U11" i="18"/>
  <c r="T11" i="18"/>
  <c r="S11" i="18"/>
  <c r="R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Q10" i="18"/>
  <c r="W10" i="18" s="1"/>
  <c r="X10" i="18" s="1"/>
  <c r="P10" i="18"/>
  <c r="V81" i="2"/>
  <c r="U81" i="2"/>
  <c r="T81" i="2"/>
  <c r="S81" i="2"/>
  <c r="R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P81" i="2" s="1"/>
  <c r="Q80" i="2"/>
  <c r="W80" i="2" s="1"/>
  <c r="X80" i="2" s="1"/>
  <c r="P80" i="2"/>
  <c r="V71" i="2"/>
  <c r="U71" i="2"/>
  <c r="T71" i="2"/>
  <c r="S71" i="2"/>
  <c r="R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Q71" i="2" s="1"/>
  <c r="W71" i="2" s="1"/>
  <c r="X71" i="2" s="1"/>
  <c r="Q70" i="2"/>
  <c r="W70" i="2" s="1"/>
  <c r="X70" i="2" s="1"/>
  <c r="P70" i="2"/>
  <c r="V61" i="2"/>
  <c r="U61" i="2"/>
  <c r="T61" i="2"/>
  <c r="S61" i="2"/>
  <c r="R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Q60" i="2"/>
  <c r="W60" i="2" s="1"/>
  <c r="X60" i="2" s="1"/>
  <c r="P60" i="2"/>
  <c r="V51" i="2"/>
  <c r="U51" i="2"/>
  <c r="T51" i="2"/>
  <c r="S51" i="2"/>
  <c r="R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P51" i="2" s="1"/>
  <c r="Q50" i="2"/>
  <c r="W50" i="2" s="1"/>
  <c r="X50" i="2" s="1"/>
  <c r="P50" i="2"/>
  <c r="V41" i="2"/>
  <c r="U41" i="2"/>
  <c r="T41" i="2"/>
  <c r="S41" i="2"/>
  <c r="R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Q41" i="2" s="1"/>
  <c r="W41" i="2" s="1"/>
  <c r="X41" i="2" s="1"/>
  <c r="Q40" i="2"/>
  <c r="W40" i="2" s="1"/>
  <c r="X40" i="2" s="1"/>
  <c r="P40" i="2"/>
  <c r="V31" i="2"/>
  <c r="U31" i="2"/>
  <c r="T31" i="2"/>
  <c r="S31" i="2"/>
  <c r="R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W30" i="2" s="1"/>
  <c r="X30" i="2" s="1"/>
  <c r="P30" i="2"/>
  <c r="V21" i="2"/>
  <c r="U21" i="2"/>
  <c r="T21" i="2"/>
  <c r="S21" i="2"/>
  <c r="R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P21" i="2" s="1"/>
  <c r="Q20" i="2"/>
  <c r="W20" i="2" s="1"/>
  <c r="X20" i="2" s="1"/>
  <c r="P20" i="2"/>
  <c r="V11" i="2"/>
  <c r="U11" i="2"/>
  <c r="T11" i="2"/>
  <c r="S11" i="2"/>
  <c r="R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Q11" i="2" s="1"/>
  <c r="W11" i="2" s="1"/>
  <c r="X11" i="2" s="1"/>
  <c r="Q10" i="2"/>
  <c r="W10" i="2" s="1"/>
  <c r="X10" i="2" s="1"/>
  <c r="P10" i="2"/>
  <c r="Q71" i="20" l="1"/>
  <c r="W71" i="20" s="1"/>
  <c r="X71" i="20" s="1"/>
  <c r="P81" i="20"/>
  <c r="Q31" i="2"/>
  <c r="W31" i="2" s="1"/>
  <c r="X31" i="2" s="1"/>
  <c r="Q61" i="2"/>
  <c r="W61" i="2" s="1"/>
  <c r="X61" i="2" s="1"/>
  <c r="Q11" i="18"/>
  <c r="W11" i="18" s="1"/>
  <c r="X11" i="18" s="1"/>
  <c r="P41" i="18"/>
  <c r="P61" i="18"/>
  <c r="P71" i="18"/>
  <c r="Q21" i="19"/>
  <c r="W21" i="19" s="1"/>
  <c r="X21" i="19" s="1"/>
  <c r="Q51" i="19"/>
  <c r="W51" i="19" s="1"/>
  <c r="X51" i="19" s="1"/>
  <c r="Q81" i="19"/>
  <c r="W81" i="19" s="1"/>
  <c r="X81" i="19" s="1"/>
  <c r="Q31" i="20"/>
  <c r="W31" i="20" s="1"/>
  <c r="X31" i="20" s="1"/>
  <c r="Q81" i="20"/>
  <c r="W81" i="20" s="1"/>
  <c r="X81" i="20" s="1"/>
  <c r="Q51" i="20"/>
  <c r="W51" i="20" s="1"/>
  <c r="X51" i="20" s="1"/>
  <c r="Q61" i="20"/>
  <c r="W61" i="20" s="1"/>
  <c r="X61" i="20" s="1"/>
  <c r="P31" i="2"/>
  <c r="P61" i="2"/>
  <c r="P21" i="19"/>
  <c r="Q41" i="18"/>
  <c r="W41" i="18" s="1"/>
  <c r="X41" i="18" s="1"/>
  <c r="Q21" i="2"/>
  <c r="W21" i="2" s="1"/>
  <c r="X21" i="2" s="1"/>
  <c r="Q51" i="2"/>
  <c r="W51" i="2" s="1"/>
  <c r="X51" i="2" s="1"/>
  <c r="Q81" i="2"/>
  <c r="W81" i="2" s="1"/>
  <c r="X81" i="2" s="1"/>
  <c r="Q31" i="18"/>
  <c r="W31" i="18" s="1"/>
  <c r="X31" i="18" s="1"/>
  <c r="Q11" i="19"/>
  <c r="W11" i="19" s="1"/>
  <c r="X11" i="19" s="1"/>
  <c r="Q41" i="19"/>
  <c r="W41" i="19" s="1"/>
  <c r="X41" i="19" s="1"/>
  <c r="Q71" i="19"/>
  <c r="W71" i="19" s="1"/>
  <c r="X71" i="19" s="1"/>
  <c r="Q21" i="20"/>
  <c r="W21" i="20" s="1"/>
  <c r="X21" i="20" s="1"/>
  <c r="P11" i="18"/>
  <c r="P31" i="20"/>
  <c r="P61" i="20"/>
  <c r="P11" i="2"/>
  <c r="P41" i="2"/>
  <c r="P71" i="2"/>
  <c r="P21" i="18"/>
  <c r="P51" i="18"/>
  <c r="P81" i="18"/>
  <c r="P31" i="19"/>
  <c r="P61" i="19"/>
  <c r="P11" i="20"/>
  <c r="P41" i="20"/>
  <c r="P71" i="20"/>
  <c r="P51" i="19"/>
  <c r="Q71" i="18"/>
  <c r="W71" i="18" s="1"/>
  <c r="X71" i="18" s="1"/>
  <c r="P81" i="19"/>
</calcChain>
</file>

<file path=xl/sharedStrings.xml><?xml version="1.0" encoding="utf-8"?>
<sst xmlns="http://schemas.openxmlformats.org/spreadsheetml/2006/main" count="1536" uniqueCount="141">
  <si>
    <t>仔猪饲料颗粒</t>
  </si>
  <si>
    <t>牛大爷旗下专利配方--不得外用私用违法必究</t>
  </si>
  <si>
    <t>仔猪期饲料颗粒 P6081</t>
  </si>
  <si>
    <t>效果</t>
  </si>
  <si>
    <t>高蛋白、促生长、抗断奶应激。</t>
  </si>
  <si>
    <t>特点</t>
  </si>
  <si>
    <t>1、进口鱼粉高蛋白。
2、多种维生素，氨基酸促生长。
3、酸制剂抗应激。</t>
  </si>
  <si>
    <t>规格</t>
  </si>
  <si>
    <t>逐渐断奶，自由采食。定量饲养的逐渐加料：1~1.5斤每日。</t>
  </si>
  <si>
    <t>下料
斤数</t>
  </si>
  <si>
    <t>玉米</t>
  </si>
  <si>
    <t>豆柏</t>
  </si>
  <si>
    <t>麦麸</t>
  </si>
  <si>
    <t>钠盐</t>
  </si>
  <si>
    <t>蛋氨酸</t>
  </si>
  <si>
    <t>赖氨酸</t>
  </si>
  <si>
    <t>鱼肝油</t>
  </si>
  <si>
    <t>含磷
蛋白</t>
  </si>
  <si>
    <t>磷脂</t>
  </si>
  <si>
    <t>碳酸钙</t>
  </si>
  <si>
    <t>土霉素</t>
  </si>
  <si>
    <t>柠檬酸</t>
  </si>
  <si>
    <t>预混</t>
  </si>
  <si>
    <t>斤数</t>
  </si>
  <si>
    <t>总价</t>
  </si>
  <si>
    <t>袋</t>
  </si>
  <si>
    <t>电</t>
  </si>
  <si>
    <t>人工</t>
  </si>
  <si>
    <t>装卸</t>
  </si>
  <si>
    <t>运费</t>
  </si>
  <si>
    <t>成本价</t>
  </si>
  <si>
    <t>出厂价</t>
  </si>
  <si>
    <t>仔猪20-40斤</t>
  </si>
  <si>
    <t>原价</t>
  </si>
  <si>
    <t>配比</t>
  </si>
  <si>
    <t>下料计算器</t>
  </si>
  <si>
    <t>仔猪期饲料颗粒P6081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</si>
  <si>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</si>
  <si>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仔猪期饲料颗粒 P6081   --200斤下料清单</t>
  </si>
  <si>
    <t>仔猪期饲料颗粒 P6081   --300斤下料清单</t>
  </si>
  <si>
    <t>仔猪期饲料颗粒 P6081   --400斤下料清单</t>
  </si>
  <si>
    <t>仔猪期饲料颗粒 P6081   --500斤下料清单</t>
  </si>
  <si>
    <t>仔猪期饲料颗粒 P6081   --600斤下料清单</t>
  </si>
  <si>
    <t>仔猪期饲料颗粒 P6081   --700斤下料清单</t>
  </si>
  <si>
    <t>仔猪期饲料颗粒 P6081   --800斤下料清单</t>
  </si>
  <si>
    <t>小猪饲料颗粒</t>
  </si>
  <si>
    <t>小猪期饲料颗粒 P5980</t>
  </si>
  <si>
    <t>高蛋白、促生长、抗应激。</t>
  </si>
  <si>
    <t>自由采食。定量饲养的逐渐加料：1.5~2.5斤每日。</t>
  </si>
  <si>
    <t>小猪41-70斤</t>
  </si>
  <si>
    <t>小猪期饲料颗粒P5980</t>
  </si>
  <si>
    <t>小猪期饲料颗粒 P5980   --200斤下料清单</t>
  </si>
  <si>
    <t>小猪期饲料颗粒 P5980   --300斤下料清单</t>
  </si>
  <si>
    <t>自由采食。定量饲养的逐渐加料：1~1.5斤每日。</t>
  </si>
  <si>
    <t>小猪期饲料颗粒 P5980   --400斤下料清单</t>
  </si>
  <si>
    <t>小猪期饲料颗粒 P5980   --500斤下料清单</t>
  </si>
  <si>
    <t>小猪期饲料颗粒 P5980   --600斤下料清单</t>
  </si>
  <si>
    <t>小猪期饲料颗粒 P5980   --700斤下料清单</t>
  </si>
  <si>
    <t>小猪期饲料颗粒 P5980   --800斤下料清单</t>
  </si>
  <si>
    <t>中猪饲料颗粒</t>
  </si>
  <si>
    <t>中猪期饲料颗粒 P5980</t>
  </si>
  <si>
    <t>促生长、易吸收、合理钙磷比。</t>
  </si>
  <si>
    <t>1、多种氨基酸促生长，提高饲料利用率。
2、天然植物提取物包含多种脂肪酸和天然维生素容易吸收利用。
3、合理的钙磷组合。</t>
  </si>
  <si>
    <t>自由采食。定量饲养的逐渐加料：2.5~4.5斤每日。</t>
  </si>
  <si>
    <t>米糠</t>
  </si>
  <si>
    <t>苏打</t>
  </si>
  <si>
    <t>松针</t>
  </si>
  <si>
    <t>中猪71-120斤</t>
  </si>
  <si>
    <t>中猪期饲料颗粒P5980</t>
  </si>
  <si>
    <t>中猪期饲料颗粒 P5980   --200斤下料清单</t>
  </si>
  <si>
    <t>高蛋白、促生长。</t>
  </si>
  <si>
    <t>中猪期饲料颗粒 P5980   --300斤下料清单</t>
  </si>
  <si>
    <t>中猪期饲料颗粒 P5980   --400斤下料清单</t>
  </si>
  <si>
    <t>中猪期饲料颗粒 P5980   --500斤下料清单</t>
  </si>
  <si>
    <t>中猪期饲料颗粒 P5980   --600斤下料清单</t>
  </si>
  <si>
    <t>中猪期饲料颗粒 P5980   --700斤下料清单</t>
  </si>
  <si>
    <t>中猪期饲料颗粒 P5980   --800斤下料清单</t>
  </si>
  <si>
    <t>大猪饲料颗粒</t>
  </si>
  <si>
    <t>大猪期饲料颗粒 P5273</t>
  </si>
  <si>
    <t>低价高效，促吸收，促生长，天然脂肪酸易吸收。</t>
  </si>
  <si>
    <t>1、进口鱼粉高蛋白。
2、多种维生素，氨基酸促生长。
3、天然脂肪包含多种维生素和矿物质还有吸收酸体，天然无害容易被吸收。</t>
  </si>
  <si>
    <t>自由采食。定量饲养的逐渐加料：4.5~6斤每日。</t>
  </si>
  <si>
    <t>大猪121-180斤</t>
  </si>
  <si>
    <t>大猪期饲料颗粒P5273</t>
  </si>
  <si>
    <t>大猪期饲料颗粒 P5273   --200斤下料清单</t>
  </si>
  <si>
    <t>高能量、促生长、增肥促吸收。</t>
  </si>
  <si>
    <t>大猪期饲料颗粒 P5273   --300斤下料清单</t>
  </si>
  <si>
    <t>大猪期饲料颗粒 P5273   --400斤下料清单</t>
  </si>
  <si>
    <t>大猪期饲料颗粒 P5273   --500斤下料清单</t>
  </si>
  <si>
    <t>大猪期饲料颗粒 P5273   --600斤下料清单</t>
  </si>
  <si>
    <t>大猪期饲料颗粒 P5273   --700斤下料清单</t>
  </si>
  <si>
    <t>大猪期饲料颗粒 P5273   --800斤下料清单</t>
  </si>
  <si>
    <t>本传单仅供学术交流--非卖品--不可商用</t>
  </si>
  <si>
    <t>目标效果</t>
  </si>
  <si>
    <t>产品特点</t>
  </si>
  <si>
    <t>使用规格</t>
  </si>
  <si>
    <t>20~40斤阶段使用。逐渐断奶，自由采食。定量饲养的逐渐加料：1~1.5斤每日。</t>
  </si>
  <si>
    <t>原料组成</t>
  </si>
  <si>
    <t>玉米、膨化豆柏、麦麸、氨基酸、鱼肝油、磷脂、磷酸氢钙、氯化钠、微量元素、多种维生素、未知生长因子。</t>
  </si>
  <si>
    <t>基本数据</t>
  </si>
  <si>
    <t>产品规格</t>
  </si>
  <si>
    <t>代理价</t>
  </si>
  <si>
    <t>利润</t>
  </si>
  <si>
    <t>定料</t>
  </si>
  <si>
    <t>运费范围</t>
  </si>
  <si>
    <t>保质期</t>
  </si>
  <si>
    <t>品牌信息</t>
  </si>
  <si>
    <t>40斤</t>
  </si>
  <si>
    <t>1吨</t>
  </si>
  <si>
    <t>春夏</t>
  </si>
  <si>
    <t>15天</t>
  </si>
  <si>
    <t>品牌：牛大爷
品名：牛大爷仔猪期饲料颗粒
型号：P6081
微信：niudaye365</t>
  </si>
  <si>
    <t>80斤</t>
  </si>
  <si>
    <t>2吨</t>
  </si>
  <si>
    <t>秋冬</t>
  </si>
  <si>
    <t>30天</t>
  </si>
  <si>
    <t>仔猪全价颗粒P6081</t>
  </si>
  <si>
    <t>小猪期饲料颗粒 P5981</t>
  </si>
  <si>
    <t>41~70斤阶段使用。自由采食。定量饲养的逐渐加料：1.5~2.5斤每日。</t>
  </si>
  <si>
    <t>小猪全价颗粒P5981</t>
  </si>
  <si>
    <t>71~120斤阶段使用。自由采食。定量饲养的逐渐加料：2.5~4.5斤每日。</t>
  </si>
  <si>
    <t>玉米、膨化豆柏、米糠、氨基酸、鱼肝油、磷脂、磷酸氢钙、天然脂肪酸、氯化钠、微量元素、多种维生素、未知生长因子。</t>
  </si>
  <si>
    <t>中猪全价颗粒P5980</t>
  </si>
  <si>
    <t>大猪期饲料颗粒 P5678</t>
  </si>
  <si>
    <t>120斤以上阶段使用。自由采食。定量饲养的逐渐加料：4.5~6斤每日。</t>
  </si>
  <si>
    <t>大猪全价颗粒P5678</t>
  </si>
  <si>
    <t>大猪期饲料预混自制</t>
    <phoneticPr fontId="21" type="noConversion"/>
  </si>
  <si>
    <t>鱼肝油</t>
    <phoneticPr fontId="21" type="noConversion"/>
  </si>
  <si>
    <t>赖氨酸</t>
    <phoneticPr fontId="21" type="noConversion"/>
  </si>
  <si>
    <t>蛋氨酸</t>
    <phoneticPr fontId="21" type="noConversion"/>
  </si>
  <si>
    <t>小苏打</t>
    <phoneticPr fontId="21" type="noConversion"/>
  </si>
  <si>
    <t>盐</t>
    <phoneticPr fontId="21" type="noConversion"/>
  </si>
  <si>
    <t>微量</t>
    <phoneticPr fontId="21" type="noConversion"/>
  </si>
  <si>
    <t>含磷
蛋白</t>
    <phoneticPr fontId="21" type="noConversion"/>
  </si>
  <si>
    <t>大豆
磷脂</t>
    <phoneticPr fontId="21" type="noConversion"/>
  </si>
  <si>
    <t>磷酸
氢钙</t>
    <phoneticPr fontId="21" type="noConversion"/>
  </si>
  <si>
    <t>共计</t>
    <phoneticPr fontId="21" type="noConversion"/>
  </si>
  <si>
    <t>价格</t>
    <phoneticPr fontId="21" type="noConversion"/>
  </si>
  <si>
    <t>稻壳粉</t>
    <phoneticPr fontId="21" type="noConversion"/>
  </si>
  <si>
    <t>下料计算器</t>
    <phoneticPr fontId="21" type="noConversion"/>
  </si>
  <si>
    <t>5%预混料自配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</si>
</sst>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6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u/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67955565050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11" fillId="0" borderId="13" xfId="0" applyNumberFormat="1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176" fontId="12" fillId="3" borderId="13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6" fontId="13" fillId="0" borderId="1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76" fontId="14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15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right"/>
    </xf>
    <xf numFmtId="0" fontId="10" fillId="0" borderId="26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horizontal="left"/>
    </xf>
    <xf numFmtId="0" fontId="10" fillId="0" borderId="1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27" xfId="0" applyFont="1" applyFill="1" applyBorder="1" applyAlignment="1">
      <alignment horizontal="left" wrapText="1"/>
    </xf>
    <xf numFmtId="0" fontId="10" fillId="0" borderId="9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10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26" xfId="0" applyFont="1" applyBorder="1" applyAlignment="1">
      <alignment horizontal="right"/>
    </xf>
    <xf numFmtId="0" fontId="17" fillId="0" borderId="0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right"/>
    </xf>
    <xf numFmtId="0" fontId="3" fillId="0" borderId="26" xfId="0" applyFont="1" applyBorder="1" applyAlignment="1">
      <alignment horizontal="right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</xdr:colOff>
      <xdr:row>7</xdr:row>
      <xdr:rowOff>84328</xdr:rowOff>
    </xdr:from>
    <xdr:to>
      <xdr:col>15</xdr:col>
      <xdr:colOff>1432560</xdr:colOff>
      <xdr:row>9</xdr:row>
      <xdr:rowOff>518160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1035" y="2566035"/>
          <a:ext cx="1379220" cy="1295400"/>
        </a:xfrm>
        <a:prstGeom prst="rect">
          <a:avLst/>
        </a:prstGeom>
      </xdr:spPr>
    </xdr:pic>
    <xdr:clientData/>
  </xdr:twoCellAnchor>
  <xdr:oneCellAnchor>
    <xdr:from>
      <xdr:col>15</xdr:col>
      <xdr:colOff>53340</xdr:colOff>
      <xdr:row>19</xdr:row>
      <xdr:rowOff>84328</xdr:rowOff>
    </xdr:from>
    <xdr:ext cx="1379220" cy="129489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1035" y="6829425"/>
          <a:ext cx="1379220" cy="1295400"/>
        </a:xfrm>
        <a:prstGeom prst="rect">
          <a:avLst/>
        </a:prstGeom>
      </xdr:spPr>
    </xdr:pic>
    <xdr:clientData/>
  </xdr:oneCellAnchor>
  <xdr:oneCellAnchor>
    <xdr:from>
      <xdr:col>15</xdr:col>
      <xdr:colOff>60960</xdr:colOff>
      <xdr:row>31</xdr:row>
      <xdr:rowOff>91440</xdr:rowOff>
    </xdr:from>
    <xdr:ext cx="1379220" cy="1294892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8655" y="11100435"/>
          <a:ext cx="1379220" cy="1294765"/>
        </a:xfrm>
        <a:prstGeom prst="rect">
          <a:avLst/>
        </a:prstGeom>
      </xdr:spPr>
    </xdr:pic>
    <xdr:clientData/>
  </xdr:oneCellAnchor>
  <xdr:oneCellAnchor>
    <xdr:from>
      <xdr:col>15</xdr:col>
      <xdr:colOff>60960</xdr:colOff>
      <xdr:row>43</xdr:row>
      <xdr:rowOff>91440</xdr:rowOff>
    </xdr:from>
    <xdr:ext cx="1379220" cy="1294892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8655" y="15363825"/>
          <a:ext cx="1379220" cy="12947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5"/>
  <sheetViews>
    <sheetView tabSelected="1" workbookViewId="0">
      <selection activeCell="B3" sqref="B3"/>
    </sheetView>
  </sheetViews>
  <sheetFormatPr defaultColWidth="8.88671875" defaultRowHeight="15.6" customHeight="1"/>
  <cols>
    <col min="1" max="1" width="15.6640625" style="2" customWidth="1"/>
    <col min="2" max="2" width="6" style="2" customWidth="1"/>
    <col min="3" max="3" width="7.109375" style="2" customWidth="1"/>
    <col min="4" max="4" width="5.33203125" style="2" customWidth="1"/>
    <col min="5" max="5" width="7.109375" style="2" customWidth="1"/>
    <col min="6" max="6" width="8.109375" style="2" customWidth="1"/>
    <col min="7" max="8" width="7.21875" style="2" customWidth="1"/>
    <col min="9" max="9" width="5.88671875" style="2" customWidth="1"/>
    <col min="10" max="11" width="5.33203125" style="2" customWidth="1"/>
    <col min="12" max="12" width="6.33203125" style="2" customWidth="1"/>
    <col min="13" max="13" width="9" style="2" bestFit="1" customWidth="1"/>
    <col min="14" max="15" width="5.33203125" style="2" customWidth="1"/>
    <col min="16" max="16" width="7.6640625" style="2" customWidth="1"/>
    <col min="17" max="17" width="10.21875" style="18" customWidth="1"/>
    <col min="18" max="18" width="5" style="2" customWidth="1"/>
    <col min="19" max="20" width="9" style="2" bestFit="1" customWidth="1"/>
    <col min="21" max="22" width="5" style="2" customWidth="1"/>
    <col min="23" max="23" width="10.21875" style="19" customWidth="1"/>
    <col min="24" max="24" width="10.21875" style="20" customWidth="1"/>
    <col min="25" max="16384" width="8.88671875" style="2"/>
  </cols>
  <sheetData>
    <row r="1" spans="1:24" ht="45.6" customHeight="1">
      <c r="A1" s="86" t="s">
        <v>77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</row>
    <row r="2" spans="1:24" s="52" customFormat="1" ht="45.6" customHeight="1">
      <c r="A2" s="32" t="s">
        <v>140</v>
      </c>
      <c r="B2" s="54"/>
      <c r="C2" s="32" t="s">
        <v>127</v>
      </c>
      <c r="D2" s="54" t="s">
        <v>132</v>
      </c>
      <c r="E2" s="53" t="s">
        <v>128</v>
      </c>
      <c r="F2" s="53" t="s">
        <v>129</v>
      </c>
      <c r="G2" s="55" t="s">
        <v>135</v>
      </c>
      <c r="H2" s="53" t="s">
        <v>130</v>
      </c>
      <c r="I2" s="53" t="s">
        <v>131</v>
      </c>
      <c r="J2" s="55" t="s">
        <v>133</v>
      </c>
      <c r="K2" s="55" t="s">
        <v>134</v>
      </c>
      <c r="L2" s="53" t="s">
        <v>138</v>
      </c>
      <c r="M2" s="53" t="s">
        <v>136</v>
      </c>
      <c r="N2" s="53" t="s">
        <v>137</v>
      </c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1:24" ht="25.2" customHeight="1">
      <c r="A3" s="57"/>
      <c r="B3" s="57"/>
      <c r="C3" s="57">
        <v>10</v>
      </c>
      <c r="D3" s="57">
        <v>10</v>
      </c>
      <c r="E3" s="57">
        <v>20</v>
      </c>
      <c r="F3" s="57">
        <v>6</v>
      </c>
      <c r="G3" s="57">
        <v>10</v>
      </c>
      <c r="H3" s="57">
        <v>4</v>
      </c>
      <c r="I3" s="57">
        <v>6</v>
      </c>
      <c r="J3" s="57">
        <v>20</v>
      </c>
      <c r="K3" s="57">
        <v>10</v>
      </c>
      <c r="L3" s="57">
        <v>4</v>
      </c>
      <c r="M3" s="57">
        <f>SUM(C3:L3)</f>
        <v>100</v>
      </c>
      <c r="N3" s="57">
        <f>C3*1.7+D3*1.7+E3*2.7+F3*4.5+G3*0.6+H3*1.5+I3*1+J3*1.8+K3*2.6</f>
        <v>195</v>
      </c>
      <c r="O3" s="58"/>
      <c r="P3" s="58"/>
      <c r="Q3" s="59"/>
      <c r="R3" s="58"/>
      <c r="S3" s="58"/>
      <c r="T3" s="58"/>
      <c r="U3" s="58"/>
      <c r="V3" s="58"/>
      <c r="W3" s="60"/>
      <c r="X3" s="61"/>
    </row>
    <row r="4" spans="1:24" ht="25.2" customHeight="1">
      <c r="A4" s="62" t="s">
        <v>139</v>
      </c>
      <c r="B4" s="57">
        <v>5</v>
      </c>
      <c r="C4" s="57">
        <f>B4/100*C3</f>
        <v>0.5</v>
      </c>
      <c r="D4" s="57">
        <f>B4/100*D3</f>
        <v>0.5</v>
      </c>
      <c r="E4" s="57">
        <f>B4/100*E3</f>
        <v>1</v>
      </c>
      <c r="F4" s="57">
        <f>B4/100*F3</f>
        <v>0.30000000000000004</v>
      </c>
      <c r="G4" s="57">
        <f>B4/100*G3</f>
        <v>0.5</v>
      </c>
      <c r="H4" s="57">
        <f>B4/100*H3</f>
        <v>0.2</v>
      </c>
      <c r="I4" s="57">
        <f>B4/100*I3</f>
        <v>0.30000000000000004</v>
      </c>
      <c r="J4" s="57">
        <f>B4/100*J3</f>
        <v>1</v>
      </c>
      <c r="K4" s="57">
        <f>B4/100*K3</f>
        <v>0.5</v>
      </c>
      <c r="L4" s="57">
        <f>B4/100*L3</f>
        <v>0.2</v>
      </c>
      <c r="M4" s="57">
        <f>SUM(C4:L4)</f>
        <v>5</v>
      </c>
      <c r="N4" s="57">
        <f>C4*1.7+D4*1.7+E4*2.7+F4*4.5+G4*0.6+H4*1.5+I4*1+J4*1.8+K4*2.6</f>
        <v>9.75</v>
      </c>
      <c r="O4" s="58"/>
      <c r="P4" s="58"/>
      <c r="Q4" s="59"/>
      <c r="R4" s="58"/>
      <c r="S4" s="58"/>
      <c r="T4" s="58"/>
      <c r="U4" s="58"/>
      <c r="V4" s="58"/>
      <c r="W4" s="60"/>
      <c r="X4" s="61"/>
    </row>
    <row r="5" spans="1:24" ht="25.2" customHeight="1" thickBot="1">
      <c r="A5" s="62"/>
      <c r="B5" s="57"/>
      <c r="C5" s="57">
        <v>0.5</v>
      </c>
      <c r="D5" s="57">
        <v>0.5</v>
      </c>
      <c r="E5" s="57">
        <v>1</v>
      </c>
      <c r="F5" s="57">
        <v>0.3</v>
      </c>
      <c r="G5" s="57">
        <v>0.5</v>
      </c>
      <c r="H5" s="57">
        <v>0.2</v>
      </c>
      <c r="I5" s="57">
        <v>0.3</v>
      </c>
      <c r="J5" s="57">
        <v>1</v>
      </c>
      <c r="K5" s="57">
        <v>0.5</v>
      </c>
      <c r="L5" s="57">
        <v>0.2</v>
      </c>
      <c r="M5" s="57">
        <f>SUM(C5:L5)</f>
        <v>5</v>
      </c>
      <c r="N5" s="57"/>
      <c r="O5" s="58"/>
      <c r="P5" s="58"/>
      <c r="Q5" s="59"/>
      <c r="R5" s="58"/>
      <c r="S5" s="58"/>
      <c r="T5" s="58"/>
      <c r="U5" s="58"/>
      <c r="V5" s="58"/>
      <c r="W5" s="60"/>
      <c r="X5" s="61"/>
    </row>
    <row r="6" spans="1:24" s="12" customFormat="1" ht="7.8">
      <c r="A6" s="87" t="s">
        <v>1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1"/>
      <c r="P6" s="81"/>
      <c r="Q6" s="81"/>
      <c r="R6" s="81"/>
      <c r="S6" s="81"/>
      <c r="T6" s="81"/>
      <c r="U6" s="81"/>
      <c r="V6" s="81"/>
      <c r="W6" s="81"/>
      <c r="X6" s="82"/>
    </row>
    <row r="7" spans="1:24" ht="30">
      <c r="A7" s="89" t="s">
        <v>126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5"/>
    </row>
    <row r="8" spans="1:24" s="13" customFormat="1" ht="15.6" customHeight="1">
      <c r="A8" s="63" t="s">
        <v>3</v>
      </c>
      <c r="B8" s="73" t="s">
        <v>79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4"/>
    </row>
    <row r="9" spans="1:24" ht="43.95" customHeight="1">
      <c r="A9" s="63" t="s">
        <v>5</v>
      </c>
      <c r="B9" s="90" t="s">
        <v>80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1"/>
    </row>
    <row r="10" spans="1:24" ht="15.6" customHeight="1">
      <c r="A10" s="63" t="s">
        <v>7</v>
      </c>
      <c r="B10" s="73" t="s">
        <v>81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4"/>
    </row>
    <row r="11" spans="1:24" s="14" customFormat="1" ht="26.4">
      <c r="A11" s="64"/>
      <c r="B11" s="65" t="s">
        <v>9</v>
      </c>
      <c r="C11" s="32" t="s">
        <v>10</v>
      </c>
      <c r="D11" s="32" t="s">
        <v>11</v>
      </c>
      <c r="E11" s="32" t="s">
        <v>64</v>
      </c>
      <c r="F11" s="66" t="s">
        <v>17</v>
      </c>
      <c r="G11" s="32" t="s">
        <v>18</v>
      </c>
      <c r="H11" s="67" t="s">
        <v>19</v>
      </c>
      <c r="I11" s="32" t="s">
        <v>20</v>
      </c>
      <c r="J11" s="32" t="s">
        <v>66</v>
      </c>
      <c r="K11" s="32" t="s">
        <v>22</v>
      </c>
      <c r="L11" s="32" t="s">
        <v>23</v>
      </c>
      <c r="M11" s="33" t="s">
        <v>24</v>
      </c>
      <c r="N11" s="32" t="s">
        <v>25</v>
      </c>
      <c r="O11" s="32" t="s">
        <v>26</v>
      </c>
      <c r="P11" s="32" t="s">
        <v>27</v>
      </c>
      <c r="Q11" s="32" t="s">
        <v>28</v>
      </c>
      <c r="R11" s="32" t="s">
        <v>29</v>
      </c>
      <c r="S11" s="33" t="s">
        <v>30</v>
      </c>
      <c r="T11" s="34" t="s">
        <v>31</v>
      </c>
      <c r="U11" s="68"/>
      <c r="V11" s="68"/>
      <c r="W11" s="68"/>
      <c r="X11" s="68"/>
    </row>
    <row r="12" spans="1:24" s="15" customFormat="1" ht="13.5" customHeight="1">
      <c r="A12" s="75" t="s">
        <v>82</v>
      </c>
      <c r="B12" s="46" t="s">
        <v>33</v>
      </c>
      <c r="C12" s="46">
        <v>1.4</v>
      </c>
      <c r="D12" s="46">
        <v>2</v>
      </c>
      <c r="E12" s="46">
        <v>1.2</v>
      </c>
      <c r="F12" s="46">
        <v>1.8</v>
      </c>
      <c r="G12" s="46">
        <v>2.6</v>
      </c>
      <c r="H12" s="46">
        <v>1</v>
      </c>
      <c r="I12" s="46">
        <v>1.78</v>
      </c>
      <c r="J12" s="46">
        <v>1</v>
      </c>
      <c r="K12" s="46">
        <v>1.95</v>
      </c>
      <c r="L12" s="46"/>
      <c r="M12" s="48"/>
      <c r="N12" s="46">
        <v>1.2</v>
      </c>
      <c r="O12" s="46">
        <v>0.5</v>
      </c>
      <c r="P12" s="46">
        <v>10</v>
      </c>
      <c r="Q12" s="46">
        <v>0.8</v>
      </c>
      <c r="R12" s="46">
        <v>5</v>
      </c>
      <c r="S12" s="49"/>
      <c r="T12" s="50">
        <v>0.1</v>
      </c>
      <c r="U12" s="69"/>
      <c r="V12" s="69"/>
      <c r="W12" s="69"/>
      <c r="X12" s="69"/>
    </row>
    <row r="13" spans="1:24" s="16" customFormat="1">
      <c r="A13" s="75"/>
      <c r="B13" s="26" t="s">
        <v>34</v>
      </c>
      <c r="C13" s="26">
        <v>67</v>
      </c>
      <c r="D13" s="26">
        <v>9</v>
      </c>
      <c r="E13" s="26">
        <v>10</v>
      </c>
      <c r="F13" s="26">
        <v>4</v>
      </c>
      <c r="G13" s="26">
        <v>3</v>
      </c>
      <c r="H13" s="26">
        <v>1</v>
      </c>
      <c r="I13" s="26">
        <v>0.1</v>
      </c>
      <c r="J13" s="26">
        <v>1</v>
      </c>
      <c r="K13" s="26">
        <v>5</v>
      </c>
      <c r="L13" s="26">
        <f>SUM(C13:K13)</f>
        <v>100.1</v>
      </c>
      <c r="M13" s="48">
        <f>C13*C12+D13*D12+E13*E12+F13*F12+G13*G12+H13*H12+I13*I12+J12*J13+K12*K13</f>
        <v>150.72800000000001</v>
      </c>
      <c r="N13" s="26">
        <v>1.3</v>
      </c>
      <c r="O13" s="26">
        <v>7</v>
      </c>
      <c r="P13" s="26">
        <v>1</v>
      </c>
      <c r="Q13" s="26">
        <v>1.3</v>
      </c>
      <c r="R13" s="26">
        <v>1</v>
      </c>
      <c r="S13" s="48">
        <f>M13+N13*N12+O13*O12+P13*P12+Q13*Q12+R13*R12</f>
        <v>171.828</v>
      </c>
      <c r="T13" s="39">
        <f>S13*T12+S13</f>
        <v>189.01080000000002</v>
      </c>
      <c r="U13" s="70"/>
      <c r="V13" s="70"/>
      <c r="W13" s="70"/>
      <c r="X13" s="70"/>
    </row>
    <row r="14" spans="1:24" s="17" customFormat="1" ht="25.95" customHeight="1">
      <c r="A14" s="71" t="s">
        <v>35</v>
      </c>
      <c r="B14" s="28">
        <v>100</v>
      </c>
      <c r="C14" s="28">
        <f>B14/100*C13</f>
        <v>67</v>
      </c>
      <c r="D14" s="28">
        <f>B14/100*D13</f>
        <v>9</v>
      </c>
      <c r="E14" s="28">
        <f>B14/100*E13</f>
        <v>10</v>
      </c>
      <c r="F14" s="28">
        <f>B14/100*F13</f>
        <v>4</v>
      </c>
      <c r="G14" s="28">
        <f>B14/100*G13</f>
        <v>3</v>
      </c>
      <c r="H14" s="28">
        <f>B14/100*H13</f>
        <v>1</v>
      </c>
      <c r="I14" s="28">
        <f>B14/100*I13</f>
        <v>0.1</v>
      </c>
      <c r="J14" s="28">
        <f>B14/100*J13</f>
        <v>1</v>
      </c>
      <c r="K14" s="28">
        <f>B14/100*K13</f>
        <v>5</v>
      </c>
      <c r="L14" s="28">
        <f>SUM(C14:K14)</f>
        <v>100.1</v>
      </c>
      <c r="M14" s="51">
        <f>C14*C12+D14*D12+E14*E12+F14*F12+G14*G12+H14*H12+I14*I12+J12*J14+K12*K14</f>
        <v>150.72800000000001</v>
      </c>
      <c r="N14" s="28">
        <f>B14/100*N13</f>
        <v>1.3</v>
      </c>
      <c r="O14" s="28">
        <f>B14/100*O13</f>
        <v>7</v>
      </c>
      <c r="P14" s="28">
        <f>B14/100*P13</f>
        <v>1</v>
      </c>
      <c r="Q14" s="28">
        <f>B14/100*Q13</f>
        <v>1.3</v>
      </c>
      <c r="R14" s="28">
        <f>B14/100*R13</f>
        <v>1</v>
      </c>
      <c r="S14" s="51">
        <f>M14+N14*N12+O14*O12+P14*P12+Q14*Q12+R14*R12</f>
        <v>171.828</v>
      </c>
      <c r="T14" s="42">
        <f>S14*T12+S14</f>
        <v>189.01080000000002</v>
      </c>
      <c r="U14" s="72"/>
      <c r="V14" s="72"/>
      <c r="W14" s="72"/>
      <c r="X14" s="72"/>
    </row>
    <row r="15" spans="1:24" s="12" customFormat="1" ht="8.4" thickBot="1">
      <c r="A15" s="76" t="s">
        <v>83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8"/>
    </row>
    <row r="16" spans="1:24" ht="15.6" customHeight="1" thickBot="1">
      <c r="A16" s="79" t="s">
        <v>37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</row>
    <row r="17" spans="1:24" s="12" customFormat="1" ht="7.95" customHeight="1">
      <c r="A17" s="80" t="s">
        <v>1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2"/>
    </row>
    <row r="18" spans="1:24" ht="30">
      <c r="A18" s="83" t="s">
        <v>84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5"/>
    </row>
    <row r="19" spans="1:24" ht="15.6" customHeight="1">
      <c r="A19" s="63" t="s">
        <v>3</v>
      </c>
      <c r="B19" s="73" t="s">
        <v>85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4"/>
    </row>
    <row r="20" spans="1:24" ht="13.8">
      <c r="A20" s="63" t="s">
        <v>7</v>
      </c>
      <c r="B20" s="73" t="s">
        <v>81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4"/>
    </row>
    <row r="21" spans="1:24" ht="26.4">
      <c r="A21" s="64"/>
      <c r="B21" s="65" t="s">
        <v>9</v>
      </c>
      <c r="C21" s="32" t="s">
        <v>10</v>
      </c>
      <c r="D21" s="32" t="s">
        <v>11</v>
      </c>
      <c r="E21" s="32" t="s">
        <v>64</v>
      </c>
      <c r="F21" s="32" t="s">
        <v>13</v>
      </c>
      <c r="G21" s="32" t="s">
        <v>14</v>
      </c>
      <c r="H21" s="32" t="s">
        <v>15</v>
      </c>
      <c r="I21" s="32" t="s">
        <v>16</v>
      </c>
      <c r="J21" s="66" t="s">
        <v>17</v>
      </c>
      <c r="K21" s="32" t="s">
        <v>18</v>
      </c>
      <c r="L21" s="67" t="s">
        <v>19</v>
      </c>
      <c r="M21" s="32" t="s">
        <v>20</v>
      </c>
      <c r="N21" s="32" t="s">
        <v>66</v>
      </c>
      <c r="O21" s="32" t="s">
        <v>22</v>
      </c>
      <c r="P21" s="32" t="s">
        <v>23</v>
      </c>
      <c r="Q21" s="33" t="s">
        <v>24</v>
      </c>
      <c r="R21" s="32" t="s">
        <v>25</v>
      </c>
      <c r="S21" s="32" t="s">
        <v>26</v>
      </c>
      <c r="T21" s="32" t="s">
        <v>27</v>
      </c>
      <c r="U21" s="32" t="s">
        <v>28</v>
      </c>
      <c r="V21" s="32" t="s">
        <v>29</v>
      </c>
      <c r="W21" s="33" t="s">
        <v>30</v>
      </c>
      <c r="X21" s="34" t="s">
        <v>31</v>
      </c>
    </row>
    <row r="22" spans="1:24" s="15" customFormat="1" ht="13.5" customHeight="1">
      <c r="A22" s="75" t="s">
        <v>82</v>
      </c>
      <c r="B22" s="46" t="s">
        <v>33</v>
      </c>
      <c r="C22" s="46">
        <v>1.4</v>
      </c>
      <c r="D22" s="46">
        <v>2</v>
      </c>
      <c r="E22" s="46">
        <v>1.2</v>
      </c>
      <c r="F22" s="46">
        <v>1</v>
      </c>
      <c r="G22" s="46">
        <v>5</v>
      </c>
      <c r="H22" s="46">
        <v>4.5999999999999996</v>
      </c>
      <c r="I22" s="46">
        <v>4</v>
      </c>
      <c r="J22" s="46">
        <v>1.8</v>
      </c>
      <c r="K22" s="46">
        <v>2.6</v>
      </c>
      <c r="L22" s="46">
        <v>1</v>
      </c>
      <c r="M22" s="46">
        <v>1.78</v>
      </c>
      <c r="N22" s="46">
        <v>1</v>
      </c>
      <c r="O22" s="46">
        <v>1.95</v>
      </c>
      <c r="P22" s="46"/>
      <c r="Q22" s="48"/>
      <c r="R22" s="46">
        <v>1.2</v>
      </c>
      <c r="S22" s="46">
        <v>0.5</v>
      </c>
      <c r="T22" s="46">
        <v>10</v>
      </c>
      <c r="U22" s="46">
        <v>0.8</v>
      </c>
      <c r="V22" s="46">
        <v>5</v>
      </c>
      <c r="W22" s="49"/>
      <c r="X22" s="50">
        <v>0.1</v>
      </c>
    </row>
    <row r="23" spans="1:24" s="16" customFormat="1">
      <c r="A23" s="75"/>
      <c r="B23" s="26" t="s">
        <v>34</v>
      </c>
      <c r="C23" s="26">
        <v>67</v>
      </c>
      <c r="D23" s="26">
        <v>9</v>
      </c>
      <c r="E23" s="26">
        <v>10</v>
      </c>
      <c r="F23" s="26">
        <v>0</v>
      </c>
      <c r="G23" s="26">
        <v>0</v>
      </c>
      <c r="H23" s="26">
        <v>0</v>
      </c>
      <c r="I23" s="26">
        <v>0</v>
      </c>
      <c r="J23" s="26">
        <v>4</v>
      </c>
      <c r="K23" s="26">
        <v>3</v>
      </c>
      <c r="L23" s="26">
        <v>1</v>
      </c>
      <c r="M23" s="26">
        <v>0.1</v>
      </c>
      <c r="N23" s="26">
        <v>1</v>
      </c>
      <c r="O23" s="26">
        <v>5</v>
      </c>
      <c r="P23" s="26">
        <f>SUM(C23:O23)</f>
        <v>100.1</v>
      </c>
      <c r="Q23" s="48">
        <f>C23*C22+D23*D22+E23*E22+F23*F22+G23*G22+H23*H22+I23*I22+J23*J22+K23*K22+L23*L22+M23*M22+N22*N23+O22*O23</f>
        <v>150.72800000000001</v>
      </c>
      <c r="R23" s="26">
        <v>1.3</v>
      </c>
      <c r="S23" s="26">
        <v>7</v>
      </c>
      <c r="T23" s="26">
        <v>1</v>
      </c>
      <c r="U23" s="26">
        <v>1.3</v>
      </c>
      <c r="V23" s="26">
        <v>1</v>
      </c>
      <c r="W23" s="48">
        <f>Q23+R23*R22+S23*S22+T23*T22+U23*U22+V23*V22</f>
        <v>171.828</v>
      </c>
      <c r="X23" s="39">
        <f>W23*X22+W23</f>
        <v>189.01080000000002</v>
      </c>
    </row>
    <row r="24" spans="1:24" s="12" customFormat="1">
      <c r="A24" s="71" t="s">
        <v>35</v>
      </c>
      <c r="B24" s="28">
        <v>200</v>
      </c>
      <c r="C24" s="28">
        <f>B24/100*C23</f>
        <v>134</v>
      </c>
      <c r="D24" s="28">
        <f>B24/100*D23</f>
        <v>18</v>
      </c>
      <c r="E24" s="28">
        <f>B24/100*E23</f>
        <v>20</v>
      </c>
      <c r="F24" s="28">
        <f>B24/100*F23</f>
        <v>0</v>
      </c>
      <c r="G24" s="28">
        <f>B24/100*G23</f>
        <v>0</v>
      </c>
      <c r="H24" s="28">
        <f>B24/100*H23</f>
        <v>0</v>
      </c>
      <c r="I24" s="28">
        <f>B24/100*I23</f>
        <v>0</v>
      </c>
      <c r="J24" s="28">
        <f>B24/100*J23</f>
        <v>8</v>
      </c>
      <c r="K24" s="28">
        <f>B24/100*K23</f>
        <v>6</v>
      </c>
      <c r="L24" s="28">
        <f>B24/100*L23</f>
        <v>2</v>
      </c>
      <c r="M24" s="28">
        <f>B24/100*M23</f>
        <v>0.2</v>
      </c>
      <c r="N24" s="28">
        <f>B24/100*N23</f>
        <v>2</v>
      </c>
      <c r="O24" s="28">
        <f>B24/100*O23</f>
        <v>10</v>
      </c>
      <c r="P24" s="28">
        <f>SUM(C24:O24)</f>
        <v>200.2</v>
      </c>
      <c r="Q24" s="51">
        <f>C24*C22+D24*D22+E24*E22+F24*F22+G24*G22+H24*H22+I24*I22+J24*J22+K24*K22+L24*L22+M24*M22+N22*N24+O22*O24</f>
        <v>301.45600000000002</v>
      </c>
      <c r="R24" s="28">
        <f>B24/100*R23</f>
        <v>2.6</v>
      </c>
      <c r="S24" s="28">
        <f>B24/100*S23</f>
        <v>14</v>
      </c>
      <c r="T24" s="28">
        <f>B24/100*T23</f>
        <v>2</v>
      </c>
      <c r="U24" s="28">
        <f>B24/100*U23</f>
        <v>2.6</v>
      </c>
      <c r="V24" s="28">
        <f>B24/100*V23</f>
        <v>2</v>
      </c>
      <c r="W24" s="51">
        <f>Q24+R24*R22+S24*S22+T24*T22+U24*U22+V24*V22</f>
        <v>343.65600000000001</v>
      </c>
      <c r="X24" s="42">
        <f>W24*X22+W24</f>
        <v>378.02160000000003</v>
      </c>
    </row>
    <row r="25" spans="1:24" ht="14.4" thickBot="1">
      <c r="A25" s="76" t="s">
        <v>83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8"/>
    </row>
    <row r="26" spans="1:24" s="12" customFormat="1" ht="11.4" customHeight="1" thickBot="1">
      <c r="A26" s="79" t="s">
        <v>37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</row>
    <row r="27" spans="1:24" s="12" customFormat="1" ht="11.4" customHeight="1">
      <c r="A27" s="80" t="s">
        <v>1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2"/>
    </row>
    <row r="28" spans="1:24" ht="30">
      <c r="A28" s="83" t="s">
        <v>86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5"/>
    </row>
    <row r="29" spans="1:24" ht="15.6" customHeight="1">
      <c r="A29" s="63" t="s">
        <v>3</v>
      </c>
      <c r="B29" s="73" t="s">
        <v>85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4"/>
    </row>
    <row r="30" spans="1:24" ht="15.6" customHeight="1">
      <c r="A30" s="63" t="s">
        <v>7</v>
      </c>
      <c r="B30" s="73" t="s">
        <v>81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4"/>
    </row>
    <row r="31" spans="1:24" ht="26.4">
      <c r="A31" s="64"/>
      <c r="B31" s="65" t="s">
        <v>9</v>
      </c>
      <c r="C31" s="32" t="s">
        <v>10</v>
      </c>
      <c r="D31" s="32" t="s">
        <v>11</v>
      </c>
      <c r="E31" s="32" t="s">
        <v>64</v>
      </c>
      <c r="F31" s="32" t="s">
        <v>13</v>
      </c>
      <c r="G31" s="32" t="s">
        <v>14</v>
      </c>
      <c r="H31" s="32" t="s">
        <v>15</v>
      </c>
      <c r="I31" s="32" t="s">
        <v>16</v>
      </c>
      <c r="J31" s="66" t="s">
        <v>17</v>
      </c>
      <c r="K31" s="32" t="s">
        <v>18</v>
      </c>
      <c r="L31" s="67" t="s">
        <v>19</v>
      </c>
      <c r="M31" s="32" t="s">
        <v>20</v>
      </c>
      <c r="N31" s="32" t="s">
        <v>66</v>
      </c>
      <c r="O31" s="32" t="s">
        <v>22</v>
      </c>
      <c r="P31" s="32" t="s">
        <v>23</v>
      </c>
      <c r="Q31" s="33" t="s">
        <v>24</v>
      </c>
      <c r="R31" s="32" t="s">
        <v>25</v>
      </c>
      <c r="S31" s="32" t="s">
        <v>26</v>
      </c>
      <c r="T31" s="32" t="s">
        <v>27</v>
      </c>
      <c r="U31" s="32" t="s">
        <v>28</v>
      </c>
      <c r="V31" s="32" t="s">
        <v>29</v>
      </c>
      <c r="W31" s="33" t="s">
        <v>30</v>
      </c>
      <c r="X31" s="34" t="s">
        <v>31</v>
      </c>
    </row>
    <row r="32" spans="1:24" s="15" customFormat="1" ht="13.5" customHeight="1">
      <c r="A32" s="75" t="s">
        <v>82</v>
      </c>
      <c r="B32" s="46" t="s">
        <v>33</v>
      </c>
      <c r="C32" s="46">
        <v>1.4</v>
      </c>
      <c r="D32" s="46">
        <v>2</v>
      </c>
      <c r="E32" s="46">
        <v>1.2</v>
      </c>
      <c r="F32" s="46">
        <v>1</v>
      </c>
      <c r="G32" s="46">
        <v>5</v>
      </c>
      <c r="H32" s="46">
        <v>4.5999999999999996</v>
      </c>
      <c r="I32" s="46">
        <v>4</v>
      </c>
      <c r="J32" s="46">
        <v>1.8</v>
      </c>
      <c r="K32" s="46">
        <v>2.6</v>
      </c>
      <c r="L32" s="46">
        <v>1</v>
      </c>
      <c r="M32" s="46">
        <v>1.78</v>
      </c>
      <c r="N32" s="46">
        <v>1</v>
      </c>
      <c r="O32" s="46">
        <v>1.95</v>
      </c>
      <c r="P32" s="46"/>
      <c r="Q32" s="48"/>
      <c r="R32" s="46">
        <v>1.2</v>
      </c>
      <c r="S32" s="46">
        <v>0.5</v>
      </c>
      <c r="T32" s="46">
        <v>10</v>
      </c>
      <c r="U32" s="46">
        <v>0.8</v>
      </c>
      <c r="V32" s="46">
        <v>5</v>
      </c>
      <c r="W32" s="49"/>
      <c r="X32" s="50">
        <v>0.1</v>
      </c>
    </row>
    <row r="33" spans="1:24" s="16" customFormat="1">
      <c r="A33" s="75"/>
      <c r="B33" s="26" t="s">
        <v>34</v>
      </c>
      <c r="C33" s="26">
        <v>67</v>
      </c>
      <c r="D33" s="26">
        <v>9</v>
      </c>
      <c r="E33" s="26">
        <v>10</v>
      </c>
      <c r="F33" s="26">
        <v>0</v>
      </c>
      <c r="G33" s="26">
        <v>0</v>
      </c>
      <c r="H33" s="26">
        <v>0</v>
      </c>
      <c r="I33" s="26">
        <v>0</v>
      </c>
      <c r="J33" s="26">
        <v>4</v>
      </c>
      <c r="K33" s="26">
        <v>3</v>
      </c>
      <c r="L33" s="26">
        <v>1</v>
      </c>
      <c r="M33" s="26">
        <v>0.1</v>
      </c>
      <c r="N33" s="26">
        <v>1</v>
      </c>
      <c r="O33" s="26">
        <v>5</v>
      </c>
      <c r="P33" s="26">
        <f>SUM(C33:O33)</f>
        <v>100.1</v>
      </c>
      <c r="Q33" s="48">
        <f>C33*C32+D33*D32+E33*E32+F33*F32+G33*G32+H33*H32+I33*I32+J33*J32+K33*K32+L33*L32+M33*M32+N32*N33+O32*O33</f>
        <v>150.72800000000001</v>
      </c>
      <c r="R33" s="26">
        <v>1.3</v>
      </c>
      <c r="S33" s="26">
        <v>7</v>
      </c>
      <c r="T33" s="26">
        <v>1</v>
      </c>
      <c r="U33" s="26">
        <v>1.3</v>
      </c>
      <c r="V33" s="26">
        <v>1</v>
      </c>
      <c r="W33" s="48">
        <f>Q33+R33*R32+S33*S32+T33*T32+U33*U32+V33*V32</f>
        <v>171.828</v>
      </c>
      <c r="X33" s="39">
        <f>W33*X32+W33</f>
        <v>189.01080000000002</v>
      </c>
    </row>
    <row r="34" spans="1:24" s="17" customFormat="1">
      <c r="A34" s="71" t="s">
        <v>35</v>
      </c>
      <c r="B34" s="28">
        <v>300</v>
      </c>
      <c r="C34" s="28">
        <f>B34/100*C33</f>
        <v>201</v>
      </c>
      <c r="D34" s="28">
        <f>B34/100*D33</f>
        <v>27</v>
      </c>
      <c r="E34" s="28">
        <f>B34/100*E33</f>
        <v>30</v>
      </c>
      <c r="F34" s="28">
        <f>B34/100*F33</f>
        <v>0</v>
      </c>
      <c r="G34" s="28">
        <f>B34/100*G33</f>
        <v>0</v>
      </c>
      <c r="H34" s="28">
        <f>B34/100*H33</f>
        <v>0</v>
      </c>
      <c r="I34" s="28">
        <f>B34/100*I33</f>
        <v>0</v>
      </c>
      <c r="J34" s="28">
        <f>B34/100*J33</f>
        <v>12</v>
      </c>
      <c r="K34" s="28">
        <f>B34/100*K33</f>
        <v>9</v>
      </c>
      <c r="L34" s="28">
        <f>B34/100*L33</f>
        <v>3</v>
      </c>
      <c r="M34" s="28">
        <f>B34/100*M33</f>
        <v>0.30000000000000004</v>
      </c>
      <c r="N34" s="28">
        <f>B34/100*N33</f>
        <v>3</v>
      </c>
      <c r="O34" s="28">
        <f>B34/100*O33</f>
        <v>15</v>
      </c>
      <c r="P34" s="28">
        <f>SUM(C34:O34)</f>
        <v>300.3</v>
      </c>
      <c r="Q34" s="51">
        <f>C34*C32+D34*D32+E34*E32+F34*F32+G34*G32+H34*H32+I34*I32+J34*J32+K34*K32+L34*L32+M34*M32+N32*N34+O32*O34</f>
        <v>452.18399999999997</v>
      </c>
      <c r="R34" s="28">
        <f>B34/100*R33</f>
        <v>3.9000000000000004</v>
      </c>
      <c r="S34" s="28">
        <f>B34/100*S33</f>
        <v>21</v>
      </c>
      <c r="T34" s="28">
        <f>B34/100*T33</f>
        <v>3</v>
      </c>
      <c r="U34" s="28">
        <f>B34/100*U33</f>
        <v>3.9000000000000004</v>
      </c>
      <c r="V34" s="28">
        <f>B34/100*V33</f>
        <v>3</v>
      </c>
      <c r="W34" s="51">
        <f>Q34+R34*R32+S34*S32+T34*T32+U34*U32+V34*V32</f>
        <v>515.48399999999992</v>
      </c>
      <c r="X34" s="42">
        <f>W34*X32+W34</f>
        <v>567.03239999999994</v>
      </c>
    </row>
    <row r="35" spans="1:24" s="12" customFormat="1" ht="8.4" thickBot="1">
      <c r="A35" s="7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8"/>
    </row>
    <row r="36" spans="1:24" ht="15.6" customHeight="1" thickBot="1">
      <c r="A36" s="79" t="s">
        <v>37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</row>
    <row r="37" spans="1:24" s="12" customFormat="1" ht="7.95" customHeight="1">
      <c r="A37" s="80" t="s">
        <v>1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2"/>
    </row>
    <row r="38" spans="1:24" ht="30">
      <c r="A38" s="83" t="s">
        <v>87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5"/>
    </row>
    <row r="39" spans="1:24" ht="15.6" customHeight="1">
      <c r="A39" s="63" t="s">
        <v>3</v>
      </c>
      <c r="B39" s="73" t="s">
        <v>85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4"/>
    </row>
    <row r="40" spans="1:24" ht="15.6" customHeight="1">
      <c r="A40" s="63" t="s">
        <v>7</v>
      </c>
      <c r="B40" s="73" t="s">
        <v>81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4"/>
    </row>
    <row r="41" spans="1:24" ht="26.4">
      <c r="A41" s="64"/>
      <c r="B41" s="65" t="s">
        <v>9</v>
      </c>
      <c r="C41" s="32" t="s">
        <v>10</v>
      </c>
      <c r="D41" s="32" t="s">
        <v>11</v>
      </c>
      <c r="E41" s="32" t="s">
        <v>64</v>
      </c>
      <c r="F41" s="32" t="s">
        <v>13</v>
      </c>
      <c r="G41" s="32" t="s">
        <v>14</v>
      </c>
      <c r="H41" s="32" t="s">
        <v>15</v>
      </c>
      <c r="I41" s="32" t="s">
        <v>16</v>
      </c>
      <c r="J41" s="66" t="s">
        <v>17</v>
      </c>
      <c r="K41" s="32" t="s">
        <v>18</v>
      </c>
      <c r="L41" s="67" t="s">
        <v>19</v>
      </c>
      <c r="M41" s="32" t="s">
        <v>20</v>
      </c>
      <c r="N41" s="32" t="s">
        <v>66</v>
      </c>
      <c r="O41" s="32" t="s">
        <v>22</v>
      </c>
      <c r="P41" s="32" t="s">
        <v>23</v>
      </c>
      <c r="Q41" s="33" t="s">
        <v>24</v>
      </c>
      <c r="R41" s="32" t="s">
        <v>25</v>
      </c>
      <c r="S41" s="32" t="s">
        <v>26</v>
      </c>
      <c r="T41" s="32" t="s">
        <v>27</v>
      </c>
      <c r="U41" s="32" t="s">
        <v>28</v>
      </c>
      <c r="V41" s="32" t="s">
        <v>29</v>
      </c>
      <c r="W41" s="33" t="s">
        <v>30</v>
      </c>
      <c r="X41" s="34" t="s">
        <v>31</v>
      </c>
    </row>
    <row r="42" spans="1:24" s="15" customFormat="1" ht="13.5" customHeight="1">
      <c r="A42" s="75" t="s">
        <v>82</v>
      </c>
      <c r="B42" s="46" t="s">
        <v>33</v>
      </c>
      <c r="C42" s="46">
        <v>1.4</v>
      </c>
      <c r="D42" s="46">
        <v>2</v>
      </c>
      <c r="E42" s="46">
        <v>1.2</v>
      </c>
      <c r="F42" s="46">
        <v>1</v>
      </c>
      <c r="G42" s="46">
        <v>5</v>
      </c>
      <c r="H42" s="46">
        <v>4.5999999999999996</v>
      </c>
      <c r="I42" s="46">
        <v>4</v>
      </c>
      <c r="J42" s="46">
        <v>1.8</v>
      </c>
      <c r="K42" s="46">
        <v>2.6</v>
      </c>
      <c r="L42" s="46">
        <v>1</v>
      </c>
      <c r="M42" s="46">
        <v>1.78</v>
      </c>
      <c r="N42" s="46">
        <v>1</v>
      </c>
      <c r="O42" s="46">
        <v>1.95</v>
      </c>
      <c r="P42" s="46"/>
      <c r="Q42" s="48"/>
      <c r="R42" s="46">
        <v>1.2</v>
      </c>
      <c r="S42" s="46">
        <v>0.5</v>
      </c>
      <c r="T42" s="46">
        <v>10</v>
      </c>
      <c r="U42" s="46">
        <v>0.8</v>
      </c>
      <c r="V42" s="46">
        <v>5</v>
      </c>
      <c r="W42" s="49"/>
      <c r="X42" s="50">
        <v>0.1</v>
      </c>
    </row>
    <row r="43" spans="1:24" s="16" customFormat="1">
      <c r="A43" s="75"/>
      <c r="B43" s="26" t="s">
        <v>34</v>
      </c>
      <c r="C43" s="26">
        <v>67</v>
      </c>
      <c r="D43" s="26">
        <v>9</v>
      </c>
      <c r="E43" s="26">
        <v>10</v>
      </c>
      <c r="F43" s="26">
        <v>0</v>
      </c>
      <c r="G43" s="26">
        <v>0</v>
      </c>
      <c r="H43" s="26">
        <v>0</v>
      </c>
      <c r="I43" s="26">
        <v>0</v>
      </c>
      <c r="J43" s="26">
        <v>4</v>
      </c>
      <c r="K43" s="26">
        <v>3</v>
      </c>
      <c r="L43" s="26">
        <v>1</v>
      </c>
      <c r="M43" s="26">
        <v>0.1</v>
      </c>
      <c r="N43" s="26">
        <v>1</v>
      </c>
      <c r="O43" s="26">
        <v>5</v>
      </c>
      <c r="P43" s="26">
        <f>SUM(C43:O43)</f>
        <v>100.1</v>
      </c>
      <c r="Q43" s="48">
        <f>C43*C42+D43*D42+E43*E42+F43*F42+G43*G42+H43*H42+I43*I42+J43*J42+K43*K42+L43*L42+M43*M42+N42*N43+O42*O43</f>
        <v>150.72800000000001</v>
      </c>
      <c r="R43" s="26">
        <v>1.3</v>
      </c>
      <c r="S43" s="26">
        <v>7</v>
      </c>
      <c r="T43" s="26">
        <v>1</v>
      </c>
      <c r="U43" s="26">
        <v>1.3</v>
      </c>
      <c r="V43" s="26">
        <v>1</v>
      </c>
      <c r="W43" s="48">
        <f>Q43+R43*R42+S43*S42+T43*T42+U43*U42+V43*V42</f>
        <v>171.828</v>
      </c>
      <c r="X43" s="39">
        <f>W43*X42+W43</f>
        <v>189.01080000000002</v>
      </c>
    </row>
    <row r="44" spans="1:24" s="17" customFormat="1">
      <c r="A44" s="71" t="s">
        <v>35</v>
      </c>
      <c r="B44" s="28">
        <v>400</v>
      </c>
      <c r="C44" s="28">
        <f>B44/100*C43</f>
        <v>268</v>
      </c>
      <c r="D44" s="28">
        <f>B44/100*D43</f>
        <v>36</v>
      </c>
      <c r="E44" s="28">
        <f>B44/100*E43</f>
        <v>40</v>
      </c>
      <c r="F44" s="28">
        <f>B44/100*F43</f>
        <v>0</v>
      </c>
      <c r="G44" s="28">
        <f>B44/100*G43</f>
        <v>0</v>
      </c>
      <c r="H44" s="28">
        <f>B44/100*H43</f>
        <v>0</v>
      </c>
      <c r="I44" s="28">
        <f>B44/100*I43</f>
        <v>0</v>
      </c>
      <c r="J44" s="28">
        <f>B44/100*J43</f>
        <v>16</v>
      </c>
      <c r="K44" s="28">
        <f>B44/100*K43</f>
        <v>12</v>
      </c>
      <c r="L44" s="28">
        <f>B44/100*L43</f>
        <v>4</v>
      </c>
      <c r="M44" s="28">
        <f>B44/100*M43</f>
        <v>0.4</v>
      </c>
      <c r="N44" s="28">
        <f>B44/100*N43</f>
        <v>4</v>
      </c>
      <c r="O44" s="28">
        <f>B44/100*O43</f>
        <v>20</v>
      </c>
      <c r="P44" s="28">
        <f>SUM(C44:O44)</f>
        <v>400.4</v>
      </c>
      <c r="Q44" s="51">
        <f>C44*C42+D44*D42+E44*E42+F44*F42+G44*G42+H44*H42+I44*I42+J44*J42+K44*K42+L44*L42+M44*M42+N42*N44+O42*O44</f>
        <v>602.91200000000003</v>
      </c>
      <c r="R44" s="28">
        <f>B44/100*R43</f>
        <v>5.2</v>
      </c>
      <c r="S44" s="28">
        <f>B44/100*S43</f>
        <v>28</v>
      </c>
      <c r="T44" s="28">
        <f>B44/100*T43</f>
        <v>4</v>
      </c>
      <c r="U44" s="28">
        <f>B44/100*U43</f>
        <v>5.2</v>
      </c>
      <c r="V44" s="28">
        <f>B44/100*V43</f>
        <v>4</v>
      </c>
      <c r="W44" s="51">
        <f>Q44+R44*R42+S44*S42+T44*T42+U44*U42+V44*V42</f>
        <v>687.31200000000001</v>
      </c>
      <c r="X44" s="42">
        <f>W44*X42+W44</f>
        <v>756.04320000000007</v>
      </c>
    </row>
    <row r="45" spans="1:24" s="12" customFormat="1" ht="8.4" thickBot="1">
      <c r="A45" s="76" t="s">
        <v>83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8"/>
    </row>
    <row r="46" spans="1:24" ht="15.6" customHeight="1" thickBot="1">
      <c r="A46" s="79" t="s">
        <v>37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</row>
    <row r="47" spans="1:24" s="12" customFormat="1" ht="7.95" customHeight="1">
      <c r="A47" s="80" t="s">
        <v>1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2"/>
    </row>
    <row r="48" spans="1:24" ht="30">
      <c r="A48" s="83" t="s">
        <v>88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5"/>
    </row>
    <row r="49" spans="1:24" ht="15.6" customHeight="1">
      <c r="A49" s="63" t="s">
        <v>3</v>
      </c>
      <c r="B49" s="73" t="s">
        <v>85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4"/>
    </row>
    <row r="50" spans="1:24" ht="13.2" customHeight="1">
      <c r="A50" s="63" t="s">
        <v>7</v>
      </c>
      <c r="B50" s="73" t="s">
        <v>81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4"/>
    </row>
    <row r="51" spans="1:24" ht="26.4">
      <c r="A51" s="64"/>
      <c r="B51" s="65" t="s">
        <v>9</v>
      </c>
      <c r="C51" s="32" t="s">
        <v>10</v>
      </c>
      <c r="D51" s="32" t="s">
        <v>11</v>
      </c>
      <c r="E51" s="32" t="s">
        <v>64</v>
      </c>
      <c r="F51" s="32" t="s">
        <v>13</v>
      </c>
      <c r="G51" s="32" t="s">
        <v>14</v>
      </c>
      <c r="H51" s="32" t="s">
        <v>15</v>
      </c>
      <c r="I51" s="32" t="s">
        <v>16</v>
      </c>
      <c r="J51" s="66" t="s">
        <v>17</v>
      </c>
      <c r="K51" s="32" t="s">
        <v>18</v>
      </c>
      <c r="L51" s="67" t="s">
        <v>19</v>
      </c>
      <c r="M51" s="32" t="s">
        <v>20</v>
      </c>
      <c r="N51" s="32" t="s">
        <v>66</v>
      </c>
      <c r="O51" s="32" t="s">
        <v>22</v>
      </c>
      <c r="P51" s="32" t="s">
        <v>23</v>
      </c>
      <c r="Q51" s="33" t="s">
        <v>24</v>
      </c>
      <c r="R51" s="32" t="s">
        <v>25</v>
      </c>
      <c r="S51" s="32" t="s">
        <v>26</v>
      </c>
      <c r="T51" s="32" t="s">
        <v>27</v>
      </c>
      <c r="U51" s="32" t="s">
        <v>28</v>
      </c>
      <c r="V51" s="32" t="s">
        <v>29</v>
      </c>
      <c r="W51" s="33" t="s">
        <v>30</v>
      </c>
      <c r="X51" s="34" t="s">
        <v>31</v>
      </c>
    </row>
    <row r="52" spans="1:24" s="15" customFormat="1" ht="13.5" customHeight="1">
      <c r="A52" s="75" t="s">
        <v>82</v>
      </c>
      <c r="B52" s="46" t="s">
        <v>33</v>
      </c>
      <c r="C52" s="46">
        <v>1.4</v>
      </c>
      <c r="D52" s="46">
        <v>2</v>
      </c>
      <c r="E52" s="46">
        <v>1.2</v>
      </c>
      <c r="F52" s="46">
        <v>1</v>
      </c>
      <c r="G52" s="46">
        <v>5</v>
      </c>
      <c r="H52" s="46">
        <v>4.5999999999999996</v>
      </c>
      <c r="I52" s="46">
        <v>4</v>
      </c>
      <c r="J52" s="46">
        <v>1.8</v>
      </c>
      <c r="K52" s="46">
        <v>2.6</v>
      </c>
      <c r="L52" s="46">
        <v>1</v>
      </c>
      <c r="M52" s="46">
        <v>1.78</v>
      </c>
      <c r="N52" s="46">
        <v>1</v>
      </c>
      <c r="O52" s="46">
        <v>1.95</v>
      </c>
      <c r="P52" s="46"/>
      <c r="Q52" s="48"/>
      <c r="R52" s="46">
        <v>1.2</v>
      </c>
      <c r="S52" s="46">
        <v>0.5</v>
      </c>
      <c r="T52" s="46">
        <v>10</v>
      </c>
      <c r="U52" s="46">
        <v>0.8</v>
      </c>
      <c r="V52" s="46">
        <v>5</v>
      </c>
      <c r="W52" s="49"/>
      <c r="X52" s="50">
        <v>0.1</v>
      </c>
    </row>
    <row r="53" spans="1:24" s="16" customFormat="1">
      <c r="A53" s="75"/>
      <c r="B53" s="26" t="s">
        <v>34</v>
      </c>
      <c r="C53" s="26">
        <v>67</v>
      </c>
      <c r="D53" s="26">
        <v>9</v>
      </c>
      <c r="E53" s="26">
        <v>10</v>
      </c>
      <c r="F53" s="26">
        <v>0</v>
      </c>
      <c r="G53" s="26">
        <v>0</v>
      </c>
      <c r="H53" s="26">
        <v>0</v>
      </c>
      <c r="I53" s="26">
        <v>0</v>
      </c>
      <c r="J53" s="26">
        <v>4</v>
      </c>
      <c r="K53" s="26">
        <v>3</v>
      </c>
      <c r="L53" s="26">
        <v>1</v>
      </c>
      <c r="M53" s="26">
        <v>0.1</v>
      </c>
      <c r="N53" s="26">
        <v>1</v>
      </c>
      <c r="O53" s="26">
        <v>5</v>
      </c>
      <c r="P53" s="26">
        <f>SUM(C53:O53)</f>
        <v>100.1</v>
      </c>
      <c r="Q53" s="48">
        <f>C53*C52+D53*D52+E53*E52+F53*F52+G53*G52+H53*H52+I53*I52+J53*J52+K53*K52+L53*L52+M53*M52+N52*N53+O52*O53</f>
        <v>150.72800000000001</v>
      </c>
      <c r="R53" s="26">
        <v>1.3</v>
      </c>
      <c r="S53" s="26">
        <v>7</v>
      </c>
      <c r="T53" s="26">
        <v>1</v>
      </c>
      <c r="U53" s="26">
        <v>1.3</v>
      </c>
      <c r="V53" s="26">
        <v>1</v>
      </c>
      <c r="W53" s="48">
        <f>Q53+R53*R52+S53*S52+T53*T52+U53*U52+V53*V52</f>
        <v>171.828</v>
      </c>
      <c r="X53" s="39">
        <f>W53*X52+W53</f>
        <v>189.01080000000002</v>
      </c>
    </row>
    <row r="54" spans="1:24" s="17" customFormat="1">
      <c r="A54" s="71" t="s">
        <v>35</v>
      </c>
      <c r="B54" s="28">
        <v>500</v>
      </c>
      <c r="C54" s="28">
        <f>B54/100*C53</f>
        <v>335</v>
      </c>
      <c r="D54" s="28">
        <f>B54/100*D53</f>
        <v>45</v>
      </c>
      <c r="E54" s="28">
        <f>B54/100*E53</f>
        <v>50</v>
      </c>
      <c r="F54" s="28">
        <f>B54/100*F53</f>
        <v>0</v>
      </c>
      <c r="G54" s="28">
        <f>B54/100*G53</f>
        <v>0</v>
      </c>
      <c r="H54" s="28">
        <f>B54/100*H53</f>
        <v>0</v>
      </c>
      <c r="I54" s="28">
        <f>B54/100*I53</f>
        <v>0</v>
      </c>
      <c r="J54" s="28">
        <f>B54/100*J53</f>
        <v>20</v>
      </c>
      <c r="K54" s="28">
        <f>B54/100*K53</f>
        <v>15</v>
      </c>
      <c r="L54" s="28">
        <f>B54/100*L53</f>
        <v>5</v>
      </c>
      <c r="M54" s="28">
        <f>B54/100*M53</f>
        <v>0.5</v>
      </c>
      <c r="N54" s="28">
        <f>B54/100*N53</f>
        <v>5</v>
      </c>
      <c r="O54" s="28">
        <f>B54/100*O53</f>
        <v>25</v>
      </c>
      <c r="P54" s="28">
        <f>SUM(C54:O54)</f>
        <v>500.5</v>
      </c>
      <c r="Q54" s="51">
        <f>C54*C52+D54*D52+E54*E52+F54*F52+G54*G52+H54*H52+I54*I52+J54*J52+K54*K52+L54*L52+M54*M52+N52*N54+O52*O54</f>
        <v>753.64</v>
      </c>
      <c r="R54" s="28">
        <f>B54/100*R53</f>
        <v>6.5</v>
      </c>
      <c r="S54" s="28">
        <f>B54/100*S53</f>
        <v>35</v>
      </c>
      <c r="T54" s="28">
        <f>B54/100*T53</f>
        <v>5</v>
      </c>
      <c r="U54" s="28">
        <f>B54/100*U53</f>
        <v>6.5</v>
      </c>
      <c r="V54" s="28">
        <f>B54/100*V53</f>
        <v>5</v>
      </c>
      <c r="W54" s="51">
        <f>Q54+R54*R52+S54*S52+T54*T52+U54*U52+V54*V52</f>
        <v>859.14</v>
      </c>
      <c r="X54" s="42">
        <f>W54*X52+W54</f>
        <v>945.05399999999997</v>
      </c>
    </row>
    <row r="55" spans="1:24" s="12" customFormat="1" ht="8.4" thickBot="1">
      <c r="A55" s="76" t="s">
        <v>83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8"/>
    </row>
    <row r="56" spans="1:24" ht="15.6" customHeight="1" thickBot="1">
      <c r="A56" s="79" t="s">
        <v>37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</row>
    <row r="57" spans="1:24" s="12" customFormat="1" ht="7.95" customHeight="1">
      <c r="A57" s="80" t="s">
        <v>1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2"/>
    </row>
    <row r="58" spans="1:24" ht="30">
      <c r="A58" s="83" t="s">
        <v>89</v>
      </c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5"/>
    </row>
    <row r="59" spans="1:24" ht="15.6" customHeight="1">
      <c r="A59" s="63" t="s">
        <v>3</v>
      </c>
      <c r="B59" s="73" t="s">
        <v>85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4"/>
    </row>
    <row r="60" spans="1:24" ht="15.6" customHeight="1">
      <c r="A60" s="63" t="s">
        <v>7</v>
      </c>
      <c r="B60" s="73" t="s">
        <v>81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4"/>
    </row>
    <row r="61" spans="1:24" ht="26.4">
      <c r="A61" s="64"/>
      <c r="B61" s="65" t="s">
        <v>9</v>
      </c>
      <c r="C61" s="32" t="s">
        <v>10</v>
      </c>
      <c r="D61" s="32" t="s">
        <v>11</v>
      </c>
      <c r="E61" s="32" t="s">
        <v>64</v>
      </c>
      <c r="F61" s="32" t="s">
        <v>13</v>
      </c>
      <c r="G61" s="32" t="s">
        <v>14</v>
      </c>
      <c r="H61" s="32" t="s">
        <v>15</v>
      </c>
      <c r="I61" s="32" t="s">
        <v>16</v>
      </c>
      <c r="J61" s="66" t="s">
        <v>17</v>
      </c>
      <c r="K61" s="32" t="s">
        <v>18</v>
      </c>
      <c r="L61" s="67" t="s">
        <v>19</v>
      </c>
      <c r="M61" s="32" t="s">
        <v>20</v>
      </c>
      <c r="N61" s="32" t="s">
        <v>66</v>
      </c>
      <c r="O61" s="32" t="s">
        <v>22</v>
      </c>
      <c r="P61" s="32" t="s">
        <v>23</v>
      </c>
      <c r="Q61" s="33" t="s">
        <v>24</v>
      </c>
      <c r="R61" s="32" t="s">
        <v>25</v>
      </c>
      <c r="S61" s="32" t="s">
        <v>26</v>
      </c>
      <c r="T61" s="32" t="s">
        <v>27</v>
      </c>
      <c r="U61" s="32" t="s">
        <v>28</v>
      </c>
      <c r="V61" s="32" t="s">
        <v>29</v>
      </c>
      <c r="W61" s="33" t="s">
        <v>30</v>
      </c>
      <c r="X61" s="34" t="s">
        <v>31</v>
      </c>
    </row>
    <row r="62" spans="1:24" s="15" customFormat="1" ht="13.5" customHeight="1">
      <c r="A62" s="75" t="s">
        <v>82</v>
      </c>
      <c r="B62" s="46" t="s">
        <v>33</v>
      </c>
      <c r="C62" s="46">
        <v>1.4</v>
      </c>
      <c r="D62" s="46">
        <v>2</v>
      </c>
      <c r="E62" s="46">
        <v>1.2</v>
      </c>
      <c r="F62" s="46">
        <v>1</v>
      </c>
      <c r="G62" s="46">
        <v>5</v>
      </c>
      <c r="H62" s="46">
        <v>4.5999999999999996</v>
      </c>
      <c r="I62" s="46">
        <v>4</v>
      </c>
      <c r="J62" s="46">
        <v>1.8</v>
      </c>
      <c r="K62" s="46">
        <v>2.6</v>
      </c>
      <c r="L62" s="46">
        <v>1</v>
      </c>
      <c r="M62" s="46">
        <v>1.78</v>
      </c>
      <c r="N62" s="46">
        <v>1</v>
      </c>
      <c r="O62" s="46">
        <v>1.95</v>
      </c>
      <c r="P62" s="46"/>
      <c r="Q62" s="48"/>
      <c r="R62" s="46">
        <v>1.2</v>
      </c>
      <c r="S62" s="46">
        <v>0.5</v>
      </c>
      <c r="T62" s="46">
        <v>10</v>
      </c>
      <c r="U62" s="46">
        <v>0.8</v>
      </c>
      <c r="V62" s="46">
        <v>5</v>
      </c>
      <c r="W62" s="49"/>
      <c r="X62" s="50">
        <v>0.1</v>
      </c>
    </row>
    <row r="63" spans="1:24" s="16" customFormat="1">
      <c r="A63" s="75"/>
      <c r="B63" s="26" t="s">
        <v>34</v>
      </c>
      <c r="C63" s="26">
        <v>67</v>
      </c>
      <c r="D63" s="26">
        <v>9</v>
      </c>
      <c r="E63" s="26">
        <v>10</v>
      </c>
      <c r="F63" s="26">
        <v>0</v>
      </c>
      <c r="G63" s="26">
        <v>0</v>
      </c>
      <c r="H63" s="26">
        <v>0</v>
      </c>
      <c r="I63" s="26">
        <v>0</v>
      </c>
      <c r="J63" s="26">
        <v>4</v>
      </c>
      <c r="K63" s="26">
        <v>3</v>
      </c>
      <c r="L63" s="26">
        <v>1</v>
      </c>
      <c r="M63" s="26">
        <v>0.1</v>
      </c>
      <c r="N63" s="26">
        <v>1</v>
      </c>
      <c r="O63" s="26">
        <v>5</v>
      </c>
      <c r="P63" s="26">
        <f>SUM(C63:O63)</f>
        <v>100.1</v>
      </c>
      <c r="Q63" s="48">
        <f>C63*C62+D63*D62+E63*E62+F63*F62+G63*G62+H63*H62+I63*I62+J63*J62+K63*K62+L63*L62+M63*M62+N62*N63+O62*O63</f>
        <v>150.72800000000001</v>
      </c>
      <c r="R63" s="26">
        <v>1.3</v>
      </c>
      <c r="S63" s="26">
        <v>7</v>
      </c>
      <c r="T63" s="26">
        <v>1</v>
      </c>
      <c r="U63" s="26">
        <v>1.3</v>
      </c>
      <c r="V63" s="26">
        <v>1</v>
      </c>
      <c r="W63" s="48">
        <f>Q63+R63*R62+S63*S62+T63*T62+U63*U62+V63*V62</f>
        <v>171.828</v>
      </c>
      <c r="X63" s="39">
        <f>W63*X62+W63</f>
        <v>189.01080000000002</v>
      </c>
    </row>
    <row r="64" spans="1:24" s="17" customFormat="1">
      <c r="A64" s="71" t="s">
        <v>35</v>
      </c>
      <c r="B64" s="28">
        <v>600</v>
      </c>
      <c r="C64" s="28">
        <f>B64/100*C63</f>
        <v>402</v>
      </c>
      <c r="D64" s="28">
        <f>B64/100*D63</f>
        <v>54</v>
      </c>
      <c r="E64" s="28">
        <f>B64/100*E63</f>
        <v>60</v>
      </c>
      <c r="F64" s="28">
        <f>B64/100*F63</f>
        <v>0</v>
      </c>
      <c r="G64" s="28">
        <f>B64/100*G63</f>
        <v>0</v>
      </c>
      <c r="H64" s="28">
        <f>B64/100*H63</f>
        <v>0</v>
      </c>
      <c r="I64" s="28">
        <f>B64/100*I63</f>
        <v>0</v>
      </c>
      <c r="J64" s="28">
        <f>B64/100*J63</f>
        <v>24</v>
      </c>
      <c r="K64" s="28">
        <f>B64/100*K63</f>
        <v>18</v>
      </c>
      <c r="L64" s="28">
        <f>B64/100*L63</f>
        <v>6</v>
      </c>
      <c r="M64" s="28">
        <f>B64/100*M63</f>
        <v>0.60000000000000009</v>
      </c>
      <c r="N64" s="28">
        <f>B64/100*N63</f>
        <v>6</v>
      </c>
      <c r="O64" s="28">
        <f>B64/100*O63</f>
        <v>30</v>
      </c>
      <c r="P64" s="28">
        <f>SUM(C64:O64)</f>
        <v>600.6</v>
      </c>
      <c r="Q64" s="51">
        <f>C64*C62+D64*D62+E64*E62+F64*F62+G64*G62+H64*H62+I64*I62+J64*J62+K64*K62+L64*L62+M64*M62+N62*N64+O62*O64</f>
        <v>904.36799999999994</v>
      </c>
      <c r="R64" s="28">
        <f>B64/100*R63</f>
        <v>7.8000000000000007</v>
      </c>
      <c r="S64" s="28">
        <f>B64/100*S63</f>
        <v>42</v>
      </c>
      <c r="T64" s="28">
        <f>B64/100*T63</f>
        <v>6</v>
      </c>
      <c r="U64" s="28">
        <f>B64/100*U63</f>
        <v>7.8000000000000007</v>
      </c>
      <c r="V64" s="28">
        <f>B64/100*V63</f>
        <v>6</v>
      </c>
      <c r="W64" s="51">
        <f>Q64+R64*R62+S64*S62+T64*T62+U64*U62+V64*V62</f>
        <v>1030.9679999999998</v>
      </c>
      <c r="X64" s="42">
        <f>W64*X62+W64</f>
        <v>1134.0647999999999</v>
      </c>
    </row>
    <row r="65" spans="1:24" s="12" customFormat="1" ht="8.4" thickBot="1">
      <c r="A65" s="76" t="s">
        <v>83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8"/>
    </row>
    <row r="66" spans="1:24" ht="15.6" customHeight="1" thickBot="1">
      <c r="A66" s="79" t="s">
        <v>37</v>
      </c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</row>
    <row r="67" spans="1:24" s="12" customFormat="1" ht="7.95" customHeight="1">
      <c r="A67" s="80" t="s">
        <v>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2"/>
    </row>
    <row r="68" spans="1:24" ht="30">
      <c r="A68" s="83" t="s">
        <v>90</v>
      </c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5"/>
    </row>
    <row r="69" spans="1:24" ht="15.6" customHeight="1">
      <c r="A69" s="63" t="s">
        <v>3</v>
      </c>
      <c r="B69" s="73" t="s">
        <v>85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4"/>
    </row>
    <row r="70" spans="1:24" ht="15.6" customHeight="1">
      <c r="A70" s="63" t="s">
        <v>7</v>
      </c>
      <c r="B70" s="73" t="s">
        <v>81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4"/>
    </row>
    <row r="71" spans="1:24" ht="26.4">
      <c r="A71" s="64"/>
      <c r="B71" s="65" t="s">
        <v>9</v>
      </c>
      <c r="C71" s="32" t="s">
        <v>10</v>
      </c>
      <c r="D71" s="32" t="s">
        <v>11</v>
      </c>
      <c r="E71" s="32" t="s">
        <v>64</v>
      </c>
      <c r="F71" s="32" t="s">
        <v>13</v>
      </c>
      <c r="G71" s="32" t="s">
        <v>14</v>
      </c>
      <c r="H71" s="32" t="s">
        <v>15</v>
      </c>
      <c r="I71" s="32" t="s">
        <v>16</v>
      </c>
      <c r="J71" s="66" t="s">
        <v>17</v>
      </c>
      <c r="K71" s="32" t="s">
        <v>18</v>
      </c>
      <c r="L71" s="67" t="s">
        <v>19</v>
      </c>
      <c r="M71" s="32" t="s">
        <v>20</v>
      </c>
      <c r="N71" s="32" t="s">
        <v>66</v>
      </c>
      <c r="O71" s="32" t="s">
        <v>22</v>
      </c>
      <c r="P71" s="32" t="s">
        <v>23</v>
      </c>
      <c r="Q71" s="33" t="s">
        <v>24</v>
      </c>
      <c r="R71" s="32" t="s">
        <v>25</v>
      </c>
      <c r="S71" s="32" t="s">
        <v>26</v>
      </c>
      <c r="T71" s="32" t="s">
        <v>27</v>
      </c>
      <c r="U71" s="32" t="s">
        <v>28</v>
      </c>
      <c r="V71" s="32" t="s">
        <v>29</v>
      </c>
      <c r="W71" s="33" t="s">
        <v>30</v>
      </c>
      <c r="X71" s="34" t="s">
        <v>31</v>
      </c>
    </row>
    <row r="72" spans="1:24" s="15" customFormat="1" ht="13.5" customHeight="1">
      <c r="A72" s="75" t="s">
        <v>82</v>
      </c>
      <c r="B72" s="46" t="s">
        <v>33</v>
      </c>
      <c r="C72" s="46">
        <v>1.4</v>
      </c>
      <c r="D72" s="46">
        <v>2</v>
      </c>
      <c r="E72" s="46">
        <v>1.2</v>
      </c>
      <c r="F72" s="46">
        <v>1</v>
      </c>
      <c r="G72" s="46">
        <v>5</v>
      </c>
      <c r="H72" s="46">
        <v>4.5999999999999996</v>
      </c>
      <c r="I72" s="46">
        <v>4</v>
      </c>
      <c r="J72" s="46">
        <v>1.8</v>
      </c>
      <c r="K72" s="46">
        <v>2.6</v>
      </c>
      <c r="L72" s="46">
        <v>1</v>
      </c>
      <c r="M72" s="46">
        <v>1.78</v>
      </c>
      <c r="N72" s="46">
        <v>1</v>
      </c>
      <c r="O72" s="46">
        <v>1.95</v>
      </c>
      <c r="P72" s="46"/>
      <c r="Q72" s="48"/>
      <c r="R72" s="46">
        <v>1.2</v>
      </c>
      <c r="S72" s="46">
        <v>0.5</v>
      </c>
      <c r="T72" s="46">
        <v>10</v>
      </c>
      <c r="U72" s="46">
        <v>0.8</v>
      </c>
      <c r="V72" s="46">
        <v>5</v>
      </c>
      <c r="W72" s="49"/>
      <c r="X72" s="50">
        <v>0.1</v>
      </c>
    </row>
    <row r="73" spans="1:24" s="16" customFormat="1">
      <c r="A73" s="75"/>
      <c r="B73" s="26" t="s">
        <v>34</v>
      </c>
      <c r="C73" s="26">
        <v>67</v>
      </c>
      <c r="D73" s="26">
        <v>9</v>
      </c>
      <c r="E73" s="26">
        <v>10</v>
      </c>
      <c r="F73" s="26">
        <v>0</v>
      </c>
      <c r="G73" s="26">
        <v>0</v>
      </c>
      <c r="H73" s="26">
        <v>0</v>
      </c>
      <c r="I73" s="26">
        <v>0</v>
      </c>
      <c r="J73" s="26">
        <v>4</v>
      </c>
      <c r="K73" s="26">
        <v>3</v>
      </c>
      <c r="L73" s="26">
        <v>1</v>
      </c>
      <c r="M73" s="26">
        <v>0.1</v>
      </c>
      <c r="N73" s="26">
        <v>1</v>
      </c>
      <c r="O73" s="26">
        <v>5</v>
      </c>
      <c r="P73" s="26">
        <f>SUM(C73:O73)</f>
        <v>100.1</v>
      </c>
      <c r="Q73" s="48">
        <f>C73*C72+D73*D72+E73*E72+F73*F72+G73*G72+H73*H72+I73*I72+J73*J72+K73*K72+L73*L72+M73*M72+N72*N73+O72*O73</f>
        <v>150.72800000000001</v>
      </c>
      <c r="R73" s="26">
        <v>1.3</v>
      </c>
      <c r="S73" s="26">
        <v>7</v>
      </c>
      <c r="T73" s="26">
        <v>1</v>
      </c>
      <c r="U73" s="26">
        <v>1.3</v>
      </c>
      <c r="V73" s="26">
        <v>1</v>
      </c>
      <c r="W73" s="48">
        <f>Q73+R73*R72+S73*S72+T73*T72+U73*U72+V73*V72</f>
        <v>171.828</v>
      </c>
      <c r="X73" s="39">
        <f>W73*X72+W73</f>
        <v>189.01080000000002</v>
      </c>
    </row>
    <row r="74" spans="1:24" s="17" customFormat="1">
      <c r="A74" s="71" t="s">
        <v>35</v>
      </c>
      <c r="B74" s="28">
        <v>700</v>
      </c>
      <c r="C74" s="28">
        <f>B74/100*C73</f>
        <v>469</v>
      </c>
      <c r="D74" s="28">
        <f>B74/100*D73</f>
        <v>63</v>
      </c>
      <c r="E74" s="28">
        <f>B74/100*E73</f>
        <v>70</v>
      </c>
      <c r="F74" s="28">
        <f>B74/100*F73</f>
        <v>0</v>
      </c>
      <c r="G74" s="28">
        <f>B74/100*G73</f>
        <v>0</v>
      </c>
      <c r="H74" s="28">
        <f>B74/100*H73</f>
        <v>0</v>
      </c>
      <c r="I74" s="28">
        <f>B74/100*I73</f>
        <v>0</v>
      </c>
      <c r="J74" s="28">
        <f>B74/100*J73</f>
        <v>28</v>
      </c>
      <c r="K74" s="28">
        <f>B74/100*K73</f>
        <v>21</v>
      </c>
      <c r="L74" s="28">
        <f>B74/100*L73</f>
        <v>7</v>
      </c>
      <c r="M74" s="28">
        <f>B74/100*M73</f>
        <v>0.70000000000000007</v>
      </c>
      <c r="N74" s="28">
        <f>B74/100*N73</f>
        <v>7</v>
      </c>
      <c r="O74" s="28">
        <f>B74/100*O73</f>
        <v>35</v>
      </c>
      <c r="P74" s="28">
        <f>SUM(C74:O74)</f>
        <v>700.7</v>
      </c>
      <c r="Q74" s="51">
        <f>C74*C72+D74*D72+E74*E72+F74*F72+G74*G72+H74*H72+I74*I72+J74*J72+K74*K72+L74*L72+M74*M72+N72*N74+O72*O74</f>
        <v>1055.096</v>
      </c>
      <c r="R74" s="28">
        <f>B74/100*R73</f>
        <v>9.1</v>
      </c>
      <c r="S74" s="28">
        <f>B74/100*S73</f>
        <v>49</v>
      </c>
      <c r="T74" s="28">
        <f>B74/100*T73</f>
        <v>7</v>
      </c>
      <c r="U74" s="28">
        <f>B74/100*U73</f>
        <v>9.1</v>
      </c>
      <c r="V74" s="28">
        <f>B74/100*V73</f>
        <v>7</v>
      </c>
      <c r="W74" s="51">
        <f>Q74+R74*R72+S74*S72+T74*T72+U74*U72+V74*V72</f>
        <v>1202.796</v>
      </c>
      <c r="X74" s="42">
        <f>W74*X72+W74</f>
        <v>1323.0756000000001</v>
      </c>
    </row>
    <row r="75" spans="1:24" s="12" customFormat="1" ht="8.4" thickBot="1">
      <c r="A75" s="76" t="s">
        <v>83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8"/>
    </row>
    <row r="76" spans="1:24" ht="15.6" customHeight="1" thickBot="1">
      <c r="A76" s="79" t="s">
        <v>37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</row>
    <row r="77" spans="1:24" s="12" customFormat="1" ht="7.95" customHeight="1">
      <c r="A77" s="80" t="s">
        <v>1</v>
      </c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2"/>
    </row>
    <row r="78" spans="1:24" ht="30">
      <c r="A78" s="83" t="s">
        <v>91</v>
      </c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5"/>
    </row>
    <row r="79" spans="1:24" ht="15.6" customHeight="1">
      <c r="A79" s="63" t="s">
        <v>3</v>
      </c>
      <c r="B79" s="73" t="s">
        <v>85</v>
      </c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4"/>
    </row>
    <row r="80" spans="1:24" ht="15.6" customHeight="1">
      <c r="A80" s="63" t="s">
        <v>7</v>
      </c>
      <c r="B80" s="73" t="s">
        <v>81</v>
      </c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4"/>
    </row>
    <row r="81" spans="1:24" ht="26.4">
      <c r="A81" s="64"/>
      <c r="B81" s="65" t="s">
        <v>9</v>
      </c>
      <c r="C81" s="32" t="s">
        <v>10</v>
      </c>
      <c r="D81" s="32" t="s">
        <v>11</v>
      </c>
      <c r="E81" s="32" t="s">
        <v>64</v>
      </c>
      <c r="F81" s="32" t="s">
        <v>13</v>
      </c>
      <c r="G81" s="32" t="s">
        <v>14</v>
      </c>
      <c r="H81" s="32" t="s">
        <v>15</v>
      </c>
      <c r="I81" s="32" t="s">
        <v>16</v>
      </c>
      <c r="J81" s="66" t="s">
        <v>17</v>
      </c>
      <c r="K81" s="32" t="s">
        <v>18</v>
      </c>
      <c r="L81" s="67" t="s">
        <v>19</v>
      </c>
      <c r="M81" s="32" t="s">
        <v>20</v>
      </c>
      <c r="N81" s="32" t="s">
        <v>66</v>
      </c>
      <c r="O81" s="32" t="s">
        <v>22</v>
      </c>
      <c r="P81" s="32" t="s">
        <v>23</v>
      </c>
      <c r="Q81" s="33" t="s">
        <v>24</v>
      </c>
      <c r="R81" s="32" t="s">
        <v>25</v>
      </c>
      <c r="S81" s="32" t="s">
        <v>26</v>
      </c>
      <c r="T81" s="32" t="s">
        <v>27</v>
      </c>
      <c r="U81" s="32" t="s">
        <v>28</v>
      </c>
      <c r="V81" s="32" t="s">
        <v>29</v>
      </c>
      <c r="W81" s="33" t="s">
        <v>30</v>
      </c>
      <c r="X81" s="34" t="s">
        <v>31</v>
      </c>
    </row>
    <row r="82" spans="1:24" s="15" customFormat="1" ht="13.5" customHeight="1">
      <c r="A82" s="75" t="s">
        <v>82</v>
      </c>
      <c r="B82" s="46" t="s">
        <v>33</v>
      </c>
      <c r="C82" s="46">
        <v>1.4</v>
      </c>
      <c r="D82" s="46">
        <v>2</v>
      </c>
      <c r="E82" s="46">
        <v>1.2</v>
      </c>
      <c r="F82" s="46">
        <v>1</v>
      </c>
      <c r="G82" s="46">
        <v>5</v>
      </c>
      <c r="H82" s="46">
        <v>4.5999999999999996</v>
      </c>
      <c r="I82" s="46">
        <v>4</v>
      </c>
      <c r="J82" s="46">
        <v>1.8</v>
      </c>
      <c r="K82" s="46">
        <v>2.6</v>
      </c>
      <c r="L82" s="46">
        <v>1</v>
      </c>
      <c r="M82" s="46">
        <v>1.78</v>
      </c>
      <c r="N82" s="46">
        <v>1</v>
      </c>
      <c r="O82" s="46">
        <v>1.95</v>
      </c>
      <c r="P82" s="46"/>
      <c r="Q82" s="48"/>
      <c r="R82" s="46">
        <v>1.2</v>
      </c>
      <c r="S82" s="46">
        <v>0.5</v>
      </c>
      <c r="T82" s="46">
        <v>10</v>
      </c>
      <c r="U82" s="46">
        <v>0.8</v>
      </c>
      <c r="V82" s="46">
        <v>5</v>
      </c>
      <c r="W82" s="49"/>
      <c r="X82" s="50">
        <v>0.1</v>
      </c>
    </row>
    <row r="83" spans="1:24" s="16" customFormat="1">
      <c r="A83" s="75"/>
      <c r="B83" s="26" t="s">
        <v>34</v>
      </c>
      <c r="C83" s="26">
        <v>67</v>
      </c>
      <c r="D83" s="26">
        <v>9</v>
      </c>
      <c r="E83" s="26">
        <v>10</v>
      </c>
      <c r="F83" s="26">
        <v>0</v>
      </c>
      <c r="G83" s="26">
        <v>0</v>
      </c>
      <c r="H83" s="26">
        <v>0</v>
      </c>
      <c r="I83" s="26">
        <v>0</v>
      </c>
      <c r="J83" s="26">
        <v>4</v>
      </c>
      <c r="K83" s="26">
        <v>3</v>
      </c>
      <c r="L83" s="26">
        <v>1</v>
      </c>
      <c r="M83" s="26">
        <v>0.1</v>
      </c>
      <c r="N83" s="26">
        <v>1</v>
      </c>
      <c r="O83" s="26">
        <v>5</v>
      </c>
      <c r="P83" s="26">
        <f>SUM(C83:O83)</f>
        <v>100.1</v>
      </c>
      <c r="Q83" s="48">
        <f>C83*C82+D83*D82+E83*E82+F83*F82+G83*G82+H83*H82+I83*I82+J83*J82+K83*K82+L83*L82+M83*M82+N82*N83+O82*O83</f>
        <v>150.72800000000001</v>
      </c>
      <c r="R83" s="26">
        <v>1.3</v>
      </c>
      <c r="S83" s="26">
        <v>7</v>
      </c>
      <c r="T83" s="26">
        <v>1</v>
      </c>
      <c r="U83" s="26">
        <v>1.3</v>
      </c>
      <c r="V83" s="26">
        <v>1</v>
      </c>
      <c r="W83" s="48">
        <f>Q83+R83*R82+S83*S82+T83*T82+U83*U82+V83*V82</f>
        <v>171.828</v>
      </c>
      <c r="X83" s="39">
        <f>W83*X82+W83</f>
        <v>189.01080000000002</v>
      </c>
    </row>
    <row r="84" spans="1:24" s="16" customFormat="1" ht="15.6" customHeight="1">
      <c r="A84" s="71" t="s">
        <v>35</v>
      </c>
      <c r="B84" s="28">
        <v>800</v>
      </c>
      <c r="C84" s="28">
        <f>B84/100*C83</f>
        <v>536</v>
      </c>
      <c r="D84" s="28">
        <f>B84/100*D83</f>
        <v>72</v>
      </c>
      <c r="E84" s="28">
        <f>B84/100*E83</f>
        <v>80</v>
      </c>
      <c r="F84" s="28">
        <f>B84/100*F83</f>
        <v>0</v>
      </c>
      <c r="G84" s="28">
        <f>B84/100*G83</f>
        <v>0</v>
      </c>
      <c r="H84" s="28">
        <f>B84/100*H83</f>
        <v>0</v>
      </c>
      <c r="I84" s="28">
        <f>B84/100*I83</f>
        <v>0</v>
      </c>
      <c r="J84" s="28">
        <f>B84/100*J83</f>
        <v>32</v>
      </c>
      <c r="K84" s="28">
        <f>B84/100*K83</f>
        <v>24</v>
      </c>
      <c r="L84" s="28">
        <f>B84/100*L83</f>
        <v>8</v>
      </c>
      <c r="M84" s="28">
        <f>B84/100*M83</f>
        <v>0.8</v>
      </c>
      <c r="N84" s="28">
        <f>B84/100*N83</f>
        <v>8</v>
      </c>
      <c r="O84" s="28">
        <f>B84/100*O83</f>
        <v>40</v>
      </c>
      <c r="P84" s="28">
        <f>SUM(C84:O84)</f>
        <v>800.8</v>
      </c>
      <c r="Q84" s="51">
        <f>C84*C82+D84*D82+E84*E82+F84*F82+G84*G82+H84*H82+I84*I82+J84*J82+K84*K82+L84*L82+M84*M82+N82*N84+O82*O84</f>
        <v>1205.8240000000001</v>
      </c>
      <c r="R84" s="28">
        <f>B84/100*R83</f>
        <v>10.4</v>
      </c>
      <c r="S84" s="28">
        <f>B84/100*S83</f>
        <v>56</v>
      </c>
      <c r="T84" s="28">
        <f>B84/100*T83</f>
        <v>8</v>
      </c>
      <c r="U84" s="28">
        <f>B84/100*U83</f>
        <v>10.4</v>
      </c>
      <c r="V84" s="28">
        <f>B84/100*V83</f>
        <v>8</v>
      </c>
      <c r="W84" s="51">
        <f>Q84+R84*R82+S84*S82+T84*T82+U84*U82+V84*V82</f>
        <v>1374.624</v>
      </c>
      <c r="X84" s="42">
        <f>W84*X82+W84</f>
        <v>1512.0864000000001</v>
      </c>
    </row>
    <row r="85" spans="1:24" s="12" customFormat="1" ht="8.4" thickBot="1">
      <c r="A85" s="76" t="s">
        <v>83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8"/>
    </row>
  </sheetData>
  <mergeCells count="57">
    <mergeCell ref="B19:X19"/>
    <mergeCell ref="A1:X1"/>
    <mergeCell ref="A6:X6"/>
    <mergeCell ref="A7:X7"/>
    <mergeCell ref="B8:X8"/>
    <mergeCell ref="B9:X9"/>
    <mergeCell ref="B10:X10"/>
    <mergeCell ref="A12:A13"/>
    <mergeCell ref="A15:X15"/>
    <mergeCell ref="A16:X16"/>
    <mergeCell ref="A17:X17"/>
    <mergeCell ref="A18:X18"/>
    <mergeCell ref="A37:X37"/>
    <mergeCell ref="B20:X20"/>
    <mergeCell ref="A22:A23"/>
    <mergeCell ref="A25:X25"/>
    <mergeCell ref="A26:X26"/>
    <mergeCell ref="A27:X27"/>
    <mergeCell ref="A28:X28"/>
    <mergeCell ref="B29:X29"/>
    <mergeCell ref="B30:X30"/>
    <mergeCell ref="A32:A33"/>
    <mergeCell ref="A35:X35"/>
    <mergeCell ref="A36:X36"/>
    <mergeCell ref="A55:X55"/>
    <mergeCell ref="A38:X38"/>
    <mergeCell ref="B39:X39"/>
    <mergeCell ref="B40:X40"/>
    <mergeCell ref="A42:A43"/>
    <mergeCell ref="A45:X45"/>
    <mergeCell ref="A46:X46"/>
    <mergeCell ref="A47:X47"/>
    <mergeCell ref="A48:X48"/>
    <mergeCell ref="B49:X49"/>
    <mergeCell ref="B50:X50"/>
    <mergeCell ref="A52:A53"/>
    <mergeCell ref="B70:X70"/>
    <mergeCell ref="A56:X56"/>
    <mergeCell ref="A57:X57"/>
    <mergeCell ref="A58:X58"/>
    <mergeCell ref="B59:X59"/>
    <mergeCell ref="B60:X60"/>
    <mergeCell ref="A62:A63"/>
    <mergeCell ref="A65:X65"/>
    <mergeCell ref="A66:X66"/>
    <mergeCell ref="A67:X67"/>
    <mergeCell ref="A68:X68"/>
    <mergeCell ref="B69:X69"/>
    <mergeCell ref="B80:X80"/>
    <mergeCell ref="A82:A83"/>
    <mergeCell ref="A85:X85"/>
    <mergeCell ref="A72:A73"/>
    <mergeCell ref="A75:X75"/>
    <mergeCell ref="A76:X76"/>
    <mergeCell ref="A77:X77"/>
    <mergeCell ref="A78:X78"/>
    <mergeCell ref="B79:X79"/>
  </mergeCells>
  <phoneticPr fontId="21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workbookViewId="0">
      <selection activeCell="C8" sqref="C8:O8"/>
    </sheetView>
  </sheetViews>
  <sheetFormatPr defaultColWidth="8.88671875" defaultRowHeight="15.6" customHeight="1"/>
  <cols>
    <col min="1" max="1" width="11.88671875" style="2" customWidth="1"/>
    <col min="2" max="2" width="6.44140625" style="2" customWidth="1"/>
    <col min="3" max="4" width="5.33203125" style="2" customWidth="1"/>
    <col min="5" max="5" width="6.44140625" style="2" customWidth="1"/>
    <col min="6" max="6" width="5.33203125" style="2" customWidth="1"/>
    <col min="7" max="9" width="7.21875" style="2" customWidth="1"/>
    <col min="10" max="11" width="5.33203125" style="2" customWidth="1"/>
    <col min="12" max="12" width="6.44140625" style="2" customWidth="1"/>
    <col min="13" max="14" width="7.21875" style="2" customWidth="1"/>
    <col min="15" max="15" width="5.33203125" style="2" customWidth="1"/>
    <col min="16" max="16" width="7.6640625" style="2" customWidth="1"/>
    <col min="17" max="17" width="10.21875" style="18" customWidth="1"/>
    <col min="18" max="18" width="3.44140625" style="2" customWidth="1"/>
    <col min="19" max="21" width="3.77734375" style="2" customWidth="1"/>
    <col min="22" max="22" width="5.33203125" style="2" customWidth="1"/>
    <col min="23" max="23" width="10.21875" style="19" customWidth="1"/>
    <col min="24" max="24" width="9.6640625" style="20" customWidth="1"/>
    <col min="25" max="16384" width="8.88671875" style="2"/>
  </cols>
  <sheetData>
    <row r="1" spans="1:24" ht="30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3" spans="1:24" s="12" customFormat="1" ht="7.8">
      <c r="A3" s="93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</row>
    <row r="4" spans="1:24" ht="30">
      <c r="A4" s="96" t="s">
        <v>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8"/>
    </row>
    <row r="5" spans="1:24" s="13" customFormat="1" ht="15.6" customHeight="1">
      <c r="A5" s="21" t="s">
        <v>3</v>
      </c>
      <c r="B5" s="99" t="s">
        <v>4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100"/>
    </row>
    <row r="6" spans="1:24" ht="43.95" customHeight="1">
      <c r="A6" s="21" t="s">
        <v>5</v>
      </c>
      <c r="B6" s="101" t="s">
        <v>6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2"/>
    </row>
    <row r="7" spans="1:24" ht="15.6" customHeight="1">
      <c r="A7" s="21" t="s">
        <v>7</v>
      </c>
      <c r="B7" s="99" t="s">
        <v>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100"/>
    </row>
    <row r="8" spans="1:24" s="14" customFormat="1" ht="26.4">
      <c r="A8" s="22"/>
      <c r="B8" s="23" t="s">
        <v>9</v>
      </c>
      <c r="C8" s="24" t="s">
        <v>10</v>
      </c>
      <c r="D8" s="24" t="s">
        <v>11</v>
      </c>
      <c r="E8" s="24" t="s">
        <v>12</v>
      </c>
      <c r="F8" s="24" t="s">
        <v>13</v>
      </c>
      <c r="G8" s="24" t="s">
        <v>14</v>
      </c>
      <c r="H8" s="24" t="s">
        <v>15</v>
      </c>
      <c r="I8" s="24" t="s">
        <v>16</v>
      </c>
      <c r="J8" s="29" t="s">
        <v>17</v>
      </c>
      <c r="K8" s="24" t="s">
        <v>18</v>
      </c>
      <c r="L8" s="30" t="s">
        <v>19</v>
      </c>
      <c r="M8" s="24" t="s">
        <v>20</v>
      </c>
      <c r="N8" s="24" t="s">
        <v>21</v>
      </c>
      <c r="O8" s="24" t="s">
        <v>22</v>
      </c>
      <c r="P8" s="24" t="s">
        <v>23</v>
      </c>
      <c r="Q8" s="31" t="s">
        <v>24</v>
      </c>
      <c r="R8" s="32" t="s">
        <v>25</v>
      </c>
      <c r="S8" s="32" t="s">
        <v>26</v>
      </c>
      <c r="T8" s="32" t="s">
        <v>27</v>
      </c>
      <c r="U8" s="32" t="s">
        <v>28</v>
      </c>
      <c r="V8" s="32" t="s">
        <v>29</v>
      </c>
      <c r="W8" s="33" t="s">
        <v>30</v>
      </c>
      <c r="X8" s="34" t="s">
        <v>31</v>
      </c>
    </row>
    <row r="9" spans="1:24" s="15" customFormat="1" ht="13.5" customHeight="1">
      <c r="A9" s="107" t="s">
        <v>32</v>
      </c>
      <c r="B9" s="45" t="s">
        <v>33</v>
      </c>
      <c r="C9" s="46">
        <v>1.4</v>
      </c>
      <c r="D9" s="46">
        <v>2</v>
      </c>
      <c r="E9" s="46">
        <v>1.1000000000000001</v>
      </c>
      <c r="F9" s="46">
        <v>1</v>
      </c>
      <c r="G9" s="46">
        <v>5</v>
      </c>
      <c r="H9" s="46">
        <v>4.5999999999999996</v>
      </c>
      <c r="I9" s="46">
        <v>4</v>
      </c>
      <c r="J9" s="46">
        <v>1.8</v>
      </c>
      <c r="K9" s="46">
        <v>2.6</v>
      </c>
      <c r="L9" s="46">
        <v>1</v>
      </c>
      <c r="M9" s="46">
        <v>1.78</v>
      </c>
      <c r="N9" s="46">
        <v>2</v>
      </c>
      <c r="O9" s="46">
        <v>2.2999999999999998</v>
      </c>
      <c r="P9" s="46"/>
      <c r="Q9" s="48"/>
      <c r="R9" s="46">
        <v>1.2</v>
      </c>
      <c r="S9" s="46">
        <v>0.5</v>
      </c>
      <c r="T9" s="46">
        <v>10</v>
      </c>
      <c r="U9" s="46">
        <v>0.8</v>
      </c>
      <c r="V9" s="46">
        <v>5</v>
      </c>
      <c r="W9" s="49"/>
      <c r="X9" s="50">
        <v>0.1</v>
      </c>
    </row>
    <row r="10" spans="1:24" s="16" customFormat="1">
      <c r="A10" s="107"/>
      <c r="B10" s="47" t="s">
        <v>34</v>
      </c>
      <c r="C10" s="47">
        <v>57</v>
      </c>
      <c r="D10" s="47">
        <v>20</v>
      </c>
      <c r="E10" s="47">
        <v>8.5</v>
      </c>
      <c r="F10" s="47">
        <v>0.4</v>
      </c>
      <c r="G10" s="47">
        <v>0.4</v>
      </c>
      <c r="H10" s="47">
        <v>0.5</v>
      </c>
      <c r="I10" s="47">
        <v>0.1</v>
      </c>
      <c r="J10" s="47">
        <v>6</v>
      </c>
      <c r="K10" s="47">
        <v>1</v>
      </c>
      <c r="L10" s="47">
        <v>1</v>
      </c>
      <c r="M10" s="47">
        <v>0.1</v>
      </c>
      <c r="N10" s="47">
        <v>1</v>
      </c>
      <c r="O10" s="47">
        <v>4</v>
      </c>
      <c r="P10" s="47">
        <f>SUM(C10:O10)</f>
        <v>100</v>
      </c>
      <c r="Q10" s="48">
        <f>C10*C9+D10*D9+E10*E9+F10*F9+G10*G9+H10*H9+I10*I9+J10*J9+K10*K9+L10*L9+M10*M9+N9*N10+O9*O10</f>
        <v>160.02800000000002</v>
      </c>
      <c r="R10" s="26">
        <v>1.25</v>
      </c>
      <c r="S10" s="26">
        <v>7</v>
      </c>
      <c r="T10" s="26">
        <v>1</v>
      </c>
      <c r="U10" s="26">
        <v>1.3</v>
      </c>
      <c r="V10" s="26">
        <v>1</v>
      </c>
      <c r="W10" s="48">
        <f>Q10+R10*R9+S10*S9+T10*T9+U10*U9+V10*V9</f>
        <v>181.06800000000001</v>
      </c>
      <c r="X10" s="39">
        <f>W10*X9+W10</f>
        <v>199.1748</v>
      </c>
    </row>
    <row r="11" spans="1:24" s="17" customFormat="1" ht="25.95" customHeight="1">
      <c r="A11" s="27" t="s">
        <v>35</v>
      </c>
      <c r="B11" s="1">
        <v>100</v>
      </c>
      <c r="C11" s="1">
        <f>B11/100*C10</f>
        <v>57</v>
      </c>
      <c r="D11" s="1">
        <f>B11/100*D10</f>
        <v>20</v>
      </c>
      <c r="E11" s="1">
        <f>B11/100*E10</f>
        <v>8.5</v>
      </c>
      <c r="F11" s="1">
        <f>B11/100*F10</f>
        <v>0.4</v>
      </c>
      <c r="G11" s="1">
        <f>B11/100*G10</f>
        <v>0.4</v>
      </c>
      <c r="H11" s="1">
        <f>B11/100*H10</f>
        <v>0.5</v>
      </c>
      <c r="I11" s="1">
        <f>B11/100*I10</f>
        <v>0.1</v>
      </c>
      <c r="J11" s="1">
        <f>B11/100*J10</f>
        <v>6</v>
      </c>
      <c r="K11" s="1">
        <f>B11/100*K10</f>
        <v>1</v>
      </c>
      <c r="L11" s="1">
        <f>B11/100*L10</f>
        <v>1</v>
      </c>
      <c r="M11" s="1">
        <f>B11/100*M10</f>
        <v>0.1</v>
      </c>
      <c r="N11" s="1">
        <f>B11/100*N10</f>
        <v>1</v>
      </c>
      <c r="O11" s="1">
        <f>B11/100*O10</f>
        <v>4</v>
      </c>
      <c r="P11" s="1">
        <f>SUM(C11:O11)</f>
        <v>100</v>
      </c>
      <c r="Q11" s="51">
        <f>C11*C9+D11*D9+E11*E9+F11*F9+G11*G9+H11*H9+I11*I9+J11*J9+K11*K9+L11*L9+M11*M9+N9*N11+O9*O11</f>
        <v>160.02800000000002</v>
      </c>
      <c r="R11" s="28">
        <f>B11/100*R10</f>
        <v>1.25</v>
      </c>
      <c r="S11" s="28">
        <f>B11/100*S10</f>
        <v>7</v>
      </c>
      <c r="T11" s="28">
        <f>B11/100*T10</f>
        <v>1</v>
      </c>
      <c r="U11" s="28">
        <f>B11/100*U10</f>
        <v>1.3</v>
      </c>
      <c r="V11" s="28">
        <f>B11/100*V10</f>
        <v>1</v>
      </c>
      <c r="W11" s="51">
        <f>Q11+R11*R9+S11*S9+T11*T9+U11*U9+V11*V9</f>
        <v>181.06800000000001</v>
      </c>
      <c r="X11" s="42">
        <f>W11*X9+W11</f>
        <v>199.1748</v>
      </c>
    </row>
    <row r="12" spans="1:24" s="12" customFormat="1" ht="7.8">
      <c r="A12" s="103" t="s">
        <v>36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5"/>
    </row>
    <row r="13" spans="1:24" ht="15.6" customHeight="1">
      <c r="A13" s="106" t="s">
        <v>37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</row>
    <row r="14" spans="1:24" s="12" customFormat="1" ht="7.95" customHeight="1">
      <c r="A14" s="93" t="s">
        <v>1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</row>
    <row r="15" spans="1:24" ht="30">
      <c r="A15" s="96" t="s">
        <v>38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8"/>
    </row>
    <row r="16" spans="1:24" ht="15.6" customHeight="1">
      <c r="A16" s="21" t="s">
        <v>3</v>
      </c>
      <c r="B16" s="99" t="s">
        <v>4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00"/>
    </row>
    <row r="17" spans="1:24" ht="13.8">
      <c r="A17" s="21" t="s">
        <v>7</v>
      </c>
      <c r="B17" s="99" t="s">
        <v>8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00"/>
    </row>
    <row r="18" spans="1:24" ht="26.4">
      <c r="A18" s="22"/>
      <c r="B18" s="23" t="s">
        <v>9</v>
      </c>
      <c r="C18" s="24" t="s">
        <v>10</v>
      </c>
      <c r="D18" s="24" t="s">
        <v>11</v>
      </c>
      <c r="E18" s="24" t="s">
        <v>12</v>
      </c>
      <c r="F18" s="24" t="s">
        <v>13</v>
      </c>
      <c r="G18" s="24" t="s">
        <v>14</v>
      </c>
      <c r="H18" s="24" t="s">
        <v>15</v>
      </c>
      <c r="I18" s="24" t="s">
        <v>16</v>
      </c>
      <c r="J18" s="29" t="s">
        <v>17</v>
      </c>
      <c r="K18" s="24" t="s">
        <v>18</v>
      </c>
      <c r="L18" s="30" t="s">
        <v>19</v>
      </c>
      <c r="M18" s="24" t="s">
        <v>20</v>
      </c>
      <c r="N18" s="24" t="s">
        <v>21</v>
      </c>
      <c r="O18" s="24" t="s">
        <v>22</v>
      </c>
      <c r="P18" s="24" t="s">
        <v>23</v>
      </c>
      <c r="Q18" s="31" t="s">
        <v>24</v>
      </c>
      <c r="R18" s="32" t="s">
        <v>25</v>
      </c>
      <c r="S18" s="32" t="s">
        <v>26</v>
      </c>
      <c r="T18" s="32" t="s">
        <v>27</v>
      </c>
      <c r="U18" s="32" t="s">
        <v>28</v>
      </c>
      <c r="V18" s="32" t="s">
        <v>29</v>
      </c>
      <c r="W18" s="33" t="s">
        <v>30</v>
      </c>
      <c r="X18" s="34" t="s">
        <v>31</v>
      </c>
    </row>
    <row r="19" spans="1:24" s="15" customFormat="1" ht="13.5" customHeight="1">
      <c r="A19" s="107" t="s">
        <v>32</v>
      </c>
      <c r="B19" s="45" t="s">
        <v>33</v>
      </c>
      <c r="C19" s="46">
        <v>1.4</v>
      </c>
      <c r="D19" s="46">
        <v>2</v>
      </c>
      <c r="E19" s="46">
        <v>1.1000000000000001</v>
      </c>
      <c r="F19" s="46">
        <v>1</v>
      </c>
      <c r="G19" s="46">
        <v>5</v>
      </c>
      <c r="H19" s="46">
        <v>4.5999999999999996</v>
      </c>
      <c r="I19" s="46">
        <v>4</v>
      </c>
      <c r="J19" s="46">
        <v>1.8</v>
      </c>
      <c r="K19" s="46">
        <v>2.6</v>
      </c>
      <c r="L19" s="46">
        <v>1</v>
      </c>
      <c r="M19" s="46">
        <v>1.78</v>
      </c>
      <c r="N19" s="46">
        <v>2</v>
      </c>
      <c r="O19" s="46">
        <v>2.2999999999999998</v>
      </c>
      <c r="P19" s="46"/>
      <c r="Q19" s="48"/>
      <c r="R19" s="46">
        <v>1.2</v>
      </c>
      <c r="S19" s="46">
        <v>0.5</v>
      </c>
      <c r="T19" s="46">
        <v>10</v>
      </c>
      <c r="U19" s="46">
        <v>0.8</v>
      </c>
      <c r="V19" s="46">
        <v>5</v>
      </c>
      <c r="W19" s="49"/>
      <c r="X19" s="50">
        <v>0.1</v>
      </c>
    </row>
    <row r="20" spans="1:24" s="16" customFormat="1">
      <c r="A20" s="107"/>
      <c r="B20" s="47" t="s">
        <v>34</v>
      </c>
      <c r="C20" s="47">
        <v>57</v>
      </c>
      <c r="D20" s="47">
        <v>20</v>
      </c>
      <c r="E20" s="47">
        <v>8</v>
      </c>
      <c r="F20" s="47">
        <v>0.4</v>
      </c>
      <c r="G20" s="47">
        <v>0.2</v>
      </c>
      <c r="H20" s="47">
        <v>0.3</v>
      </c>
      <c r="I20" s="47">
        <v>0.1</v>
      </c>
      <c r="J20" s="47">
        <v>6</v>
      </c>
      <c r="K20" s="47">
        <v>2</v>
      </c>
      <c r="L20" s="47">
        <v>1</v>
      </c>
      <c r="M20" s="47">
        <v>0.1</v>
      </c>
      <c r="N20" s="47">
        <v>1</v>
      </c>
      <c r="O20" s="47">
        <v>4</v>
      </c>
      <c r="P20" s="47">
        <f>SUM(C20:O20)</f>
        <v>100.1</v>
      </c>
      <c r="Q20" s="48">
        <f>C20*C19+D20*D19+E20*E19+F20*F19+G20*G19+H20*H19+I20*I19+J20*J19+K20*K19+L20*L19+M20*M19+N19*N20+O19*O20</f>
        <v>160.15799999999999</v>
      </c>
      <c r="R20" s="26">
        <v>1.25</v>
      </c>
      <c r="S20" s="26">
        <v>7</v>
      </c>
      <c r="T20" s="26">
        <v>1</v>
      </c>
      <c r="U20" s="26">
        <v>1.3</v>
      </c>
      <c r="V20" s="26">
        <v>1</v>
      </c>
      <c r="W20" s="48">
        <f>Q20+R20*R19+S20*S19+T20*T19+U20*U19+V20*V19</f>
        <v>181.19799999999998</v>
      </c>
      <c r="X20" s="39">
        <f>W20*X19+W20</f>
        <v>199.31779999999998</v>
      </c>
    </row>
    <row r="21" spans="1:24" s="12" customFormat="1">
      <c r="A21" s="27" t="s">
        <v>35</v>
      </c>
      <c r="B21" s="1">
        <v>200</v>
      </c>
      <c r="C21" s="1">
        <f>B21/100*C20</f>
        <v>114</v>
      </c>
      <c r="D21" s="1">
        <f>B21/100*D20</f>
        <v>40</v>
      </c>
      <c r="E21" s="1">
        <f>B21/100*E20</f>
        <v>16</v>
      </c>
      <c r="F21" s="1">
        <f>B21/100*F20</f>
        <v>0.8</v>
      </c>
      <c r="G21" s="1">
        <f>B21/100*G20</f>
        <v>0.4</v>
      </c>
      <c r="H21" s="1">
        <f>B21/100*H20</f>
        <v>0.6</v>
      </c>
      <c r="I21" s="1">
        <f>B21/100*I20</f>
        <v>0.2</v>
      </c>
      <c r="J21" s="1">
        <f>B21/100*J20</f>
        <v>12</v>
      </c>
      <c r="K21" s="1">
        <f>B21/100*K20</f>
        <v>4</v>
      </c>
      <c r="L21" s="1">
        <f>B21/100*L20</f>
        <v>2</v>
      </c>
      <c r="M21" s="1">
        <f>B21/100*M20</f>
        <v>0.2</v>
      </c>
      <c r="N21" s="1">
        <f>B21/100*N20</f>
        <v>2</v>
      </c>
      <c r="O21" s="1">
        <f>B21/100*O20</f>
        <v>8</v>
      </c>
      <c r="P21" s="1">
        <f>SUM(C21:O21)</f>
        <v>200.2</v>
      </c>
      <c r="Q21" s="51">
        <f>C21*C19+D21*D19+E21*E19+F21*F19+G21*G19+H21*H19+I21*I19+J21*J19+K21*K19+L21*L19+M21*M19+N19*N21+O19*O21</f>
        <v>320.31599999999997</v>
      </c>
      <c r="R21" s="28">
        <f>B21/100*R20</f>
        <v>2.5</v>
      </c>
      <c r="S21" s="28">
        <f>B21/100*S20</f>
        <v>14</v>
      </c>
      <c r="T21" s="28">
        <f>B21/100*T20</f>
        <v>2</v>
      </c>
      <c r="U21" s="28">
        <f>B21/100*U20</f>
        <v>2.6</v>
      </c>
      <c r="V21" s="28">
        <f>B21/100*V20</f>
        <v>2</v>
      </c>
      <c r="W21" s="51">
        <f>Q21+R21*R19+S21*S19+T21*T19+U21*U19+V21*V19</f>
        <v>362.39599999999996</v>
      </c>
      <c r="X21" s="42">
        <f>W21*X19+W21</f>
        <v>398.63559999999995</v>
      </c>
    </row>
    <row r="22" spans="1:24" ht="15.6" customHeight="1">
      <c r="A22" s="103" t="s">
        <v>36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5"/>
    </row>
    <row r="23" spans="1:24" s="12" customFormat="1" ht="11.4" customHeight="1">
      <c r="A23" s="106" t="s">
        <v>37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</row>
    <row r="24" spans="1:24" s="12" customFormat="1" ht="11.4" customHeight="1">
      <c r="A24" s="93" t="s">
        <v>1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5"/>
    </row>
    <row r="25" spans="1:24" ht="30">
      <c r="A25" s="96" t="s">
        <v>39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8"/>
    </row>
    <row r="26" spans="1:24" ht="15.6" customHeight="1">
      <c r="A26" s="21" t="s">
        <v>3</v>
      </c>
      <c r="B26" s="99" t="s">
        <v>4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</row>
    <row r="27" spans="1:24" ht="15.6" customHeight="1">
      <c r="A27" s="21" t="s">
        <v>7</v>
      </c>
      <c r="B27" s="99" t="s">
        <v>8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100"/>
    </row>
    <row r="28" spans="1:24" ht="13.95" customHeight="1">
      <c r="A28" s="22"/>
      <c r="B28" s="23" t="s">
        <v>9</v>
      </c>
      <c r="C28" s="24" t="s">
        <v>10</v>
      </c>
      <c r="D28" s="24" t="s">
        <v>11</v>
      </c>
      <c r="E28" s="24" t="s">
        <v>12</v>
      </c>
      <c r="F28" s="24" t="s">
        <v>13</v>
      </c>
      <c r="G28" s="24" t="s">
        <v>14</v>
      </c>
      <c r="H28" s="24" t="s">
        <v>15</v>
      </c>
      <c r="I28" s="24" t="s">
        <v>16</v>
      </c>
      <c r="J28" s="29" t="s">
        <v>17</v>
      </c>
      <c r="K28" s="24" t="s">
        <v>18</v>
      </c>
      <c r="L28" s="30" t="s">
        <v>19</v>
      </c>
      <c r="M28" s="24" t="s">
        <v>20</v>
      </c>
      <c r="N28" s="24" t="s">
        <v>21</v>
      </c>
      <c r="O28" s="24" t="s">
        <v>22</v>
      </c>
      <c r="P28" s="24" t="s">
        <v>23</v>
      </c>
      <c r="Q28" s="31" t="s">
        <v>24</v>
      </c>
      <c r="R28" s="32" t="s">
        <v>25</v>
      </c>
      <c r="S28" s="32" t="s">
        <v>26</v>
      </c>
      <c r="T28" s="32" t="s">
        <v>27</v>
      </c>
      <c r="U28" s="32" t="s">
        <v>28</v>
      </c>
      <c r="V28" s="32" t="s">
        <v>29</v>
      </c>
      <c r="W28" s="33" t="s">
        <v>30</v>
      </c>
      <c r="X28" s="34" t="s">
        <v>31</v>
      </c>
    </row>
    <row r="29" spans="1:24" s="15" customFormat="1" ht="13.5" customHeight="1">
      <c r="A29" s="107" t="s">
        <v>32</v>
      </c>
      <c r="B29" s="45" t="s">
        <v>33</v>
      </c>
      <c r="C29" s="46">
        <v>1.4</v>
      </c>
      <c r="D29" s="46">
        <v>2</v>
      </c>
      <c r="E29" s="46">
        <v>1.1000000000000001</v>
      </c>
      <c r="F29" s="46">
        <v>1</v>
      </c>
      <c r="G29" s="46">
        <v>5</v>
      </c>
      <c r="H29" s="46">
        <v>4.5999999999999996</v>
      </c>
      <c r="I29" s="46">
        <v>4</v>
      </c>
      <c r="J29" s="46">
        <v>1.8</v>
      </c>
      <c r="K29" s="46">
        <v>2.6</v>
      </c>
      <c r="L29" s="46">
        <v>1</v>
      </c>
      <c r="M29" s="46">
        <v>1.78</v>
      </c>
      <c r="N29" s="46">
        <v>2</v>
      </c>
      <c r="O29" s="46">
        <v>2.2999999999999998</v>
      </c>
      <c r="P29" s="46"/>
      <c r="Q29" s="48"/>
      <c r="R29" s="46">
        <v>1.2</v>
      </c>
      <c r="S29" s="46">
        <v>0.5</v>
      </c>
      <c r="T29" s="46">
        <v>10</v>
      </c>
      <c r="U29" s="46">
        <v>0.8</v>
      </c>
      <c r="V29" s="46">
        <v>5</v>
      </c>
      <c r="W29" s="49"/>
      <c r="X29" s="50">
        <v>0.1</v>
      </c>
    </row>
    <row r="30" spans="1:24" s="16" customFormat="1">
      <c r="A30" s="107"/>
      <c r="B30" s="47" t="s">
        <v>34</v>
      </c>
      <c r="C30" s="47">
        <v>57</v>
      </c>
      <c r="D30" s="47">
        <v>20</v>
      </c>
      <c r="E30" s="47">
        <v>8</v>
      </c>
      <c r="F30" s="47">
        <v>0.4</v>
      </c>
      <c r="G30" s="47">
        <v>0.2</v>
      </c>
      <c r="H30" s="47">
        <v>0.3</v>
      </c>
      <c r="I30" s="47">
        <v>0.1</v>
      </c>
      <c r="J30" s="47">
        <v>6</v>
      </c>
      <c r="K30" s="47">
        <v>2</v>
      </c>
      <c r="L30" s="47">
        <v>1</v>
      </c>
      <c r="M30" s="47">
        <v>0.1</v>
      </c>
      <c r="N30" s="47">
        <v>1</v>
      </c>
      <c r="O30" s="47">
        <v>4</v>
      </c>
      <c r="P30" s="47">
        <f>SUM(C30:O30)</f>
        <v>100.1</v>
      </c>
      <c r="Q30" s="48">
        <f>C30*C29+D30*D29+E30*E29+F30*F29+G30*G29+H30*H29+I30*I29+J30*J29+K30*K29+L30*L29+M30*M29+N29*N30+O29*O30</f>
        <v>160.15799999999999</v>
      </c>
      <c r="R30" s="26">
        <v>1.25</v>
      </c>
      <c r="S30" s="26">
        <v>7</v>
      </c>
      <c r="T30" s="26">
        <v>1</v>
      </c>
      <c r="U30" s="26">
        <v>1.3</v>
      </c>
      <c r="V30" s="26">
        <v>1</v>
      </c>
      <c r="W30" s="48">
        <f>Q30+R30*R29+S30*S29+T30*T29+U30*U29+V30*V29</f>
        <v>181.19799999999998</v>
      </c>
      <c r="X30" s="39">
        <f>W30*X29+W30</f>
        <v>199.31779999999998</v>
      </c>
    </row>
    <row r="31" spans="1:24" s="17" customFormat="1">
      <c r="A31" s="27" t="s">
        <v>35</v>
      </c>
      <c r="B31" s="1">
        <v>300</v>
      </c>
      <c r="C31" s="1">
        <f>B31/100*C30</f>
        <v>171</v>
      </c>
      <c r="D31" s="1">
        <f>B31/100*D30</f>
        <v>60</v>
      </c>
      <c r="E31" s="1">
        <f>B31/100*E30</f>
        <v>24</v>
      </c>
      <c r="F31" s="1">
        <f>B31/100*F30</f>
        <v>1.2000000000000002</v>
      </c>
      <c r="G31" s="1">
        <f>B31/100*G30</f>
        <v>0.60000000000000009</v>
      </c>
      <c r="H31" s="1">
        <f>B31/100*H30</f>
        <v>0.89999999999999991</v>
      </c>
      <c r="I31" s="1">
        <f>B31/100*I30</f>
        <v>0.30000000000000004</v>
      </c>
      <c r="J31" s="1">
        <f>B31/100*J30</f>
        <v>18</v>
      </c>
      <c r="K31" s="1">
        <f>B31/100*K30</f>
        <v>6</v>
      </c>
      <c r="L31" s="1">
        <f>B31/100*L30</f>
        <v>3</v>
      </c>
      <c r="M31" s="1">
        <f>B31/100*M30</f>
        <v>0.30000000000000004</v>
      </c>
      <c r="N31" s="1">
        <f>B31/100*N30</f>
        <v>3</v>
      </c>
      <c r="O31" s="1">
        <f>B31/100*O30</f>
        <v>12</v>
      </c>
      <c r="P31" s="1">
        <f>SUM(C31:O31)</f>
        <v>300.3</v>
      </c>
      <c r="Q31" s="51">
        <f>C31*C29+D31*D29+E31*E29+F31*F29+G31*G29+H31*H29+I31*I29+J31*J29+K31*K29+L31*L29+M31*M29+N29*N31+O29*O31</f>
        <v>480.47399999999993</v>
      </c>
      <c r="R31" s="28">
        <f>B31/100*R30</f>
        <v>3.75</v>
      </c>
      <c r="S31" s="28">
        <f>B31/100*S30</f>
        <v>21</v>
      </c>
      <c r="T31" s="28">
        <f>B31/100*T30</f>
        <v>3</v>
      </c>
      <c r="U31" s="28">
        <f>B31/100*U30</f>
        <v>3.9000000000000004</v>
      </c>
      <c r="V31" s="28">
        <f>B31/100*V30</f>
        <v>3</v>
      </c>
      <c r="W31" s="51">
        <f>Q31+R31*R29+S31*S29+T31*T29+U31*U29+V31*V29</f>
        <v>543.59399999999994</v>
      </c>
      <c r="X31" s="42">
        <f>W31*X29+W31</f>
        <v>597.95339999999987</v>
      </c>
    </row>
    <row r="32" spans="1:24" s="12" customFormat="1" ht="7.8">
      <c r="A32" s="103" t="s">
        <v>36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5"/>
    </row>
    <row r="33" spans="1:24" ht="15.6" customHeight="1">
      <c r="A33" s="106" t="s">
        <v>37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</row>
    <row r="34" spans="1:24" s="12" customFormat="1" ht="7.95" customHeight="1">
      <c r="A34" s="93" t="s">
        <v>1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5"/>
    </row>
    <row r="35" spans="1:24" ht="30">
      <c r="A35" s="96" t="s">
        <v>40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8"/>
    </row>
    <row r="36" spans="1:24" ht="15.6" customHeight="1">
      <c r="A36" s="21" t="s">
        <v>3</v>
      </c>
      <c r="B36" s="99" t="s">
        <v>4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100"/>
    </row>
    <row r="37" spans="1:24" ht="15.6" customHeight="1">
      <c r="A37" s="21" t="s">
        <v>7</v>
      </c>
      <c r="B37" s="99" t="s">
        <v>8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100"/>
    </row>
    <row r="38" spans="1:24" ht="26.4">
      <c r="A38" s="22"/>
      <c r="B38" s="23" t="s">
        <v>9</v>
      </c>
      <c r="C38" s="24" t="s">
        <v>10</v>
      </c>
      <c r="D38" s="24" t="s">
        <v>11</v>
      </c>
      <c r="E38" s="24" t="s">
        <v>12</v>
      </c>
      <c r="F38" s="24" t="s">
        <v>13</v>
      </c>
      <c r="G38" s="24" t="s">
        <v>14</v>
      </c>
      <c r="H38" s="24" t="s">
        <v>15</v>
      </c>
      <c r="I38" s="24" t="s">
        <v>16</v>
      </c>
      <c r="J38" s="29" t="s">
        <v>17</v>
      </c>
      <c r="K38" s="24" t="s">
        <v>18</v>
      </c>
      <c r="L38" s="30" t="s">
        <v>19</v>
      </c>
      <c r="M38" s="24" t="s">
        <v>20</v>
      </c>
      <c r="N38" s="24" t="s">
        <v>21</v>
      </c>
      <c r="O38" s="24" t="s">
        <v>22</v>
      </c>
      <c r="P38" s="24" t="s">
        <v>23</v>
      </c>
      <c r="Q38" s="31" t="s">
        <v>24</v>
      </c>
      <c r="R38" s="32" t="s">
        <v>25</v>
      </c>
      <c r="S38" s="32" t="s">
        <v>26</v>
      </c>
      <c r="T38" s="32" t="s">
        <v>27</v>
      </c>
      <c r="U38" s="32" t="s">
        <v>28</v>
      </c>
      <c r="V38" s="32" t="s">
        <v>29</v>
      </c>
      <c r="W38" s="33" t="s">
        <v>30</v>
      </c>
      <c r="X38" s="34" t="s">
        <v>31</v>
      </c>
    </row>
    <row r="39" spans="1:24" s="15" customFormat="1" ht="13.5" customHeight="1">
      <c r="A39" s="107" t="s">
        <v>32</v>
      </c>
      <c r="B39" s="45" t="s">
        <v>33</v>
      </c>
      <c r="C39" s="46">
        <v>1.4</v>
      </c>
      <c r="D39" s="46">
        <v>2</v>
      </c>
      <c r="E39" s="46">
        <v>1.1000000000000001</v>
      </c>
      <c r="F39" s="46">
        <v>1</v>
      </c>
      <c r="G39" s="46">
        <v>5</v>
      </c>
      <c r="H39" s="46">
        <v>4.5999999999999996</v>
      </c>
      <c r="I39" s="46">
        <v>4</v>
      </c>
      <c r="J39" s="46">
        <v>1.8</v>
      </c>
      <c r="K39" s="46">
        <v>2.6</v>
      </c>
      <c r="L39" s="46">
        <v>1</v>
      </c>
      <c r="M39" s="46">
        <v>1.78</v>
      </c>
      <c r="N39" s="46">
        <v>2</v>
      </c>
      <c r="O39" s="46">
        <v>2.2999999999999998</v>
      </c>
      <c r="P39" s="46"/>
      <c r="Q39" s="48"/>
      <c r="R39" s="46">
        <v>1.2</v>
      </c>
      <c r="S39" s="46">
        <v>0.5</v>
      </c>
      <c r="T39" s="46">
        <v>10</v>
      </c>
      <c r="U39" s="46">
        <v>0.8</v>
      </c>
      <c r="V39" s="46">
        <v>5</v>
      </c>
      <c r="W39" s="49"/>
      <c r="X39" s="50">
        <v>0.1</v>
      </c>
    </row>
    <row r="40" spans="1:24" s="16" customFormat="1">
      <c r="A40" s="107"/>
      <c r="B40" s="47" t="s">
        <v>34</v>
      </c>
      <c r="C40" s="47">
        <v>57</v>
      </c>
      <c r="D40" s="47">
        <v>20</v>
      </c>
      <c r="E40" s="47">
        <v>8</v>
      </c>
      <c r="F40" s="47">
        <v>0.4</v>
      </c>
      <c r="G40" s="47">
        <v>0.2</v>
      </c>
      <c r="H40" s="47">
        <v>0.3</v>
      </c>
      <c r="I40" s="47">
        <v>0.1</v>
      </c>
      <c r="J40" s="47">
        <v>6</v>
      </c>
      <c r="K40" s="47">
        <v>2</v>
      </c>
      <c r="L40" s="47">
        <v>1</v>
      </c>
      <c r="M40" s="47">
        <v>0.1</v>
      </c>
      <c r="N40" s="47">
        <v>1</v>
      </c>
      <c r="O40" s="47">
        <v>4</v>
      </c>
      <c r="P40" s="47">
        <f>SUM(C40:O40)</f>
        <v>100.1</v>
      </c>
      <c r="Q40" s="48">
        <f>C40*C39+D40*D39+E40*E39+F40*F39+G40*G39+H40*H39+I40*I39+J40*J39+K40*K39+L40*L39+M40*M39+N39*N40+O39*O40</f>
        <v>160.15799999999999</v>
      </c>
      <c r="R40" s="26">
        <v>1.25</v>
      </c>
      <c r="S40" s="26">
        <v>7</v>
      </c>
      <c r="T40" s="26">
        <v>1</v>
      </c>
      <c r="U40" s="26">
        <v>1.3</v>
      </c>
      <c r="V40" s="26">
        <v>1</v>
      </c>
      <c r="W40" s="48">
        <f>Q40+R40*R39+S40*S39+T40*T39+U40*U39+V40*V39</f>
        <v>181.19799999999998</v>
      </c>
      <c r="X40" s="39">
        <f>W40*X39+W40</f>
        <v>199.31779999999998</v>
      </c>
    </row>
    <row r="41" spans="1:24" s="17" customFormat="1">
      <c r="A41" s="27" t="s">
        <v>35</v>
      </c>
      <c r="B41" s="1">
        <v>400</v>
      </c>
      <c r="C41" s="1">
        <f>B41/100*C40</f>
        <v>228</v>
      </c>
      <c r="D41" s="1">
        <f>B41/100*D40</f>
        <v>80</v>
      </c>
      <c r="E41" s="1">
        <f>B41/100*E40</f>
        <v>32</v>
      </c>
      <c r="F41" s="1">
        <f>B41/100*F40</f>
        <v>1.6</v>
      </c>
      <c r="G41" s="1">
        <f>B41/100*G40</f>
        <v>0.8</v>
      </c>
      <c r="H41" s="1">
        <f>B41/100*H40</f>
        <v>1.2</v>
      </c>
      <c r="I41" s="1">
        <f>B41/100*I40</f>
        <v>0.4</v>
      </c>
      <c r="J41" s="1">
        <f>B41/100*J40</f>
        <v>24</v>
      </c>
      <c r="K41" s="1">
        <f>B41/100*K40</f>
        <v>8</v>
      </c>
      <c r="L41" s="1">
        <f>B41/100*L40</f>
        <v>4</v>
      </c>
      <c r="M41" s="1">
        <f>B41/100*M40</f>
        <v>0.4</v>
      </c>
      <c r="N41" s="1">
        <f>B41/100*N40</f>
        <v>4</v>
      </c>
      <c r="O41" s="1">
        <f>B41/100*O40</f>
        <v>16</v>
      </c>
      <c r="P41" s="1">
        <f>SUM(C41:O41)</f>
        <v>400.4</v>
      </c>
      <c r="Q41" s="51">
        <f>C41*C39+D41*D39+E41*E39+F41*F39+G41*G39+H41*H39+I41*I39+J41*J39+K41*K39+L41*L39+M41*M39+N39*N41+O39*O41</f>
        <v>640.63199999999995</v>
      </c>
      <c r="R41" s="28">
        <f>B41/100*R40</f>
        <v>5</v>
      </c>
      <c r="S41" s="28">
        <f>B41/100*S40</f>
        <v>28</v>
      </c>
      <c r="T41" s="28">
        <f>B41/100*T40</f>
        <v>4</v>
      </c>
      <c r="U41" s="28">
        <f>B41/100*U40</f>
        <v>5.2</v>
      </c>
      <c r="V41" s="28">
        <f>B41/100*V40</f>
        <v>4</v>
      </c>
      <c r="W41" s="51">
        <f>Q41+R41*R39+S41*S39+T41*T39+U41*U39+V41*V39</f>
        <v>724.79199999999992</v>
      </c>
      <c r="X41" s="42">
        <f>W41*X39+W41</f>
        <v>797.27119999999991</v>
      </c>
    </row>
    <row r="42" spans="1:24" s="12" customFormat="1" ht="7.8">
      <c r="A42" s="103" t="s">
        <v>36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5"/>
    </row>
    <row r="43" spans="1:24" ht="15.6" customHeight="1">
      <c r="A43" s="106" t="s">
        <v>37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</row>
    <row r="44" spans="1:24" s="12" customFormat="1" ht="7.95" customHeight="1">
      <c r="A44" s="93" t="s">
        <v>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5"/>
    </row>
    <row r="45" spans="1:24" ht="30">
      <c r="A45" s="96" t="s">
        <v>41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8"/>
    </row>
    <row r="46" spans="1:24" ht="15.6" customHeight="1">
      <c r="A46" s="21" t="s">
        <v>3</v>
      </c>
      <c r="B46" s="99" t="s">
        <v>4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100"/>
    </row>
    <row r="47" spans="1:24" ht="13.2" customHeight="1">
      <c r="A47" s="21" t="s">
        <v>7</v>
      </c>
      <c r="B47" s="99" t="s">
        <v>8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100"/>
    </row>
    <row r="48" spans="1:24" ht="26.4">
      <c r="A48" s="22"/>
      <c r="B48" s="23" t="s">
        <v>9</v>
      </c>
      <c r="C48" s="24" t="s">
        <v>10</v>
      </c>
      <c r="D48" s="24" t="s">
        <v>11</v>
      </c>
      <c r="E48" s="24" t="s">
        <v>12</v>
      </c>
      <c r="F48" s="24" t="s">
        <v>13</v>
      </c>
      <c r="G48" s="24" t="s">
        <v>14</v>
      </c>
      <c r="H48" s="24" t="s">
        <v>15</v>
      </c>
      <c r="I48" s="24" t="s">
        <v>16</v>
      </c>
      <c r="J48" s="29" t="s">
        <v>17</v>
      </c>
      <c r="K48" s="24" t="s">
        <v>18</v>
      </c>
      <c r="L48" s="30" t="s">
        <v>19</v>
      </c>
      <c r="M48" s="24" t="s">
        <v>20</v>
      </c>
      <c r="N48" s="24" t="s">
        <v>21</v>
      </c>
      <c r="O48" s="24" t="s">
        <v>22</v>
      </c>
      <c r="P48" s="24" t="s">
        <v>23</v>
      </c>
      <c r="Q48" s="31" t="s">
        <v>24</v>
      </c>
      <c r="R48" s="32" t="s">
        <v>25</v>
      </c>
      <c r="S48" s="32" t="s">
        <v>26</v>
      </c>
      <c r="T48" s="32" t="s">
        <v>27</v>
      </c>
      <c r="U48" s="32" t="s">
        <v>28</v>
      </c>
      <c r="V48" s="32" t="s">
        <v>29</v>
      </c>
      <c r="W48" s="33" t="s">
        <v>30</v>
      </c>
      <c r="X48" s="34" t="s">
        <v>31</v>
      </c>
    </row>
    <row r="49" spans="1:24" s="15" customFormat="1" ht="13.5" customHeight="1">
      <c r="A49" s="107" t="s">
        <v>32</v>
      </c>
      <c r="B49" s="45" t="s">
        <v>33</v>
      </c>
      <c r="C49" s="46">
        <v>1.4</v>
      </c>
      <c r="D49" s="46">
        <v>2</v>
      </c>
      <c r="E49" s="46">
        <v>1.1000000000000001</v>
      </c>
      <c r="F49" s="46">
        <v>1</v>
      </c>
      <c r="G49" s="46">
        <v>5</v>
      </c>
      <c r="H49" s="46">
        <v>4.5999999999999996</v>
      </c>
      <c r="I49" s="46">
        <v>4</v>
      </c>
      <c r="J49" s="46">
        <v>1.8</v>
      </c>
      <c r="K49" s="46">
        <v>2.6</v>
      </c>
      <c r="L49" s="46">
        <v>1</v>
      </c>
      <c r="M49" s="46">
        <v>1.78</v>
      </c>
      <c r="N49" s="46">
        <v>2</v>
      </c>
      <c r="O49" s="46">
        <v>2.2999999999999998</v>
      </c>
      <c r="P49" s="46"/>
      <c r="Q49" s="48"/>
      <c r="R49" s="46">
        <v>1.2</v>
      </c>
      <c r="S49" s="46">
        <v>0.5</v>
      </c>
      <c r="T49" s="46">
        <v>10</v>
      </c>
      <c r="U49" s="46">
        <v>0.8</v>
      </c>
      <c r="V49" s="46">
        <v>5</v>
      </c>
      <c r="W49" s="49"/>
      <c r="X49" s="50">
        <v>0.1</v>
      </c>
    </row>
    <row r="50" spans="1:24" s="16" customFormat="1">
      <c r="A50" s="107"/>
      <c r="B50" s="47" t="s">
        <v>34</v>
      </c>
      <c r="C50" s="47">
        <v>57</v>
      </c>
      <c r="D50" s="47">
        <v>20</v>
      </c>
      <c r="E50" s="47">
        <v>8</v>
      </c>
      <c r="F50" s="47">
        <v>0.4</v>
      </c>
      <c r="G50" s="47">
        <v>0.2</v>
      </c>
      <c r="H50" s="47">
        <v>0.3</v>
      </c>
      <c r="I50" s="47">
        <v>0.1</v>
      </c>
      <c r="J50" s="47">
        <v>6</v>
      </c>
      <c r="K50" s="47">
        <v>2</v>
      </c>
      <c r="L50" s="47">
        <v>1</v>
      </c>
      <c r="M50" s="47">
        <v>0.1</v>
      </c>
      <c r="N50" s="47">
        <v>1</v>
      </c>
      <c r="O50" s="47">
        <v>4</v>
      </c>
      <c r="P50" s="47">
        <f>SUM(C50:O50)</f>
        <v>100.1</v>
      </c>
      <c r="Q50" s="48">
        <f>C50*C49+D50*D49+E50*E49+F50*F49+G50*G49+H50*H49+I50*I49+J50*J49+K50*K49+L50*L49+M50*M49+N49*N50+O49*O50</f>
        <v>160.15799999999999</v>
      </c>
      <c r="R50" s="26">
        <v>1.25</v>
      </c>
      <c r="S50" s="26">
        <v>7</v>
      </c>
      <c r="T50" s="26">
        <v>1</v>
      </c>
      <c r="U50" s="26">
        <v>1.3</v>
      </c>
      <c r="V50" s="26">
        <v>1</v>
      </c>
      <c r="W50" s="48">
        <f>Q50+R50*R49+S50*S49+T50*T49+U50*U49+V50*V49</f>
        <v>181.19799999999998</v>
      </c>
      <c r="X50" s="39">
        <f>W50*X49+W50</f>
        <v>199.31779999999998</v>
      </c>
    </row>
    <row r="51" spans="1:24" s="17" customFormat="1">
      <c r="A51" s="27" t="s">
        <v>35</v>
      </c>
      <c r="B51" s="1">
        <v>500</v>
      </c>
      <c r="C51" s="1">
        <f>B51/100*C50</f>
        <v>285</v>
      </c>
      <c r="D51" s="1">
        <f>B51/100*D50</f>
        <v>100</v>
      </c>
      <c r="E51" s="1">
        <f>B51/100*E50</f>
        <v>40</v>
      </c>
      <c r="F51" s="1">
        <f>B51/100*F50</f>
        <v>2</v>
      </c>
      <c r="G51" s="1">
        <f>B51/100*G50</f>
        <v>1</v>
      </c>
      <c r="H51" s="1">
        <f>B51/100*H50</f>
        <v>1.5</v>
      </c>
      <c r="I51" s="1">
        <f>B51/100*I50</f>
        <v>0.5</v>
      </c>
      <c r="J51" s="1">
        <f>B51/100*J50</f>
        <v>30</v>
      </c>
      <c r="K51" s="1">
        <f>B51/100*K50</f>
        <v>10</v>
      </c>
      <c r="L51" s="1">
        <f>B51/100*L50</f>
        <v>5</v>
      </c>
      <c r="M51" s="1">
        <f>B51/100*M50</f>
        <v>0.5</v>
      </c>
      <c r="N51" s="1">
        <f>B51/100*N50</f>
        <v>5</v>
      </c>
      <c r="O51" s="1">
        <f>B51/100*O50</f>
        <v>20</v>
      </c>
      <c r="P51" s="1">
        <f>SUM(C51:O51)</f>
        <v>500.5</v>
      </c>
      <c r="Q51" s="51">
        <f>C51*C49+D51*D49+E51*E49+F51*F49+G51*G49+H51*H49+I51*I49+J51*J49+K51*K49+L51*L49+M51*M49+N49*N51+O49*O51</f>
        <v>800.79</v>
      </c>
      <c r="R51" s="28">
        <f>B51/100*R50</f>
        <v>6.25</v>
      </c>
      <c r="S51" s="28">
        <f>B51/100*S50</f>
        <v>35</v>
      </c>
      <c r="T51" s="28">
        <f>B51/100*T50</f>
        <v>5</v>
      </c>
      <c r="U51" s="28">
        <f>B51/100*U50</f>
        <v>6.5</v>
      </c>
      <c r="V51" s="28">
        <f>B51/100*V50</f>
        <v>5</v>
      </c>
      <c r="W51" s="51">
        <f>Q51+R51*R49+S51*S49+T51*T49+U51*U49+V51*V49</f>
        <v>905.99</v>
      </c>
      <c r="X51" s="42">
        <f>W51*X49+W51</f>
        <v>996.58900000000006</v>
      </c>
    </row>
    <row r="52" spans="1:24" s="12" customFormat="1" ht="7.8">
      <c r="A52" s="103" t="s">
        <v>36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5"/>
    </row>
    <row r="53" spans="1:24" ht="15.6" customHeight="1">
      <c r="A53" s="106" t="s">
        <v>37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</row>
    <row r="54" spans="1:24" s="12" customFormat="1" ht="7.95" customHeight="1">
      <c r="A54" s="93" t="s">
        <v>1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5"/>
    </row>
    <row r="55" spans="1:24" ht="30">
      <c r="A55" s="96" t="s">
        <v>42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8"/>
    </row>
    <row r="56" spans="1:24" ht="15.6" customHeight="1">
      <c r="A56" s="21" t="s">
        <v>3</v>
      </c>
      <c r="B56" s="99" t="s">
        <v>4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100"/>
    </row>
    <row r="57" spans="1:24" ht="15.6" customHeight="1">
      <c r="A57" s="21" t="s">
        <v>7</v>
      </c>
      <c r="B57" s="99" t="s">
        <v>8</v>
      </c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100"/>
    </row>
    <row r="58" spans="1:24" ht="26.4">
      <c r="A58" s="22"/>
      <c r="B58" s="23" t="s">
        <v>9</v>
      </c>
      <c r="C58" s="24" t="s">
        <v>10</v>
      </c>
      <c r="D58" s="24" t="s">
        <v>11</v>
      </c>
      <c r="E58" s="24" t="s">
        <v>12</v>
      </c>
      <c r="F58" s="24" t="s">
        <v>13</v>
      </c>
      <c r="G58" s="24" t="s">
        <v>14</v>
      </c>
      <c r="H58" s="24" t="s">
        <v>15</v>
      </c>
      <c r="I58" s="24" t="s">
        <v>16</v>
      </c>
      <c r="J58" s="29" t="s">
        <v>17</v>
      </c>
      <c r="K58" s="24" t="s">
        <v>18</v>
      </c>
      <c r="L58" s="30" t="s">
        <v>19</v>
      </c>
      <c r="M58" s="24" t="s">
        <v>20</v>
      </c>
      <c r="N58" s="24" t="s">
        <v>21</v>
      </c>
      <c r="O58" s="24" t="s">
        <v>22</v>
      </c>
      <c r="P58" s="24" t="s">
        <v>23</v>
      </c>
      <c r="Q58" s="31" t="s">
        <v>24</v>
      </c>
      <c r="R58" s="32" t="s">
        <v>25</v>
      </c>
      <c r="S58" s="32" t="s">
        <v>26</v>
      </c>
      <c r="T58" s="32" t="s">
        <v>27</v>
      </c>
      <c r="U58" s="32" t="s">
        <v>28</v>
      </c>
      <c r="V58" s="32" t="s">
        <v>29</v>
      </c>
      <c r="W58" s="33" t="s">
        <v>30</v>
      </c>
      <c r="X58" s="34" t="s">
        <v>31</v>
      </c>
    </row>
    <row r="59" spans="1:24" s="15" customFormat="1" ht="13.5" customHeight="1">
      <c r="A59" s="107" t="s">
        <v>32</v>
      </c>
      <c r="B59" s="45" t="s">
        <v>33</v>
      </c>
      <c r="C59" s="46">
        <v>1.4</v>
      </c>
      <c r="D59" s="46">
        <v>2</v>
      </c>
      <c r="E59" s="46">
        <v>1.1000000000000001</v>
      </c>
      <c r="F59" s="46">
        <v>1</v>
      </c>
      <c r="G59" s="46">
        <v>5</v>
      </c>
      <c r="H59" s="46">
        <v>4.5999999999999996</v>
      </c>
      <c r="I59" s="46">
        <v>4</v>
      </c>
      <c r="J59" s="46">
        <v>1.8</v>
      </c>
      <c r="K59" s="46">
        <v>2.6</v>
      </c>
      <c r="L59" s="46">
        <v>1</v>
      </c>
      <c r="M59" s="46">
        <v>1.78</v>
      </c>
      <c r="N59" s="46">
        <v>2</v>
      </c>
      <c r="O59" s="46">
        <v>2.2999999999999998</v>
      </c>
      <c r="P59" s="46"/>
      <c r="Q59" s="48"/>
      <c r="R59" s="46">
        <v>1.2</v>
      </c>
      <c r="S59" s="46">
        <v>0.5</v>
      </c>
      <c r="T59" s="46">
        <v>10</v>
      </c>
      <c r="U59" s="46">
        <v>0.8</v>
      </c>
      <c r="V59" s="46">
        <v>5</v>
      </c>
      <c r="W59" s="49"/>
      <c r="X59" s="50">
        <v>0.1</v>
      </c>
    </row>
    <row r="60" spans="1:24" s="16" customFormat="1">
      <c r="A60" s="107"/>
      <c r="B60" s="47" t="s">
        <v>34</v>
      </c>
      <c r="C60" s="47">
        <v>57</v>
      </c>
      <c r="D60" s="47">
        <v>20</v>
      </c>
      <c r="E60" s="47">
        <v>8</v>
      </c>
      <c r="F60" s="47">
        <v>0.4</v>
      </c>
      <c r="G60" s="47">
        <v>0.2</v>
      </c>
      <c r="H60" s="47">
        <v>0.3</v>
      </c>
      <c r="I60" s="47">
        <v>0.1</v>
      </c>
      <c r="J60" s="47">
        <v>6</v>
      </c>
      <c r="K60" s="47">
        <v>2</v>
      </c>
      <c r="L60" s="47">
        <v>1</v>
      </c>
      <c r="M60" s="47">
        <v>0.1</v>
      </c>
      <c r="N60" s="47">
        <v>1</v>
      </c>
      <c r="O60" s="47">
        <v>4</v>
      </c>
      <c r="P60" s="47">
        <f>SUM(C60:O60)</f>
        <v>100.1</v>
      </c>
      <c r="Q60" s="48">
        <f>C60*C59+D60*D59+E60*E59+F60*F59+G60*G59+H60*H59+I60*I59+J60*J59+K60*K59+L60*L59+M60*M59+N59*N60+O59*O60</f>
        <v>160.15799999999999</v>
      </c>
      <c r="R60" s="26">
        <v>1.25</v>
      </c>
      <c r="S60" s="26">
        <v>7</v>
      </c>
      <c r="T60" s="26">
        <v>1</v>
      </c>
      <c r="U60" s="26">
        <v>1.3</v>
      </c>
      <c r="V60" s="26">
        <v>1</v>
      </c>
      <c r="W60" s="48">
        <f>Q60+R60*R59+S60*S59+T60*T59+U60*U59+V60*V59</f>
        <v>181.19799999999998</v>
      </c>
      <c r="X60" s="39">
        <f>W60*X59+W60</f>
        <v>199.31779999999998</v>
      </c>
    </row>
    <row r="61" spans="1:24" s="17" customFormat="1">
      <c r="A61" s="27" t="s">
        <v>35</v>
      </c>
      <c r="B61" s="1">
        <v>600</v>
      </c>
      <c r="C61" s="1">
        <f>B61/100*C60</f>
        <v>342</v>
      </c>
      <c r="D61" s="1">
        <f>B61/100*D60</f>
        <v>120</v>
      </c>
      <c r="E61" s="1">
        <f>B61/100*E60</f>
        <v>48</v>
      </c>
      <c r="F61" s="1">
        <f>B61/100*F60</f>
        <v>2.4000000000000004</v>
      </c>
      <c r="G61" s="1">
        <f>B61/100*G60</f>
        <v>1.2000000000000002</v>
      </c>
      <c r="H61" s="1">
        <f>B61/100*H60</f>
        <v>1.7999999999999998</v>
      </c>
      <c r="I61" s="1">
        <f>B61/100*I60</f>
        <v>0.60000000000000009</v>
      </c>
      <c r="J61" s="1">
        <f>B61/100*J60</f>
        <v>36</v>
      </c>
      <c r="K61" s="1">
        <f>B61/100*K60</f>
        <v>12</v>
      </c>
      <c r="L61" s="1">
        <f>B61/100*L60</f>
        <v>6</v>
      </c>
      <c r="M61" s="1">
        <f>B61/100*M60</f>
        <v>0.60000000000000009</v>
      </c>
      <c r="N61" s="1">
        <f>B61/100*N60</f>
        <v>6</v>
      </c>
      <c r="O61" s="1">
        <f>B61/100*O60</f>
        <v>24</v>
      </c>
      <c r="P61" s="1">
        <f>SUM(C61:O61)</f>
        <v>600.6</v>
      </c>
      <c r="Q61" s="51">
        <f>C61*C59+D61*D59+E61*E59+F61*F59+G61*G59+H61*H59+I61*I59+J61*J59+K61*K59+L61*L59+M61*M59+N59*N61+O59*O61</f>
        <v>960.94799999999987</v>
      </c>
      <c r="R61" s="28">
        <f>B61/100*R60</f>
        <v>7.5</v>
      </c>
      <c r="S61" s="28">
        <f>B61/100*S60</f>
        <v>42</v>
      </c>
      <c r="T61" s="28">
        <f>B61/100*T60</f>
        <v>6</v>
      </c>
      <c r="U61" s="28">
        <f>B61/100*U60</f>
        <v>7.8000000000000007</v>
      </c>
      <c r="V61" s="28">
        <f>B61/100*V60</f>
        <v>6</v>
      </c>
      <c r="W61" s="51">
        <f>Q61+R61*R59+S61*S59+T61*T59+U61*U59+V61*V59</f>
        <v>1087.1879999999999</v>
      </c>
      <c r="X61" s="42">
        <f>W61*X59+W61</f>
        <v>1195.9067999999997</v>
      </c>
    </row>
    <row r="62" spans="1:24" s="12" customFormat="1" ht="7.8">
      <c r="A62" s="103" t="s">
        <v>36</v>
      </c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5"/>
    </row>
    <row r="63" spans="1:24" ht="15.6" customHeight="1">
      <c r="A63" s="106" t="s">
        <v>37</v>
      </c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</row>
    <row r="64" spans="1:24" s="12" customFormat="1" ht="7.95" customHeight="1">
      <c r="A64" s="93" t="s">
        <v>1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5"/>
    </row>
    <row r="65" spans="1:24" ht="30">
      <c r="A65" s="96" t="s">
        <v>43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8"/>
    </row>
    <row r="66" spans="1:24" ht="15.6" customHeight="1">
      <c r="A66" s="21" t="s">
        <v>3</v>
      </c>
      <c r="B66" s="99" t="s">
        <v>4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100"/>
    </row>
    <row r="67" spans="1:24" ht="15.6" customHeight="1">
      <c r="A67" s="21" t="s">
        <v>7</v>
      </c>
      <c r="B67" s="99" t="s">
        <v>8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100"/>
    </row>
    <row r="68" spans="1:24" ht="26.4">
      <c r="A68" s="22"/>
      <c r="B68" s="23" t="s">
        <v>9</v>
      </c>
      <c r="C68" s="24" t="s">
        <v>10</v>
      </c>
      <c r="D68" s="24" t="s">
        <v>11</v>
      </c>
      <c r="E68" s="24" t="s">
        <v>12</v>
      </c>
      <c r="F68" s="24" t="s">
        <v>13</v>
      </c>
      <c r="G68" s="24" t="s">
        <v>14</v>
      </c>
      <c r="H68" s="24" t="s">
        <v>15</v>
      </c>
      <c r="I68" s="24" t="s">
        <v>16</v>
      </c>
      <c r="J68" s="29" t="s">
        <v>17</v>
      </c>
      <c r="K68" s="24" t="s">
        <v>18</v>
      </c>
      <c r="L68" s="30" t="s">
        <v>19</v>
      </c>
      <c r="M68" s="24" t="s">
        <v>20</v>
      </c>
      <c r="N68" s="24" t="s">
        <v>21</v>
      </c>
      <c r="O68" s="24" t="s">
        <v>22</v>
      </c>
      <c r="P68" s="24" t="s">
        <v>23</v>
      </c>
      <c r="Q68" s="31" t="s">
        <v>24</v>
      </c>
      <c r="R68" s="32" t="s">
        <v>25</v>
      </c>
      <c r="S68" s="32" t="s">
        <v>26</v>
      </c>
      <c r="T68" s="32" t="s">
        <v>27</v>
      </c>
      <c r="U68" s="32" t="s">
        <v>28</v>
      </c>
      <c r="V68" s="32" t="s">
        <v>29</v>
      </c>
      <c r="W68" s="33" t="s">
        <v>30</v>
      </c>
      <c r="X68" s="34" t="s">
        <v>31</v>
      </c>
    </row>
    <row r="69" spans="1:24" s="15" customFormat="1" ht="13.5" customHeight="1">
      <c r="A69" s="107" t="s">
        <v>32</v>
      </c>
      <c r="B69" s="45" t="s">
        <v>33</v>
      </c>
      <c r="C69" s="46">
        <v>1.4</v>
      </c>
      <c r="D69" s="46">
        <v>2</v>
      </c>
      <c r="E69" s="46">
        <v>1.1000000000000001</v>
      </c>
      <c r="F69" s="46">
        <v>1</v>
      </c>
      <c r="G69" s="46">
        <v>5</v>
      </c>
      <c r="H69" s="46">
        <v>4.5999999999999996</v>
      </c>
      <c r="I69" s="46">
        <v>4</v>
      </c>
      <c r="J69" s="46">
        <v>1.8</v>
      </c>
      <c r="K69" s="46">
        <v>2.6</v>
      </c>
      <c r="L69" s="46">
        <v>1</v>
      </c>
      <c r="M69" s="46">
        <v>1.78</v>
      </c>
      <c r="N69" s="46">
        <v>2</v>
      </c>
      <c r="O69" s="46">
        <v>2.2999999999999998</v>
      </c>
      <c r="P69" s="46"/>
      <c r="Q69" s="48"/>
      <c r="R69" s="46">
        <v>1.2</v>
      </c>
      <c r="S69" s="46">
        <v>0.5</v>
      </c>
      <c r="T69" s="46">
        <v>10</v>
      </c>
      <c r="U69" s="46">
        <v>0.8</v>
      </c>
      <c r="V69" s="46">
        <v>5</v>
      </c>
      <c r="W69" s="49"/>
      <c r="X69" s="50">
        <v>0.1</v>
      </c>
    </row>
    <row r="70" spans="1:24" s="16" customFormat="1">
      <c r="A70" s="107"/>
      <c r="B70" s="47" t="s">
        <v>34</v>
      </c>
      <c r="C70" s="47">
        <v>57</v>
      </c>
      <c r="D70" s="47">
        <v>20</v>
      </c>
      <c r="E70" s="47">
        <v>8</v>
      </c>
      <c r="F70" s="47">
        <v>0.4</v>
      </c>
      <c r="G70" s="47">
        <v>0.2</v>
      </c>
      <c r="H70" s="47">
        <v>0.3</v>
      </c>
      <c r="I70" s="47">
        <v>0.1</v>
      </c>
      <c r="J70" s="47">
        <v>6</v>
      </c>
      <c r="K70" s="47">
        <v>2</v>
      </c>
      <c r="L70" s="47">
        <v>1</v>
      </c>
      <c r="M70" s="47">
        <v>0.1</v>
      </c>
      <c r="N70" s="47">
        <v>1</v>
      </c>
      <c r="O70" s="47">
        <v>4</v>
      </c>
      <c r="P70" s="47">
        <f>SUM(C70:O70)</f>
        <v>100.1</v>
      </c>
      <c r="Q70" s="48">
        <f>C70*C69+D70*D69+E70*E69+F70*F69+G70*G69+H70*H69+I70*I69+J70*J69+K70*K69+L70*L69+M70*M69+N69*N70+O69*O70</f>
        <v>160.15799999999999</v>
      </c>
      <c r="R70" s="26">
        <v>1.25</v>
      </c>
      <c r="S70" s="26">
        <v>7</v>
      </c>
      <c r="T70" s="26">
        <v>1</v>
      </c>
      <c r="U70" s="26">
        <v>1.3</v>
      </c>
      <c r="V70" s="26">
        <v>1</v>
      </c>
      <c r="W70" s="48">
        <f>Q70+R70*R69+S70*S69+T70*T69+U70*U69+V70*V69</f>
        <v>181.19799999999998</v>
      </c>
      <c r="X70" s="39">
        <f>W70*X69+W70</f>
        <v>199.31779999999998</v>
      </c>
    </row>
    <row r="71" spans="1:24" s="17" customFormat="1">
      <c r="A71" s="27" t="s">
        <v>35</v>
      </c>
      <c r="B71" s="1">
        <v>700</v>
      </c>
      <c r="C71" s="1">
        <f>B71/100*C70</f>
        <v>399</v>
      </c>
      <c r="D71" s="1">
        <f>B71/100*D70</f>
        <v>140</v>
      </c>
      <c r="E71" s="1">
        <f>B71/100*E70</f>
        <v>56</v>
      </c>
      <c r="F71" s="1">
        <f>B71/100*F70</f>
        <v>2.8000000000000003</v>
      </c>
      <c r="G71" s="1">
        <f>B71/100*G70</f>
        <v>1.4000000000000001</v>
      </c>
      <c r="H71" s="1">
        <f>B71/100*H70</f>
        <v>2.1</v>
      </c>
      <c r="I71" s="1">
        <f>B71/100*I70</f>
        <v>0.70000000000000007</v>
      </c>
      <c r="J71" s="1">
        <f>B71/100*J70</f>
        <v>42</v>
      </c>
      <c r="K71" s="1">
        <f>B71/100*K70</f>
        <v>14</v>
      </c>
      <c r="L71" s="1">
        <f>B71/100*L70</f>
        <v>7</v>
      </c>
      <c r="M71" s="1">
        <f>B71/100*M70</f>
        <v>0.70000000000000007</v>
      </c>
      <c r="N71" s="1">
        <f>B71/100*N70</f>
        <v>7</v>
      </c>
      <c r="O71" s="1">
        <f>B71/100*O70</f>
        <v>28</v>
      </c>
      <c r="P71" s="1">
        <f>SUM(C71:O71)</f>
        <v>700.7</v>
      </c>
      <c r="Q71" s="51">
        <f>C71*C69+D71*D69+E71*E69+F71*F69+G71*G69+H71*H69+I71*I69+J71*J69+K71*K69+L71*L69+M71*M69+N69*N71+O69*O71</f>
        <v>1121.106</v>
      </c>
      <c r="R71" s="28">
        <f>B71/100*R70</f>
        <v>8.75</v>
      </c>
      <c r="S71" s="28">
        <f>B71/100*S70</f>
        <v>49</v>
      </c>
      <c r="T71" s="28">
        <f>B71/100*T70</f>
        <v>7</v>
      </c>
      <c r="U71" s="28">
        <f>B71/100*U70</f>
        <v>9.1</v>
      </c>
      <c r="V71" s="28">
        <f>B71/100*V70</f>
        <v>7</v>
      </c>
      <c r="W71" s="51">
        <f>Q71+R71*R69+S71*S69+T71*T69+U71*U69+V71*V69</f>
        <v>1268.386</v>
      </c>
      <c r="X71" s="42">
        <f>W71*X69+W71</f>
        <v>1395.2246</v>
      </c>
    </row>
    <row r="72" spans="1:24" s="12" customFormat="1" ht="7.8">
      <c r="A72" s="103" t="s">
        <v>36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5"/>
    </row>
    <row r="73" spans="1:24" ht="15.6" customHeight="1">
      <c r="A73" s="106" t="s">
        <v>37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</row>
    <row r="74" spans="1:24" s="12" customFormat="1" ht="7.95" customHeight="1">
      <c r="A74" s="93" t="s">
        <v>1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5"/>
    </row>
    <row r="75" spans="1:24" ht="30">
      <c r="A75" s="96" t="s">
        <v>44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8"/>
    </row>
    <row r="76" spans="1:24" ht="15.6" customHeight="1">
      <c r="A76" s="21" t="s">
        <v>3</v>
      </c>
      <c r="B76" s="99" t="s">
        <v>4</v>
      </c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100"/>
    </row>
    <row r="77" spans="1:24" ht="15.6" customHeight="1">
      <c r="A77" s="21" t="s">
        <v>7</v>
      </c>
      <c r="B77" s="99" t="s">
        <v>8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100"/>
    </row>
    <row r="78" spans="1:24" ht="26.4">
      <c r="A78" s="22"/>
      <c r="B78" s="23" t="s">
        <v>9</v>
      </c>
      <c r="C78" s="24" t="s">
        <v>10</v>
      </c>
      <c r="D78" s="24" t="s">
        <v>11</v>
      </c>
      <c r="E78" s="24" t="s">
        <v>12</v>
      </c>
      <c r="F78" s="24" t="s">
        <v>13</v>
      </c>
      <c r="G78" s="24" t="s">
        <v>14</v>
      </c>
      <c r="H78" s="24" t="s">
        <v>15</v>
      </c>
      <c r="I78" s="24" t="s">
        <v>16</v>
      </c>
      <c r="J78" s="29" t="s">
        <v>17</v>
      </c>
      <c r="K78" s="24" t="s">
        <v>18</v>
      </c>
      <c r="L78" s="30" t="s">
        <v>19</v>
      </c>
      <c r="M78" s="24" t="s">
        <v>20</v>
      </c>
      <c r="N78" s="24" t="s">
        <v>21</v>
      </c>
      <c r="O78" s="24" t="s">
        <v>22</v>
      </c>
      <c r="P78" s="24" t="s">
        <v>23</v>
      </c>
      <c r="Q78" s="31" t="s">
        <v>24</v>
      </c>
      <c r="R78" s="32" t="s">
        <v>25</v>
      </c>
      <c r="S78" s="32" t="s">
        <v>26</v>
      </c>
      <c r="T78" s="32" t="s">
        <v>27</v>
      </c>
      <c r="U78" s="32" t="s">
        <v>28</v>
      </c>
      <c r="V78" s="32" t="s">
        <v>29</v>
      </c>
      <c r="W78" s="33" t="s">
        <v>30</v>
      </c>
      <c r="X78" s="34" t="s">
        <v>31</v>
      </c>
    </row>
    <row r="79" spans="1:24" s="15" customFormat="1" ht="13.5" customHeight="1">
      <c r="A79" s="107" t="s">
        <v>32</v>
      </c>
      <c r="B79" s="45" t="s">
        <v>33</v>
      </c>
      <c r="C79" s="46">
        <v>1.4</v>
      </c>
      <c r="D79" s="46">
        <v>2</v>
      </c>
      <c r="E79" s="46">
        <v>1.1000000000000001</v>
      </c>
      <c r="F79" s="46">
        <v>1</v>
      </c>
      <c r="G79" s="46">
        <v>5</v>
      </c>
      <c r="H79" s="46">
        <v>4.5999999999999996</v>
      </c>
      <c r="I79" s="46">
        <v>4</v>
      </c>
      <c r="J79" s="46">
        <v>1.8</v>
      </c>
      <c r="K79" s="46">
        <v>2.6</v>
      </c>
      <c r="L79" s="46">
        <v>1</v>
      </c>
      <c r="M79" s="46">
        <v>1.78</v>
      </c>
      <c r="N79" s="46">
        <v>2</v>
      </c>
      <c r="O79" s="46">
        <v>2.2999999999999998</v>
      </c>
      <c r="P79" s="46"/>
      <c r="Q79" s="48"/>
      <c r="R79" s="46">
        <v>1.2</v>
      </c>
      <c r="S79" s="46">
        <v>0.5</v>
      </c>
      <c r="T79" s="46">
        <v>10</v>
      </c>
      <c r="U79" s="46">
        <v>0.8</v>
      </c>
      <c r="V79" s="46">
        <v>5</v>
      </c>
      <c r="W79" s="49"/>
      <c r="X79" s="50">
        <v>0.1</v>
      </c>
    </row>
    <row r="80" spans="1:24" s="16" customFormat="1">
      <c r="A80" s="107"/>
      <c r="B80" s="47" t="s">
        <v>34</v>
      </c>
      <c r="C80" s="47">
        <v>57</v>
      </c>
      <c r="D80" s="47">
        <v>20</v>
      </c>
      <c r="E80" s="47">
        <v>8</v>
      </c>
      <c r="F80" s="47">
        <v>0.4</v>
      </c>
      <c r="G80" s="47">
        <v>0.2</v>
      </c>
      <c r="H80" s="47">
        <v>0.3</v>
      </c>
      <c r="I80" s="47">
        <v>0.1</v>
      </c>
      <c r="J80" s="47">
        <v>6</v>
      </c>
      <c r="K80" s="47">
        <v>2</v>
      </c>
      <c r="L80" s="47">
        <v>1</v>
      </c>
      <c r="M80" s="47">
        <v>0.1</v>
      </c>
      <c r="N80" s="47">
        <v>1</v>
      </c>
      <c r="O80" s="47">
        <v>4</v>
      </c>
      <c r="P80" s="47">
        <f>SUM(C80:O80)</f>
        <v>100.1</v>
      </c>
      <c r="Q80" s="48">
        <f>C80*C79+D80*D79+E80*E79+F80*F79+G80*G79+H80*H79+I80*I79+J80*J79+K80*K79+L80*L79+M80*M79+N79*N80+O79*O80</f>
        <v>160.15799999999999</v>
      </c>
      <c r="R80" s="26">
        <v>1.25</v>
      </c>
      <c r="S80" s="26">
        <v>7</v>
      </c>
      <c r="T80" s="26">
        <v>1</v>
      </c>
      <c r="U80" s="26">
        <v>1.3</v>
      </c>
      <c r="V80" s="26">
        <v>1</v>
      </c>
      <c r="W80" s="48">
        <f>Q80+R80*R79+S80*S79+T80*T79+U80*U79+V80*V79</f>
        <v>181.19799999999998</v>
      </c>
      <c r="X80" s="39">
        <f>W80*X79+W80</f>
        <v>199.31779999999998</v>
      </c>
    </row>
    <row r="81" spans="1:24" s="16" customFormat="1" ht="15.6" customHeight="1">
      <c r="A81" s="27" t="s">
        <v>35</v>
      </c>
      <c r="B81" s="1">
        <v>800</v>
      </c>
      <c r="C81" s="1">
        <f>B81/100*C80</f>
        <v>456</v>
      </c>
      <c r="D81" s="1">
        <f>B81/100*D80</f>
        <v>160</v>
      </c>
      <c r="E81" s="1">
        <f>B81/100*E80</f>
        <v>64</v>
      </c>
      <c r="F81" s="1">
        <f>B81/100*F80</f>
        <v>3.2</v>
      </c>
      <c r="G81" s="1">
        <f>B81/100*G80</f>
        <v>1.6</v>
      </c>
      <c r="H81" s="1">
        <f>B81/100*H80</f>
        <v>2.4</v>
      </c>
      <c r="I81" s="1">
        <f>B81/100*I80</f>
        <v>0.8</v>
      </c>
      <c r="J81" s="1">
        <f>B81/100*J80</f>
        <v>48</v>
      </c>
      <c r="K81" s="1">
        <f>B81/100*K80</f>
        <v>16</v>
      </c>
      <c r="L81" s="1">
        <f>B81/100*L80</f>
        <v>8</v>
      </c>
      <c r="M81" s="1">
        <f>B81/100*M80</f>
        <v>0.8</v>
      </c>
      <c r="N81" s="1">
        <f>B81/100*N80</f>
        <v>8</v>
      </c>
      <c r="O81" s="1">
        <f>B81/100*O80</f>
        <v>32</v>
      </c>
      <c r="P81" s="1">
        <f>SUM(C81:O81)</f>
        <v>800.8</v>
      </c>
      <c r="Q81" s="51">
        <f>C81*C79+D81*D79+E81*E79+F81*F79+G81*G79+H81*H79+I81*I79+J81*J79+K81*K79+L81*L79+M81*M79+N79*N81+O79*O81</f>
        <v>1281.2639999999999</v>
      </c>
      <c r="R81" s="28">
        <f>B81/100*R80</f>
        <v>10</v>
      </c>
      <c r="S81" s="28">
        <f>B81/100*S80</f>
        <v>56</v>
      </c>
      <c r="T81" s="28">
        <f>B81/100*T80</f>
        <v>8</v>
      </c>
      <c r="U81" s="28">
        <f>B81/100*U80</f>
        <v>10.4</v>
      </c>
      <c r="V81" s="28">
        <f>B81/100*V80</f>
        <v>8</v>
      </c>
      <c r="W81" s="51">
        <f>Q81+R81*R79+S81*S79+T81*T79+U81*U79+V81*V79</f>
        <v>1449.5839999999998</v>
      </c>
      <c r="X81" s="42">
        <f>W81*X79+W81</f>
        <v>1594.5423999999998</v>
      </c>
    </row>
    <row r="82" spans="1:24" s="12" customFormat="1" ht="7.8">
      <c r="A82" s="103" t="s">
        <v>36</v>
      </c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5"/>
    </row>
  </sheetData>
  <mergeCells count="57">
    <mergeCell ref="A75:X75"/>
    <mergeCell ref="B76:X76"/>
    <mergeCell ref="B77:X77"/>
    <mergeCell ref="A82:X82"/>
    <mergeCell ref="A9:A10"/>
    <mergeCell ref="A19:A20"/>
    <mergeCell ref="A29:A30"/>
    <mergeCell ref="A39:A40"/>
    <mergeCell ref="A49:A50"/>
    <mergeCell ref="A59:A60"/>
    <mergeCell ref="A69:A70"/>
    <mergeCell ref="A79:A80"/>
    <mergeCell ref="B66:X66"/>
    <mergeCell ref="B67:X67"/>
    <mergeCell ref="A72:X72"/>
    <mergeCell ref="A73:X73"/>
    <mergeCell ref="A74:X74"/>
    <mergeCell ref="B57:X57"/>
    <mergeCell ref="A62:X62"/>
    <mergeCell ref="A63:X63"/>
    <mergeCell ref="A64:X64"/>
    <mergeCell ref="A65:X65"/>
    <mergeCell ref="A52:X52"/>
    <mergeCell ref="A53:X53"/>
    <mergeCell ref="A54:X54"/>
    <mergeCell ref="A55:X55"/>
    <mergeCell ref="B56:X56"/>
    <mergeCell ref="A43:X43"/>
    <mergeCell ref="A44:X44"/>
    <mergeCell ref="A45:X45"/>
    <mergeCell ref="B46:X46"/>
    <mergeCell ref="B47:X47"/>
    <mergeCell ref="A34:X34"/>
    <mergeCell ref="A35:X35"/>
    <mergeCell ref="B36:X36"/>
    <mergeCell ref="B37:X37"/>
    <mergeCell ref="A42:X42"/>
    <mergeCell ref="A25:X25"/>
    <mergeCell ref="B26:X26"/>
    <mergeCell ref="B27:X27"/>
    <mergeCell ref="A32:X32"/>
    <mergeCell ref="A33:X33"/>
    <mergeCell ref="B16:X16"/>
    <mergeCell ref="B17:X17"/>
    <mergeCell ref="A22:X22"/>
    <mergeCell ref="A23:X23"/>
    <mergeCell ref="A24:X24"/>
    <mergeCell ref="B7:X7"/>
    <mergeCell ref="A12:X12"/>
    <mergeCell ref="A13:X13"/>
    <mergeCell ref="A14:X14"/>
    <mergeCell ref="A15:X15"/>
    <mergeCell ref="A1:X1"/>
    <mergeCell ref="A3:X3"/>
    <mergeCell ref="A4:X4"/>
    <mergeCell ref="B5:X5"/>
    <mergeCell ref="B6:X6"/>
  </mergeCells>
  <phoneticPr fontId="20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2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workbookViewId="0">
      <selection activeCell="C11" sqref="C11"/>
    </sheetView>
  </sheetViews>
  <sheetFormatPr defaultColWidth="8.88671875" defaultRowHeight="15.6" customHeight="1"/>
  <cols>
    <col min="1" max="1" width="11.88671875" style="2" customWidth="1"/>
    <col min="2" max="2" width="6" style="2" customWidth="1"/>
    <col min="3" max="4" width="5.33203125" style="2" customWidth="1"/>
    <col min="5" max="5" width="6.44140625" style="2" customWidth="1"/>
    <col min="6" max="6" width="5.33203125" style="2" customWidth="1"/>
    <col min="7" max="9" width="7.21875" style="2" customWidth="1"/>
    <col min="10" max="11" width="5.33203125" style="2" customWidth="1"/>
    <col min="12" max="12" width="6.44140625" style="2" customWidth="1"/>
    <col min="13" max="14" width="7.21875" style="2" customWidth="1"/>
    <col min="15" max="15" width="5.33203125" style="2" customWidth="1"/>
    <col min="16" max="16" width="7.6640625" style="2" customWidth="1"/>
    <col min="17" max="17" width="10.21875" style="18" customWidth="1"/>
    <col min="18" max="18" width="3.44140625" style="2" customWidth="1"/>
    <col min="19" max="22" width="3.77734375" style="2" customWidth="1"/>
    <col min="23" max="23" width="10.21875" style="19" customWidth="1"/>
    <col min="24" max="24" width="9.6640625" style="20" customWidth="1"/>
    <col min="25" max="16384" width="8.88671875" style="2"/>
  </cols>
  <sheetData>
    <row r="1" spans="1:24" ht="30">
      <c r="A1" s="92" t="s">
        <v>45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3" spans="1:24" s="12" customFormat="1" ht="7.8">
      <c r="A3" s="93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</row>
    <row r="4" spans="1:24" ht="30">
      <c r="A4" s="96" t="s">
        <v>46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8"/>
    </row>
    <row r="5" spans="1:24" s="13" customFormat="1" ht="15.6" customHeight="1">
      <c r="A5" s="21" t="s">
        <v>3</v>
      </c>
      <c r="B5" s="99" t="s">
        <v>47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100"/>
    </row>
    <row r="6" spans="1:24" ht="43.95" customHeight="1">
      <c r="A6" s="21" t="s">
        <v>5</v>
      </c>
      <c r="B6" s="101" t="s">
        <v>6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2"/>
    </row>
    <row r="7" spans="1:24" ht="15.6" customHeight="1">
      <c r="A7" s="21" t="s">
        <v>7</v>
      </c>
      <c r="B7" s="99" t="s">
        <v>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100"/>
    </row>
    <row r="8" spans="1:24" s="14" customFormat="1" ht="26.4">
      <c r="A8" s="22"/>
      <c r="B8" s="23" t="s">
        <v>9</v>
      </c>
      <c r="C8" s="24" t="s">
        <v>10</v>
      </c>
      <c r="D8" s="24" t="s">
        <v>11</v>
      </c>
      <c r="E8" s="24" t="s">
        <v>12</v>
      </c>
      <c r="F8" s="24" t="s">
        <v>13</v>
      </c>
      <c r="G8" s="24" t="s">
        <v>14</v>
      </c>
      <c r="H8" s="24" t="s">
        <v>15</v>
      </c>
      <c r="I8" s="24" t="s">
        <v>16</v>
      </c>
      <c r="J8" s="29" t="s">
        <v>17</v>
      </c>
      <c r="K8" s="24" t="s">
        <v>18</v>
      </c>
      <c r="L8" s="30" t="s">
        <v>19</v>
      </c>
      <c r="M8" s="24" t="s">
        <v>20</v>
      </c>
      <c r="N8" s="24" t="s">
        <v>21</v>
      </c>
      <c r="O8" s="24" t="s">
        <v>22</v>
      </c>
      <c r="P8" s="24" t="s">
        <v>23</v>
      </c>
      <c r="Q8" s="31" t="s">
        <v>24</v>
      </c>
      <c r="R8" s="32" t="s">
        <v>25</v>
      </c>
      <c r="S8" s="32" t="s">
        <v>26</v>
      </c>
      <c r="T8" s="32" t="s">
        <v>27</v>
      </c>
      <c r="U8" s="32" t="s">
        <v>28</v>
      </c>
      <c r="V8" s="32" t="s">
        <v>29</v>
      </c>
      <c r="W8" s="33" t="s">
        <v>30</v>
      </c>
      <c r="X8" s="34" t="s">
        <v>31</v>
      </c>
    </row>
    <row r="9" spans="1:24" s="15" customFormat="1" ht="13.5" customHeight="1">
      <c r="A9" s="107" t="s">
        <v>49</v>
      </c>
      <c r="B9" s="45" t="s">
        <v>33</v>
      </c>
      <c r="C9" s="46">
        <v>1.4</v>
      </c>
      <c r="D9" s="46">
        <v>2</v>
      </c>
      <c r="E9" s="46">
        <v>1.1000000000000001</v>
      </c>
      <c r="F9" s="46">
        <v>1</v>
      </c>
      <c r="G9" s="46">
        <v>5</v>
      </c>
      <c r="H9" s="46">
        <v>4.5999999999999996</v>
      </c>
      <c r="I9" s="46">
        <v>4</v>
      </c>
      <c r="J9" s="46">
        <v>1.8</v>
      </c>
      <c r="K9" s="46">
        <v>2.6</v>
      </c>
      <c r="L9" s="46">
        <v>1</v>
      </c>
      <c r="M9" s="46">
        <v>1.78</v>
      </c>
      <c r="N9" s="46">
        <v>2</v>
      </c>
      <c r="O9" s="46">
        <v>2.2999999999999998</v>
      </c>
      <c r="P9" s="46"/>
      <c r="Q9" s="48"/>
      <c r="R9" s="46">
        <v>1.2</v>
      </c>
      <c r="S9" s="46">
        <v>0.5</v>
      </c>
      <c r="T9" s="46">
        <v>10</v>
      </c>
      <c r="U9" s="46">
        <v>0.8</v>
      </c>
      <c r="V9" s="46">
        <v>5</v>
      </c>
      <c r="W9" s="49"/>
      <c r="X9" s="50">
        <v>0.1</v>
      </c>
    </row>
    <row r="10" spans="1:24" s="16" customFormat="1">
      <c r="A10" s="107"/>
      <c r="B10" s="47" t="s">
        <v>34</v>
      </c>
      <c r="C10" s="47">
        <v>53</v>
      </c>
      <c r="D10" s="47">
        <v>20</v>
      </c>
      <c r="E10" s="47">
        <v>12</v>
      </c>
      <c r="F10" s="47">
        <v>0.5</v>
      </c>
      <c r="G10" s="47">
        <v>0.3</v>
      </c>
      <c r="H10" s="47">
        <v>0.4</v>
      </c>
      <c r="I10" s="47">
        <v>0.1</v>
      </c>
      <c r="J10" s="47">
        <v>6</v>
      </c>
      <c r="K10" s="47">
        <v>1.6</v>
      </c>
      <c r="L10" s="47">
        <v>1</v>
      </c>
      <c r="M10" s="47">
        <v>0.1</v>
      </c>
      <c r="N10" s="47">
        <v>1</v>
      </c>
      <c r="O10" s="47">
        <v>4</v>
      </c>
      <c r="P10" s="47">
        <f>SUM(C10:O10)</f>
        <v>99.999999999999986</v>
      </c>
      <c r="Q10" s="48">
        <f>C10*C9+D10*D9+E10*E9+F10*F9+G10*G9+H10*H9+I10*I9+J10*J9+K10*K9+L10*L9+M10*M9+N9*N10+O9*O10</f>
        <v>158.97799999999998</v>
      </c>
      <c r="R10" s="26">
        <v>1.25</v>
      </c>
      <c r="S10" s="26">
        <v>7</v>
      </c>
      <c r="T10" s="26">
        <v>1</v>
      </c>
      <c r="U10" s="26">
        <v>1.3</v>
      </c>
      <c r="V10" s="26">
        <v>1</v>
      </c>
      <c r="W10" s="48">
        <f>Q10+R10*R9+S10*S9+T10*T9+U10*U9+V10*V9</f>
        <v>180.01799999999997</v>
      </c>
      <c r="X10" s="39">
        <f>W10*X9+W10</f>
        <v>198.01979999999998</v>
      </c>
    </row>
    <row r="11" spans="1:24" s="17" customFormat="1" ht="25.95" customHeight="1">
      <c r="A11" s="27" t="s">
        <v>35</v>
      </c>
      <c r="B11" s="1">
        <v>100</v>
      </c>
      <c r="C11" s="1">
        <f>B11/100*C10</f>
        <v>53</v>
      </c>
      <c r="D11" s="1">
        <f>B11/100*D10</f>
        <v>20</v>
      </c>
      <c r="E11" s="1">
        <f>B11/100*E10</f>
        <v>12</v>
      </c>
      <c r="F11" s="1">
        <f>B11/100*F10</f>
        <v>0.5</v>
      </c>
      <c r="G11" s="1">
        <f>B11/100*G10</f>
        <v>0.3</v>
      </c>
      <c r="H11" s="1">
        <f>B11/100*H10</f>
        <v>0.4</v>
      </c>
      <c r="I11" s="1">
        <f>B11/100*I10</f>
        <v>0.1</v>
      </c>
      <c r="J11" s="1">
        <f>B11/100*J10</f>
        <v>6</v>
      </c>
      <c r="K11" s="1">
        <f>B11/100*K10</f>
        <v>1.6</v>
      </c>
      <c r="L11" s="1">
        <f>B11/100*L10</f>
        <v>1</v>
      </c>
      <c r="M11" s="1">
        <f>B11/100*M10</f>
        <v>0.1</v>
      </c>
      <c r="N11" s="1">
        <f>B11/100*N10</f>
        <v>1</v>
      </c>
      <c r="O11" s="1">
        <f>B11/100*O10</f>
        <v>4</v>
      </c>
      <c r="P11" s="1">
        <f>SUM(C11:O11)</f>
        <v>99.999999999999986</v>
      </c>
      <c r="Q11" s="51">
        <f>C11*C9+D11*D9+E11*E9+F11*F9+G11*G9+H11*H9+I11*I9+J11*J9+K11*K9+L11*L9+M11*M9+N9*N11+O9*O11</f>
        <v>158.97799999999998</v>
      </c>
      <c r="R11" s="28">
        <f>B11/100*R10</f>
        <v>1.25</v>
      </c>
      <c r="S11" s="28">
        <f>B11/100*S10</f>
        <v>7</v>
      </c>
      <c r="T11" s="28">
        <f>B11/100*T10</f>
        <v>1</v>
      </c>
      <c r="U11" s="28">
        <f>B11/100*U10</f>
        <v>1.3</v>
      </c>
      <c r="V11" s="28">
        <f>B11/100*V10</f>
        <v>1</v>
      </c>
      <c r="W11" s="51">
        <f>Q11+R11*R9+S11*S9+T11*T9+U11*U9+V11*V9</f>
        <v>180.01799999999997</v>
      </c>
      <c r="X11" s="42">
        <f>W11*X9+W11</f>
        <v>198.01979999999998</v>
      </c>
    </row>
    <row r="12" spans="1:24" s="12" customFormat="1" ht="7.8">
      <c r="A12" s="103" t="s">
        <v>50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5"/>
    </row>
    <row r="13" spans="1:24" ht="15.6" customHeight="1">
      <c r="A13" s="106" t="s">
        <v>37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</row>
    <row r="14" spans="1:24" s="12" customFormat="1" ht="7.95" customHeight="1">
      <c r="A14" s="93" t="s">
        <v>1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</row>
    <row r="15" spans="1:24" ht="30">
      <c r="A15" s="96" t="s">
        <v>51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8"/>
    </row>
    <row r="16" spans="1:24" ht="15.6" customHeight="1">
      <c r="A16" s="21" t="s">
        <v>3</v>
      </c>
      <c r="B16" s="99" t="s">
        <v>4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00"/>
    </row>
    <row r="17" spans="1:24" ht="13.8">
      <c r="A17" s="21" t="s">
        <v>7</v>
      </c>
      <c r="B17" s="99" t="s">
        <v>48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00"/>
    </row>
    <row r="18" spans="1:24" ht="26.4">
      <c r="A18" s="22"/>
      <c r="B18" s="23" t="s">
        <v>9</v>
      </c>
      <c r="C18" s="24" t="s">
        <v>10</v>
      </c>
      <c r="D18" s="24" t="s">
        <v>11</v>
      </c>
      <c r="E18" s="24" t="s">
        <v>12</v>
      </c>
      <c r="F18" s="24" t="s">
        <v>13</v>
      </c>
      <c r="G18" s="24" t="s">
        <v>14</v>
      </c>
      <c r="H18" s="24" t="s">
        <v>15</v>
      </c>
      <c r="I18" s="24" t="s">
        <v>16</v>
      </c>
      <c r="J18" s="29" t="s">
        <v>17</v>
      </c>
      <c r="K18" s="24" t="s">
        <v>18</v>
      </c>
      <c r="L18" s="30" t="s">
        <v>19</v>
      </c>
      <c r="M18" s="24" t="s">
        <v>20</v>
      </c>
      <c r="N18" s="24" t="s">
        <v>21</v>
      </c>
      <c r="O18" s="24" t="s">
        <v>22</v>
      </c>
      <c r="P18" s="24" t="s">
        <v>23</v>
      </c>
      <c r="Q18" s="31" t="s">
        <v>24</v>
      </c>
      <c r="R18" s="32" t="s">
        <v>25</v>
      </c>
      <c r="S18" s="32" t="s">
        <v>26</v>
      </c>
      <c r="T18" s="32" t="s">
        <v>27</v>
      </c>
      <c r="U18" s="32" t="s">
        <v>28</v>
      </c>
      <c r="V18" s="32" t="s">
        <v>29</v>
      </c>
      <c r="W18" s="33" t="s">
        <v>30</v>
      </c>
      <c r="X18" s="34" t="s">
        <v>31</v>
      </c>
    </row>
    <row r="19" spans="1:24" s="15" customFormat="1" ht="13.5" customHeight="1">
      <c r="A19" s="107" t="s">
        <v>49</v>
      </c>
      <c r="B19" s="45" t="s">
        <v>33</v>
      </c>
      <c r="C19" s="46">
        <v>1.4</v>
      </c>
      <c r="D19" s="46">
        <v>2</v>
      </c>
      <c r="E19" s="46">
        <v>1.1000000000000001</v>
      </c>
      <c r="F19" s="46">
        <v>1</v>
      </c>
      <c r="G19" s="46">
        <v>5</v>
      </c>
      <c r="H19" s="46">
        <v>4.5999999999999996</v>
      </c>
      <c r="I19" s="46">
        <v>4</v>
      </c>
      <c r="J19" s="46">
        <v>1.8</v>
      </c>
      <c r="K19" s="46">
        <v>2.6</v>
      </c>
      <c r="L19" s="46">
        <v>1</v>
      </c>
      <c r="M19" s="46">
        <v>1.78</v>
      </c>
      <c r="N19" s="46">
        <v>2</v>
      </c>
      <c r="O19" s="46">
        <v>2.2999999999999998</v>
      </c>
      <c r="P19" s="46"/>
      <c r="Q19" s="48"/>
      <c r="R19" s="46">
        <v>1.2</v>
      </c>
      <c r="S19" s="46">
        <v>0.5</v>
      </c>
      <c r="T19" s="46">
        <v>10</v>
      </c>
      <c r="U19" s="46">
        <v>0.8</v>
      </c>
      <c r="V19" s="46">
        <v>5</v>
      </c>
      <c r="W19" s="49"/>
      <c r="X19" s="50">
        <v>0.1</v>
      </c>
    </row>
    <row r="20" spans="1:24" s="16" customFormat="1">
      <c r="A20" s="107"/>
      <c r="B20" s="47" t="s">
        <v>34</v>
      </c>
      <c r="C20" s="47">
        <v>53</v>
      </c>
      <c r="D20" s="47">
        <v>20</v>
      </c>
      <c r="E20" s="47">
        <v>12</v>
      </c>
      <c r="F20" s="47">
        <v>0.5</v>
      </c>
      <c r="G20" s="47">
        <v>0.2</v>
      </c>
      <c r="H20" s="47">
        <v>0.3</v>
      </c>
      <c r="I20" s="47">
        <v>0.1</v>
      </c>
      <c r="J20" s="47">
        <v>5</v>
      </c>
      <c r="K20" s="47">
        <v>2.8</v>
      </c>
      <c r="L20" s="47">
        <v>1</v>
      </c>
      <c r="M20" s="47">
        <v>0.1</v>
      </c>
      <c r="N20" s="47">
        <v>1</v>
      </c>
      <c r="O20" s="47">
        <v>4</v>
      </c>
      <c r="P20" s="47">
        <f>SUM(C20:O20)</f>
        <v>99.999999999999986</v>
      </c>
      <c r="Q20" s="48">
        <f>C20*C19+D20*D19+E20*E19+F20*F19+G20*G19+H20*H19+I20*I19+J20*J19+K20*K19+L20*L19+M20*M19+N19*N20+O19*O20</f>
        <v>159.33799999999997</v>
      </c>
      <c r="R20" s="26">
        <v>1.25</v>
      </c>
      <c r="S20" s="26">
        <v>7</v>
      </c>
      <c r="T20" s="26">
        <v>1</v>
      </c>
      <c r="U20" s="26">
        <v>1.3</v>
      </c>
      <c r="V20" s="26">
        <v>1</v>
      </c>
      <c r="W20" s="48">
        <f>Q20+R20*R19+S20*S19+T20*T19+U20*U19+V20*V19</f>
        <v>180.37799999999996</v>
      </c>
      <c r="X20" s="39">
        <f>W20*X19+W20</f>
        <v>198.41579999999996</v>
      </c>
    </row>
    <row r="21" spans="1:24" s="12" customFormat="1">
      <c r="A21" s="27" t="s">
        <v>35</v>
      </c>
      <c r="B21" s="1">
        <v>200</v>
      </c>
      <c r="C21" s="1">
        <f>B21/100*C20</f>
        <v>106</v>
      </c>
      <c r="D21" s="1">
        <f>B21/100*D20</f>
        <v>40</v>
      </c>
      <c r="E21" s="1">
        <f>B21/100*E20</f>
        <v>24</v>
      </c>
      <c r="F21" s="1">
        <f>B21/100*F20</f>
        <v>1</v>
      </c>
      <c r="G21" s="1">
        <f>B21/100*G20</f>
        <v>0.4</v>
      </c>
      <c r="H21" s="1">
        <f>B21/100*H20</f>
        <v>0.6</v>
      </c>
      <c r="I21" s="1">
        <f>B21/100*I20</f>
        <v>0.2</v>
      </c>
      <c r="J21" s="1">
        <f>B21/100*J20</f>
        <v>10</v>
      </c>
      <c r="K21" s="1">
        <f>B21/100*K20</f>
        <v>5.6</v>
      </c>
      <c r="L21" s="1">
        <f>B21/100*L20</f>
        <v>2</v>
      </c>
      <c r="M21" s="1">
        <f>B21/100*M20</f>
        <v>0.2</v>
      </c>
      <c r="N21" s="1">
        <f>B21/100*N20</f>
        <v>2</v>
      </c>
      <c r="O21" s="1">
        <f>B21/100*O20</f>
        <v>8</v>
      </c>
      <c r="P21" s="1">
        <f>SUM(C21:O21)</f>
        <v>199.99999999999997</v>
      </c>
      <c r="Q21" s="51">
        <f>C21*C19+D21*D19+E21*E19+F21*F19+G21*G19+H21*H19+I21*I19+J21*J19+K21*K19+L21*L19+M21*M19+N19*N21+O19*O21</f>
        <v>318.67599999999993</v>
      </c>
      <c r="R21" s="28">
        <f>B21/100*R20</f>
        <v>2.5</v>
      </c>
      <c r="S21" s="28">
        <f>B21/100*S20</f>
        <v>14</v>
      </c>
      <c r="T21" s="28">
        <f>B21/100*T20</f>
        <v>2</v>
      </c>
      <c r="U21" s="28">
        <f>B21/100*U20</f>
        <v>2.6</v>
      </c>
      <c r="V21" s="28">
        <f>B21/100*V20</f>
        <v>2</v>
      </c>
      <c r="W21" s="51">
        <f>Q21+R21*R19+S21*S19+T21*T19+U21*U19+V21*V19</f>
        <v>360.75599999999991</v>
      </c>
      <c r="X21" s="42">
        <f>W21*X19+W21</f>
        <v>396.83159999999992</v>
      </c>
    </row>
    <row r="22" spans="1:24" ht="15.6" customHeight="1">
      <c r="A22" s="103" t="s">
        <v>50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5"/>
    </row>
    <row r="23" spans="1:24" s="12" customFormat="1" ht="11.4" customHeight="1">
      <c r="A23" s="106" t="s">
        <v>37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</row>
    <row r="24" spans="1:24" s="12" customFormat="1" ht="11.4" customHeight="1">
      <c r="A24" s="93" t="s">
        <v>1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5"/>
    </row>
    <row r="25" spans="1:24" ht="30">
      <c r="A25" s="96" t="s">
        <v>52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8"/>
    </row>
    <row r="26" spans="1:24" ht="15.6" customHeight="1">
      <c r="A26" s="21" t="s">
        <v>3</v>
      </c>
      <c r="B26" s="99" t="s">
        <v>4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</row>
    <row r="27" spans="1:24" ht="15.6" customHeight="1">
      <c r="A27" s="21" t="s">
        <v>7</v>
      </c>
      <c r="B27" s="99" t="s">
        <v>53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100"/>
    </row>
    <row r="28" spans="1:24" ht="13.95" customHeight="1">
      <c r="A28" s="22"/>
      <c r="B28" s="23" t="s">
        <v>9</v>
      </c>
      <c r="C28" s="24" t="s">
        <v>10</v>
      </c>
      <c r="D28" s="24" t="s">
        <v>11</v>
      </c>
      <c r="E28" s="24" t="s">
        <v>12</v>
      </c>
      <c r="F28" s="24" t="s">
        <v>13</v>
      </c>
      <c r="G28" s="24" t="s">
        <v>14</v>
      </c>
      <c r="H28" s="24" t="s">
        <v>15</v>
      </c>
      <c r="I28" s="24" t="s">
        <v>16</v>
      </c>
      <c r="J28" s="29" t="s">
        <v>17</v>
      </c>
      <c r="K28" s="24" t="s">
        <v>18</v>
      </c>
      <c r="L28" s="30" t="s">
        <v>19</v>
      </c>
      <c r="M28" s="24" t="s">
        <v>20</v>
      </c>
      <c r="N28" s="24" t="s">
        <v>21</v>
      </c>
      <c r="O28" s="24" t="s">
        <v>22</v>
      </c>
      <c r="P28" s="24" t="s">
        <v>23</v>
      </c>
      <c r="Q28" s="31" t="s">
        <v>24</v>
      </c>
      <c r="R28" s="32" t="s">
        <v>25</v>
      </c>
      <c r="S28" s="32" t="s">
        <v>26</v>
      </c>
      <c r="T28" s="32" t="s">
        <v>27</v>
      </c>
      <c r="U28" s="32" t="s">
        <v>28</v>
      </c>
      <c r="V28" s="32" t="s">
        <v>29</v>
      </c>
      <c r="W28" s="33" t="s">
        <v>30</v>
      </c>
      <c r="X28" s="34" t="s">
        <v>31</v>
      </c>
    </row>
    <row r="29" spans="1:24" s="15" customFormat="1" ht="13.5" customHeight="1">
      <c r="A29" s="107" t="s">
        <v>49</v>
      </c>
      <c r="B29" s="45" t="s">
        <v>33</v>
      </c>
      <c r="C29" s="46">
        <v>1.4</v>
      </c>
      <c r="D29" s="46">
        <v>2</v>
      </c>
      <c r="E29" s="46">
        <v>1.1000000000000001</v>
      </c>
      <c r="F29" s="46">
        <v>1</v>
      </c>
      <c r="G29" s="46">
        <v>5</v>
      </c>
      <c r="H29" s="46">
        <v>4.5999999999999996</v>
      </c>
      <c r="I29" s="46">
        <v>4</v>
      </c>
      <c r="J29" s="46">
        <v>1.8</v>
      </c>
      <c r="K29" s="46">
        <v>2.6</v>
      </c>
      <c r="L29" s="46">
        <v>1</v>
      </c>
      <c r="M29" s="46">
        <v>1.78</v>
      </c>
      <c r="N29" s="46">
        <v>2</v>
      </c>
      <c r="O29" s="46">
        <v>2.2999999999999998</v>
      </c>
      <c r="P29" s="46"/>
      <c r="Q29" s="48"/>
      <c r="R29" s="46">
        <v>1.2</v>
      </c>
      <c r="S29" s="46">
        <v>0.5</v>
      </c>
      <c r="T29" s="46">
        <v>10</v>
      </c>
      <c r="U29" s="46">
        <v>0.8</v>
      </c>
      <c r="V29" s="46">
        <v>5</v>
      </c>
      <c r="W29" s="49"/>
      <c r="X29" s="50">
        <v>0.1</v>
      </c>
    </row>
    <row r="30" spans="1:24" s="16" customFormat="1">
      <c r="A30" s="107"/>
      <c r="B30" s="47" t="s">
        <v>34</v>
      </c>
      <c r="C30" s="47">
        <v>53</v>
      </c>
      <c r="D30" s="47">
        <v>20</v>
      </c>
      <c r="E30" s="47">
        <v>12</v>
      </c>
      <c r="F30" s="47">
        <v>0.5</v>
      </c>
      <c r="G30" s="47">
        <v>0.2</v>
      </c>
      <c r="H30" s="47">
        <v>0.3</v>
      </c>
      <c r="I30" s="47">
        <v>0.1</v>
      </c>
      <c r="J30" s="47">
        <v>5</v>
      </c>
      <c r="K30" s="47">
        <v>2.8</v>
      </c>
      <c r="L30" s="47">
        <v>1</v>
      </c>
      <c r="M30" s="47">
        <v>0.1</v>
      </c>
      <c r="N30" s="47">
        <v>1</v>
      </c>
      <c r="O30" s="47">
        <v>4</v>
      </c>
      <c r="P30" s="47">
        <f>SUM(C30:O30)</f>
        <v>99.999999999999986</v>
      </c>
      <c r="Q30" s="48">
        <f>C30*C29+D30*D29+E30*E29+F30*F29+G30*G29+H30*H29+I30*I29+J30*J29+K30*K29+L30*L29+M30*M29+N29*N30+O29*O30</f>
        <v>159.33799999999997</v>
      </c>
      <c r="R30" s="26">
        <v>1.25</v>
      </c>
      <c r="S30" s="26">
        <v>7</v>
      </c>
      <c r="T30" s="26">
        <v>1</v>
      </c>
      <c r="U30" s="26">
        <v>1.3</v>
      </c>
      <c r="V30" s="26">
        <v>1</v>
      </c>
      <c r="W30" s="48">
        <f>Q30+R30*R29+S30*S29+T30*T29+U30*U29+V30*V29</f>
        <v>180.37799999999996</v>
      </c>
      <c r="X30" s="39">
        <f>W30*X29+W30</f>
        <v>198.41579999999996</v>
      </c>
    </row>
    <row r="31" spans="1:24" s="17" customFormat="1">
      <c r="A31" s="27" t="s">
        <v>35</v>
      </c>
      <c r="B31" s="1">
        <v>300</v>
      </c>
      <c r="C31" s="1">
        <f>B31/100*C30</f>
        <v>159</v>
      </c>
      <c r="D31" s="1">
        <f>B31/100*D30</f>
        <v>60</v>
      </c>
      <c r="E31" s="1">
        <f>B31/100*E30</f>
        <v>36</v>
      </c>
      <c r="F31" s="1">
        <f>B31/100*F30</f>
        <v>1.5</v>
      </c>
      <c r="G31" s="1">
        <f>B31/100*G30</f>
        <v>0.60000000000000009</v>
      </c>
      <c r="H31" s="1">
        <f>B31/100*H30</f>
        <v>0.89999999999999991</v>
      </c>
      <c r="I31" s="1">
        <f>B31/100*I30</f>
        <v>0.30000000000000004</v>
      </c>
      <c r="J31" s="1">
        <f>B31/100*J30</f>
        <v>15</v>
      </c>
      <c r="K31" s="1">
        <f>B31/100*K30</f>
        <v>8.3999999999999986</v>
      </c>
      <c r="L31" s="1">
        <f>B31/100*L30</f>
        <v>3</v>
      </c>
      <c r="M31" s="1">
        <f>B31/100*M30</f>
        <v>0.30000000000000004</v>
      </c>
      <c r="N31" s="1">
        <f>B31/100*N30</f>
        <v>3</v>
      </c>
      <c r="O31" s="1">
        <f>B31/100*O30</f>
        <v>12</v>
      </c>
      <c r="P31" s="1">
        <f>SUM(C31:O31)</f>
        <v>300</v>
      </c>
      <c r="Q31" s="51">
        <f>C31*C29+D31*D29+E31*E29+F31*F29+G31*G29+H31*H29+I31*I29+J31*J29+K31*K29+L31*L29+M31*M29+N29*N31+O29*O31</f>
        <v>478.01400000000001</v>
      </c>
      <c r="R31" s="28">
        <f>B31/100*R30</f>
        <v>3.75</v>
      </c>
      <c r="S31" s="28">
        <f>B31/100*S30</f>
        <v>21</v>
      </c>
      <c r="T31" s="28">
        <f>B31/100*T30</f>
        <v>3</v>
      </c>
      <c r="U31" s="28">
        <f>B31/100*U30</f>
        <v>3.9000000000000004</v>
      </c>
      <c r="V31" s="28">
        <f>B31/100*V30</f>
        <v>3</v>
      </c>
      <c r="W31" s="51">
        <f>Q31+R31*R29+S31*S29+T31*T29+U31*U29+V31*V29</f>
        <v>541.13400000000001</v>
      </c>
      <c r="X31" s="42">
        <f>W31*X29+W31</f>
        <v>595.24739999999997</v>
      </c>
    </row>
    <row r="32" spans="1:24" s="12" customFormat="1" ht="7.8">
      <c r="A32" s="103" t="s">
        <v>50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5"/>
    </row>
    <row r="33" spans="1:24" ht="15.6" customHeight="1">
      <c r="A33" s="106" t="s">
        <v>37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</row>
    <row r="34" spans="1:24" s="12" customFormat="1" ht="7.95" customHeight="1">
      <c r="A34" s="93" t="s">
        <v>1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5"/>
    </row>
    <row r="35" spans="1:24" ht="30">
      <c r="A35" s="96" t="s">
        <v>54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8"/>
    </row>
    <row r="36" spans="1:24" ht="15.6" customHeight="1">
      <c r="A36" s="21" t="s">
        <v>3</v>
      </c>
      <c r="B36" s="99" t="s">
        <v>4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100"/>
    </row>
    <row r="37" spans="1:24" ht="15.6" customHeight="1">
      <c r="A37" s="21" t="s">
        <v>7</v>
      </c>
      <c r="B37" s="99" t="s">
        <v>53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100"/>
    </row>
    <row r="38" spans="1:24" ht="26.4">
      <c r="A38" s="22"/>
      <c r="B38" s="23" t="s">
        <v>9</v>
      </c>
      <c r="C38" s="24" t="s">
        <v>10</v>
      </c>
      <c r="D38" s="24" t="s">
        <v>11</v>
      </c>
      <c r="E38" s="24" t="s">
        <v>12</v>
      </c>
      <c r="F38" s="24" t="s">
        <v>13</v>
      </c>
      <c r="G38" s="24" t="s">
        <v>14</v>
      </c>
      <c r="H38" s="24" t="s">
        <v>15</v>
      </c>
      <c r="I38" s="24" t="s">
        <v>16</v>
      </c>
      <c r="J38" s="29" t="s">
        <v>17</v>
      </c>
      <c r="K38" s="24" t="s">
        <v>18</v>
      </c>
      <c r="L38" s="30" t="s">
        <v>19</v>
      </c>
      <c r="M38" s="24" t="s">
        <v>20</v>
      </c>
      <c r="N38" s="24" t="s">
        <v>21</v>
      </c>
      <c r="O38" s="24" t="s">
        <v>22</v>
      </c>
      <c r="P38" s="24" t="s">
        <v>23</v>
      </c>
      <c r="Q38" s="31" t="s">
        <v>24</v>
      </c>
      <c r="R38" s="32" t="s">
        <v>25</v>
      </c>
      <c r="S38" s="32" t="s">
        <v>26</v>
      </c>
      <c r="T38" s="32" t="s">
        <v>27</v>
      </c>
      <c r="U38" s="32" t="s">
        <v>28</v>
      </c>
      <c r="V38" s="32" t="s">
        <v>29</v>
      </c>
      <c r="W38" s="33" t="s">
        <v>30</v>
      </c>
      <c r="X38" s="34" t="s">
        <v>31</v>
      </c>
    </row>
    <row r="39" spans="1:24" s="15" customFormat="1" ht="13.5" customHeight="1">
      <c r="A39" s="107" t="s">
        <v>49</v>
      </c>
      <c r="B39" s="45" t="s">
        <v>33</v>
      </c>
      <c r="C39" s="46">
        <v>1.4</v>
      </c>
      <c r="D39" s="46">
        <v>2</v>
      </c>
      <c r="E39" s="46">
        <v>1.1000000000000001</v>
      </c>
      <c r="F39" s="46">
        <v>1</v>
      </c>
      <c r="G39" s="46">
        <v>5</v>
      </c>
      <c r="H39" s="46">
        <v>4.5999999999999996</v>
      </c>
      <c r="I39" s="46">
        <v>4</v>
      </c>
      <c r="J39" s="46">
        <v>1.8</v>
      </c>
      <c r="K39" s="46">
        <v>2.6</v>
      </c>
      <c r="L39" s="46">
        <v>1</v>
      </c>
      <c r="M39" s="46">
        <v>1.78</v>
      </c>
      <c r="N39" s="46">
        <v>2</v>
      </c>
      <c r="O39" s="46">
        <v>2.2999999999999998</v>
      </c>
      <c r="P39" s="46"/>
      <c r="Q39" s="48"/>
      <c r="R39" s="46">
        <v>1.2</v>
      </c>
      <c r="S39" s="46">
        <v>0.5</v>
      </c>
      <c r="T39" s="46">
        <v>10</v>
      </c>
      <c r="U39" s="46">
        <v>0.8</v>
      </c>
      <c r="V39" s="46">
        <v>5</v>
      </c>
      <c r="W39" s="49"/>
      <c r="X39" s="50">
        <v>0.1</v>
      </c>
    </row>
    <row r="40" spans="1:24" s="16" customFormat="1">
      <c r="A40" s="107"/>
      <c r="B40" s="47" t="s">
        <v>34</v>
      </c>
      <c r="C40" s="47">
        <v>53</v>
      </c>
      <c r="D40" s="47">
        <v>20</v>
      </c>
      <c r="E40" s="47">
        <v>12</v>
      </c>
      <c r="F40" s="47">
        <v>0.5</v>
      </c>
      <c r="G40" s="47">
        <v>0.2</v>
      </c>
      <c r="H40" s="47">
        <v>0.3</v>
      </c>
      <c r="I40" s="47">
        <v>0.1</v>
      </c>
      <c r="J40" s="47">
        <v>6</v>
      </c>
      <c r="K40" s="47">
        <v>1.8</v>
      </c>
      <c r="L40" s="47">
        <v>1</v>
      </c>
      <c r="M40" s="47">
        <v>0.1</v>
      </c>
      <c r="N40" s="47">
        <v>1</v>
      </c>
      <c r="O40" s="47">
        <v>4</v>
      </c>
      <c r="P40" s="47">
        <f>SUM(C40:O40)</f>
        <v>99.999999999999986</v>
      </c>
      <c r="Q40" s="48">
        <f>C40*C39+D40*D39+E40*E39+F40*F39+G40*G39+H40*H39+I40*I39+J40*J39+K40*K39+L40*L39+M40*M39+N39*N40+O39*O40</f>
        <v>158.53799999999998</v>
      </c>
      <c r="R40" s="26">
        <v>1.25</v>
      </c>
      <c r="S40" s="26">
        <v>7</v>
      </c>
      <c r="T40" s="26">
        <v>1</v>
      </c>
      <c r="U40" s="26">
        <v>1.3</v>
      </c>
      <c r="V40" s="26">
        <v>1</v>
      </c>
      <c r="W40" s="48">
        <f>Q40+R40*R39+S40*S39+T40*T39+U40*U39+V40*V39</f>
        <v>179.57799999999997</v>
      </c>
      <c r="X40" s="39">
        <f>W40*X39+W40</f>
        <v>197.53579999999997</v>
      </c>
    </row>
    <row r="41" spans="1:24" s="17" customFormat="1">
      <c r="A41" s="27" t="s">
        <v>35</v>
      </c>
      <c r="B41" s="1">
        <v>400</v>
      </c>
      <c r="C41" s="1">
        <f>B41/100*C40</f>
        <v>212</v>
      </c>
      <c r="D41" s="1">
        <f>B41/100*D40</f>
        <v>80</v>
      </c>
      <c r="E41" s="1">
        <f>B41/100*E40</f>
        <v>48</v>
      </c>
      <c r="F41" s="1">
        <f>B41/100*F40</f>
        <v>2</v>
      </c>
      <c r="G41" s="1">
        <f>B41/100*G40</f>
        <v>0.8</v>
      </c>
      <c r="H41" s="1">
        <f>B41/100*H40</f>
        <v>1.2</v>
      </c>
      <c r="I41" s="1">
        <f>B41/100*I40</f>
        <v>0.4</v>
      </c>
      <c r="J41" s="1">
        <f>B41/100*J40</f>
        <v>24</v>
      </c>
      <c r="K41" s="1">
        <f>B41/100*K40</f>
        <v>7.2</v>
      </c>
      <c r="L41" s="1">
        <f>B41/100*L40</f>
        <v>4</v>
      </c>
      <c r="M41" s="1">
        <f>B41/100*M40</f>
        <v>0.4</v>
      </c>
      <c r="N41" s="1">
        <f>B41/100*N40</f>
        <v>4</v>
      </c>
      <c r="O41" s="1">
        <f>B41/100*O40</f>
        <v>16</v>
      </c>
      <c r="P41" s="1">
        <f>SUM(C41:O41)</f>
        <v>399.99999999999994</v>
      </c>
      <c r="Q41" s="51">
        <f>C41*C39+D41*D39+E41*E39+F41*F39+G41*G39+H41*H39+I41*I39+J41*J39+K41*K39+L41*L39+M41*M39+N39*N41+O39*O41</f>
        <v>634.15199999999993</v>
      </c>
      <c r="R41" s="28">
        <f>B41/100*R40</f>
        <v>5</v>
      </c>
      <c r="S41" s="28">
        <f>B41/100*S40</f>
        <v>28</v>
      </c>
      <c r="T41" s="28">
        <f>B41/100*T40</f>
        <v>4</v>
      </c>
      <c r="U41" s="28">
        <f>B41/100*U40</f>
        <v>5.2</v>
      </c>
      <c r="V41" s="28">
        <f>B41/100*V40</f>
        <v>4</v>
      </c>
      <c r="W41" s="51">
        <f>Q41+R41*R39+S41*S39+T41*T39+U41*U39+V41*V39</f>
        <v>718.3119999999999</v>
      </c>
      <c r="X41" s="42">
        <f>W41*X39+W41</f>
        <v>790.14319999999987</v>
      </c>
    </row>
    <row r="42" spans="1:24" s="12" customFormat="1" ht="7.8">
      <c r="A42" s="103" t="s">
        <v>50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5"/>
    </row>
    <row r="43" spans="1:24" ht="15.6" customHeight="1">
      <c r="A43" s="106" t="s">
        <v>37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</row>
    <row r="44" spans="1:24" s="12" customFormat="1" ht="7.95" customHeight="1">
      <c r="A44" s="93" t="s">
        <v>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5"/>
    </row>
    <row r="45" spans="1:24" ht="30">
      <c r="A45" s="96" t="s">
        <v>55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8"/>
    </row>
    <row r="46" spans="1:24" ht="15.6" customHeight="1">
      <c r="A46" s="21" t="s">
        <v>3</v>
      </c>
      <c r="B46" s="99" t="s">
        <v>4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100"/>
    </row>
    <row r="47" spans="1:24" ht="13.2" customHeight="1">
      <c r="A47" s="21" t="s">
        <v>7</v>
      </c>
      <c r="B47" s="99" t="s">
        <v>53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100"/>
    </row>
    <row r="48" spans="1:24" ht="26.4">
      <c r="A48" s="22"/>
      <c r="B48" s="23" t="s">
        <v>9</v>
      </c>
      <c r="C48" s="24" t="s">
        <v>10</v>
      </c>
      <c r="D48" s="24" t="s">
        <v>11</v>
      </c>
      <c r="E48" s="24" t="s">
        <v>12</v>
      </c>
      <c r="F48" s="24" t="s">
        <v>13</v>
      </c>
      <c r="G48" s="24" t="s">
        <v>14</v>
      </c>
      <c r="H48" s="24" t="s">
        <v>15</v>
      </c>
      <c r="I48" s="24" t="s">
        <v>16</v>
      </c>
      <c r="J48" s="29" t="s">
        <v>17</v>
      </c>
      <c r="K48" s="24" t="s">
        <v>18</v>
      </c>
      <c r="L48" s="30" t="s">
        <v>19</v>
      </c>
      <c r="M48" s="24" t="s">
        <v>20</v>
      </c>
      <c r="N48" s="24" t="s">
        <v>21</v>
      </c>
      <c r="O48" s="24" t="s">
        <v>22</v>
      </c>
      <c r="P48" s="24" t="s">
        <v>23</v>
      </c>
      <c r="Q48" s="31" t="s">
        <v>24</v>
      </c>
      <c r="R48" s="32" t="s">
        <v>25</v>
      </c>
      <c r="S48" s="32" t="s">
        <v>26</v>
      </c>
      <c r="T48" s="32" t="s">
        <v>27</v>
      </c>
      <c r="U48" s="32" t="s">
        <v>28</v>
      </c>
      <c r="V48" s="32" t="s">
        <v>29</v>
      </c>
      <c r="W48" s="33" t="s">
        <v>30</v>
      </c>
      <c r="X48" s="34" t="s">
        <v>31</v>
      </c>
    </row>
    <row r="49" spans="1:24" s="15" customFormat="1" ht="13.5" customHeight="1">
      <c r="A49" s="107" t="s">
        <v>49</v>
      </c>
      <c r="B49" s="45" t="s">
        <v>33</v>
      </c>
      <c r="C49" s="46">
        <v>1.4</v>
      </c>
      <c r="D49" s="46">
        <v>2</v>
      </c>
      <c r="E49" s="46">
        <v>1.1000000000000001</v>
      </c>
      <c r="F49" s="46">
        <v>1</v>
      </c>
      <c r="G49" s="46">
        <v>5</v>
      </c>
      <c r="H49" s="46">
        <v>4.5999999999999996</v>
      </c>
      <c r="I49" s="46">
        <v>4</v>
      </c>
      <c r="J49" s="46">
        <v>1.8</v>
      </c>
      <c r="K49" s="46">
        <v>2.6</v>
      </c>
      <c r="L49" s="46">
        <v>1</v>
      </c>
      <c r="M49" s="46">
        <v>1.78</v>
      </c>
      <c r="N49" s="46">
        <v>2</v>
      </c>
      <c r="O49" s="46">
        <v>2.2999999999999998</v>
      </c>
      <c r="P49" s="46"/>
      <c r="Q49" s="48"/>
      <c r="R49" s="46">
        <v>1.2</v>
      </c>
      <c r="S49" s="46">
        <v>0.5</v>
      </c>
      <c r="T49" s="46">
        <v>10</v>
      </c>
      <c r="U49" s="46">
        <v>0.8</v>
      </c>
      <c r="V49" s="46">
        <v>5</v>
      </c>
      <c r="W49" s="49"/>
      <c r="X49" s="50">
        <v>0.1</v>
      </c>
    </row>
    <row r="50" spans="1:24" s="16" customFormat="1">
      <c r="A50" s="107"/>
      <c r="B50" s="47" t="s">
        <v>34</v>
      </c>
      <c r="C50" s="47">
        <v>53</v>
      </c>
      <c r="D50" s="47">
        <v>20</v>
      </c>
      <c r="E50" s="47">
        <v>12</v>
      </c>
      <c r="F50" s="47">
        <v>0.5</v>
      </c>
      <c r="G50" s="47">
        <v>0.2</v>
      </c>
      <c r="H50" s="47">
        <v>0.3</v>
      </c>
      <c r="I50" s="47">
        <v>0.1</v>
      </c>
      <c r="J50" s="47">
        <v>5</v>
      </c>
      <c r="K50" s="47">
        <v>2.8</v>
      </c>
      <c r="L50" s="47">
        <v>1</v>
      </c>
      <c r="M50" s="47">
        <v>0.1</v>
      </c>
      <c r="N50" s="47">
        <v>1</v>
      </c>
      <c r="O50" s="47">
        <v>4</v>
      </c>
      <c r="P50" s="47">
        <f>SUM(C50:O50)</f>
        <v>99.999999999999986</v>
      </c>
      <c r="Q50" s="48">
        <f>C50*C49+D50*D49+E50*E49+F50*F49+G50*G49+H50*H49+I50*I49+J50*J49+K50*K49+L50*L49+M50*M49+N49*N50+O49*O50</f>
        <v>159.33799999999997</v>
      </c>
      <c r="R50" s="26">
        <v>1.25</v>
      </c>
      <c r="S50" s="26">
        <v>7</v>
      </c>
      <c r="T50" s="26">
        <v>1</v>
      </c>
      <c r="U50" s="26">
        <v>1.3</v>
      </c>
      <c r="V50" s="26">
        <v>1</v>
      </c>
      <c r="W50" s="48">
        <f>Q50+R50*R49+S50*S49+T50*T49+U50*U49+V50*V49</f>
        <v>180.37799999999996</v>
      </c>
      <c r="X50" s="39">
        <f>W50*X49+W50</f>
        <v>198.41579999999996</v>
      </c>
    </row>
    <row r="51" spans="1:24" s="17" customFormat="1">
      <c r="A51" s="27" t="s">
        <v>35</v>
      </c>
      <c r="B51" s="1">
        <v>500</v>
      </c>
      <c r="C51" s="1">
        <f>B51/100*C50</f>
        <v>265</v>
      </c>
      <c r="D51" s="1">
        <f>B51/100*D50</f>
        <v>100</v>
      </c>
      <c r="E51" s="1">
        <f>B51/100*E50</f>
        <v>60</v>
      </c>
      <c r="F51" s="1">
        <f>B51/100*F50</f>
        <v>2.5</v>
      </c>
      <c r="G51" s="1">
        <f>B51/100*G50</f>
        <v>1</v>
      </c>
      <c r="H51" s="1">
        <f>B51/100*H50</f>
        <v>1.5</v>
      </c>
      <c r="I51" s="1">
        <f>B51/100*I50</f>
        <v>0.5</v>
      </c>
      <c r="J51" s="1">
        <f>B51/100*J50</f>
        <v>25</v>
      </c>
      <c r="K51" s="1">
        <f>B51/100*K50</f>
        <v>14</v>
      </c>
      <c r="L51" s="1">
        <f>B51/100*L50</f>
        <v>5</v>
      </c>
      <c r="M51" s="1">
        <f>B51/100*M50</f>
        <v>0.5</v>
      </c>
      <c r="N51" s="1">
        <f>B51/100*N50</f>
        <v>5</v>
      </c>
      <c r="O51" s="1">
        <f>B51/100*O50</f>
        <v>20</v>
      </c>
      <c r="P51" s="1">
        <f>SUM(C51:O51)</f>
        <v>500</v>
      </c>
      <c r="Q51" s="51">
        <f>C51*C49+D51*D49+E51*E49+F51*F49+G51*G49+H51*H49+I51*I49+J51*J49+K51*K49+L51*L49+M51*M49+N49*N51+O49*O51</f>
        <v>796.68999999999994</v>
      </c>
      <c r="R51" s="28">
        <f>B51/100*R50</f>
        <v>6.25</v>
      </c>
      <c r="S51" s="28">
        <f>B51/100*S50</f>
        <v>35</v>
      </c>
      <c r="T51" s="28">
        <f>B51/100*T50</f>
        <v>5</v>
      </c>
      <c r="U51" s="28">
        <f>B51/100*U50</f>
        <v>6.5</v>
      </c>
      <c r="V51" s="28">
        <f>B51/100*V50</f>
        <v>5</v>
      </c>
      <c r="W51" s="51">
        <f>Q51+R51*R49+S51*S49+T51*T49+U51*U49+V51*V49</f>
        <v>901.89</v>
      </c>
      <c r="X51" s="42">
        <f>W51*X49+W51</f>
        <v>992.07899999999995</v>
      </c>
    </row>
    <row r="52" spans="1:24" s="12" customFormat="1" ht="7.8">
      <c r="A52" s="103" t="s">
        <v>50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5"/>
    </row>
    <row r="53" spans="1:24" ht="15.6" customHeight="1">
      <c r="A53" s="106" t="s">
        <v>37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</row>
    <row r="54" spans="1:24" s="12" customFormat="1" ht="7.95" customHeight="1">
      <c r="A54" s="93" t="s">
        <v>1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5"/>
    </row>
    <row r="55" spans="1:24" ht="30">
      <c r="A55" s="96" t="s">
        <v>56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8"/>
    </row>
    <row r="56" spans="1:24" ht="15.6" customHeight="1">
      <c r="A56" s="21" t="s">
        <v>3</v>
      </c>
      <c r="B56" s="99" t="s">
        <v>4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100"/>
    </row>
    <row r="57" spans="1:24" ht="15.6" customHeight="1">
      <c r="A57" s="21" t="s">
        <v>7</v>
      </c>
      <c r="B57" s="99" t="s">
        <v>53</v>
      </c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100"/>
    </row>
    <row r="58" spans="1:24" ht="26.4">
      <c r="A58" s="22"/>
      <c r="B58" s="23" t="s">
        <v>9</v>
      </c>
      <c r="C58" s="24" t="s">
        <v>10</v>
      </c>
      <c r="D58" s="24" t="s">
        <v>11</v>
      </c>
      <c r="E58" s="24" t="s">
        <v>12</v>
      </c>
      <c r="F58" s="24" t="s">
        <v>13</v>
      </c>
      <c r="G58" s="24" t="s">
        <v>14</v>
      </c>
      <c r="H58" s="24" t="s">
        <v>15</v>
      </c>
      <c r="I58" s="24" t="s">
        <v>16</v>
      </c>
      <c r="J58" s="29" t="s">
        <v>17</v>
      </c>
      <c r="K58" s="24" t="s">
        <v>18</v>
      </c>
      <c r="L58" s="30" t="s">
        <v>19</v>
      </c>
      <c r="M58" s="24" t="s">
        <v>20</v>
      </c>
      <c r="N58" s="24" t="s">
        <v>21</v>
      </c>
      <c r="O58" s="24" t="s">
        <v>22</v>
      </c>
      <c r="P58" s="24" t="s">
        <v>23</v>
      </c>
      <c r="Q58" s="31" t="s">
        <v>24</v>
      </c>
      <c r="R58" s="32" t="s">
        <v>25</v>
      </c>
      <c r="S58" s="32" t="s">
        <v>26</v>
      </c>
      <c r="T58" s="32" t="s">
        <v>27</v>
      </c>
      <c r="U58" s="32" t="s">
        <v>28</v>
      </c>
      <c r="V58" s="32" t="s">
        <v>29</v>
      </c>
      <c r="W58" s="33" t="s">
        <v>30</v>
      </c>
      <c r="X58" s="34" t="s">
        <v>31</v>
      </c>
    </row>
    <row r="59" spans="1:24" s="15" customFormat="1" ht="13.5" customHeight="1">
      <c r="A59" s="107" t="s">
        <v>49</v>
      </c>
      <c r="B59" s="45" t="s">
        <v>33</v>
      </c>
      <c r="C59" s="46">
        <v>1.4</v>
      </c>
      <c r="D59" s="46">
        <v>2</v>
      </c>
      <c r="E59" s="46">
        <v>1.1000000000000001</v>
      </c>
      <c r="F59" s="46">
        <v>1</v>
      </c>
      <c r="G59" s="46">
        <v>5</v>
      </c>
      <c r="H59" s="46">
        <v>4.5999999999999996</v>
      </c>
      <c r="I59" s="46">
        <v>4</v>
      </c>
      <c r="J59" s="46">
        <v>1.8</v>
      </c>
      <c r="K59" s="46">
        <v>2.6</v>
      </c>
      <c r="L59" s="46">
        <v>1</v>
      </c>
      <c r="M59" s="46">
        <v>1.78</v>
      </c>
      <c r="N59" s="46">
        <v>2</v>
      </c>
      <c r="O59" s="46">
        <v>2.2999999999999998</v>
      </c>
      <c r="P59" s="46"/>
      <c r="Q59" s="48"/>
      <c r="R59" s="46">
        <v>1.2</v>
      </c>
      <c r="S59" s="46">
        <v>0.5</v>
      </c>
      <c r="T59" s="46">
        <v>10</v>
      </c>
      <c r="U59" s="46">
        <v>0.8</v>
      </c>
      <c r="V59" s="46">
        <v>5</v>
      </c>
      <c r="W59" s="49"/>
      <c r="X59" s="50">
        <v>0.1</v>
      </c>
    </row>
    <row r="60" spans="1:24" s="16" customFormat="1">
      <c r="A60" s="107"/>
      <c r="B60" s="47" t="s">
        <v>34</v>
      </c>
      <c r="C60" s="47">
        <v>53</v>
      </c>
      <c r="D60" s="47">
        <v>20</v>
      </c>
      <c r="E60" s="47">
        <v>12</v>
      </c>
      <c r="F60" s="47">
        <v>0.5</v>
      </c>
      <c r="G60" s="47">
        <v>0.2</v>
      </c>
      <c r="H60" s="47">
        <v>0.3</v>
      </c>
      <c r="I60" s="47">
        <v>0.1</v>
      </c>
      <c r="J60" s="47">
        <v>5</v>
      </c>
      <c r="K60" s="47">
        <v>2.8</v>
      </c>
      <c r="L60" s="47">
        <v>1</v>
      </c>
      <c r="M60" s="47">
        <v>0.1</v>
      </c>
      <c r="N60" s="47">
        <v>1</v>
      </c>
      <c r="O60" s="47">
        <v>4</v>
      </c>
      <c r="P60" s="47">
        <f>SUM(C60:O60)</f>
        <v>99.999999999999986</v>
      </c>
      <c r="Q60" s="48">
        <f>C60*C59+D60*D59+E60*E59+F60*F59+G60*G59+H60*H59+I60*I59+J60*J59+K60*K59+L60*L59+M60*M59+N59*N60+O59*O60</f>
        <v>159.33799999999997</v>
      </c>
      <c r="R60" s="26">
        <v>1.25</v>
      </c>
      <c r="S60" s="26">
        <v>7</v>
      </c>
      <c r="T60" s="26">
        <v>1</v>
      </c>
      <c r="U60" s="26">
        <v>1.3</v>
      </c>
      <c r="V60" s="26">
        <v>1</v>
      </c>
      <c r="W60" s="48">
        <f>Q60+R60*R59+S60*S59+T60*T59+U60*U59+V60*V59</f>
        <v>180.37799999999996</v>
      </c>
      <c r="X60" s="39">
        <f>W60*X59+W60</f>
        <v>198.41579999999996</v>
      </c>
    </row>
    <row r="61" spans="1:24" s="17" customFormat="1">
      <c r="A61" s="27" t="s">
        <v>35</v>
      </c>
      <c r="B61" s="1">
        <v>600</v>
      </c>
      <c r="C61" s="1">
        <f>B61/100*C60</f>
        <v>318</v>
      </c>
      <c r="D61" s="1">
        <f>B61/100*D60</f>
        <v>120</v>
      </c>
      <c r="E61" s="1">
        <f>B61/100*E60</f>
        <v>72</v>
      </c>
      <c r="F61" s="1">
        <f>B61/100*F60</f>
        <v>3</v>
      </c>
      <c r="G61" s="1">
        <f>B61/100*G60</f>
        <v>1.2000000000000002</v>
      </c>
      <c r="H61" s="1">
        <f>B61/100*H60</f>
        <v>1.7999999999999998</v>
      </c>
      <c r="I61" s="1">
        <f>B61/100*I60</f>
        <v>0.60000000000000009</v>
      </c>
      <c r="J61" s="1">
        <f>B61/100*J60</f>
        <v>30</v>
      </c>
      <c r="K61" s="1">
        <f>B61/100*K60</f>
        <v>16.799999999999997</v>
      </c>
      <c r="L61" s="1">
        <f>B61/100*L60</f>
        <v>6</v>
      </c>
      <c r="M61" s="1">
        <f>B61/100*M60</f>
        <v>0.60000000000000009</v>
      </c>
      <c r="N61" s="1">
        <f>B61/100*N60</f>
        <v>6</v>
      </c>
      <c r="O61" s="1">
        <f>B61/100*O60</f>
        <v>24</v>
      </c>
      <c r="P61" s="1">
        <f>SUM(C61:O61)</f>
        <v>600</v>
      </c>
      <c r="Q61" s="51">
        <f>C61*C59+D61*D59+E61*E59+F61*F59+G61*G59+H61*H59+I61*I59+J61*J59+K61*K59+L61*L59+M61*M59+N59*N61+O59*O61</f>
        <v>956.02800000000002</v>
      </c>
      <c r="R61" s="28">
        <f>B61/100*R60</f>
        <v>7.5</v>
      </c>
      <c r="S61" s="28">
        <f>B61/100*S60</f>
        <v>42</v>
      </c>
      <c r="T61" s="28">
        <f>B61/100*T60</f>
        <v>6</v>
      </c>
      <c r="U61" s="28">
        <f>B61/100*U60</f>
        <v>7.8000000000000007</v>
      </c>
      <c r="V61" s="28">
        <f>B61/100*V60</f>
        <v>6</v>
      </c>
      <c r="W61" s="51">
        <f>Q61+R61*R59+S61*S59+T61*T59+U61*U59+V61*V59</f>
        <v>1082.268</v>
      </c>
      <c r="X61" s="42">
        <f>W61*X59+W61</f>
        <v>1190.4947999999999</v>
      </c>
    </row>
    <row r="62" spans="1:24" s="12" customFormat="1" ht="7.8">
      <c r="A62" s="103" t="s">
        <v>50</v>
      </c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5"/>
    </row>
    <row r="63" spans="1:24" ht="15.6" customHeight="1">
      <c r="A63" s="106" t="s">
        <v>37</v>
      </c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</row>
    <row r="64" spans="1:24" s="12" customFormat="1" ht="7.95" customHeight="1">
      <c r="A64" s="93" t="s">
        <v>1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5"/>
    </row>
    <row r="65" spans="1:24" ht="30">
      <c r="A65" s="96" t="s">
        <v>57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8"/>
    </row>
    <row r="66" spans="1:24" ht="15.6" customHeight="1">
      <c r="A66" s="21" t="s">
        <v>3</v>
      </c>
      <c r="B66" s="99" t="s">
        <v>4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100"/>
    </row>
    <row r="67" spans="1:24" ht="15.6" customHeight="1">
      <c r="A67" s="21" t="s">
        <v>7</v>
      </c>
      <c r="B67" s="99" t="s">
        <v>53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100"/>
    </row>
    <row r="68" spans="1:24" ht="26.4">
      <c r="A68" s="22"/>
      <c r="B68" s="23" t="s">
        <v>9</v>
      </c>
      <c r="C68" s="24" t="s">
        <v>10</v>
      </c>
      <c r="D68" s="24" t="s">
        <v>11</v>
      </c>
      <c r="E68" s="24" t="s">
        <v>12</v>
      </c>
      <c r="F68" s="24" t="s">
        <v>13</v>
      </c>
      <c r="G68" s="24" t="s">
        <v>14</v>
      </c>
      <c r="H68" s="24" t="s">
        <v>15</v>
      </c>
      <c r="I68" s="24" t="s">
        <v>16</v>
      </c>
      <c r="J68" s="29" t="s">
        <v>17</v>
      </c>
      <c r="K68" s="24" t="s">
        <v>18</v>
      </c>
      <c r="L68" s="30" t="s">
        <v>19</v>
      </c>
      <c r="M68" s="24" t="s">
        <v>20</v>
      </c>
      <c r="N68" s="24" t="s">
        <v>21</v>
      </c>
      <c r="O68" s="24" t="s">
        <v>22</v>
      </c>
      <c r="P68" s="24" t="s">
        <v>23</v>
      </c>
      <c r="Q68" s="31" t="s">
        <v>24</v>
      </c>
      <c r="R68" s="32" t="s">
        <v>25</v>
      </c>
      <c r="S68" s="32" t="s">
        <v>26</v>
      </c>
      <c r="T68" s="32" t="s">
        <v>27</v>
      </c>
      <c r="U68" s="32" t="s">
        <v>28</v>
      </c>
      <c r="V68" s="32" t="s">
        <v>29</v>
      </c>
      <c r="W68" s="33" t="s">
        <v>30</v>
      </c>
      <c r="X68" s="34" t="s">
        <v>31</v>
      </c>
    </row>
    <row r="69" spans="1:24" s="15" customFormat="1" ht="13.5" customHeight="1">
      <c r="A69" s="107" t="s">
        <v>49</v>
      </c>
      <c r="B69" s="45" t="s">
        <v>33</v>
      </c>
      <c r="C69" s="46">
        <v>1.4</v>
      </c>
      <c r="D69" s="46">
        <v>2</v>
      </c>
      <c r="E69" s="46">
        <v>1.1000000000000001</v>
      </c>
      <c r="F69" s="46">
        <v>1</v>
      </c>
      <c r="G69" s="46">
        <v>5</v>
      </c>
      <c r="H69" s="46">
        <v>4.5999999999999996</v>
      </c>
      <c r="I69" s="46">
        <v>4</v>
      </c>
      <c r="J69" s="46">
        <v>1.8</v>
      </c>
      <c r="K69" s="46">
        <v>2.6</v>
      </c>
      <c r="L69" s="46">
        <v>1</v>
      </c>
      <c r="M69" s="46">
        <v>1.78</v>
      </c>
      <c r="N69" s="46">
        <v>2</v>
      </c>
      <c r="O69" s="46">
        <v>2.2999999999999998</v>
      </c>
      <c r="P69" s="46"/>
      <c r="Q69" s="48"/>
      <c r="R69" s="46">
        <v>1.2</v>
      </c>
      <c r="S69" s="46">
        <v>0.5</v>
      </c>
      <c r="T69" s="46">
        <v>10</v>
      </c>
      <c r="U69" s="46">
        <v>0.8</v>
      </c>
      <c r="V69" s="46">
        <v>5</v>
      </c>
      <c r="W69" s="49"/>
      <c r="X69" s="50">
        <v>0.1</v>
      </c>
    </row>
    <row r="70" spans="1:24" s="16" customFormat="1">
      <c r="A70" s="107"/>
      <c r="B70" s="47" t="s">
        <v>34</v>
      </c>
      <c r="C70" s="47">
        <v>53</v>
      </c>
      <c r="D70" s="47">
        <v>20</v>
      </c>
      <c r="E70" s="47">
        <v>12</v>
      </c>
      <c r="F70" s="47">
        <v>0.5</v>
      </c>
      <c r="G70" s="47">
        <v>0.2</v>
      </c>
      <c r="H70" s="47">
        <v>0.3</v>
      </c>
      <c r="I70" s="47">
        <v>0.1</v>
      </c>
      <c r="J70" s="47">
        <v>5</v>
      </c>
      <c r="K70" s="47">
        <v>2.8</v>
      </c>
      <c r="L70" s="47">
        <v>1</v>
      </c>
      <c r="M70" s="47">
        <v>0.1</v>
      </c>
      <c r="N70" s="47">
        <v>1</v>
      </c>
      <c r="O70" s="47">
        <v>4</v>
      </c>
      <c r="P70" s="47">
        <f>SUM(C70:O70)</f>
        <v>99.999999999999986</v>
      </c>
      <c r="Q70" s="48">
        <f>C70*C69+D70*D69+E70*E69+F70*F69+G70*G69+H70*H69+I70*I69+J70*J69+K70*K69+L70*L69+M70*M69+N69*N70+O69*O70</f>
        <v>159.33799999999997</v>
      </c>
      <c r="R70" s="26">
        <v>1.25</v>
      </c>
      <c r="S70" s="26">
        <v>7</v>
      </c>
      <c r="T70" s="26">
        <v>1</v>
      </c>
      <c r="U70" s="26">
        <v>1.3</v>
      </c>
      <c r="V70" s="26">
        <v>1</v>
      </c>
      <c r="W70" s="48">
        <f>Q70+R70*R69+S70*S69+T70*T69+U70*U69+V70*V69</f>
        <v>180.37799999999996</v>
      </c>
      <c r="X70" s="39">
        <f>W70*X69+W70</f>
        <v>198.41579999999996</v>
      </c>
    </row>
    <row r="71" spans="1:24" s="17" customFormat="1">
      <c r="A71" s="27" t="s">
        <v>35</v>
      </c>
      <c r="B71" s="1">
        <v>700</v>
      </c>
      <c r="C71" s="1">
        <f>B71/100*C70</f>
        <v>371</v>
      </c>
      <c r="D71" s="1">
        <f>B71/100*D70</f>
        <v>140</v>
      </c>
      <c r="E71" s="1">
        <f>B71/100*E70</f>
        <v>84</v>
      </c>
      <c r="F71" s="1">
        <f>B71/100*F70</f>
        <v>3.5</v>
      </c>
      <c r="G71" s="1">
        <f>B71/100*G70</f>
        <v>1.4000000000000001</v>
      </c>
      <c r="H71" s="1">
        <f>B71/100*H70</f>
        <v>2.1</v>
      </c>
      <c r="I71" s="1">
        <f>B71/100*I70</f>
        <v>0.70000000000000007</v>
      </c>
      <c r="J71" s="1">
        <f>B71/100*J70</f>
        <v>35</v>
      </c>
      <c r="K71" s="1">
        <f>B71/100*K70</f>
        <v>19.599999999999998</v>
      </c>
      <c r="L71" s="1">
        <f>B71/100*L70</f>
        <v>7</v>
      </c>
      <c r="M71" s="1">
        <f>B71/100*M70</f>
        <v>0.70000000000000007</v>
      </c>
      <c r="N71" s="1">
        <f>B71/100*N70</f>
        <v>7</v>
      </c>
      <c r="O71" s="1">
        <f>B71/100*O70</f>
        <v>28</v>
      </c>
      <c r="P71" s="1">
        <f>SUM(C71:O71)</f>
        <v>700.00000000000011</v>
      </c>
      <c r="Q71" s="51">
        <f>C71*C69+D71*D69+E71*E69+F71*F69+G71*G69+H71*H69+I71*I69+J71*J69+K71*K69+L71*L69+M71*M69+N69*N71+O69*O71</f>
        <v>1115.366</v>
      </c>
      <c r="R71" s="28">
        <f>B71/100*R70</f>
        <v>8.75</v>
      </c>
      <c r="S71" s="28">
        <f>B71/100*S70</f>
        <v>49</v>
      </c>
      <c r="T71" s="28">
        <f>B71/100*T70</f>
        <v>7</v>
      </c>
      <c r="U71" s="28">
        <f>B71/100*U70</f>
        <v>9.1</v>
      </c>
      <c r="V71" s="28">
        <f>B71/100*V70</f>
        <v>7</v>
      </c>
      <c r="W71" s="51">
        <f>Q71+R71*R69+S71*S69+T71*T69+U71*U69+V71*V69</f>
        <v>1262.646</v>
      </c>
      <c r="X71" s="42">
        <f>W71*X69+W71</f>
        <v>1388.9105999999999</v>
      </c>
    </row>
    <row r="72" spans="1:24" s="12" customFormat="1" ht="7.8">
      <c r="A72" s="103" t="s">
        <v>50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5"/>
    </row>
    <row r="73" spans="1:24" ht="15.6" customHeight="1">
      <c r="A73" s="106" t="s">
        <v>37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</row>
    <row r="74" spans="1:24" s="12" customFormat="1" ht="7.95" customHeight="1">
      <c r="A74" s="93" t="s">
        <v>1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5"/>
    </row>
    <row r="75" spans="1:24" ht="30">
      <c r="A75" s="96" t="s">
        <v>58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8"/>
    </row>
    <row r="76" spans="1:24" ht="15.6" customHeight="1">
      <c r="A76" s="21" t="s">
        <v>3</v>
      </c>
      <c r="B76" s="99" t="s">
        <v>4</v>
      </c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100"/>
    </row>
    <row r="77" spans="1:24" ht="15.6" customHeight="1">
      <c r="A77" s="21" t="s">
        <v>7</v>
      </c>
      <c r="B77" s="99" t="s">
        <v>53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100"/>
    </row>
    <row r="78" spans="1:24" ht="26.4">
      <c r="A78" s="22"/>
      <c r="B78" s="23" t="s">
        <v>9</v>
      </c>
      <c r="C78" s="24" t="s">
        <v>10</v>
      </c>
      <c r="D78" s="24" t="s">
        <v>11</v>
      </c>
      <c r="E78" s="24" t="s">
        <v>12</v>
      </c>
      <c r="F78" s="24" t="s">
        <v>13</v>
      </c>
      <c r="G78" s="24" t="s">
        <v>14</v>
      </c>
      <c r="H78" s="24" t="s">
        <v>15</v>
      </c>
      <c r="I78" s="24" t="s">
        <v>16</v>
      </c>
      <c r="J78" s="29" t="s">
        <v>17</v>
      </c>
      <c r="K78" s="24" t="s">
        <v>18</v>
      </c>
      <c r="L78" s="30" t="s">
        <v>19</v>
      </c>
      <c r="M78" s="24" t="s">
        <v>20</v>
      </c>
      <c r="N78" s="24" t="s">
        <v>21</v>
      </c>
      <c r="O78" s="24" t="s">
        <v>22</v>
      </c>
      <c r="P78" s="24" t="s">
        <v>23</v>
      </c>
      <c r="Q78" s="31" t="s">
        <v>24</v>
      </c>
      <c r="R78" s="32" t="s">
        <v>25</v>
      </c>
      <c r="S78" s="32" t="s">
        <v>26</v>
      </c>
      <c r="T78" s="32" t="s">
        <v>27</v>
      </c>
      <c r="U78" s="32" t="s">
        <v>28</v>
      </c>
      <c r="V78" s="32" t="s">
        <v>29</v>
      </c>
      <c r="W78" s="33" t="s">
        <v>30</v>
      </c>
      <c r="X78" s="34" t="s">
        <v>31</v>
      </c>
    </row>
    <row r="79" spans="1:24" s="15" customFormat="1" ht="13.5" customHeight="1">
      <c r="A79" s="107" t="s">
        <v>49</v>
      </c>
      <c r="B79" s="45" t="s">
        <v>33</v>
      </c>
      <c r="C79" s="46">
        <v>1.4</v>
      </c>
      <c r="D79" s="46">
        <v>2</v>
      </c>
      <c r="E79" s="46">
        <v>1.1000000000000001</v>
      </c>
      <c r="F79" s="46">
        <v>1</v>
      </c>
      <c r="G79" s="46">
        <v>5</v>
      </c>
      <c r="H79" s="46">
        <v>4.5999999999999996</v>
      </c>
      <c r="I79" s="46">
        <v>4</v>
      </c>
      <c r="J79" s="46">
        <v>1.8</v>
      </c>
      <c r="K79" s="46">
        <v>2.6</v>
      </c>
      <c r="L79" s="46">
        <v>1</v>
      </c>
      <c r="M79" s="46">
        <v>1.78</v>
      </c>
      <c r="N79" s="46">
        <v>2</v>
      </c>
      <c r="O79" s="46">
        <v>2.2999999999999998</v>
      </c>
      <c r="P79" s="46"/>
      <c r="Q79" s="48"/>
      <c r="R79" s="46">
        <v>1.2</v>
      </c>
      <c r="S79" s="46">
        <v>0.5</v>
      </c>
      <c r="T79" s="46">
        <v>10</v>
      </c>
      <c r="U79" s="46">
        <v>0.8</v>
      </c>
      <c r="V79" s="46">
        <v>5</v>
      </c>
      <c r="W79" s="49"/>
      <c r="X79" s="50">
        <v>0.1</v>
      </c>
    </row>
    <row r="80" spans="1:24" s="16" customFormat="1">
      <c r="A80" s="107"/>
      <c r="B80" s="47" t="s">
        <v>34</v>
      </c>
      <c r="C80" s="47">
        <v>53</v>
      </c>
      <c r="D80" s="47">
        <v>20</v>
      </c>
      <c r="E80" s="47">
        <v>12</v>
      </c>
      <c r="F80" s="47">
        <v>0.5</v>
      </c>
      <c r="G80" s="47">
        <v>0.2</v>
      </c>
      <c r="H80" s="47">
        <v>0.3</v>
      </c>
      <c r="I80" s="47">
        <v>0.1</v>
      </c>
      <c r="J80" s="47">
        <v>5</v>
      </c>
      <c r="K80" s="47">
        <v>2.8</v>
      </c>
      <c r="L80" s="47">
        <v>1</v>
      </c>
      <c r="M80" s="47">
        <v>0.1</v>
      </c>
      <c r="N80" s="47">
        <v>1</v>
      </c>
      <c r="O80" s="47">
        <v>4</v>
      </c>
      <c r="P80" s="47">
        <f>SUM(C80:O80)</f>
        <v>99.999999999999986</v>
      </c>
      <c r="Q80" s="48">
        <f>C80*C79+D80*D79+E80*E79+F80*F79+G80*G79+H80*H79+I80*I79+J80*J79+K80*K79+L80*L79+M80*M79+N79*N80+O79*O80</f>
        <v>159.33799999999997</v>
      </c>
      <c r="R80" s="26">
        <v>1.25</v>
      </c>
      <c r="S80" s="26">
        <v>7</v>
      </c>
      <c r="T80" s="26">
        <v>1</v>
      </c>
      <c r="U80" s="26">
        <v>1.3</v>
      </c>
      <c r="V80" s="26">
        <v>1</v>
      </c>
      <c r="W80" s="48">
        <f>Q80+R80*R79+S80*S79+T80*T79+U80*U79+V80*V79</f>
        <v>180.37799999999996</v>
      </c>
      <c r="X80" s="39">
        <f>W80*X79+W80</f>
        <v>198.41579999999996</v>
      </c>
    </row>
    <row r="81" spans="1:24" s="16" customFormat="1" ht="15.6" customHeight="1">
      <c r="A81" s="27" t="s">
        <v>35</v>
      </c>
      <c r="B81" s="1">
        <v>800</v>
      </c>
      <c r="C81" s="1">
        <f>B81/100*C80</f>
        <v>424</v>
      </c>
      <c r="D81" s="1">
        <f>B81/100*D80</f>
        <v>160</v>
      </c>
      <c r="E81" s="1">
        <f>B81/100*E80</f>
        <v>96</v>
      </c>
      <c r="F81" s="1">
        <f>B81/100*F80</f>
        <v>4</v>
      </c>
      <c r="G81" s="1">
        <f>B81/100*G80</f>
        <v>1.6</v>
      </c>
      <c r="H81" s="1">
        <f>B81/100*H80</f>
        <v>2.4</v>
      </c>
      <c r="I81" s="1">
        <f>B81/100*I80</f>
        <v>0.8</v>
      </c>
      <c r="J81" s="1">
        <f>B81/100*J80</f>
        <v>40</v>
      </c>
      <c r="K81" s="1">
        <f>B81/100*K80</f>
        <v>22.4</v>
      </c>
      <c r="L81" s="1">
        <f>B81/100*L80</f>
        <v>8</v>
      </c>
      <c r="M81" s="1">
        <f>B81/100*M80</f>
        <v>0.8</v>
      </c>
      <c r="N81" s="1">
        <f>B81/100*N80</f>
        <v>8</v>
      </c>
      <c r="O81" s="1">
        <f>B81/100*O80</f>
        <v>32</v>
      </c>
      <c r="P81" s="1">
        <f>SUM(C81:O81)</f>
        <v>799.99999999999989</v>
      </c>
      <c r="Q81" s="51">
        <f>C81*C79+D81*D79+E81*E79+F81*F79+G81*G79+H81*H79+I81*I79+J81*J79+K81*K79+L81*L79+M81*M79+N79*N81+O79*O81</f>
        <v>1274.7039999999997</v>
      </c>
      <c r="R81" s="28">
        <f>B81/100*R80</f>
        <v>10</v>
      </c>
      <c r="S81" s="28">
        <f>B81/100*S80</f>
        <v>56</v>
      </c>
      <c r="T81" s="28">
        <f>B81/100*T80</f>
        <v>8</v>
      </c>
      <c r="U81" s="28">
        <f>B81/100*U80</f>
        <v>10.4</v>
      </c>
      <c r="V81" s="28">
        <f>B81/100*V80</f>
        <v>8</v>
      </c>
      <c r="W81" s="51">
        <f>Q81+R81*R79+S81*S79+T81*T79+U81*U79+V81*V79</f>
        <v>1443.0239999999997</v>
      </c>
      <c r="X81" s="42">
        <f>W81*X79+W81</f>
        <v>1587.3263999999997</v>
      </c>
    </row>
    <row r="82" spans="1:24" s="12" customFormat="1" ht="7.8">
      <c r="A82" s="103" t="s">
        <v>50</v>
      </c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5"/>
    </row>
  </sheetData>
  <mergeCells count="57">
    <mergeCell ref="A75:X75"/>
    <mergeCell ref="B76:X76"/>
    <mergeCell ref="B77:X77"/>
    <mergeCell ref="A82:X82"/>
    <mergeCell ref="A9:A10"/>
    <mergeCell ref="A19:A20"/>
    <mergeCell ref="A29:A30"/>
    <mergeCell ref="A39:A40"/>
    <mergeCell ref="A49:A50"/>
    <mergeCell ref="A59:A60"/>
    <mergeCell ref="A69:A70"/>
    <mergeCell ref="A79:A80"/>
    <mergeCell ref="B66:X66"/>
    <mergeCell ref="B67:X67"/>
    <mergeCell ref="A72:X72"/>
    <mergeCell ref="A73:X73"/>
    <mergeCell ref="A74:X74"/>
    <mergeCell ref="B57:X57"/>
    <mergeCell ref="A62:X62"/>
    <mergeCell ref="A63:X63"/>
    <mergeCell ref="A64:X64"/>
    <mergeCell ref="A65:X65"/>
    <mergeCell ref="A52:X52"/>
    <mergeCell ref="A53:X53"/>
    <mergeCell ref="A54:X54"/>
    <mergeCell ref="A55:X55"/>
    <mergeCell ref="B56:X56"/>
    <mergeCell ref="A43:X43"/>
    <mergeCell ref="A44:X44"/>
    <mergeCell ref="A45:X45"/>
    <mergeCell ref="B46:X46"/>
    <mergeCell ref="B47:X47"/>
    <mergeCell ref="A34:X34"/>
    <mergeCell ref="A35:X35"/>
    <mergeCell ref="B36:X36"/>
    <mergeCell ref="B37:X37"/>
    <mergeCell ref="A42:X42"/>
    <mergeCell ref="A25:X25"/>
    <mergeCell ref="B26:X26"/>
    <mergeCell ref="B27:X27"/>
    <mergeCell ref="A32:X32"/>
    <mergeCell ref="A33:X33"/>
    <mergeCell ref="B16:X16"/>
    <mergeCell ref="B17:X17"/>
    <mergeCell ref="A22:X22"/>
    <mergeCell ref="A23:X23"/>
    <mergeCell ref="A24:X24"/>
    <mergeCell ref="B7:X7"/>
    <mergeCell ref="A12:X12"/>
    <mergeCell ref="A13:X13"/>
    <mergeCell ref="A14:X14"/>
    <mergeCell ref="A15:X15"/>
    <mergeCell ref="A1:X1"/>
    <mergeCell ref="A3:X3"/>
    <mergeCell ref="A4:X4"/>
    <mergeCell ref="B5:X5"/>
    <mergeCell ref="B6:X6"/>
  </mergeCells>
  <phoneticPr fontId="20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3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workbookViewId="0">
      <selection activeCell="C11" sqref="C11"/>
    </sheetView>
  </sheetViews>
  <sheetFormatPr defaultColWidth="8.88671875" defaultRowHeight="15.6" customHeight="1"/>
  <cols>
    <col min="1" max="1" width="14.44140625" style="2" customWidth="1"/>
    <col min="2" max="2" width="6" style="2" customWidth="1"/>
    <col min="3" max="4" width="5.33203125" style="2" customWidth="1"/>
    <col min="5" max="5" width="6.44140625" style="2" customWidth="1"/>
    <col min="6" max="6" width="5.33203125" style="2" customWidth="1"/>
    <col min="7" max="9" width="7.21875" style="2" customWidth="1"/>
    <col min="10" max="11" width="5.33203125" style="2" customWidth="1"/>
    <col min="12" max="12" width="6.44140625" style="2" customWidth="1"/>
    <col min="13" max="14" width="7.21875" style="2" customWidth="1"/>
    <col min="15" max="15" width="5.33203125" style="2" customWidth="1"/>
    <col min="16" max="16" width="7.6640625" style="2" customWidth="1"/>
    <col min="17" max="17" width="10.21875" style="18" customWidth="1"/>
    <col min="18" max="18" width="5" style="2" customWidth="1"/>
    <col min="19" max="22" width="3.77734375" style="2" customWidth="1"/>
    <col min="23" max="23" width="10.21875" style="19" customWidth="1"/>
    <col min="24" max="24" width="9.6640625" style="20" customWidth="1"/>
    <col min="25" max="16384" width="8.88671875" style="2"/>
  </cols>
  <sheetData>
    <row r="1" spans="1:24" ht="45.6" customHeight="1">
      <c r="A1" s="92" t="s">
        <v>59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2" spans="1:24" ht="25.2" customHeight="1"/>
    <row r="3" spans="1:24" s="12" customFormat="1" ht="7.8">
      <c r="A3" s="93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</row>
    <row r="4" spans="1:24" ht="30">
      <c r="A4" s="96" t="s">
        <v>60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8"/>
    </row>
    <row r="5" spans="1:24" s="13" customFormat="1" ht="15.6" customHeight="1">
      <c r="A5" s="21" t="s">
        <v>3</v>
      </c>
      <c r="B5" s="99" t="s">
        <v>61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100"/>
    </row>
    <row r="6" spans="1:24" ht="43.95" customHeight="1">
      <c r="A6" s="21" t="s">
        <v>5</v>
      </c>
      <c r="B6" s="101" t="s">
        <v>62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2"/>
    </row>
    <row r="7" spans="1:24" ht="15.6" customHeight="1">
      <c r="A7" s="21" t="s">
        <v>7</v>
      </c>
      <c r="B7" s="99" t="s">
        <v>63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100"/>
    </row>
    <row r="8" spans="1:24" s="14" customFormat="1" ht="26.4">
      <c r="A8" s="22"/>
      <c r="B8" s="23" t="s">
        <v>9</v>
      </c>
      <c r="C8" s="24" t="s">
        <v>10</v>
      </c>
      <c r="D8" s="24" t="s">
        <v>11</v>
      </c>
      <c r="E8" s="24" t="s">
        <v>64</v>
      </c>
      <c r="F8" s="24" t="s">
        <v>65</v>
      </c>
      <c r="G8" s="24" t="s">
        <v>14</v>
      </c>
      <c r="H8" s="24" t="s">
        <v>15</v>
      </c>
      <c r="I8" s="24" t="s">
        <v>16</v>
      </c>
      <c r="J8" s="29" t="s">
        <v>17</v>
      </c>
      <c r="K8" s="24" t="s">
        <v>18</v>
      </c>
      <c r="L8" s="30" t="s">
        <v>19</v>
      </c>
      <c r="M8" s="24" t="s">
        <v>20</v>
      </c>
      <c r="N8" s="24" t="s">
        <v>66</v>
      </c>
      <c r="O8" s="24" t="s">
        <v>22</v>
      </c>
      <c r="P8" s="24" t="s">
        <v>23</v>
      </c>
      <c r="Q8" s="31" t="s">
        <v>24</v>
      </c>
      <c r="R8" s="32" t="s">
        <v>25</v>
      </c>
      <c r="S8" s="32" t="s">
        <v>26</v>
      </c>
      <c r="T8" s="32" t="s">
        <v>27</v>
      </c>
      <c r="U8" s="32" t="s">
        <v>28</v>
      </c>
      <c r="V8" s="32" t="s">
        <v>29</v>
      </c>
      <c r="W8" s="33" t="s">
        <v>30</v>
      </c>
      <c r="X8" s="34" t="s">
        <v>31</v>
      </c>
    </row>
    <row r="9" spans="1:24" s="15" customFormat="1" ht="13.5" customHeight="1">
      <c r="A9" s="107" t="s">
        <v>67</v>
      </c>
      <c r="B9" s="45" t="s">
        <v>33</v>
      </c>
      <c r="C9" s="46">
        <v>1.4</v>
      </c>
      <c r="D9" s="46">
        <v>2</v>
      </c>
      <c r="E9" s="46">
        <v>1.2</v>
      </c>
      <c r="F9" s="46">
        <v>1</v>
      </c>
      <c r="G9" s="46">
        <v>5</v>
      </c>
      <c r="H9" s="46">
        <v>4.5999999999999996</v>
      </c>
      <c r="I9" s="46">
        <v>4</v>
      </c>
      <c r="J9" s="46">
        <v>1.8</v>
      </c>
      <c r="K9" s="46">
        <v>2.6</v>
      </c>
      <c r="L9" s="46">
        <v>1</v>
      </c>
      <c r="M9" s="46">
        <v>1.78</v>
      </c>
      <c r="N9" s="46">
        <v>1</v>
      </c>
      <c r="O9" s="46">
        <v>2.2999999999999998</v>
      </c>
      <c r="P9" s="46"/>
      <c r="Q9" s="48"/>
      <c r="R9" s="46">
        <v>1.2</v>
      </c>
      <c r="S9" s="46">
        <v>0.5</v>
      </c>
      <c r="T9" s="46">
        <v>10</v>
      </c>
      <c r="U9" s="46">
        <v>0.8</v>
      </c>
      <c r="V9" s="46">
        <v>5</v>
      </c>
      <c r="W9" s="49"/>
      <c r="X9" s="50">
        <v>0.1</v>
      </c>
    </row>
    <row r="10" spans="1:24" s="16" customFormat="1">
      <c r="A10" s="107"/>
      <c r="B10" s="47" t="s">
        <v>34</v>
      </c>
      <c r="C10" s="47">
        <v>54</v>
      </c>
      <c r="D10" s="47">
        <v>15</v>
      </c>
      <c r="E10" s="47">
        <v>17.2</v>
      </c>
      <c r="F10" s="47">
        <v>0.4</v>
      </c>
      <c r="G10" s="47">
        <v>0.2</v>
      </c>
      <c r="H10" s="47">
        <v>0.4</v>
      </c>
      <c r="I10" s="47">
        <v>0.1</v>
      </c>
      <c r="J10" s="47">
        <v>5</v>
      </c>
      <c r="K10" s="47">
        <v>1.8</v>
      </c>
      <c r="L10" s="47">
        <v>0.8</v>
      </c>
      <c r="M10" s="47">
        <v>0.1</v>
      </c>
      <c r="N10" s="47">
        <v>1</v>
      </c>
      <c r="O10" s="47">
        <v>4</v>
      </c>
      <c r="P10" s="47">
        <f>SUM(C10:O10)</f>
        <v>100</v>
      </c>
      <c r="Q10" s="48">
        <f>C10*C9+D10*D9+E10*E9+F10*F9+G10*G9+H10*H9+I10*I9+J10*J9+K10*K9+L10*L9+M10*M9+N9*N10+O9*O10</f>
        <v>154.738</v>
      </c>
      <c r="R10" s="26">
        <v>1.25</v>
      </c>
      <c r="S10" s="26">
        <v>7</v>
      </c>
      <c r="T10" s="26">
        <v>1</v>
      </c>
      <c r="U10" s="26">
        <v>1.3</v>
      </c>
      <c r="V10" s="26">
        <v>1</v>
      </c>
      <c r="W10" s="48">
        <f>Q10+R10*R9+S10*S9+T10*T9+U10*U9+V10*V9</f>
        <v>175.77799999999999</v>
      </c>
      <c r="X10" s="39">
        <f>W10*X9+W10</f>
        <v>193.35579999999999</v>
      </c>
    </row>
    <row r="11" spans="1:24" s="17" customFormat="1" ht="25.95" customHeight="1">
      <c r="A11" s="27" t="s">
        <v>35</v>
      </c>
      <c r="B11" s="1">
        <v>100</v>
      </c>
      <c r="C11" s="1">
        <f>B11/100*C10</f>
        <v>54</v>
      </c>
      <c r="D11" s="1">
        <f>B11/100*D10</f>
        <v>15</v>
      </c>
      <c r="E11" s="1">
        <f>B11/100*E10</f>
        <v>17.2</v>
      </c>
      <c r="F11" s="1">
        <f>B11/100*F10</f>
        <v>0.4</v>
      </c>
      <c r="G11" s="1">
        <f>B11/100*G10</f>
        <v>0.2</v>
      </c>
      <c r="H11" s="1">
        <f>B11/100*H10</f>
        <v>0.4</v>
      </c>
      <c r="I11" s="1">
        <f>B11/100*I10</f>
        <v>0.1</v>
      </c>
      <c r="J11" s="1">
        <f>B11/100*J10</f>
        <v>5</v>
      </c>
      <c r="K11" s="1">
        <f>B11/100*K10</f>
        <v>1.8</v>
      </c>
      <c r="L11" s="1">
        <f>B11/100*L10</f>
        <v>0.8</v>
      </c>
      <c r="M11" s="1">
        <f>B11/100*M10</f>
        <v>0.1</v>
      </c>
      <c r="N11" s="1">
        <f>B11/100*N10</f>
        <v>1</v>
      </c>
      <c r="O11" s="1">
        <f>B11/100*O10</f>
        <v>4</v>
      </c>
      <c r="P11" s="1">
        <f>SUM(C11:O11)</f>
        <v>100</v>
      </c>
      <c r="Q11" s="51">
        <f>C11*C9+D11*D9+E11*E9+F11*F9+G11*G9+H11*H9+I11*I9+J11*J9+K11*K9+L11*L9+M11*M9+N9*N11+O9*O11</f>
        <v>154.738</v>
      </c>
      <c r="R11" s="28">
        <f>B11/100*R10</f>
        <v>1.25</v>
      </c>
      <c r="S11" s="28">
        <f>B11/100*S10</f>
        <v>7</v>
      </c>
      <c r="T11" s="28">
        <f>B11/100*T10</f>
        <v>1</v>
      </c>
      <c r="U11" s="28">
        <f>B11/100*U10</f>
        <v>1.3</v>
      </c>
      <c r="V11" s="28">
        <f>B11/100*V10</f>
        <v>1</v>
      </c>
      <c r="W11" s="51">
        <f>Q11+R11*R9+S11*S9+T11*T9+U11*U9+V11*V9</f>
        <v>175.77799999999999</v>
      </c>
      <c r="X11" s="42">
        <f>W11*X9+W11</f>
        <v>193.35579999999999</v>
      </c>
    </row>
    <row r="12" spans="1:24" s="12" customFormat="1" ht="7.8">
      <c r="A12" s="103" t="s">
        <v>68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5"/>
    </row>
    <row r="13" spans="1:24" ht="15.6" customHeight="1">
      <c r="A13" s="106" t="s">
        <v>37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</row>
    <row r="14" spans="1:24" s="12" customFormat="1" ht="7.95" customHeight="1">
      <c r="A14" s="93" t="s">
        <v>1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</row>
    <row r="15" spans="1:24" ht="30">
      <c r="A15" s="96" t="s">
        <v>69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8"/>
    </row>
    <row r="16" spans="1:24" ht="15.6" customHeight="1">
      <c r="A16" s="21" t="s">
        <v>3</v>
      </c>
      <c r="B16" s="99" t="s">
        <v>70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00"/>
    </row>
    <row r="17" spans="1:24" ht="13.8">
      <c r="A17" s="21" t="s">
        <v>7</v>
      </c>
      <c r="B17" s="99" t="s">
        <v>63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00"/>
    </row>
    <row r="18" spans="1:24" ht="26.4">
      <c r="A18" s="22"/>
      <c r="B18" s="23" t="s">
        <v>9</v>
      </c>
      <c r="C18" s="24" t="s">
        <v>10</v>
      </c>
      <c r="D18" s="24" t="s">
        <v>11</v>
      </c>
      <c r="E18" s="24" t="s">
        <v>12</v>
      </c>
      <c r="F18" s="24" t="s">
        <v>13</v>
      </c>
      <c r="G18" s="24" t="s">
        <v>14</v>
      </c>
      <c r="H18" s="24" t="s">
        <v>15</v>
      </c>
      <c r="I18" s="24" t="s">
        <v>16</v>
      </c>
      <c r="J18" s="29" t="s">
        <v>17</v>
      </c>
      <c r="K18" s="24" t="s">
        <v>18</v>
      </c>
      <c r="L18" s="30" t="s">
        <v>19</v>
      </c>
      <c r="M18" s="24" t="s">
        <v>20</v>
      </c>
      <c r="N18" s="24" t="s">
        <v>21</v>
      </c>
      <c r="O18" s="24" t="s">
        <v>22</v>
      </c>
      <c r="P18" s="24" t="s">
        <v>23</v>
      </c>
      <c r="Q18" s="31" t="s">
        <v>24</v>
      </c>
      <c r="R18" s="32" t="s">
        <v>25</v>
      </c>
      <c r="S18" s="32" t="s">
        <v>26</v>
      </c>
      <c r="T18" s="32" t="s">
        <v>27</v>
      </c>
      <c r="U18" s="32" t="s">
        <v>28</v>
      </c>
      <c r="V18" s="32" t="s">
        <v>29</v>
      </c>
      <c r="W18" s="33" t="s">
        <v>30</v>
      </c>
      <c r="X18" s="34" t="s">
        <v>31</v>
      </c>
    </row>
    <row r="19" spans="1:24" s="15" customFormat="1" ht="13.5" customHeight="1">
      <c r="A19" s="107" t="s">
        <v>67</v>
      </c>
      <c r="B19" s="45" t="s">
        <v>33</v>
      </c>
      <c r="C19" s="46">
        <v>1.4</v>
      </c>
      <c r="D19" s="46">
        <v>2</v>
      </c>
      <c r="E19" s="46">
        <v>1.5</v>
      </c>
      <c r="F19" s="46">
        <v>1</v>
      </c>
      <c r="G19" s="46">
        <v>5</v>
      </c>
      <c r="H19" s="46">
        <v>4.5999999999999996</v>
      </c>
      <c r="I19" s="46">
        <v>4</v>
      </c>
      <c r="J19" s="46">
        <v>1.8</v>
      </c>
      <c r="K19" s="46">
        <v>2.6</v>
      </c>
      <c r="L19" s="46">
        <v>1</v>
      </c>
      <c r="M19" s="46">
        <v>1.78</v>
      </c>
      <c r="N19" s="46">
        <v>1</v>
      </c>
      <c r="O19" s="46">
        <v>2.2999999999999998</v>
      </c>
      <c r="P19" s="46"/>
      <c r="Q19" s="48"/>
      <c r="R19" s="46">
        <v>1.2</v>
      </c>
      <c r="S19" s="46">
        <v>0.5</v>
      </c>
      <c r="T19" s="46">
        <v>10</v>
      </c>
      <c r="U19" s="46">
        <v>0.8</v>
      </c>
      <c r="V19" s="46">
        <v>5</v>
      </c>
      <c r="W19" s="49"/>
      <c r="X19" s="50">
        <v>0.1</v>
      </c>
    </row>
    <row r="20" spans="1:24" s="16" customFormat="1">
      <c r="A20" s="107"/>
      <c r="B20" s="47" t="s">
        <v>34</v>
      </c>
      <c r="C20" s="47">
        <v>54</v>
      </c>
      <c r="D20" s="47">
        <v>15</v>
      </c>
      <c r="E20" s="47">
        <v>18</v>
      </c>
      <c r="F20" s="47">
        <v>0.4</v>
      </c>
      <c r="G20" s="47">
        <v>0.2</v>
      </c>
      <c r="H20" s="47">
        <v>0.2</v>
      </c>
      <c r="I20" s="47">
        <v>0.1</v>
      </c>
      <c r="J20" s="47">
        <v>4</v>
      </c>
      <c r="K20" s="47">
        <v>2</v>
      </c>
      <c r="L20" s="47">
        <v>1</v>
      </c>
      <c r="M20" s="47">
        <v>0.1</v>
      </c>
      <c r="N20" s="47">
        <v>1</v>
      </c>
      <c r="O20" s="47">
        <v>4</v>
      </c>
      <c r="P20" s="47">
        <f>SUM(C20:O20)</f>
        <v>100</v>
      </c>
      <c r="Q20" s="48">
        <f>C20*C19+D20*D19+E20*E19+F20*F19+G20*G19+H20*H19+I20*I19+J20*J19+K20*K19+L20*L19+M20*M19+N19*N20+O19*O20</f>
        <v>159.09799999999996</v>
      </c>
      <c r="R20" s="26">
        <v>1.25</v>
      </c>
      <c r="S20" s="26">
        <v>7</v>
      </c>
      <c r="T20" s="26">
        <v>1</v>
      </c>
      <c r="U20" s="26">
        <v>1.3</v>
      </c>
      <c r="V20" s="26">
        <v>1</v>
      </c>
      <c r="W20" s="48">
        <f>Q20+R20*R19+S20*S19+T20*T19+U20*U19+V20*V19</f>
        <v>180.13799999999995</v>
      </c>
      <c r="X20" s="39">
        <f>W20*X19+W20</f>
        <v>198.15179999999995</v>
      </c>
    </row>
    <row r="21" spans="1:24" s="12" customFormat="1">
      <c r="A21" s="27" t="s">
        <v>35</v>
      </c>
      <c r="B21" s="1">
        <v>200</v>
      </c>
      <c r="C21" s="1">
        <f>B21/100*C20</f>
        <v>108</v>
      </c>
      <c r="D21" s="1">
        <f>B21/100*D20</f>
        <v>30</v>
      </c>
      <c r="E21" s="1">
        <f>B21/100*E20</f>
        <v>36</v>
      </c>
      <c r="F21" s="1">
        <f>B21/100*F20</f>
        <v>0.8</v>
      </c>
      <c r="G21" s="1">
        <f>B21/100*G20</f>
        <v>0.4</v>
      </c>
      <c r="H21" s="1">
        <f>B21/100*H20</f>
        <v>0.4</v>
      </c>
      <c r="I21" s="1">
        <f>B21/100*I20</f>
        <v>0.2</v>
      </c>
      <c r="J21" s="1">
        <f>B21/100*J20</f>
        <v>8</v>
      </c>
      <c r="K21" s="1">
        <f>B21/100*K20</f>
        <v>4</v>
      </c>
      <c r="L21" s="1">
        <f>B21/100*L20</f>
        <v>2</v>
      </c>
      <c r="M21" s="1">
        <f>B21/100*M20</f>
        <v>0.2</v>
      </c>
      <c r="N21" s="1">
        <f>B21/100*N20</f>
        <v>2</v>
      </c>
      <c r="O21" s="1">
        <f>B21/100*O20</f>
        <v>8</v>
      </c>
      <c r="P21" s="1">
        <f>SUM(C21:O21)</f>
        <v>200</v>
      </c>
      <c r="Q21" s="51">
        <f>C21*C19+D21*D19+E21*E19+F21*F19+G21*G19+H21*H19+I21*I19+J21*J19+K21*K19+L21*L19+M21*M19+N19*N21+O19*O21</f>
        <v>318.19599999999991</v>
      </c>
      <c r="R21" s="28">
        <f>B21/100*R20</f>
        <v>2.5</v>
      </c>
      <c r="S21" s="28">
        <f>B21/100*S20</f>
        <v>14</v>
      </c>
      <c r="T21" s="28">
        <f>B21/100*T20</f>
        <v>2</v>
      </c>
      <c r="U21" s="28">
        <f>B21/100*U20</f>
        <v>2.6</v>
      </c>
      <c r="V21" s="28">
        <f>B21/100*V20</f>
        <v>2</v>
      </c>
      <c r="W21" s="51">
        <f>Q21+R21*R19+S21*S19+T21*T19+U21*U19+V21*V19</f>
        <v>360.2759999999999</v>
      </c>
      <c r="X21" s="42">
        <f>W21*X19+W21</f>
        <v>396.3035999999999</v>
      </c>
    </row>
    <row r="22" spans="1:24" ht="13.8">
      <c r="A22" s="103" t="s">
        <v>68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5"/>
    </row>
    <row r="23" spans="1:24" s="12" customFormat="1" ht="11.4" customHeight="1">
      <c r="A23" s="106" t="s">
        <v>37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</row>
    <row r="24" spans="1:24" s="12" customFormat="1" ht="11.4" customHeight="1">
      <c r="A24" s="93" t="s">
        <v>1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5"/>
    </row>
    <row r="25" spans="1:24" ht="30">
      <c r="A25" s="96" t="s">
        <v>71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8"/>
    </row>
    <row r="26" spans="1:24" ht="15.6" customHeight="1">
      <c r="A26" s="21" t="s">
        <v>3</v>
      </c>
      <c r="B26" s="99" t="s">
        <v>70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</row>
    <row r="27" spans="1:24" ht="15.6" customHeight="1">
      <c r="A27" s="21" t="s">
        <v>7</v>
      </c>
      <c r="B27" s="99" t="s">
        <v>63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100"/>
    </row>
    <row r="28" spans="1:24" ht="13.95" customHeight="1">
      <c r="A28" s="22"/>
      <c r="B28" s="23" t="s">
        <v>9</v>
      </c>
      <c r="C28" s="24" t="s">
        <v>10</v>
      </c>
      <c r="D28" s="24" t="s">
        <v>11</v>
      </c>
      <c r="E28" s="24" t="s">
        <v>12</v>
      </c>
      <c r="F28" s="24" t="s">
        <v>13</v>
      </c>
      <c r="G28" s="24" t="s">
        <v>14</v>
      </c>
      <c r="H28" s="24" t="s">
        <v>15</v>
      </c>
      <c r="I28" s="24" t="s">
        <v>16</v>
      </c>
      <c r="J28" s="29" t="s">
        <v>17</v>
      </c>
      <c r="K28" s="24" t="s">
        <v>18</v>
      </c>
      <c r="L28" s="30" t="s">
        <v>19</v>
      </c>
      <c r="M28" s="24" t="s">
        <v>20</v>
      </c>
      <c r="N28" s="24" t="s">
        <v>21</v>
      </c>
      <c r="O28" s="24" t="s">
        <v>22</v>
      </c>
      <c r="P28" s="24" t="s">
        <v>23</v>
      </c>
      <c r="Q28" s="31" t="s">
        <v>24</v>
      </c>
      <c r="R28" s="32" t="s">
        <v>25</v>
      </c>
      <c r="S28" s="32" t="s">
        <v>26</v>
      </c>
      <c r="T28" s="32" t="s">
        <v>27</v>
      </c>
      <c r="U28" s="32" t="s">
        <v>28</v>
      </c>
      <c r="V28" s="32" t="s">
        <v>29</v>
      </c>
      <c r="W28" s="33" t="s">
        <v>30</v>
      </c>
      <c r="X28" s="34" t="s">
        <v>31</v>
      </c>
    </row>
    <row r="29" spans="1:24" s="15" customFormat="1" ht="13.5" customHeight="1">
      <c r="A29" s="107" t="s">
        <v>67</v>
      </c>
      <c r="B29" s="45" t="s">
        <v>33</v>
      </c>
      <c r="C29" s="46">
        <v>1.4</v>
      </c>
      <c r="D29" s="46">
        <v>2</v>
      </c>
      <c r="E29" s="46">
        <v>1.5</v>
      </c>
      <c r="F29" s="46">
        <v>1</v>
      </c>
      <c r="G29" s="46">
        <v>5</v>
      </c>
      <c r="H29" s="46">
        <v>4.5999999999999996</v>
      </c>
      <c r="I29" s="46">
        <v>4</v>
      </c>
      <c r="J29" s="46">
        <v>1.8</v>
      </c>
      <c r="K29" s="46">
        <v>2.6</v>
      </c>
      <c r="L29" s="46">
        <v>1</v>
      </c>
      <c r="M29" s="46">
        <v>1.78</v>
      </c>
      <c r="N29" s="46">
        <v>1</v>
      </c>
      <c r="O29" s="46">
        <v>2.2999999999999998</v>
      </c>
      <c r="P29" s="46"/>
      <c r="Q29" s="48"/>
      <c r="R29" s="46">
        <v>1.2</v>
      </c>
      <c r="S29" s="46">
        <v>0.5</v>
      </c>
      <c r="T29" s="46">
        <v>10</v>
      </c>
      <c r="U29" s="46">
        <v>0.8</v>
      </c>
      <c r="V29" s="46">
        <v>5</v>
      </c>
      <c r="W29" s="49"/>
      <c r="X29" s="50">
        <v>0.1</v>
      </c>
    </row>
    <row r="30" spans="1:24" s="16" customFormat="1">
      <c r="A30" s="107"/>
      <c r="B30" s="47" t="s">
        <v>34</v>
      </c>
      <c r="C30" s="47">
        <v>54</v>
      </c>
      <c r="D30" s="47">
        <v>15</v>
      </c>
      <c r="E30" s="47">
        <v>18</v>
      </c>
      <c r="F30" s="47">
        <v>0.4</v>
      </c>
      <c r="G30" s="47">
        <v>0.2</v>
      </c>
      <c r="H30" s="47">
        <v>0.2</v>
      </c>
      <c r="I30" s="47">
        <v>0.1</v>
      </c>
      <c r="J30" s="47">
        <v>4</v>
      </c>
      <c r="K30" s="47">
        <v>2</v>
      </c>
      <c r="L30" s="47">
        <v>1</v>
      </c>
      <c r="M30" s="47">
        <v>0.1</v>
      </c>
      <c r="N30" s="47">
        <v>1</v>
      </c>
      <c r="O30" s="47">
        <v>4</v>
      </c>
      <c r="P30" s="47">
        <f>SUM(C30:O30)</f>
        <v>100</v>
      </c>
      <c r="Q30" s="48">
        <f>C30*C29+D30*D29+E30*E29+F30*F29+G30*G29+H30*H29+I30*I29+J30*J29+K30*K29+L30*L29+M30*M29+N29*N30+O29*O30</f>
        <v>159.09799999999996</v>
      </c>
      <c r="R30" s="26">
        <v>1.25</v>
      </c>
      <c r="S30" s="26">
        <v>7</v>
      </c>
      <c r="T30" s="26">
        <v>1</v>
      </c>
      <c r="U30" s="26">
        <v>1.3</v>
      </c>
      <c r="V30" s="26">
        <v>1</v>
      </c>
      <c r="W30" s="48">
        <f>Q30+R30*R29+S30*S29+T30*T29+U30*U29+V30*V29</f>
        <v>180.13799999999995</v>
      </c>
      <c r="X30" s="39">
        <f>W30*X29+W30</f>
        <v>198.15179999999995</v>
      </c>
    </row>
    <row r="31" spans="1:24" s="17" customFormat="1">
      <c r="A31" s="27" t="s">
        <v>35</v>
      </c>
      <c r="B31" s="1">
        <v>300</v>
      </c>
      <c r="C31" s="1">
        <f>B31/100*C30</f>
        <v>162</v>
      </c>
      <c r="D31" s="1">
        <f>B31/100*D30</f>
        <v>45</v>
      </c>
      <c r="E31" s="1">
        <f>B31/100*E30</f>
        <v>54</v>
      </c>
      <c r="F31" s="1">
        <f>B31/100*F30</f>
        <v>1.2000000000000002</v>
      </c>
      <c r="G31" s="1">
        <f>B31/100*G30</f>
        <v>0.60000000000000009</v>
      </c>
      <c r="H31" s="1">
        <f>B31/100*H30</f>
        <v>0.60000000000000009</v>
      </c>
      <c r="I31" s="1">
        <f>B31/100*I30</f>
        <v>0.30000000000000004</v>
      </c>
      <c r="J31" s="1">
        <f>B31/100*J30</f>
        <v>12</v>
      </c>
      <c r="K31" s="1">
        <f>B31/100*K30</f>
        <v>6</v>
      </c>
      <c r="L31" s="1">
        <f>B31/100*L30</f>
        <v>3</v>
      </c>
      <c r="M31" s="1">
        <f>B31/100*M30</f>
        <v>0.30000000000000004</v>
      </c>
      <c r="N31" s="1">
        <f>B31/100*N30</f>
        <v>3</v>
      </c>
      <c r="O31" s="1">
        <f>B31/100*O30</f>
        <v>12</v>
      </c>
      <c r="P31" s="1">
        <f>SUM(C31:O31)</f>
        <v>300.00000000000006</v>
      </c>
      <c r="Q31" s="51">
        <f>C31*C29+D31*D29+E31*E29+F31*F29+G31*G29+H31*H29+I31*I29+J31*J29+K31*K29+L31*L29+M31*M29+N29*N31+O29*O31</f>
        <v>477.29399999999998</v>
      </c>
      <c r="R31" s="28">
        <f>B31/100*R30</f>
        <v>3.75</v>
      </c>
      <c r="S31" s="28">
        <f>B31/100*S30</f>
        <v>21</v>
      </c>
      <c r="T31" s="28">
        <f>B31/100*T30</f>
        <v>3</v>
      </c>
      <c r="U31" s="28">
        <f>B31/100*U30</f>
        <v>3.9000000000000004</v>
      </c>
      <c r="V31" s="28">
        <f>B31/100*V30</f>
        <v>3</v>
      </c>
      <c r="W31" s="51">
        <f>Q31+R31*R29+S31*S29+T31*T29+U31*U29+V31*V29</f>
        <v>540.41399999999999</v>
      </c>
      <c r="X31" s="42">
        <f>W31*X29+W31</f>
        <v>594.45539999999994</v>
      </c>
    </row>
    <row r="32" spans="1:24" s="12" customFormat="1" ht="7.8">
      <c r="A32" s="103" t="s">
        <v>68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5"/>
    </row>
    <row r="33" spans="1:24" ht="15.6" customHeight="1">
      <c r="A33" s="106" t="s">
        <v>37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</row>
    <row r="34" spans="1:24" s="12" customFormat="1" ht="7.95" customHeight="1">
      <c r="A34" s="93" t="s">
        <v>1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5"/>
    </row>
    <row r="35" spans="1:24" ht="30">
      <c r="A35" s="96" t="s">
        <v>72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8"/>
    </row>
    <row r="36" spans="1:24" ht="15.6" customHeight="1">
      <c r="A36" s="21" t="s">
        <v>3</v>
      </c>
      <c r="B36" s="99" t="s">
        <v>70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100"/>
    </row>
    <row r="37" spans="1:24" ht="15.6" customHeight="1">
      <c r="A37" s="21" t="s">
        <v>7</v>
      </c>
      <c r="B37" s="99" t="s">
        <v>63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100"/>
    </row>
    <row r="38" spans="1:24" ht="26.4">
      <c r="A38" s="22"/>
      <c r="B38" s="23" t="s">
        <v>9</v>
      </c>
      <c r="C38" s="24" t="s">
        <v>10</v>
      </c>
      <c r="D38" s="24" t="s">
        <v>11</v>
      </c>
      <c r="E38" s="24" t="s">
        <v>12</v>
      </c>
      <c r="F38" s="24" t="s">
        <v>13</v>
      </c>
      <c r="G38" s="24" t="s">
        <v>14</v>
      </c>
      <c r="H38" s="24" t="s">
        <v>15</v>
      </c>
      <c r="I38" s="24" t="s">
        <v>16</v>
      </c>
      <c r="J38" s="29" t="s">
        <v>17</v>
      </c>
      <c r="K38" s="24" t="s">
        <v>18</v>
      </c>
      <c r="L38" s="30" t="s">
        <v>19</v>
      </c>
      <c r="M38" s="24" t="s">
        <v>20</v>
      </c>
      <c r="N38" s="24" t="s">
        <v>21</v>
      </c>
      <c r="O38" s="24" t="s">
        <v>22</v>
      </c>
      <c r="P38" s="24" t="s">
        <v>23</v>
      </c>
      <c r="Q38" s="31" t="s">
        <v>24</v>
      </c>
      <c r="R38" s="32" t="s">
        <v>25</v>
      </c>
      <c r="S38" s="32" t="s">
        <v>26</v>
      </c>
      <c r="T38" s="32" t="s">
        <v>27</v>
      </c>
      <c r="U38" s="32" t="s">
        <v>28</v>
      </c>
      <c r="V38" s="32" t="s">
        <v>29</v>
      </c>
      <c r="W38" s="33" t="s">
        <v>30</v>
      </c>
      <c r="X38" s="34" t="s">
        <v>31</v>
      </c>
    </row>
    <row r="39" spans="1:24" s="15" customFormat="1" ht="13.5" customHeight="1">
      <c r="A39" s="107" t="s">
        <v>67</v>
      </c>
      <c r="B39" s="45" t="s">
        <v>33</v>
      </c>
      <c r="C39" s="46">
        <v>1.4</v>
      </c>
      <c r="D39" s="46">
        <v>2</v>
      </c>
      <c r="E39" s="46">
        <v>1.5</v>
      </c>
      <c r="F39" s="46">
        <v>1</v>
      </c>
      <c r="G39" s="46">
        <v>5</v>
      </c>
      <c r="H39" s="46">
        <v>4.5999999999999996</v>
      </c>
      <c r="I39" s="46">
        <v>4</v>
      </c>
      <c r="J39" s="46">
        <v>1.8</v>
      </c>
      <c r="K39" s="46">
        <v>2.6</v>
      </c>
      <c r="L39" s="46">
        <v>1</v>
      </c>
      <c r="M39" s="46">
        <v>1.78</v>
      </c>
      <c r="N39" s="46">
        <v>1</v>
      </c>
      <c r="O39" s="46">
        <v>2.2999999999999998</v>
      </c>
      <c r="P39" s="46"/>
      <c r="Q39" s="48"/>
      <c r="R39" s="46">
        <v>1.2</v>
      </c>
      <c r="S39" s="46">
        <v>0.5</v>
      </c>
      <c r="T39" s="46">
        <v>10</v>
      </c>
      <c r="U39" s="46">
        <v>0.8</v>
      </c>
      <c r="V39" s="46">
        <v>5</v>
      </c>
      <c r="W39" s="49"/>
      <c r="X39" s="50">
        <v>0.1</v>
      </c>
    </row>
    <row r="40" spans="1:24" s="16" customFormat="1">
      <c r="A40" s="107"/>
      <c r="B40" s="47" t="s">
        <v>34</v>
      </c>
      <c r="C40" s="47">
        <v>54</v>
      </c>
      <c r="D40" s="47">
        <v>15</v>
      </c>
      <c r="E40" s="47">
        <v>18</v>
      </c>
      <c r="F40" s="47">
        <v>0.4</v>
      </c>
      <c r="G40" s="47">
        <v>0.2</v>
      </c>
      <c r="H40" s="47">
        <v>0.2</v>
      </c>
      <c r="I40" s="47">
        <v>0.1</v>
      </c>
      <c r="J40" s="47">
        <v>4</v>
      </c>
      <c r="K40" s="47">
        <v>2</v>
      </c>
      <c r="L40" s="47">
        <v>1</v>
      </c>
      <c r="M40" s="47">
        <v>0.1</v>
      </c>
      <c r="N40" s="47">
        <v>1</v>
      </c>
      <c r="O40" s="47">
        <v>4</v>
      </c>
      <c r="P40" s="47">
        <f>SUM(C40:O40)</f>
        <v>100</v>
      </c>
      <c r="Q40" s="48">
        <f>C40*C39+D40*D39+E40*E39+F40*F39+G40*G39+H40*H39+I40*I39+J40*J39+K40*K39+L40*L39+M40*M39+N39*N40+O39*O40</f>
        <v>159.09799999999996</v>
      </c>
      <c r="R40" s="26">
        <v>1.25</v>
      </c>
      <c r="S40" s="26">
        <v>7</v>
      </c>
      <c r="T40" s="26">
        <v>1</v>
      </c>
      <c r="U40" s="26">
        <v>1.3</v>
      </c>
      <c r="V40" s="26">
        <v>1</v>
      </c>
      <c r="W40" s="48">
        <f>Q40+R40*R39+S40*S39+T40*T39+U40*U39+V40*V39</f>
        <v>180.13799999999995</v>
      </c>
      <c r="X40" s="39">
        <f>W40*X39+W40</f>
        <v>198.15179999999995</v>
      </c>
    </row>
    <row r="41" spans="1:24" s="17" customFormat="1">
      <c r="A41" s="27" t="s">
        <v>35</v>
      </c>
      <c r="B41" s="1">
        <v>400</v>
      </c>
      <c r="C41" s="1">
        <f>B41/100*C40</f>
        <v>216</v>
      </c>
      <c r="D41" s="1">
        <f>B41/100*D40</f>
        <v>60</v>
      </c>
      <c r="E41" s="1">
        <f>B41/100*E40</f>
        <v>72</v>
      </c>
      <c r="F41" s="1">
        <f>B41/100*F40</f>
        <v>1.6</v>
      </c>
      <c r="G41" s="1">
        <f>B41/100*G40</f>
        <v>0.8</v>
      </c>
      <c r="H41" s="1">
        <f>B41/100*H40</f>
        <v>0.8</v>
      </c>
      <c r="I41" s="1">
        <f>B41/100*I40</f>
        <v>0.4</v>
      </c>
      <c r="J41" s="1">
        <f>B41/100*J40</f>
        <v>16</v>
      </c>
      <c r="K41" s="1">
        <f>B41/100*K40</f>
        <v>8</v>
      </c>
      <c r="L41" s="1">
        <f>B41/100*L40</f>
        <v>4</v>
      </c>
      <c r="M41" s="1">
        <f>B41/100*M40</f>
        <v>0.4</v>
      </c>
      <c r="N41" s="1">
        <f>B41/100*N40</f>
        <v>4</v>
      </c>
      <c r="O41" s="1">
        <f>B41/100*O40</f>
        <v>16</v>
      </c>
      <c r="P41" s="1">
        <f>SUM(C41:O41)</f>
        <v>400</v>
      </c>
      <c r="Q41" s="51">
        <f>C41*C39+D41*D39+E41*E39+F41*F39+G41*G39+H41*H39+I41*I39+J41*J39+K41*K39+L41*L39+M41*M39+N39*N41+O39*O41</f>
        <v>636.39199999999983</v>
      </c>
      <c r="R41" s="28">
        <f>B41/100*R40</f>
        <v>5</v>
      </c>
      <c r="S41" s="28">
        <f>B41/100*S40</f>
        <v>28</v>
      </c>
      <c r="T41" s="28">
        <f>B41/100*T40</f>
        <v>4</v>
      </c>
      <c r="U41" s="28">
        <f>B41/100*U40</f>
        <v>5.2</v>
      </c>
      <c r="V41" s="28">
        <f>B41/100*V40</f>
        <v>4</v>
      </c>
      <c r="W41" s="51">
        <f>Q41+R41*R39+S41*S39+T41*T39+U41*U39+V41*V39</f>
        <v>720.55199999999979</v>
      </c>
      <c r="X41" s="42">
        <f>W41*X39+W41</f>
        <v>792.60719999999981</v>
      </c>
    </row>
    <row r="42" spans="1:24" s="12" customFormat="1" ht="7.8">
      <c r="A42" s="103" t="s">
        <v>68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5"/>
    </row>
    <row r="43" spans="1:24" ht="15.6" customHeight="1">
      <c r="A43" s="106" t="s">
        <v>37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</row>
    <row r="44" spans="1:24" s="12" customFormat="1" ht="7.95" customHeight="1">
      <c r="A44" s="93" t="s">
        <v>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5"/>
    </row>
    <row r="45" spans="1:24" ht="30">
      <c r="A45" s="96" t="s">
        <v>73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8"/>
    </row>
    <row r="46" spans="1:24" ht="15.6" customHeight="1">
      <c r="A46" s="21" t="s">
        <v>3</v>
      </c>
      <c r="B46" s="99" t="s">
        <v>70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100"/>
    </row>
    <row r="47" spans="1:24" ht="13.2" customHeight="1">
      <c r="A47" s="21" t="s">
        <v>7</v>
      </c>
      <c r="B47" s="99" t="s">
        <v>63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100"/>
    </row>
    <row r="48" spans="1:24" ht="26.4">
      <c r="A48" s="22"/>
      <c r="B48" s="23" t="s">
        <v>9</v>
      </c>
      <c r="C48" s="24" t="s">
        <v>10</v>
      </c>
      <c r="D48" s="24" t="s">
        <v>11</v>
      </c>
      <c r="E48" s="24" t="s">
        <v>12</v>
      </c>
      <c r="F48" s="24" t="s">
        <v>13</v>
      </c>
      <c r="G48" s="24" t="s">
        <v>14</v>
      </c>
      <c r="H48" s="24" t="s">
        <v>15</v>
      </c>
      <c r="I48" s="24" t="s">
        <v>16</v>
      </c>
      <c r="J48" s="29" t="s">
        <v>17</v>
      </c>
      <c r="K48" s="24" t="s">
        <v>18</v>
      </c>
      <c r="L48" s="30" t="s">
        <v>19</v>
      </c>
      <c r="M48" s="24" t="s">
        <v>20</v>
      </c>
      <c r="N48" s="24" t="s">
        <v>21</v>
      </c>
      <c r="O48" s="24" t="s">
        <v>22</v>
      </c>
      <c r="P48" s="24" t="s">
        <v>23</v>
      </c>
      <c r="Q48" s="31" t="s">
        <v>24</v>
      </c>
      <c r="R48" s="32" t="s">
        <v>25</v>
      </c>
      <c r="S48" s="32" t="s">
        <v>26</v>
      </c>
      <c r="T48" s="32" t="s">
        <v>27</v>
      </c>
      <c r="U48" s="32" t="s">
        <v>28</v>
      </c>
      <c r="V48" s="32" t="s">
        <v>29</v>
      </c>
      <c r="W48" s="33" t="s">
        <v>30</v>
      </c>
      <c r="X48" s="34" t="s">
        <v>31</v>
      </c>
    </row>
    <row r="49" spans="1:24" s="15" customFormat="1" ht="13.5" customHeight="1">
      <c r="A49" s="107" t="s">
        <v>67</v>
      </c>
      <c r="B49" s="45" t="s">
        <v>33</v>
      </c>
      <c r="C49" s="46">
        <v>1.4</v>
      </c>
      <c r="D49" s="46">
        <v>2</v>
      </c>
      <c r="E49" s="46">
        <v>1.5</v>
      </c>
      <c r="F49" s="46">
        <v>1</v>
      </c>
      <c r="G49" s="46">
        <v>5</v>
      </c>
      <c r="H49" s="46">
        <v>4.5999999999999996</v>
      </c>
      <c r="I49" s="46">
        <v>4</v>
      </c>
      <c r="J49" s="46">
        <v>1.8</v>
      </c>
      <c r="K49" s="46">
        <v>2.6</v>
      </c>
      <c r="L49" s="46">
        <v>1</v>
      </c>
      <c r="M49" s="46">
        <v>1.78</v>
      </c>
      <c r="N49" s="46">
        <v>1</v>
      </c>
      <c r="O49" s="46">
        <v>2.2999999999999998</v>
      </c>
      <c r="P49" s="46"/>
      <c r="Q49" s="48"/>
      <c r="R49" s="46">
        <v>1.2</v>
      </c>
      <c r="S49" s="46">
        <v>0.5</v>
      </c>
      <c r="T49" s="46">
        <v>10</v>
      </c>
      <c r="U49" s="46">
        <v>0.8</v>
      </c>
      <c r="V49" s="46">
        <v>5</v>
      </c>
      <c r="W49" s="49"/>
      <c r="X49" s="50">
        <v>0.1</v>
      </c>
    </row>
    <row r="50" spans="1:24" s="16" customFormat="1">
      <c r="A50" s="107"/>
      <c r="B50" s="47" t="s">
        <v>34</v>
      </c>
      <c r="C50" s="47">
        <v>54</v>
      </c>
      <c r="D50" s="47">
        <v>15</v>
      </c>
      <c r="E50" s="47">
        <v>18</v>
      </c>
      <c r="F50" s="47">
        <v>0.4</v>
      </c>
      <c r="G50" s="47">
        <v>0.2</v>
      </c>
      <c r="H50" s="47">
        <v>0.2</v>
      </c>
      <c r="I50" s="47">
        <v>0.1</v>
      </c>
      <c r="J50" s="47">
        <v>4</v>
      </c>
      <c r="K50" s="47">
        <v>2</v>
      </c>
      <c r="L50" s="47">
        <v>1</v>
      </c>
      <c r="M50" s="47">
        <v>0.1</v>
      </c>
      <c r="N50" s="47">
        <v>1</v>
      </c>
      <c r="O50" s="47">
        <v>4</v>
      </c>
      <c r="P50" s="47">
        <f>SUM(C50:O50)</f>
        <v>100</v>
      </c>
      <c r="Q50" s="48">
        <f>C50*C49+D50*D49+E50*E49+F50*F49+G50*G49+H50*H49+I50*I49+J50*J49+K50*K49+L50*L49+M50*M49+N49*N50+O49*O50</f>
        <v>159.09799999999996</v>
      </c>
      <c r="R50" s="26">
        <v>1.25</v>
      </c>
      <c r="S50" s="26">
        <v>7</v>
      </c>
      <c r="T50" s="26">
        <v>1</v>
      </c>
      <c r="U50" s="26">
        <v>1.3</v>
      </c>
      <c r="V50" s="26">
        <v>1</v>
      </c>
      <c r="W50" s="48">
        <f>Q50+R50*R49+S50*S49+T50*T49+U50*U49+V50*V49</f>
        <v>180.13799999999995</v>
      </c>
      <c r="X50" s="39">
        <f>W50*X49+W50</f>
        <v>198.15179999999995</v>
      </c>
    </row>
    <row r="51" spans="1:24" s="17" customFormat="1">
      <c r="A51" s="27" t="s">
        <v>35</v>
      </c>
      <c r="B51" s="1">
        <v>500</v>
      </c>
      <c r="C51" s="1">
        <f>B51/100*C50</f>
        <v>270</v>
      </c>
      <c r="D51" s="1">
        <f>B51/100*D50</f>
        <v>75</v>
      </c>
      <c r="E51" s="1">
        <f>B51/100*E50</f>
        <v>90</v>
      </c>
      <c r="F51" s="1">
        <f>B51/100*F50</f>
        <v>2</v>
      </c>
      <c r="G51" s="1">
        <f>B51/100*G50</f>
        <v>1</v>
      </c>
      <c r="H51" s="1">
        <f>B51/100*H50</f>
        <v>1</v>
      </c>
      <c r="I51" s="1">
        <f>B51/100*I50</f>
        <v>0.5</v>
      </c>
      <c r="J51" s="1">
        <f>B51/100*J50</f>
        <v>20</v>
      </c>
      <c r="K51" s="1">
        <f>B51/100*K50</f>
        <v>10</v>
      </c>
      <c r="L51" s="1">
        <f>B51/100*L50</f>
        <v>5</v>
      </c>
      <c r="M51" s="1">
        <f>B51/100*M50</f>
        <v>0.5</v>
      </c>
      <c r="N51" s="1">
        <f>B51/100*N50</f>
        <v>5</v>
      </c>
      <c r="O51" s="1">
        <f>B51/100*O50</f>
        <v>20</v>
      </c>
      <c r="P51" s="1">
        <f>SUM(C51:O51)</f>
        <v>500</v>
      </c>
      <c r="Q51" s="51">
        <f>C51*C49+D51*D49+E51*E49+F51*F49+G51*G49+H51*H49+I51*I49+J51*J49+K51*K49+L51*L49+M51*M49+N49*N51+O49*O51</f>
        <v>795.49</v>
      </c>
      <c r="R51" s="28">
        <f>B51/100*R50</f>
        <v>6.25</v>
      </c>
      <c r="S51" s="28">
        <f>B51/100*S50</f>
        <v>35</v>
      </c>
      <c r="T51" s="28">
        <f>B51/100*T50</f>
        <v>5</v>
      </c>
      <c r="U51" s="28">
        <f>B51/100*U50</f>
        <v>6.5</v>
      </c>
      <c r="V51" s="28">
        <f>B51/100*V50</f>
        <v>5</v>
      </c>
      <c r="W51" s="51">
        <f>Q51+R51*R49+S51*S49+T51*T49+U51*U49+V51*V49</f>
        <v>900.69</v>
      </c>
      <c r="X51" s="42">
        <f>W51*X49+W51</f>
        <v>990.75900000000001</v>
      </c>
    </row>
    <row r="52" spans="1:24" s="12" customFormat="1" ht="7.8">
      <c r="A52" s="103" t="s">
        <v>68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5"/>
    </row>
    <row r="53" spans="1:24" ht="15.6" customHeight="1">
      <c r="A53" s="106" t="s">
        <v>37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</row>
    <row r="54" spans="1:24" s="12" customFormat="1" ht="7.95" customHeight="1">
      <c r="A54" s="93" t="s">
        <v>1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5"/>
    </row>
    <row r="55" spans="1:24" ht="30">
      <c r="A55" s="96" t="s">
        <v>74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8"/>
    </row>
    <row r="56" spans="1:24" ht="15.6" customHeight="1">
      <c r="A56" s="21" t="s">
        <v>3</v>
      </c>
      <c r="B56" s="99" t="s">
        <v>70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100"/>
    </row>
    <row r="57" spans="1:24" ht="15.6" customHeight="1">
      <c r="A57" s="21" t="s">
        <v>7</v>
      </c>
      <c r="B57" s="99" t="s">
        <v>63</v>
      </c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100"/>
    </row>
    <row r="58" spans="1:24" ht="26.4">
      <c r="A58" s="22"/>
      <c r="B58" s="23" t="s">
        <v>9</v>
      </c>
      <c r="C58" s="24" t="s">
        <v>10</v>
      </c>
      <c r="D58" s="24" t="s">
        <v>11</v>
      </c>
      <c r="E58" s="24" t="s">
        <v>12</v>
      </c>
      <c r="F58" s="24" t="s">
        <v>13</v>
      </c>
      <c r="G58" s="24" t="s">
        <v>14</v>
      </c>
      <c r="H58" s="24" t="s">
        <v>15</v>
      </c>
      <c r="I58" s="24" t="s">
        <v>16</v>
      </c>
      <c r="J58" s="29" t="s">
        <v>17</v>
      </c>
      <c r="K58" s="24" t="s">
        <v>18</v>
      </c>
      <c r="L58" s="30" t="s">
        <v>19</v>
      </c>
      <c r="M58" s="24" t="s">
        <v>20</v>
      </c>
      <c r="N58" s="24" t="s">
        <v>21</v>
      </c>
      <c r="O58" s="24" t="s">
        <v>22</v>
      </c>
      <c r="P58" s="24" t="s">
        <v>23</v>
      </c>
      <c r="Q58" s="31" t="s">
        <v>24</v>
      </c>
      <c r="R58" s="32" t="s">
        <v>25</v>
      </c>
      <c r="S58" s="32" t="s">
        <v>26</v>
      </c>
      <c r="T58" s="32" t="s">
        <v>27</v>
      </c>
      <c r="U58" s="32" t="s">
        <v>28</v>
      </c>
      <c r="V58" s="32" t="s">
        <v>29</v>
      </c>
      <c r="W58" s="33" t="s">
        <v>30</v>
      </c>
      <c r="X58" s="34" t="s">
        <v>31</v>
      </c>
    </row>
    <row r="59" spans="1:24" s="15" customFormat="1" ht="13.5" customHeight="1">
      <c r="A59" s="107" t="s">
        <v>67</v>
      </c>
      <c r="B59" s="45" t="s">
        <v>33</v>
      </c>
      <c r="C59" s="46">
        <v>1.4</v>
      </c>
      <c r="D59" s="46">
        <v>2</v>
      </c>
      <c r="E59" s="46">
        <v>1.5</v>
      </c>
      <c r="F59" s="46">
        <v>1</v>
      </c>
      <c r="G59" s="46">
        <v>5</v>
      </c>
      <c r="H59" s="46">
        <v>4.5999999999999996</v>
      </c>
      <c r="I59" s="46">
        <v>4</v>
      </c>
      <c r="J59" s="46">
        <v>1.8</v>
      </c>
      <c r="K59" s="46">
        <v>2.6</v>
      </c>
      <c r="L59" s="46">
        <v>1</v>
      </c>
      <c r="M59" s="46">
        <v>1.78</v>
      </c>
      <c r="N59" s="46">
        <v>1</v>
      </c>
      <c r="O59" s="46">
        <v>2.2999999999999998</v>
      </c>
      <c r="P59" s="46"/>
      <c r="Q59" s="48"/>
      <c r="R59" s="46">
        <v>1.2</v>
      </c>
      <c r="S59" s="46">
        <v>0.5</v>
      </c>
      <c r="T59" s="46">
        <v>10</v>
      </c>
      <c r="U59" s="46">
        <v>0.8</v>
      </c>
      <c r="V59" s="46">
        <v>5</v>
      </c>
      <c r="W59" s="49"/>
      <c r="X59" s="50">
        <v>0.1</v>
      </c>
    </row>
    <row r="60" spans="1:24" s="16" customFormat="1">
      <c r="A60" s="107"/>
      <c r="B60" s="47" t="s">
        <v>34</v>
      </c>
      <c r="C60" s="47">
        <v>54</v>
      </c>
      <c r="D60" s="47">
        <v>15</v>
      </c>
      <c r="E60" s="47">
        <v>18</v>
      </c>
      <c r="F60" s="47">
        <v>0.4</v>
      </c>
      <c r="G60" s="47">
        <v>0.2</v>
      </c>
      <c r="H60" s="47">
        <v>0.2</v>
      </c>
      <c r="I60" s="47">
        <v>0.1</v>
      </c>
      <c r="J60" s="47">
        <v>4</v>
      </c>
      <c r="K60" s="47">
        <v>2</v>
      </c>
      <c r="L60" s="47">
        <v>1</v>
      </c>
      <c r="M60" s="47">
        <v>0.1</v>
      </c>
      <c r="N60" s="47">
        <v>1</v>
      </c>
      <c r="O60" s="47">
        <v>4</v>
      </c>
      <c r="P60" s="47">
        <f>SUM(C60:O60)</f>
        <v>100</v>
      </c>
      <c r="Q60" s="48">
        <f>C60*C59+D60*D59+E60*E59+F60*F59+G60*G59+H60*H59+I60*I59+J60*J59+K60*K59+L60*L59+M60*M59+N59*N60+O59*O60</f>
        <v>159.09799999999996</v>
      </c>
      <c r="R60" s="26">
        <v>1.25</v>
      </c>
      <c r="S60" s="26">
        <v>7</v>
      </c>
      <c r="T60" s="26">
        <v>1</v>
      </c>
      <c r="U60" s="26">
        <v>1.3</v>
      </c>
      <c r="V60" s="26">
        <v>1</v>
      </c>
      <c r="W60" s="48">
        <f>Q60+R60*R59+S60*S59+T60*T59+U60*U59+V60*V59</f>
        <v>180.13799999999995</v>
      </c>
      <c r="X60" s="39">
        <f>W60*X59+W60</f>
        <v>198.15179999999995</v>
      </c>
    </row>
    <row r="61" spans="1:24" s="17" customFormat="1">
      <c r="A61" s="27" t="s">
        <v>35</v>
      </c>
      <c r="B61" s="1">
        <v>600</v>
      </c>
      <c r="C61" s="1">
        <f>B61/100*C60</f>
        <v>324</v>
      </c>
      <c r="D61" s="1">
        <f>B61/100*D60</f>
        <v>90</v>
      </c>
      <c r="E61" s="1">
        <f>B61/100*E60</f>
        <v>108</v>
      </c>
      <c r="F61" s="1">
        <f>B61/100*F60</f>
        <v>2.4000000000000004</v>
      </c>
      <c r="G61" s="1">
        <f>B61/100*G60</f>
        <v>1.2000000000000002</v>
      </c>
      <c r="H61" s="1">
        <f>B61/100*H60</f>
        <v>1.2000000000000002</v>
      </c>
      <c r="I61" s="1">
        <f>B61/100*I60</f>
        <v>0.60000000000000009</v>
      </c>
      <c r="J61" s="1">
        <f>B61/100*J60</f>
        <v>24</v>
      </c>
      <c r="K61" s="1">
        <f>B61/100*K60</f>
        <v>12</v>
      </c>
      <c r="L61" s="1">
        <f>B61/100*L60</f>
        <v>6</v>
      </c>
      <c r="M61" s="1">
        <f>B61/100*M60</f>
        <v>0.60000000000000009</v>
      </c>
      <c r="N61" s="1">
        <f>B61/100*N60</f>
        <v>6</v>
      </c>
      <c r="O61" s="1">
        <f>B61/100*O60</f>
        <v>24</v>
      </c>
      <c r="P61" s="1">
        <f>SUM(C61:O61)</f>
        <v>600.00000000000011</v>
      </c>
      <c r="Q61" s="51">
        <f>C61*C59+D61*D59+E61*E59+F61*F59+G61*G59+H61*H59+I61*I59+J61*J59+K61*K59+L61*L59+M61*M59+N59*N61+O59*O61</f>
        <v>954.58799999999997</v>
      </c>
      <c r="R61" s="28">
        <f>B61/100*R60</f>
        <v>7.5</v>
      </c>
      <c r="S61" s="28">
        <f>B61/100*S60</f>
        <v>42</v>
      </c>
      <c r="T61" s="28">
        <f>B61/100*T60</f>
        <v>6</v>
      </c>
      <c r="U61" s="28">
        <f>B61/100*U60</f>
        <v>7.8000000000000007</v>
      </c>
      <c r="V61" s="28">
        <f>B61/100*V60</f>
        <v>6</v>
      </c>
      <c r="W61" s="51">
        <f>Q61+R61*R59+S61*S59+T61*T59+U61*U59+V61*V59</f>
        <v>1080.828</v>
      </c>
      <c r="X61" s="42">
        <f>W61*X59+W61</f>
        <v>1188.9107999999999</v>
      </c>
    </row>
    <row r="62" spans="1:24" s="12" customFormat="1" ht="7.8">
      <c r="A62" s="103" t="s">
        <v>68</v>
      </c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5"/>
    </row>
    <row r="63" spans="1:24" ht="15.6" customHeight="1">
      <c r="A63" s="106" t="s">
        <v>37</v>
      </c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</row>
    <row r="64" spans="1:24" s="12" customFormat="1" ht="7.95" customHeight="1">
      <c r="A64" s="93" t="s">
        <v>1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5"/>
    </row>
    <row r="65" spans="1:24" ht="30">
      <c r="A65" s="96" t="s">
        <v>75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8"/>
    </row>
    <row r="66" spans="1:24" ht="15.6" customHeight="1">
      <c r="A66" s="21" t="s">
        <v>3</v>
      </c>
      <c r="B66" s="99" t="s">
        <v>70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100"/>
    </row>
    <row r="67" spans="1:24" ht="15.6" customHeight="1">
      <c r="A67" s="21" t="s">
        <v>7</v>
      </c>
      <c r="B67" s="99" t="s">
        <v>63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100"/>
    </row>
    <row r="68" spans="1:24" ht="26.4">
      <c r="A68" s="22"/>
      <c r="B68" s="23" t="s">
        <v>9</v>
      </c>
      <c r="C68" s="24" t="s">
        <v>10</v>
      </c>
      <c r="D68" s="24" t="s">
        <v>11</v>
      </c>
      <c r="E68" s="24" t="s">
        <v>12</v>
      </c>
      <c r="F68" s="24" t="s">
        <v>13</v>
      </c>
      <c r="G68" s="24" t="s">
        <v>14</v>
      </c>
      <c r="H68" s="24" t="s">
        <v>15</v>
      </c>
      <c r="I68" s="24" t="s">
        <v>16</v>
      </c>
      <c r="J68" s="29" t="s">
        <v>17</v>
      </c>
      <c r="K68" s="24" t="s">
        <v>18</v>
      </c>
      <c r="L68" s="30" t="s">
        <v>19</v>
      </c>
      <c r="M68" s="24" t="s">
        <v>20</v>
      </c>
      <c r="N68" s="24" t="s">
        <v>21</v>
      </c>
      <c r="O68" s="24" t="s">
        <v>22</v>
      </c>
      <c r="P68" s="24" t="s">
        <v>23</v>
      </c>
      <c r="Q68" s="31" t="s">
        <v>24</v>
      </c>
      <c r="R68" s="32" t="s">
        <v>25</v>
      </c>
      <c r="S68" s="32" t="s">
        <v>26</v>
      </c>
      <c r="T68" s="32" t="s">
        <v>27</v>
      </c>
      <c r="U68" s="32" t="s">
        <v>28</v>
      </c>
      <c r="V68" s="32" t="s">
        <v>29</v>
      </c>
      <c r="W68" s="33" t="s">
        <v>30</v>
      </c>
      <c r="X68" s="34" t="s">
        <v>31</v>
      </c>
    </row>
    <row r="69" spans="1:24" s="15" customFormat="1" ht="13.5" customHeight="1">
      <c r="A69" s="107" t="s">
        <v>67</v>
      </c>
      <c r="B69" s="45" t="s">
        <v>33</v>
      </c>
      <c r="C69" s="46">
        <v>1.4</v>
      </c>
      <c r="D69" s="46">
        <v>2</v>
      </c>
      <c r="E69" s="46">
        <v>1.5</v>
      </c>
      <c r="F69" s="46">
        <v>1</v>
      </c>
      <c r="G69" s="46">
        <v>5</v>
      </c>
      <c r="H69" s="46">
        <v>4.5999999999999996</v>
      </c>
      <c r="I69" s="46">
        <v>4</v>
      </c>
      <c r="J69" s="46">
        <v>1.8</v>
      </c>
      <c r="K69" s="46">
        <v>2.6</v>
      </c>
      <c r="L69" s="46">
        <v>1</v>
      </c>
      <c r="M69" s="46">
        <v>1.78</v>
      </c>
      <c r="N69" s="46">
        <v>1</v>
      </c>
      <c r="O69" s="46">
        <v>2.2999999999999998</v>
      </c>
      <c r="P69" s="46"/>
      <c r="Q69" s="48"/>
      <c r="R69" s="46">
        <v>1.2</v>
      </c>
      <c r="S69" s="46">
        <v>0.5</v>
      </c>
      <c r="T69" s="46">
        <v>10</v>
      </c>
      <c r="U69" s="46">
        <v>0.8</v>
      </c>
      <c r="V69" s="46">
        <v>5</v>
      </c>
      <c r="W69" s="49"/>
      <c r="X69" s="50">
        <v>0.1</v>
      </c>
    </row>
    <row r="70" spans="1:24" s="16" customFormat="1">
      <c r="A70" s="107"/>
      <c r="B70" s="47" t="s">
        <v>34</v>
      </c>
      <c r="C70" s="47">
        <v>54</v>
      </c>
      <c r="D70" s="47">
        <v>15</v>
      </c>
      <c r="E70" s="47">
        <v>18</v>
      </c>
      <c r="F70" s="47">
        <v>0.4</v>
      </c>
      <c r="G70" s="47">
        <v>0.2</v>
      </c>
      <c r="H70" s="47">
        <v>0.2</v>
      </c>
      <c r="I70" s="47">
        <v>0.1</v>
      </c>
      <c r="J70" s="47">
        <v>4</v>
      </c>
      <c r="K70" s="47">
        <v>2</v>
      </c>
      <c r="L70" s="47">
        <v>1</v>
      </c>
      <c r="M70" s="47">
        <v>0.1</v>
      </c>
      <c r="N70" s="47">
        <v>1</v>
      </c>
      <c r="O70" s="47">
        <v>4</v>
      </c>
      <c r="P70" s="47">
        <f>SUM(C70:O70)</f>
        <v>100</v>
      </c>
      <c r="Q70" s="48">
        <f>C70*C69+D70*D69+E70*E69+F70*F69+G70*G69+H70*H69+I70*I69+J70*J69+K70*K69+L70*L69+M70*M69+N69*N70+O69*O70</f>
        <v>159.09799999999996</v>
      </c>
      <c r="R70" s="26">
        <v>1.25</v>
      </c>
      <c r="S70" s="26">
        <v>7</v>
      </c>
      <c r="T70" s="26">
        <v>1</v>
      </c>
      <c r="U70" s="26">
        <v>1.3</v>
      </c>
      <c r="V70" s="26">
        <v>1</v>
      </c>
      <c r="W70" s="48">
        <f>Q70+R70*R69+S70*S69+T70*T69+U70*U69+V70*V69</f>
        <v>180.13799999999995</v>
      </c>
      <c r="X70" s="39">
        <f>W70*X69+W70</f>
        <v>198.15179999999995</v>
      </c>
    </row>
    <row r="71" spans="1:24" s="17" customFormat="1">
      <c r="A71" s="27" t="s">
        <v>35</v>
      </c>
      <c r="B71" s="1">
        <v>700</v>
      </c>
      <c r="C71" s="1">
        <f>B71/100*C70</f>
        <v>378</v>
      </c>
      <c r="D71" s="1">
        <f>B71/100*D70</f>
        <v>105</v>
      </c>
      <c r="E71" s="1">
        <f>B71/100*E70</f>
        <v>126</v>
      </c>
      <c r="F71" s="1">
        <f>B71/100*F70</f>
        <v>2.8000000000000003</v>
      </c>
      <c r="G71" s="1">
        <f>B71/100*G70</f>
        <v>1.4000000000000001</v>
      </c>
      <c r="H71" s="1">
        <f>B71/100*H70</f>
        <v>1.4000000000000001</v>
      </c>
      <c r="I71" s="1">
        <f>B71/100*I70</f>
        <v>0.70000000000000007</v>
      </c>
      <c r="J71" s="1">
        <f>B71/100*J70</f>
        <v>28</v>
      </c>
      <c r="K71" s="1">
        <f>B71/100*K70</f>
        <v>14</v>
      </c>
      <c r="L71" s="1">
        <f>B71/100*L70</f>
        <v>7</v>
      </c>
      <c r="M71" s="1">
        <f>B71/100*M70</f>
        <v>0.70000000000000007</v>
      </c>
      <c r="N71" s="1">
        <f>B71/100*N70</f>
        <v>7</v>
      </c>
      <c r="O71" s="1">
        <f>B71/100*O70</f>
        <v>28</v>
      </c>
      <c r="P71" s="1">
        <f>SUM(C71:O71)</f>
        <v>700</v>
      </c>
      <c r="Q71" s="51">
        <f>C71*C69+D71*D69+E71*E69+F71*F69+G71*G69+H71*H69+I71*I69+J71*J69+K71*K69+L71*L69+M71*M69+N69*N71+O69*O71</f>
        <v>1113.6860000000001</v>
      </c>
      <c r="R71" s="28">
        <f>B71/100*R70</f>
        <v>8.75</v>
      </c>
      <c r="S71" s="28">
        <f>B71/100*S70</f>
        <v>49</v>
      </c>
      <c r="T71" s="28">
        <f>B71/100*T70</f>
        <v>7</v>
      </c>
      <c r="U71" s="28">
        <f>B71/100*U70</f>
        <v>9.1</v>
      </c>
      <c r="V71" s="28">
        <f>B71/100*V70</f>
        <v>7</v>
      </c>
      <c r="W71" s="51">
        <f>Q71+R71*R69+S71*S69+T71*T69+U71*U69+V71*V69</f>
        <v>1260.9660000000001</v>
      </c>
      <c r="X71" s="42">
        <f>W71*X69+W71</f>
        <v>1387.0626000000002</v>
      </c>
    </row>
    <row r="72" spans="1:24" s="12" customFormat="1" ht="7.8">
      <c r="A72" s="103" t="s">
        <v>68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5"/>
    </row>
    <row r="73" spans="1:24" ht="15.6" customHeight="1">
      <c r="A73" s="106" t="s">
        <v>37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</row>
    <row r="74" spans="1:24" s="12" customFormat="1" ht="7.95" customHeight="1">
      <c r="A74" s="93" t="s">
        <v>1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5"/>
    </row>
    <row r="75" spans="1:24" ht="30">
      <c r="A75" s="96" t="s">
        <v>76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8"/>
    </row>
    <row r="76" spans="1:24" ht="15.6" customHeight="1">
      <c r="A76" s="21" t="s">
        <v>3</v>
      </c>
      <c r="B76" s="99" t="s">
        <v>70</v>
      </c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100"/>
    </row>
    <row r="77" spans="1:24" ht="15.6" customHeight="1">
      <c r="A77" s="21" t="s">
        <v>7</v>
      </c>
      <c r="B77" s="99" t="s">
        <v>63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100"/>
    </row>
    <row r="78" spans="1:24" ht="26.4">
      <c r="A78" s="22"/>
      <c r="B78" s="23" t="s">
        <v>9</v>
      </c>
      <c r="C78" s="24" t="s">
        <v>10</v>
      </c>
      <c r="D78" s="24" t="s">
        <v>11</v>
      </c>
      <c r="E78" s="24" t="s">
        <v>12</v>
      </c>
      <c r="F78" s="24" t="s">
        <v>13</v>
      </c>
      <c r="G78" s="24" t="s">
        <v>14</v>
      </c>
      <c r="H78" s="24" t="s">
        <v>15</v>
      </c>
      <c r="I78" s="24" t="s">
        <v>16</v>
      </c>
      <c r="J78" s="29" t="s">
        <v>17</v>
      </c>
      <c r="K78" s="24" t="s">
        <v>18</v>
      </c>
      <c r="L78" s="30" t="s">
        <v>19</v>
      </c>
      <c r="M78" s="24" t="s">
        <v>20</v>
      </c>
      <c r="N78" s="24" t="s">
        <v>21</v>
      </c>
      <c r="O78" s="24" t="s">
        <v>22</v>
      </c>
      <c r="P78" s="24" t="s">
        <v>23</v>
      </c>
      <c r="Q78" s="31" t="s">
        <v>24</v>
      </c>
      <c r="R78" s="32" t="s">
        <v>25</v>
      </c>
      <c r="S78" s="32" t="s">
        <v>26</v>
      </c>
      <c r="T78" s="32" t="s">
        <v>27</v>
      </c>
      <c r="U78" s="32" t="s">
        <v>28</v>
      </c>
      <c r="V78" s="32" t="s">
        <v>29</v>
      </c>
      <c r="W78" s="33" t="s">
        <v>30</v>
      </c>
      <c r="X78" s="34" t="s">
        <v>31</v>
      </c>
    </row>
    <row r="79" spans="1:24" s="15" customFormat="1" ht="13.5" customHeight="1">
      <c r="A79" s="107" t="s">
        <v>67</v>
      </c>
      <c r="B79" s="45" t="s">
        <v>33</v>
      </c>
      <c r="C79" s="46">
        <v>1.4</v>
      </c>
      <c r="D79" s="46">
        <v>2</v>
      </c>
      <c r="E79" s="46">
        <v>1.5</v>
      </c>
      <c r="F79" s="46">
        <v>1</v>
      </c>
      <c r="G79" s="46">
        <v>5</v>
      </c>
      <c r="H79" s="46">
        <v>4.5999999999999996</v>
      </c>
      <c r="I79" s="46">
        <v>4</v>
      </c>
      <c r="J79" s="46">
        <v>1.8</v>
      </c>
      <c r="K79" s="46">
        <v>2.6</v>
      </c>
      <c r="L79" s="46">
        <v>1</v>
      </c>
      <c r="M79" s="46">
        <v>1.78</v>
      </c>
      <c r="N79" s="46">
        <v>1</v>
      </c>
      <c r="O79" s="46">
        <v>2.2999999999999998</v>
      </c>
      <c r="P79" s="46"/>
      <c r="Q79" s="48"/>
      <c r="R79" s="46">
        <v>1.2</v>
      </c>
      <c r="S79" s="46">
        <v>0.5</v>
      </c>
      <c r="T79" s="46">
        <v>10</v>
      </c>
      <c r="U79" s="46">
        <v>0.8</v>
      </c>
      <c r="V79" s="46">
        <v>5</v>
      </c>
      <c r="W79" s="49"/>
      <c r="X79" s="50">
        <v>0.1</v>
      </c>
    </row>
    <row r="80" spans="1:24" s="16" customFormat="1">
      <c r="A80" s="107"/>
      <c r="B80" s="47" t="s">
        <v>34</v>
      </c>
      <c r="C80" s="47">
        <v>54</v>
      </c>
      <c r="D80" s="47">
        <v>15</v>
      </c>
      <c r="E80" s="47">
        <v>18</v>
      </c>
      <c r="F80" s="47">
        <v>0.4</v>
      </c>
      <c r="G80" s="47">
        <v>0.3</v>
      </c>
      <c r="H80" s="47">
        <v>0.4</v>
      </c>
      <c r="I80" s="47">
        <v>0.1</v>
      </c>
      <c r="J80" s="47">
        <v>4</v>
      </c>
      <c r="K80" s="47">
        <v>2</v>
      </c>
      <c r="L80" s="47">
        <v>1</v>
      </c>
      <c r="M80" s="47">
        <v>0.1</v>
      </c>
      <c r="N80" s="47">
        <v>1</v>
      </c>
      <c r="O80" s="47">
        <v>4</v>
      </c>
      <c r="P80" s="47">
        <f>SUM(C80:O80)</f>
        <v>100.3</v>
      </c>
      <c r="Q80" s="48">
        <f>C80*C79+D80*D79+E80*E79+F80*F79+G80*G79+H80*H79+I80*I79+J80*J79+K80*K79+L80*L79+M80*M79+N79*N80+O79*O80</f>
        <v>160.51799999999997</v>
      </c>
      <c r="R80" s="26">
        <v>1.25</v>
      </c>
      <c r="S80" s="26">
        <v>7</v>
      </c>
      <c r="T80" s="26">
        <v>1</v>
      </c>
      <c r="U80" s="26">
        <v>1.3</v>
      </c>
      <c r="V80" s="26">
        <v>1</v>
      </c>
      <c r="W80" s="48">
        <f>Q80+R80*R79+S80*S79+T80*T79+U80*U79+V80*V79</f>
        <v>181.55799999999996</v>
      </c>
      <c r="X80" s="39">
        <f>W80*X79+W80</f>
        <v>199.71379999999996</v>
      </c>
    </row>
    <row r="81" spans="1:24" s="16" customFormat="1" ht="15.6" customHeight="1">
      <c r="A81" s="27" t="s">
        <v>35</v>
      </c>
      <c r="B81" s="1">
        <v>800</v>
      </c>
      <c r="C81" s="1">
        <f>B81/100*C80</f>
        <v>432</v>
      </c>
      <c r="D81" s="1">
        <f>B81/100*D80</f>
        <v>120</v>
      </c>
      <c r="E81" s="1">
        <f>B81/100*E80</f>
        <v>144</v>
      </c>
      <c r="F81" s="1">
        <f>B81/100*F80</f>
        <v>3.2</v>
      </c>
      <c r="G81" s="1">
        <f>B81/100*G80</f>
        <v>2.4</v>
      </c>
      <c r="H81" s="1">
        <f>B81/100*H80</f>
        <v>3.2</v>
      </c>
      <c r="I81" s="1">
        <f>B81/100*I80</f>
        <v>0.8</v>
      </c>
      <c r="J81" s="1">
        <f>B81/100*J80</f>
        <v>32</v>
      </c>
      <c r="K81" s="1">
        <f>B81/100*K80</f>
        <v>16</v>
      </c>
      <c r="L81" s="1">
        <f>B81/100*L80</f>
        <v>8</v>
      </c>
      <c r="M81" s="1">
        <f>B81/100*M80</f>
        <v>0.8</v>
      </c>
      <c r="N81" s="1">
        <f>B81/100*N80</f>
        <v>8</v>
      </c>
      <c r="O81" s="1">
        <f>B81/100*O80</f>
        <v>32</v>
      </c>
      <c r="P81" s="1">
        <f>SUM(C81:O81)</f>
        <v>802.4</v>
      </c>
      <c r="Q81" s="51">
        <f>C81*C79+D81*D79+E81*E79+F81*F79+G81*G79+H81*H79+I81*I79+J81*J79+K81*K79+L81*L79+M81*M79+N79*N81+O79*O81</f>
        <v>1284.1439999999998</v>
      </c>
      <c r="R81" s="28">
        <f>B81/100*R80</f>
        <v>10</v>
      </c>
      <c r="S81" s="28">
        <f>B81/100*S80</f>
        <v>56</v>
      </c>
      <c r="T81" s="28">
        <f>B81/100*T80</f>
        <v>8</v>
      </c>
      <c r="U81" s="28">
        <f>B81/100*U80</f>
        <v>10.4</v>
      </c>
      <c r="V81" s="28">
        <f>B81/100*V80</f>
        <v>8</v>
      </c>
      <c r="W81" s="51">
        <f>Q81+R81*R79+S81*S79+T81*T79+U81*U79+V81*V79</f>
        <v>1452.4639999999997</v>
      </c>
      <c r="X81" s="42">
        <f>W81*X79+W81</f>
        <v>1597.7103999999997</v>
      </c>
    </row>
    <row r="82" spans="1:24" s="12" customFormat="1" ht="7.8">
      <c r="A82" s="103" t="s">
        <v>68</v>
      </c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5"/>
    </row>
  </sheetData>
  <mergeCells count="57">
    <mergeCell ref="A75:X75"/>
    <mergeCell ref="B76:X76"/>
    <mergeCell ref="B77:X77"/>
    <mergeCell ref="A82:X82"/>
    <mergeCell ref="A9:A10"/>
    <mergeCell ref="A19:A20"/>
    <mergeCell ref="A29:A30"/>
    <mergeCell ref="A39:A40"/>
    <mergeCell ref="A49:A50"/>
    <mergeCell ref="A59:A60"/>
    <mergeCell ref="A69:A70"/>
    <mergeCell ref="A79:A80"/>
    <mergeCell ref="B66:X66"/>
    <mergeCell ref="B67:X67"/>
    <mergeCell ref="A72:X72"/>
    <mergeCell ref="A73:X73"/>
    <mergeCell ref="A74:X74"/>
    <mergeCell ref="B57:X57"/>
    <mergeCell ref="A62:X62"/>
    <mergeCell ref="A63:X63"/>
    <mergeCell ref="A64:X64"/>
    <mergeCell ref="A65:X65"/>
    <mergeCell ref="A52:X52"/>
    <mergeCell ref="A53:X53"/>
    <mergeCell ref="A54:X54"/>
    <mergeCell ref="A55:X55"/>
    <mergeCell ref="B56:X56"/>
    <mergeCell ref="A43:X43"/>
    <mergeCell ref="A44:X44"/>
    <mergeCell ref="A45:X45"/>
    <mergeCell ref="B46:X46"/>
    <mergeCell ref="B47:X47"/>
    <mergeCell ref="A34:X34"/>
    <mergeCell ref="A35:X35"/>
    <mergeCell ref="B36:X36"/>
    <mergeCell ref="B37:X37"/>
    <mergeCell ref="A42:X42"/>
    <mergeCell ref="A25:X25"/>
    <mergeCell ref="B26:X26"/>
    <mergeCell ref="B27:X27"/>
    <mergeCell ref="A32:X32"/>
    <mergeCell ref="A33:X33"/>
    <mergeCell ref="B16:X16"/>
    <mergeCell ref="B17:X17"/>
    <mergeCell ref="A22:X22"/>
    <mergeCell ref="A23:X23"/>
    <mergeCell ref="A24:X24"/>
    <mergeCell ref="B7:X7"/>
    <mergeCell ref="A12:X12"/>
    <mergeCell ref="A13:X13"/>
    <mergeCell ref="A14:X14"/>
    <mergeCell ref="A15:X15"/>
    <mergeCell ref="A1:X1"/>
    <mergeCell ref="A3:X3"/>
    <mergeCell ref="A4:X4"/>
    <mergeCell ref="B5:X5"/>
    <mergeCell ref="B6:X6"/>
  </mergeCells>
  <phoneticPr fontId="20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2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workbookViewId="0">
      <selection activeCell="Q10" sqref="Q10"/>
    </sheetView>
  </sheetViews>
  <sheetFormatPr defaultColWidth="8.88671875" defaultRowHeight="15.6" customHeight="1"/>
  <cols>
    <col min="1" max="1" width="15.6640625" style="2" customWidth="1"/>
    <col min="2" max="2" width="6" style="2" customWidth="1"/>
    <col min="3" max="4" width="5.33203125" style="2" customWidth="1"/>
    <col min="5" max="5" width="7.109375" style="2" customWidth="1"/>
    <col min="6" max="6" width="5.33203125" style="2" customWidth="1"/>
    <col min="7" max="8" width="7.21875" style="2" customWidth="1"/>
    <col min="9" max="9" width="5.88671875" style="2" customWidth="1"/>
    <col min="10" max="11" width="5.33203125" style="2" customWidth="1"/>
    <col min="12" max="12" width="6.33203125" style="2" customWidth="1"/>
    <col min="13" max="13" width="7.21875" style="2" customWidth="1"/>
    <col min="14" max="15" width="5.33203125" style="2" customWidth="1"/>
    <col min="16" max="16" width="7.6640625" style="2" customWidth="1"/>
    <col min="17" max="17" width="10.21875" style="18" customWidth="1"/>
    <col min="18" max="22" width="5" style="2" customWidth="1"/>
    <col min="23" max="23" width="10.21875" style="19" customWidth="1"/>
    <col min="24" max="24" width="10.21875" style="20" customWidth="1"/>
    <col min="25" max="16384" width="8.88671875" style="2"/>
  </cols>
  <sheetData>
    <row r="1" spans="1:24" ht="45.6" customHeight="1">
      <c r="A1" s="92" t="s">
        <v>77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2" spans="1:24" ht="25.2" customHeight="1"/>
    <row r="3" spans="1:24" s="12" customFormat="1" ht="7.8">
      <c r="A3" s="93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</row>
    <row r="4" spans="1:24" ht="30">
      <c r="A4" s="96" t="s">
        <v>78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8"/>
    </row>
    <row r="5" spans="1:24" s="13" customFormat="1" ht="15.6" customHeight="1">
      <c r="A5" s="21" t="s">
        <v>3</v>
      </c>
      <c r="B5" s="99" t="s">
        <v>79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100"/>
    </row>
    <row r="6" spans="1:24" ht="43.95" customHeight="1">
      <c r="A6" s="21" t="s">
        <v>5</v>
      </c>
      <c r="B6" s="101" t="s">
        <v>80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2"/>
    </row>
    <row r="7" spans="1:24" ht="15.6" customHeight="1">
      <c r="A7" s="21" t="s">
        <v>7</v>
      </c>
      <c r="B7" s="99" t="s">
        <v>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100"/>
    </row>
    <row r="8" spans="1:24" s="14" customFormat="1" ht="26.4">
      <c r="A8" s="22"/>
      <c r="B8" s="23" t="s">
        <v>9</v>
      </c>
      <c r="C8" s="24" t="s">
        <v>10</v>
      </c>
      <c r="D8" s="24" t="s">
        <v>11</v>
      </c>
      <c r="E8" s="24" t="s">
        <v>64</v>
      </c>
      <c r="F8" s="24" t="s">
        <v>65</v>
      </c>
      <c r="G8" s="24" t="s">
        <v>14</v>
      </c>
      <c r="H8" s="24" t="s">
        <v>15</v>
      </c>
      <c r="I8" s="24" t="s">
        <v>16</v>
      </c>
      <c r="J8" s="29" t="s">
        <v>17</v>
      </c>
      <c r="K8" s="24" t="s">
        <v>18</v>
      </c>
      <c r="L8" s="30" t="s">
        <v>19</v>
      </c>
      <c r="M8" s="24" t="s">
        <v>20</v>
      </c>
      <c r="N8" s="24" t="s">
        <v>66</v>
      </c>
      <c r="O8" s="24" t="s">
        <v>22</v>
      </c>
      <c r="P8" s="24" t="s">
        <v>23</v>
      </c>
      <c r="Q8" s="31" t="s">
        <v>24</v>
      </c>
      <c r="R8" s="32" t="s">
        <v>25</v>
      </c>
      <c r="S8" s="32" t="s">
        <v>26</v>
      </c>
      <c r="T8" s="32" t="s">
        <v>27</v>
      </c>
      <c r="U8" s="32" t="s">
        <v>28</v>
      </c>
      <c r="V8" s="32" t="s">
        <v>29</v>
      </c>
      <c r="W8" s="33" t="s">
        <v>30</v>
      </c>
      <c r="X8" s="34" t="s">
        <v>31</v>
      </c>
    </row>
    <row r="9" spans="1:24" s="15" customFormat="1" ht="13.5" customHeight="1">
      <c r="A9" s="107" t="s">
        <v>82</v>
      </c>
      <c r="B9" s="25" t="s">
        <v>33</v>
      </c>
      <c r="C9" s="25">
        <v>1.4</v>
      </c>
      <c r="D9" s="25">
        <v>2</v>
      </c>
      <c r="E9" s="25">
        <v>1.2</v>
      </c>
      <c r="F9" s="25">
        <v>1</v>
      </c>
      <c r="G9" s="25">
        <v>5</v>
      </c>
      <c r="H9" s="25">
        <v>4.5999999999999996</v>
      </c>
      <c r="I9" s="25">
        <v>4</v>
      </c>
      <c r="J9" s="25">
        <v>1.8</v>
      </c>
      <c r="K9" s="25">
        <v>2.6</v>
      </c>
      <c r="L9" s="25">
        <v>1</v>
      </c>
      <c r="M9" s="25">
        <v>1.78</v>
      </c>
      <c r="N9" s="25">
        <v>1</v>
      </c>
      <c r="O9" s="25">
        <v>2.2999999999999998</v>
      </c>
      <c r="P9" s="25"/>
      <c r="Q9" s="35"/>
      <c r="R9" s="25">
        <v>1.2</v>
      </c>
      <c r="S9" s="25">
        <v>0.5</v>
      </c>
      <c r="T9" s="25">
        <v>10</v>
      </c>
      <c r="U9" s="25">
        <v>0.8</v>
      </c>
      <c r="V9" s="25">
        <v>5</v>
      </c>
      <c r="W9" s="36"/>
      <c r="X9" s="37">
        <v>0.1</v>
      </c>
    </row>
    <row r="10" spans="1:24" s="16" customFormat="1">
      <c r="A10" s="107"/>
      <c r="B10" s="26" t="s">
        <v>34</v>
      </c>
      <c r="C10" s="26">
        <v>57</v>
      </c>
      <c r="D10" s="26">
        <v>10</v>
      </c>
      <c r="E10" s="26">
        <v>19.5</v>
      </c>
      <c r="F10" s="26">
        <v>0.5</v>
      </c>
      <c r="G10" s="26">
        <v>0.3</v>
      </c>
      <c r="H10" s="26">
        <v>0.5</v>
      </c>
      <c r="I10" s="26">
        <v>0.1</v>
      </c>
      <c r="J10" s="26">
        <v>4</v>
      </c>
      <c r="K10" s="26">
        <v>2</v>
      </c>
      <c r="L10" s="26">
        <v>1</v>
      </c>
      <c r="M10" s="26">
        <v>0.1</v>
      </c>
      <c r="N10" s="26">
        <v>1</v>
      </c>
      <c r="O10" s="26">
        <v>4</v>
      </c>
      <c r="P10" s="26">
        <f>SUM(C10:O10)</f>
        <v>99.999999999999986</v>
      </c>
      <c r="Q10" s="35">
        <f>C10*C9+D10*D9+E10*E9+F10*F9+G10*G9+H10*H9+I10*I9+J10*J9+K10*K9+L10*L9+M10*M9+N9*N10+O9*O10</f>
        <v>151.67799999999997</v>
      </c>
      <c r="R10" s="38">
        <v>1.3</v>
      </c>
      <c r="S10" s="38">
        <v>7</v>
      </c>
      <c r="T10" s="38">
        <v>1</v>
      </c>
      <c r="U10" s="38">
        <v>1.3</v>
      </c>
      <c r="V10" s="38">
        <v>1</v>
      </c>
      <c r="W10" s="35">
        <f>Q10+R10*R9+S10*S9+T10*T9+U10*U9+V10*V9</f>
        <v>172.77799999999996</v>
      </c>
      <c r="X10" s="39">
        <f>W10*X9+W10</f>
        <v>190.05579999999995</v>
      </c>
    </row>
    <row r="11" spans="1:24" s="17" customFormat="1" ht="25.95" customHeight="1">
      <c r="A11" s="27" t="s">
        <v>35</v>
      </c>
      <c r="B11" s="28">
        <v>100</v>
      </c>
      <c r="C11" s="28">
        <f>B11/100*C10</f>
        <v>57</v>
      </c>
      <c r="D11" s="28">
        <f>B11/100*D10</f>
        <v>10</v>
      </c>
      <c r="E11" s="28">
        <f>B11/100*E10</f>
        <v>19.5</v>
      </c>
      <c r="F11" s="28">
        <f>B11/100*F10</f>
        <v>0.5</v>
      </c>
      <c r="G11" s="28">
        <f>B11/100*G10</f>
        <v>0.3</v>
      </c>
      <c r="H11" s="28">
        <f>B11/100*H10</f>
        <v>0.5</v>
      </c>
      <c r="I11" s="28">
        <f>B11/100*I10</f>
        <v>0.1</v>
      </c>
      <c r="J11" s="28">
        <f>B11/100*J10</f>
        <v>4</v>
      </c>
      <c r="K11" s="28">
        <f>B11/100*K10</f>
        <v>2</v>
      </c>
      <c r="L11" s="28">
        <f>B11/100*L10</f>
        <v>1</v>
      </c>
      <c r="M11" s="28">
        <f>B11/100*M10</f>
        <v>0.1</v>
      </c>
      <c r="N11" s="28">
        <f>B11/100*N10</f>
        <v>1</v>
      </c>
      <c r="O11" s="28">
        <f>B11/100*O10</f>
        <v>4</v>
      </c>
      <c r="P11" s="28">
        <f>SUM(C11:O11)</f>
        <v>99.999999999999986</v>
      </c>
      <c r="Q11" s="40">
        <f>C11*C9+D11*D9+E11*E9+F11*F9+G11*G9+H11*H9+I11*I9+J11*J9+K11*K9+L11*L9+M11*M9+N9*N11+O9*O11</f>
        <v>151.67799999999997</v>
      </c>
      <c r="R11" s="41">
        <f>B11/100*R10</f>
        <v>1.3</v>
      </c>
      <c r="S11" s="41">
        <f>B11/100*S10</f>
        <v>7</v>
      </c>
      <c r="T11" s="41">
        <f>B11/100*T10</f>
        <v>1</v>
      </c>
      <c r="U11" s="41">
        <f>B11/100*U10</f>
        <v>1.3</v>
      </c>
      <c r="V11" s="41">
        <f>B11/100*V10</f>
        <v>1</v>
      </c>
      <c r="W11" s="40">
        <f>Q11+R11*R9+S11*S9+T11*T9+U11*U9+V11*V9</f>
        <v>172.77799999999996</v>
      </c>
      <c r="X11" s="42">
        <f>W11*X9+W11</f>
        <v>190.05579999999995</v>
      </c>
    </row>
    <row r="12" spans="1:24" s="12" customFormat="1" ht="7.8">
      <c r="A12" s="103" t="s">
        <v>83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5"/>
    </row>
    <row r="13" spans="1:24" ht="15.6" customHeight="1">
      <c r="A13" s="106" t="s">
        <v>37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</row>
    <row r="14" spans="1:24" s="12" customFormat="1" ht="7.95" customHeight="1">
      <c r="A14" s="93" t="s">
        <v>1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</row>
    <row r="15" spans="1:24" ht="30">
      <c r="A15" s="96" t="s">
        <v>84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8"/>
    </row>
    <row r="16" spans="1:24" ht="15.6" customHeight="1">
      <c r="A16" s="21" t="s">
        <v>3</v>
      </c>
      <c r="B16" s="99" t="s">
        <v>85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00"/>
    </row>
    <row r="17" spans="1:24" ht="13.8">
      <c r="A17" s="21" t="s">
        <v>7</v>
      </c>
      <c r="B17" s="99" t="s">
        <v>81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00"/>
    </row>
    <row r="18" spans="1:24" ht="26.4">
      <c r="A18" s="22"/>
      <c r="B18" s="23" t="s">
        <v>9</v>
      </c>
      <c r="C18" s="24" t="s">
        <v>10</v>
      </c>
      <c r="D18" s="24" t="s">
        <v>11</v>
      </c>
      <c r="E18" s="24" t="s">
        <v>64</v>
      </c>
      <c r="F18" s="24" t="s">
        <v>13</v>
      </c>
      <c r="G18" s="24" t="s">
        <v>14</v>
      </c>
      <c r="H18" s="24" t="s">
        <v>15</v>
      </c>
      <c r="I18" s="24" t="s">
        <v>16</v>
      </c>
      <c r="J18" s="29" t="s">
        <v>17</v>
      </c>
      <c r="K18" s="24" t="s">
        <v>18</v>
      </c>
      <c r="L18" s="30" t="s">
        <v>19</v>
      </c>
      <c r="M18" s="24" t="s">
        <v>20</v>
      </c>
      <c r="N18" s="24" t="s">
        <v>66</v>
      </c>
      <c r="O18" s="24" t="s">
        <v>22</v>
      </c>
      <c r="P18" s="24" t="s">
        <v>23</v>
      </c>
      <c r="Q18" s="31" t="s">
        <v>24</v>
      </c>
      <c r="R18" s="32" t="s">
        <v>25</v>
      </c>
      <c r="S18" s="32" t="s">
        <v>26</v>
      </c>
      <c r="T18" s="32" t="s">
        <v>27</v>
      </c>
      <c r="U18" s="32" t="s">
        <v>28</v>
      </c>
      <c r="V18" s="32" t="s">
        <v>29</v>
      </c>
      <c r="W18" s="33" t="s">
        <v>30</v>
      </c>
      <c r="X18" s="34" t="s">
        <v>31</v>
      </c>
    </row>
    <row r="19" spans="1:24" s="15" customFormat="1" ht="13.5" customHeight="1">
      <c r="A19" s="107" t="s">
        <v>82</v>
      </c>
      <c r="B19" s="25" t="s">
        <v>33</v>
      </c>
      <c r="C19" s="25">
        <v>1.4</v>
      </c>
      <c r="D19" s="25">
        <v>2</v>
      </c>
      <c r="E19" s="25">
        <v>1.2</v>
      </c>
      <c r="F19" s="25">
        <v>1</v>
      </c>
      <c r="G19" s="25">
        <v>5</v>
      </c>
      <c r="H19" s="25">
        <v>4.5999999999999996</v>
      </c>
      <c r="I19" s="25">
        <v>4</v>
      </c>
      <c r="J19" s="25">
        <v>1.8</v>
      </c>
      <c r="K19" s="25">
        <v>2.6</v>
      </c>
      <c r="L19" s="25">
        <v>1</v>
      </c>
      <c r="M19" s="25">
        <v>1.78</v>
      </c>
      <c r="N19" s="25">
        <v>1</v>
      </c>
      <c r="O19" s="25">
        <v>2.2999999999999998</v>
      </c>
      <c r="P19" s="25"/>
      <c r="Q19" s="35"/>
      <c r="R19" s="25">
        <v>1.2</v>
      </c>
      <c r="S19" s="25">
        <v>0.5</v>
      </c>
      <c r="T19" s="25">
        <v>10</v>
      </c>
      <c r="U19" s="25">
        <v>0.8</v>
      </c>
      <c r="V19" s="25">
        <v>5</v>
      </c>
      <c r="W19" s="36"/>
      <c r="X19" s="37">
        <v>0.1</v>
      </c>
    </row>
    <row r="20" spans="1:24" s="16" customFormat="1">
      <c r="A20" s="107"/>
      <c r="B20" s="26" t="s">
        <v>34</v>
      </c>
      <c r="C20" s="26">
        <v>57</v>
      </c>
      <c r="D20" s="26">
        <v>10</v>
      </c>
      <c r="E20" s="26">
        <v>19.5</v>
      </c>
      <c r="F20" s="26">
        <v>0.5</v>
      </c>
      <c r="G20" s="26">
        <v>0.3</v>
      </c>
      <c r="H20" s="26">
        <v>0.5</v>
      </c>
      <c r="I20" s="26">
        <v>0.1</v>
      </c>
      <c r="J20" s="26">
        <v>4</v>
      </c>
      <c r="K20" s="26">
        <v>2</v>
      </c>
      <c r="L20" s="26">
        <v>1</v>
      </c>
      <c r="M20" s="26">
        <v>0.1</v>
      </c>
      <c r="N20" s="26">
        <v>1</v>
      </c>
      <c r="O20" s="26">
        <v>4</v>
      </c>
      <c r="P20" s="26">
        <f>SUM(C20:O20)</f>
        <v>99.999999999999986</v>
      </c>
      <c r="Q20" s="35">
        <f>C20*C19+D20*D19+E20*E19+F20*F19+G20*G19+H20*H19+I20*I19+J20*J19+K20*K19+L20*L19+M20*M19+N19*N20+O19*O20</f>
        <v>151.67799999999997</v>
      </c>
      <c r="R20" s="38">
        <v>1.3</v>
      </c>
      <c r="S20" s="38">
        <v>7</v>
      </c>
      <c r="T20" s="38">
        <v>1</v>
      </c>
      <c r="U20" s="38">
        <v>1.3</v>
      </c>
      <c r="V20" s="38">
        <v>1</v>
      </c>
      <c r="W20" s="35">
        <f>Q20+R20*R19+S20*S19+T20*T19+U20*U19+V20*V19</f>
        <v>172.77799999999996</v>
      </c>
      <c r="X20" s="39">
        <f>W20*X19+W20</f>
        <v>190.05579999999995</v>
      </c>
    </row>
    <row r="21" spans="1:24" s="12" customFormat="1">
      <c r="A21" s="27" t="s">
        <v>35</v>
      </c>
      <c r="B21" s="1">
        <v>200</v>
      </c>
      <c r="C21" s="1">
        <f>B21/100*C20</f>
        <v>114</v>
      </c>
      <c r="D21" s="1">
        <f>B21/100*D20</f>
        <v>20</v>
      </c>
      <c r="E21" s="1">
        <f>B21/100*E20</f>
        <v>39</v>
      </c>
      <c r="F21" s="1">
        <f>B21/100*F20</f>
        <v>1</v>
      </c>
      <c r="G21" s="1">
        <f>B21/100*G20</f>
        <v>0.6</v>
      </c>
      <c r="H21" s="1">
        <f>B21/100*H20</f>
        <v>1</v>
      </c>
      <c r="I21" s="1">
        <f>B21/100*I20</f>
        <v>0.2</v>
      </c>
      <c r="J21" s="1">
        <f>B21/100*J20</f>
        <v>8</v>
      </c>
      <c r="K21" s="1">
        <f>B21/100*K20</f>
        <v>4</v>
      </c>
      <c r="L21" s="1">
        <f>B21/100*L20</f>
        <v>2</v>
      </c>
      <c r="M21" s="1">
        <f>B21/100*M20</f>
        <v>0.2</v>
      </c>
      <c r="N21" s="1">
        <f>B21/100*N20</f>
        <v>2</v>
      </c>
      <c r="O21" s="1">
        <f>B21/100*O20</f>
        <v>8</v>
      </c>
      <c r="P21" s="1">
        <f>SUM(C21:O21)</f>
        <v>199.99999999999997</v>
      </c>
      <c r="Q21" s="43">
        <f>C21*C19+D21*D19+E21*E19+F21*F19+G21*G19+H21*H19+I21*I19+J21*J19+K21*K19+L21*L19+M21*M19+N19*N21+O19*O21</f>
        <v>303.35599999999994</v>
      </c>
      <c r="R21" s="44">
        <f>B21/100*R20</f>
        <v>2.6</v>
      </c>
      <c r="S21" s="44">
        <f>B21/100*S20</f>
        <v>14</v>
      </c>
      <c r="T21" s="44">
        <f>B21/100*T20</f>
        <v>2</v>
      </c>
      <c r="U21" s="44">
        <f>B21/100*U20</f>
        <v>2.6</v>
      </c>
      <c r="V21" s="44">
        <f>B21/100*V20</f>
        <v>2</v>
      </c>
      <c r="W21" s="43">
        <f>Q21+R21*R19+S21*S19+T21*T19+U21*U19+V21*V19</f>
        <v>345.55599999999993</v>
      </c>
      <c r="X21" s="42">
        <f>W21*X19+W21</f>
        <v>380.1115999999999</v>
      </c>
    </row>
    <row r="22" spans="1:24" ht="13.8">
      <c r="A22" s="103" t="s">
        <v>83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5"/>
    </row>
    <row r="23" spans="1:24" s="12" customFormat="1" ht="11.4" customHeight="1">
      <c r="A23" s="106" t="s">
        <v>37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</row>
    <row r="24" spans="1:24" s="12" customFormat="1" ht="11.4" customHeight="1">
      <c r="A24" s="93" t="s">
        <v>1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5"/>
    </row>
    <row r="25" spans="1:24" ht="30">
      <c r="A25" s="96" t="s">
        <v>86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8"/>
    </row>
    <row r="26" spans="1:24" ht="15.6" customHeight="1">
      <c r="A26" s="21" t="s">
        <v>3</v>
      </c>
      <c r="B26" s="99" t="s">
        <v>85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</row>
    <row r="27" spans="1:24" ht="15.6" customHeight="1">
      <c r="A27" s="21" t="s">
        <v>7</v>
      </c>
      <c r="B27" s="99" t="s">
        <v>81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100"/>
    </row>
    <row r="28" spans="1:24" ht="26.4">
      <c r="A28" s="22"/>
      <c r="B28" s="23" t="s">
        <v>9</v>
      </c>
      <c r="C28" s="24" t="s">
        <v>10</v>
      </c>
      <c r="D28" s="24" t="s">
        <v>11</v>
      </c>
      <c r="E28" s="24" t="s">
        <v>64</v>
      </c>
      <c r="F28" s="24" t="s">
        <v>13</v>
      </c>
      <c r="G28" s="24" t="s">
        <v>14</v>
      </c>
      <c r="H28" s="24" t="s">
        <v>15</v>
      </c>
      <c r="I28" s="24" t="s">
        <v>16</v>
      </c>
      <c r="J28" s="29" t="s">
        <v>17</v>
      </c>
      <c r="K28" s="24" t="s">
        <v>18</v>
      </c>
      <c r="L28" s="30" t="s">
        <v>19</v>
      </c>
      <c r="M28" s="24" t="s">
        <v>20</v>
      </c>
      <c r="N28" s="24" t="s">
        <v>66</v>
      </c>
      <c r="O28" s="24" t="s">
        <v>22</v>
      </c>
      <c r="P28" s="24" t="s">
        <v>23</v>
      </c>
      <c r="Q28" s="31" t="s">
        <v>24</v>
      </c>
      <c r="R28" s="32" t="s">
        <v>25</v>
      </c>
      <c r="S28" s="32" t="s">
        <v>26</v>
      </c>
      <c r="T28" s="32" t="s">
        <v>27</v>
      </c>
      <c r="U28" s="32" t="s">
        <v>28</v>
      </c>
      <c r="V28" s="32" t="s">
        <v>29</v>
      </c>
      <c r="W28" s="33" t="s">
        <v>30</v>
      </c>
      <c r="X28" s="34" t="s">
        <v>31</v>
      </c>
    </row>
    <row r="29" spans="1:24" s="15" customFormat="1" ht="13.5" customHeight="1">
      <c r="A29" s="107" t="s">
        <v>82</v>
      </c>
      <c r="B29" s="25" t="s">
        <v>33</v>
      </c>
      <c r="C29" s="25">
        <v>1.4</v>
      </c>
      <c r="D29" s="25">
        <v>2</v>
      </c>
      <c r="E29" s="25">
        <v>1.2</v>
      </c>
      <c r="F29" s="25">
        <v>1</v>
      </c>
      <c r="G29" s="25">
        <v>5</v>
      </c>
      <c r="H29" s="25">
        <v>4.5999999999999996</v>
      </c>
      <c r="I29" s="25">
        <v>4</v>
      </c>
      <c r="J29" s="25">
        <v>1.8</v>
      </c>
      <c r="K29" s="25">
        <v>2.6</v>
      </c>
      <c r="L29" s="25">
        <v>1</v>
      </c>
      <c r="M29" s="25">
        <v>1.78</v>
      </c>
      <c r="N29" s="25">
        <v>1</v>
      </c>
      <c r="O29" s="25">
        <v>2.2999999999999998</v>
      </c>
      <c r="P29" s="25"/>
      <c r="Q29" s="35"/>
      <c r="R29" s="25">
        <v>1.2</v>
      </c>
      <c r="S29" s="25">
        <v>0.5</v>
      </c>
      <c r="T29" s="25">
        <v>10</v>
      </c>
      <c r="U29" s="25">
        <v>0.8</v>
      </c>
      <c r="V29" s="25">
        <v>5</v>
      </c>
      <c r="W29" s="36"/>
      <c r="X29" s="37">
        <v>0.1</v>
      </c>
    </row>
    <row r="30" spans="1:24" s="16" customFormat="1">
      <c r="A30" s="107"/>
      <c r="B30" s="26" t="s">
        <v>34</v>
      </c>
      <c r="C30" s="26">
        <v>57</v>
      </c>
      <c r="D30" s="26">
        <v>10</v>
      </c>
      <c r="E30" s="26">
        <v>19.5</v>
      </c>
      <c r="F30" s="26">
        <v>0.5</v>
      </c>
      <c r="G30" s="26">
        <v>0.3</v>
      </c>
      <c r="H30" s="26">
        <v>0.5</v>
      </c>
      <c r="I30" s="26">
        <v>0.1</v>
      </c>
      <c r="J30" s="26">
        <v>4</v>
      </c>
      <c r="K30" s="26">
        <v>2</v>
      </c>
      <c r="L30" s="26">
        <v>1</v>
      </c>
      <c r="M30" s="26">
        <v>0.1</v>
      </c>
      <c r="N30" s="26">
        <v>1</v>
      </c>
      <c r="O30" s="26">
        <v>4</v>
      </c>
      <c r="P30" s="26">
        <f>SUM(C30:O30)</f>
        <v>99.999999999999986</v>
      </c>
      <c r="Q30" s="35">
        <f>C30*C29+D30*D29+E30*E29+F30*F29+G30*G29+H30*H29+I30*I29+J30*J29+K30*K29+L30*L29+M30*M29+N29*N30+O29*O30</f>
        <v>151.67799999999997</v>
      </c>
      <c r="R30" s="38">
        <v>1.3</v>
      </c>
      <c r="S30" s="38">
        <v>7</v>
      </c>
      <c r="T30" s="38">
        <v>1</v>
      </c>
      <c r="U30" s="38">
        <v>1.3</v>
      </c>
      <c r="V30" s="38">
        <v>1</v>
      </c>
      <c r="W30" s="35">
        <f>Q30+R30*R29+S30*S29+T30*T29+U30*U29+V30*V29</f>
        <v>172.77799999999996</v>
      </c>
      <c r="X30" s="39">
        <f>W30*X29+W30</f>
        <v>190.05579999999995</v>
      </c>
    </row>
    <row r="31" spans="1:24" s="17" customFormat="1">
      <c r="A31" s="27" t="s">
        <v>35</v>
      </c>
      <c r="B31" s="1">
        <v>300</v>
      </c>
      <c r="C31" s="1">
        <f>B31/100*C30</f>
        <v>171</v>
      </c>
      <c r="D31" s="1">
        <f>B31/100*D30</f>
        <v>30</v>
      </c>
      <c r="E31" s="1">
        <f>B31/100*E30</f>
        <v>58.5</v>
      </c>
      <c r="F31" s="1">
        <f>B31/100*F30</f>
        <v>1.5</v>
      </c>
      <c r="G31" s="1">
        <f>B31/100*G30</f>
        <v>0.89999999999999991</v>
      </c>
      <c r="H31" s="1">
        <f>B31/100*H30</f>
        <v>1.5</v>
      </c>
      <c r="I31" s="1">
        <f>B31/100*I30</f>
        <v>0.30000000000000004</v>
      </c>
      <c r="J31" s="1">
        <f>B31/100*J30</f>
        <v>12</v>
      </c>
      <c r="K31" s="1">
        <f>B31/100*K30</f>
        <v>6</v>
      </c>
      <c r="L31" s="1">
        <f>B31/100*L30</f>
        <v>3</v>
      </c>
      <c r="M31" s="1">
        <f>B31/100*M30</f>
        <v>0.30000000000000004</v>
      </c>
      <c r="N31" s="1">
        <f>B31/100*N30</f>
        <v>3</v>
      </c>
      <c r="O31" s="1">
        <f>B31/100*O30</f>
        <v>12</v>
      </c>
      <c r="P31" s="1">
        <f>SUM(C31:O31)</f>
        <v>300</v>
      </c>
      <c r="Q31" s="43">
        <f>C31*C29+D31*D29+E31*E29+F31*F29+G31*G29+H31*H29+I31*I29+J31*J29+K31*K29+L31*L29+M31*M29+N29*N31+O29*O31</f>
        <v>455.03399999999999</v>
      </c>
      <c r="R31" s="44">
        <f>B31/100*R30</f>
        <v>3.9000000000000004</v>
      </c>
      <c r="S31" s="44">
        <f>B31/100*S30</f>
        <v>21</v>
      </c>
      <c r="T31" s="44">
        <f>B31/100*T30</f>
        <v>3</v>
      </c>
      <c r="U31" s="44">
        <f>B31/100*U30</f>
        <v>3.9000000000000004</v>
      </c>
      <c r="V31" s="44">
        <f>B31/100*V30</f>
        <v>3</v>
      </c>
      <c r="W31" s="43">
        <f>Q31+R31*R29+S31*S29+T31*T29+U31*U29+V31*V29</f>
        <v>518.33400000000006</v>
      </c>
      <c r="X31" s="42">
        <f>W31*X29+W31</f>
        <v>570.16740000000004</v>
      </c>
    </row>
    <row r="32" spans="1:24" s="12" customFormat="1" ht="7.8">
      <c r="A32" s="103" t="s">
        <v>83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5"/>
    </row>
    <row r="33" spans="1:24" ht="15.6" customHeight="1">
      <c r="A33" s="106" t="s">
        <v>37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</row>
    <row r="34" spans="1:24" s="12" customFormat="1" ht="7.95" customHeight="1">
      <c r="A34" s="93" t="s">
        <v>1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5"/>
    </row>
    <row r="35" spans="1:24" ht="30">
      <c r="A35" s="96" t="s">
        <v>87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8"/>
    </row>
    <row r="36" spans="1:24" ht="15.6" customHeight="1">
      <c r="A36" s="21" t="s">
        <v>3</v>
      </c>
      <c r="B36" s="99" t="s">
        <v>85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100"/>
    </row>
    <row r="37" spans="1:24" ht="15.6" customHeight="1">
      <c r="A37" s="21" t="s">
        <v>7</v>
      </c>
      <c r="B37" s="99" t="s">
        <v>81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100"/>
    </row>
    <row r="38" spans="1:24" ht="26.4">
      <c r="A38" s="22"/>
      <c r="B38" s="23" t="s">
        <v>9</v>
      </c>
      <c r="C38" s="24" t="s">
        <v>10</v>
      </c>
      <c r="D38" s="24" t="s">
        <v>11</v>
      </c>
      <c r="E38" s="24" t="s">
        <v>64</v>
      </c>
      <c r="F38" s="24" t="s">
        <v>13</v>
      </c>
      <c r="G38" s="24" t="s">
        <v>14</v>
      </c>
      <c r="H38" s="24" t="s">
        <v>15</v>
      </c>
      <c r="I38" s="24" t="s">
        <v>16</v>
      </c>
      <c r="J38" s="29" t="s">
        <v>17</v>
      </c>
      <c r="K38" s="24" t="s">
        <v>18</v>
      </c>
      <c r="L38" s="30" t="s">
        <v>19</v>
      </c>
      <c r="M38" s="24" t="s">
        <v>20</v>
      </c>
      <c r="N38" s="24" t="s">
        <v>66</v>
      </c>
      <c r="O38" s="24" t="s">
        <v>22</v>
      </c>
      <c r="P38" s="24" t="s">
        <v>23</v>
      </c>
      <c r="Q38" s="31" t="s">
        <v>24</v>
      </c>
      <c r="R38" s="32" t="s">
        <v>25</v>
      </c>
      <c r="S38" s="32" t="s">
        <v>26</v>
      </c>
      <c r="T38" s="32" t="s">
        <v>27</v>
      </c>
      <c r="U38" s="32" t="s">
        <v>28</v>
      </c>
      <c r="V38" s="32" t="s">
        <v>29</v>
      </c>
      <c r="W38" s="33" t="s">
        <v>30</v>
      </c>
      <c r="X38" s="34" t="s">
        <v>31</v>
      </c>
    </row>
    <row r="39" spans="1:24" s="15" customFormat="1" ht="13.5" customHeight="1">
      <c r="A39" s="107" t="s">
        <v>82</v>
      </c>
      <c r="B39" s="25" t="s">
        <v>33</v>
      </c>
      <c r="C39" s="25">
        <v>1.4</v>
      </c>
      <c r="D39" s="25">
        <v>2</v>
      </c>
      <c r="E39" s="25">
        <v>1.2</v>
      </c>
      <c r="F39" s="25">
        <v>1</v>
      </c>
      <c r="G39" s="25">
        <v>5</v>
      </c>
      <c r="H39" s="25">
        <v>4.5999999999999996</v>
      </c>
      <c r="I39" s="25">
        <v>4</v>
      </c>
      <c r="J39" s="25">
        <v>1.8</v>
      </c>
      <c r="K39" s="25">
        <v>2.6</v>
      </c>
      <c r="L39" s="25">
        <v>1</v>
      </c>
      <c r="M39" s="25">
        <v>1.78</v>
      </c>
      <c r="N39" s="25">
        <v>1</v>
      </c>
      <c r="O39" s="25">
        <v>2.2999999999999998</v>
      </c>
      <c r="P39" s="25"/>
      <c r="Q39" s="35"/>
      <c r="R39" s="25">
        <v>1.2</v>
      </c>
      <c r="S39" s="25">
        <v>0.5</v>
      </c>
      <c r="T39" s="25">
        <v>10</v>
      </c>
      <c r="U39" s="25">
        <v>0.8</v>
      </c>
      <c r="V39" s="25">
        <v>5</v>
      </c>
      <c r="W39" s="36"/>
      <c r="X39" s="37">
        <v>0.1</v>
      </c>
    </row>
    <row r="40" spans="1:24" s="16" customFormat="1">
      <c r="A40" s="107"/>
      <c r="B40" s="26" t="s">
        <v>34</v>
      </c>
      <c r="C40" s="26">
        <v>57</v>
      </c>
      <c r="D40" s="26">
        <v>10</v>
      </c>
      <c r="E40" s="26">
        <v>19.5</v>
      </c>
      <c r="F40" s="26">
        <v>0.5</v>
      </c>
      <c r="G40" s="26">
        <v>0.3</v>
      </c>
      <c r="H40" s="26">
        <v>0.5</v>
      </c>
      <c r="I40" s="26">
        <v>0.1</v>
      </c>
      <c r="J40" s="26">
        <v>4</v>
      </c>
      <c r="K40" s="26">
        <v>2</v>
      </c>
      <c r="L40" s="26">
        <v>1</v>
      </c>
      <c r="M40" s="26">
        <v>0.1</v>
      </c>
      <c r="N40" s="26">
        <v>1</v>
      </c>
      <c r="O40" s="26">
        <v>4</v>
      </c>
      <c r="P40" s="26">
        <f>SUM(C40:O40)</f>
        <v>99.999999999999986</v>
      </c>
      <c r="Q40" s="35">
        <f>C40*C39+D40*D39+E40*E39+F40*F39+G40*G39+H40*H39+I40*I39+J40*J39+K40*K39+L40*L39+M40*M39+N39*N40+O39*O40</f>
        <v>151.67799999999997</v>
      </c>
      <c r="R40" s="38">
        <v>1.3</v>
      </c>
      <c r="S40" s="38">
        <v>7</v>
      </c>
      <c r="T40" s="38">
        <v>1</v>
      </c>
      <c r="U40" s="38">
        <v>1.3</v>
      </c>
      <c r="V40" s="38">
        <v>1</v>
      </c>
      <c r="W40" s="35">
        <f>Q40+R40*R39+S40*S39+T40*T39+U40*U39+V40*V39</f>
        <v>172.77799999999996</v>
      </c>
      <c r="X40" s="39">
        <f>W40*X39+W40</f>
        <v>190.05579999999995</v>
      </c>
    </row>
    <row r="41" spans="1:24" s="17" customFormat="1">
      <c r="A41" s="27" t="s">
        <v>35</v>
      </c>
      <c r="B41" s="1">
        <v>400</v>
      </c>
      <c r="C41" s="1">
        <f>B41/100*C40</f>
        <v>228</v>
      </c>
      <c r="D41" s="1">
        <f>B41/100*D40</f>
        <v>40</v>
      </c>
      <c r="E41" s="1">
        <f>B41/100*E40</f>
        <v>78</v>
      </c>
      <c r="F41" s="1">
        <f>B41/100*F40</f>
        <v>2</v>
      </c>
      <c r="G41" s="1">
        <f>B41/100*G40</f>
        <v>1.2</v>
      </c>
      <c r="H41" s="1">
        <f>B41/100*H40</f>
        <v>2</v>
      </c>
      <c r="I41" s="1">
        <f>B41/100*I40</f>
        <v>0.4</v>
      </c>
      <c r="J41" s="1">
        <f>B41/100*J40</f>
        <v>16</v>
      </c>
      <c r="K41" s="1">
        <f>B41/100*K40</f>
        <v>8</v>
      </c>
      <c r="L41" s="1">
        <f>B41/100*L40</f>
        <v>4</v>
      </c>
      <c r="M41" s="1">
        <f>B41/100*M40</f>
        <v>0.4</v>
      </c>
      <c r="N41" s="1">
        <f>B41/100*N40</f>
        <v>4</v>
      </c>
      <c r="O41" s="1">
        <f>B41/100*O40</f>
        <v>16</v>
      </c>
      <c r="P41" s="1">
        <f>SUM(C41:O41)</f>
        <v>399.99999999999994</v>
      </c>
      <c r="Q41" s="43">
        <f>C41*C39+D41*D39+E41*E39+F41*F39+G41*G39+H41*H39+I41*I39+J41*J39+K41*K39+L41*L39+M41*M39+N39*N41+O39*O41</f>
        <v>606.71199999999988</v>
      </c>
      <c r="R41" s="44">
        <f>B41/100*R40</f>
        <v>5.2</v>
      </c>
      <c r="S41" s="44">
        <f>B41/100*S40</f>
        <v>28</v>
      </c>
      <c r="T41" s="44">
        <f>B41/100*T40</f>
        <v>4</v>
      </c>
      <c r="U41" s="44">
        <f>B41/100*U40</f>
        <v>5.2</v>
      </c>
      <c r="V41" s="44">
        <f>B41/100*V40</f>
        <v>4</v>
      </c>
      <c r="W41" s="43">
        <f>Q41+R41*R39+S41*S39+T41*T39+U41*U39+V41*V39</f>
        <v>691.11199999999985</v>
      </c>
      <c r="X41" s="42">
        <f>W41*X39+W41</f>
        <v>760.22319999999979</v>
      </c>
    </row>
    <row r="42" spans="1:24" s="12" customFormat="1" ht="7.8">
      <c r="A42" s="103" t="s">
        <v>83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5"/>
    </row>
    <row r="43" spans="1:24" ht="15.6" customHeight="1">
      <c r="A43" s="106" t="s">
        <v>37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</row>
    <row r="44" spans="1:24" s="12" customFormat="1" ht="7.95" customHeight="1">
      <c r="A44" s="93" t="s">
        <v>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5"/>
    </row>
    <row r="45" spans="1:24" ht="30">
      <c r="A45" s="96" t="s">
        <v>88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8"/>
    </row>
    <row r="46" spans="1:24" ht="15.6" customHeight="1">
      <c r="A46" s="21" t="s">
        <v>3</v>
      </c>
      <c r="B46" s="99" t="s">
        <v>85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100"/>
    </row>
    <row r="47" spans="1:24" ht="13.2" customHeight="1">
      <c r="A47" s="21" t="s">
        <v>7</v>
      </c>
      <c r="B47" s="99" t="s">
        <v>81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100"/>
    </row>
    <row r="48" spans="1:24" ht="26.4">
      <c r="A48" s="22"/>
      <c r="B48" s="23" t="s">
        <v>9</v>
      </c>
      <c r="C48" s="24" t="s">
        <v>10</v>
      </c>
      <c r="D48" s="24" t="s">
        <v>11</v>
      </c>
      <c r="E48" s="24" t="s">
        <v>64</v>
      </c>
      <c r="F48" s="24" t="s">
        <v>13</v>
      </c>
      <c r="G48" s="24" t="s">
        <v>14</v>
      </c>
      <c r="H48" s="24" t="s">
        <v>15</v>
      </c>
      <c r="I48" s="24" t="s">
        <v>16</v>
      </c>
      <c r="J48" s="29" t="s">
        <v>17</v>
      </c>
      <c r="K48" s="24" t="s">
        <v>18</v>
      </c>
      <c r="L48" s="30" t="s">
        <v>19</v>
      </c>
      <c r="M48" s="24" t="s">
        <v>20</v>
      </c>
      <c r="N48" s="24" t="s">
        <v>66</v>
      </c>
      <c r="O48" s="24" t="s">
        <v>22</v>
      </c>
      <c r="P48" s="24" t="s">
        <v>23</v>
      </c>
      <c r="Q48" s="31" t="s">
        <v>24</v>
      </c>
      <c r="R48" s="32" t="s">
        <v>25</v>
      </c>
      <c r="S48" s="32" t="s">
        <v>26</v>
      </c>
      <c r="T48" s="32" t="s">
        <v>27</v>
      </c>
      <c r="U48" s="32" t="s">
        <v>28</v>
      </c>
      <c r="V48" s="32" t="s">
        <v>29</v>
      </c>
      <c r="W48" s="33" t="s">
        <v>30</v>
      </c>
      <c r="X48" s="34" t="s">
        <v>31</v>
      </c>
    </row>
    <row r="49" spans="1:24" s="15" customFormat="1" ht="13.5" customHeight="1">
      <c r="A49" s="107" t="s">
        <v>82</v>
      </c>
      <c r="B49" s="25" t="s">
        <v>33</v>
      </c>
      <c r="C49" s="25">
        <v>1.4</v>
      </c>
      <c r="D49" s="25">
        <v>2</v>
      </c>
      <c r="E49" s="25">
        <v>1.2</v>
      </c>
      <c r="F49" s="25">
        <v>1</v>
      </c>
      <c r="G49" s="25">
        <v>5</v>
      </c>
      <c r="H49" s="25">
        <v>4.5999999999999996</v>
      </c>
      <c r="I49" s="25">
        <v>4</v>
      </c>
      <c r="J49" s="25">
        <v>1.8</v>
      </c>
      <c r="K49" s="25">
        <v>2.6</v>
      </c>
      <c r="L49" s="25">
        <v>1</v>
      </c>
      <c r="M49" s="25">
        <v>1.78</v>
      </c>
      <c r="N49" s="25">
        <v>1</v>
      </c>
      <c r="O49" s="25">
        <v>2.2999999999999998</v>
      </c>
      <c r="P49" s="25"/>
      <c r="Q49" s="35"/>
      <c r="R49" s="25">
        <v>1.2</v>
      </c>
      <c r="S49" s="25">
        <v>0.5</v>
      </c>
      <c r="T49" s="25">
        <v>10</v>
      </c>
      <c r="U49" s="25">
        <v>0.8</v>
      </c>
      <c r="V49" s="25">
        <v>5</v>
      </c>
      <c r="W49" s="36"/>
      <c r="X49" s="37">
        <v>0.1</v>
      </c>
    </row>
    <row r="50" spans="1:24" s="16" customFormat="1">
      <c r="A50" s="107"/>
      <c r="B50" s="26" t="s">
        <v>34</v>
      </c>
      <c r="C50" s="26">
        <v>57</v>
      </c>
      <c r="D50" s="26">
        <v>10</v>
      </c>
      <c r="E50" s="26">
        <v>19.5</v>
      </c>
      <c r="F50" s="26">
        <v>0.5</v>
      </c>
      <c r="G50" s="26">
        <v>0.3</v>
      </c>
      <c r="H50" s="26">
        <v>0.5</v>
      </c>
      <c r="I50" s="26">
        <v>0.1</v>
      </c>
      <c r="J50" s="26">
        <v>4</v>
      </c>
      <c r="K50" s="26">
        <v>2</v>
      </c>
      <c r="L50" s="26">
        <v>1</v>
      </c>
      <c r="M50" s="26">
        <v>0.1</v>
      </c>
      <c r="N50" s="26">
        <v>1</v>
      </c>
      <c r="O50" s="26">
        <v>4</v>
      </c>
      <c r="P50" s="26">
        <f>SUM(C50:O50)</f>
        <v>99.999999999999986</v>
      </c>
      <c r="Q50" s="35">
        <f>C50*C49+D50*D49+E50*E49+F50*F49+G50*G49+H50*H49+I50*I49+J50*J49+K50*K49+L50*L49+M50*M49+N49*N50+O49*O50</f>
        <v>151.67799999999997</v>
      </c>
      <c r="R50" s="38">
        <v>1.3</v>
      </c>
      <c r="S50" s="38">
        <v>7</v>
      </c>
      <c r="T50" s="38">
        <v>1</v>
      </c>
      <c r="U50" s="38">
        <v>1.3</v>
      </c>
      <c r="V50" s="38">
        <v>1</v>
      </c>
      <c r="W50" s="35">
        <f>Q50+R50*R49+S50*S49+T50*T49+U50*U49+V50*V49</f>
        <v>172.77799999999996</v>
      </c>
      <c r="X50" s="39">
        <f>W50*X49+W50</f>
        <v>190.05579999999995</v>
      </c>
    </row>
    <row r="51" spans="1:24" s="17" customFormat="1">
      <c r="A51" s="27" t="s">
        <v>35</v>
      </c>
      <c r="B51" s="1">
        <v>500</v>
      </c>
      <c r="C51" s="1">
        <f>B51/100*C50</f>
        <v>285</v>
      </c>
      <c r="D51" s="1">
        <f>B51/100*D50</f>
        <v>50</v>
      </c>
      <c r="E51" s="1">
        <f>B51/100*E50</f>
        <v>97.5</v>
      </c>
      <c r="F51" s="1">
        <f>B51/100*F50</f>
        <v>2.5</v>
      </c>
      <c r="G51" s="1">
        <f>B51/100*G50</f>
        <v>1.5</v>
      </c>
      <c r="H51" s="1">
        <f>B51/100*H50</f>
        <v>2.5</v>
      </c>
      <c r="I51" s="1">
        <f>B51/100*I50</f>
        <v>0.5</v>
      </c>
      <c r="J51" s="1">
        <f>B51/100*J50</f>
        <v>20</v>
      </c>
      <c r="K51" s="1">
        <f>B51/100*K50</f>
        <v>10</v>
      </c>
      <c r="L51" s="1">
        <f>B51/100*L50</f>
        <v>5</v>
      </c>
      <c r="M51" s="1">
        <f>B51/100*M50</f>
        <v>0.5</v>
      </c>
      <c r="N51" s="1">
        <f>B51/100*N50</f>
        <v>5</v>
      </c>
      <c r="O51" s="1">
        <f>B51/100*O50</f>
        <v>20</v>
      </c>
      <c r="P51" s="1">
        <f>SUM(C51:O51)</f>
        <v>500</v>
      </c>
      <c r="Q51" s="43">
        <f>C51*C49+D51*D49+E51*E49+F51*F49+G51*G49+H51*H49+I51*I49+J51*J49+K51*K49+L51*L49+M51*M49+N49*N51+O49*O51</f>
        <v>758.39</v>
      </c>
      <c r="R51" s="44">
        <f>B51/100*R50</f>
        <v>6.5</v>
      </c>
      <c r="S51" s="44">
        <f>B51/100*S50</f>
        <v>35</v>
      </c>
      <c r="T51" s="44">
        <f>B51/100*T50</f>
        <v>5</v>
      </c>
      <c r="U51" s="44">
        <f>B51/100*U50</f>
        <v>6.5</v>
      </c>
      <c r="V51" s="44">
        <f>B51/100*V50</f>
        <v>5</v>
      </c>
      <c r="W51" s="43">
        <f>Q51+R51*R49+S51*S49+T51*T49+U51*U49+V51*V49</f>
        <v>863.89</v>
      </c>
      <c r="X51" s="42">
        <f>W51*X49+W51</f>
        <v>950.279</v>
      </c>
    </row>
    <row r="52" spans="1:24" s="12" customFormat="1" ht="7.8">
      <c r="A52" s="103" t="s">
        <v>83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5"/>
    </row>
    <row r="53" spans="1:24" ht="15.6" customHeight="1">
      <c r="A53" s="106" t="s">
        <v>37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</row>
    <row r="54" spans="1:24" s="12" customFormat="1" ht="7.95" customHeight="1">
      <c r="A54" s="93" t="s">
        <v>1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5"/>
    </row>
    <row r="55" spans="1:24" ht="30">
      <c r="A55" s="96" t="s">
        <v>89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8"/>
    </row>
    <row r="56" spans="1:24" ht="15.6" customHeight="1">
      <c r="A56" s="21" t="s">
        <v>3</v>
      </c>
      <c r="B56" s="99" t="s">
        <v>85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100"/>
    </row>
    <row r="57" spans="1:24" ht="15.6" customHeight="1">
      <c r="A57" s="21" t="s">
        <v>7</v>
      </c>
      <c r="B57" s="99" t="s">
        <v>81</v>
      </c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100"/>
    </row>
    <row r="58" spans="1:24" ht="26.4">
      <c r="A58" s="22"/>
      <c r="B58" s="23" t="s">
        <v>9</v>
      </c>
      <c r="C58" s="24" t="s">
        <v>10</v>
      </c>
      <c r="D58" s="24" t="s">
        <v>11</v>
      </c>
      <c r="E58" s="24" t="s">
        <v>64</v>
      </c>
      <c r="F58" s="24" t="s">
        <v>13</v>
      </c>
      <c r="G58" s="24" t="s">
        <v>14</v>
      </c>
      <c r="H58" s="24" t="s">
        <v>15</v>
      </c>
      <c r="I58" s="24" t="s">
        <v>16</v>
      </c>
      <c r="J58" s="29" t="s">
        <v>17</v>
      </c>
      <c r="K58" s="24" t="s">
        <v>18</v>
      </c>
      <c r="L58" s="30" t="s">
        <v>19</v>
      </c>
      <c r="M58" s="24" t="s">
        <v>20</v>
      </c>
      <c r="N58" s="24" t="s">
        <v>66</v>
      </c>
      <c r="O58" s="24" t="s">
        <v>22</v>
      </c>
      <c r="P58" s="24" t="s">
        <v>23</v>
      </c>
      <c r="Q58" s="31" t="s">
        <v>24</v>
      </c>
      <c r="R58" s="32" t="s">
        <v>25</v>
      </c>
      <c r="S58" s="32" t="s">
        <v>26</v>
      </c>
      <c r="T58" s="32" t="s">
        <v>27</v>
      </c>
      <c r="U58" s="32" t="s">
        <v>28</v>
      </c>
      <c r="V58" s="32" t="s">
        <v>29</v>
      </c>
      <c r="W58" s="33" t="s">
        <v>30</v>
      </c>
      <c r="X58" s="34" t="s">
        <v>31</v>
      </c>
    </row>
    <row r="59" spans="1:24" s="15" customFormat="1" ht="13.5" customHeight="1">
      <c r="A59" s="107" t="s">
        <v>82</v>
      </c>
      <c r="B59" s="25" t="s">
        <v>33</v>
      </c>
      <c r="C59" s="25">
        <v>1.4</v>
      </c>
      <c r="D59" s="25">
        <v>2</v>
      </c>
      <c r="E59" s="25">
        <v>1.2</v>
      </c>
      <c r="F59" s="25">
        <v>1</v>
      </c>
      <c r="G59" s="25">
        <v>5</v>
      </c>
      <c r="H59" s="25">
        <v>4.5999999999999996</v>
      </c>
      <c r="I59" s="25">
        <v>4</v>
      </c>
      <c r="J59" s="25">
        <v>1.8</v>
      </c>
      <c r="K59" s="25">
        <v>2.6</v>
      </c>
      <c r="L59" s="25">
        <v>1</v>
      </c>
      <c r="M59" s="25">
        <v>1.78</v>
      </c>
      <c r="N59" s="25">
        <v>1</v>
      </c>
      <c r="O59" s="25">
        <v>2.2999999999999998</v>
      </c>
      <c r="P59" s="25"/>
      <c r="Q59" s="35"/>
      <c r="R59" s="25">
        <v>1.2</v>
      </c>
      <c r="S59" s="25">
        <v>0.5</v>
      </c>
      <c r="T59" s="25">
        <v>10</v>
      </c>
      <c r="U59" s="25">
        <v>0.8</v>
      </c>
      <c r="V59" s="25">
        <v>5</v>
      </c>
      <c r="W59" s="36"/>
      <c r="X59" s="37">
        <v>0.1</v>
      </c>
    </row>
    <row r="60" spans="1:24" s="16" customFormat="1">
      <c r="A60" s="107"/>
      <c r="B60" s="26" t="s">
        <v>34</v>
      </c>
      <c r="C60" s="26">
        <v>57</v>
      </c>
      <c r="D60" s="26">
        <v>10</v>
      </c>
      <c r="E60" s="26">
        <v>19.5</v>
      </c>
      <c r="F60" s="26">
        <v>0.5</v>
      </c>
      <c r="G60" s="26">
        <v>0.3</v>
      </c>
      <c r="H60" s="26">
        <v>0.5</v>
      </c>
      <c r="I60" s="26">
        <v>0.1</v>
      </c>
      <c r="J60" s="26">
        <v>4</v>
      </c>
      <c r="K60" s="26">
        <v>2</v>
      </c>
      <c r="L60" s="26">
        <v>1</v>
      </c>
      <c r="M60" s="26">
        <v>0.1</v>
      </c>
      <c r="N60" s="26">
        <v>1</v>
      </c>
      <c r="O60" s="26">
        <v>4</v>
      </c>
      <c r="P60" s="26">
        <f>SUM(C60:O60)</f>
        <v>99.999999999999986</v>
      </c>
      <c r="Q60" s="35">
        <f>C60*C59+D60*D59+E60*E59+F60*F59+G60*G59+H60*H59+I60*I59+J60*J59+K60*K59+L60*L59+M60*M59+N59*N60+O59*O60</f>
        <v>151.67799999999997</v>
      </c>
      <c r="R60" s="38">
        <v>1.3</v>
      </c>
      <c r="S60" s="38">
        <v>7</v>
      </c>
      <c r="T60" s="38">
        <v>1</v>
      </c>
      <c r="U60" s="38">
        <v>1.3</v>
      </c>
      <c r="V60" s="38">
        <v>1</v>
      </c>
      <c r="W60" s="35">
        <f>Q60+R60*R59+S60*S59+T60*T59+U60*U59+V60*V59</f>
        <v>172.77799999999996</v>
      </c>
      <c r="X60" s="39">
        <f>W60*X59+W60</f>
        <v>190.05579999999995</v>
      </c>
    </row>
    <row r="61" spans="1:24" s="17" customFormat="1">
      <c r="A61" s="27" t="s">
        <v>35</v>
      </c>
      <c r="B61" s="1">
        <v>600</v>
      </c>
      <c r="C61" s="1">
        <f>B61/100*C60</f>
        <v>342</v>
      </c>
      <c r="D61" s="1">
        <f>B61/100*D60</f>
        <v>60</v>
      </c>
      <c r="E61" s="1">
        <f>B61/100*E60</f>
        <v>117</v>
      </c>
      <c r="F61" s="1">
        <f>B61/100*F60</f>
        <v>3</v>
      </c>
      <c r="G61" s="1">
        <f>B61/100*G60</f>
        <v>1.7999999999999998</v>
      </c>
      <c r="H61" s="1">
        <f>B61/100*H60</f>
        <v>3</v>
      </c>
      <c r="I61" s="1">
        <f>B61/100*I60</f>
        <v>0.60000000000000009</v>
      </c>
      <c r="J61" s="1">
        <f>B61/100*J60</f>
        <v>24</v>
      </c>
      <c r="K61" s="1">
        <f>B61/100*K60</f>
        <v>12</v>
      </c>
      <c r="L61" s="1">
        <f>B61/100*L60</f>
        <v>6</v>
      </c>
      <c r="M61" s="1">
        <f>B61/100*M60</f>
        <v>0.60000000000000009</v>
      </c>
      <c r="N61" s="1">
        <f>B61/100*N60</f>
        <v>6</v>
      </c>
      <c r="O61" s="1">
        <f>B61/100*O60</f>
        <v>24</v>
      </c>
      <c r="P61" s="1">
        <f>SUM(C61:O61)</f>
        <v>600</v>
      </c>
      <c r="Q61" s="43">
        <f>C61*C59+D61*D59+E61*E59+F61*F59+G61*G59+H61*H59+I61*I59+J61*J59+K61*K59+L61*L59+M61*M59+N59*N61+O59*O61</f>
        <v>910.06799999999998</v>
      </c>
      <c r="R61" s="44">
        <f>B61/100*R60</f>
        <v>7.8000000000000007</v>
      </c>
      <c r="S61" s="44">
        <f>B61/100*S60</f>
        <v>42</v>
      </c>
      <c r="T61" s="44">
        <f>B61/100*T60</f>
        <v>6</v>
      </c>
      <c r="U61" s="44">
        <f>B61/100*U60</f>
        <v>7.8000000000000007</v>
      </c>
      <c r="V61" s="44">
        <f>B61/100*V60</f>
        <v>6</v>
      </c>
      <c r="W61" s="43">
        <f>Q61+R61*R59+S61*S59+T61*T59+U61*U59+V61*V59</f>
        <v>1036.6680000000001</v>
      </c>
      <c r="X61" s="42">
        <f>W61*X59+W61</f>
        <v>1140.3348000000001</v>
      </c>
    </row>
    <row r="62" spans="1:24" s="12" customFormat="1" ht="7.8">
      <c r="A62" s="103" t="s">
        <v>83</v>
      </c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5"/>
    </row>
    <row r="63" spans="1:24" ht="15.6" customHeight="1">
      <c r="A63" s="106" t="s">
        <v>37</v>
      </c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</row>
    <row r="64" spans="1:24" s="12" customFormat="1" ht="7.95" customHeight="1">
      <c r="A64" s="93" t="s">
        <v>1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5"/>
    </row>
    <row r="65" spans="1:24" ht="30">
      <c r="A65" s="96" t="s">
        <v>90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8"/>
    </row>
    <row r="66" spans="1:24" ht="15.6" customHeight="1">
      <c r="A66" s="21" t="s">
        <v>3</v>
      </c>
      <c r="B66" s="99" t="s">
        <v>85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100"/>
    </row>
    <row r="67" spans="1:24" ht="15.6" customHeight="1">
      <c r="A67" s="21" t="s">
        <v>7</v>
      </c>
      <c r="B67" s="99" t="s">
        <v>81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100"/>
    </row>
    <row r="68" spans="1:24" ht="26.4">
      <c r="A68" s="22"/>
      <c r="B68" s="23" t="s">
        <v>9</v>
      </c>
      <c r="C68" s="24" t="s">
        <v>10</v>
      </c>
      <c r="D68" s="24" t="s">
        <v>11</v>
      </c>
      <c r="E68" s="24" t="s">
        <v>64</v>
      </c>
      <c r="F68" s="24" t="s">
        <v>13</v>
      </c>
      <c r="G68" s="24" t="s">
        <v>14</v>
      </c>
      <c r="H68" s="24" t="s">
        <v>15</v>
      </c>
      <c r="I68" s="24" t="s">
        <v>16</v>
      </c>
      <c r="J68" s="29" t="s">
        <v>17</v>
      </c>
      <c r="K68" s="24" t="s">
        <v>18</v>
      </c>
      <c r="L68" s="30" t="s">
        <v>19</v>
      </c>
      <c r="M68" s="24" t="s">
        <v>20</v>
      </c>
      <c r="N68" s="24" t="s">
        <v>66</v>
      </c>
      <c r="O68" s="24" t="s">
        <v>22</v>
      </c>
      <c r="P68" s="24" t="s">
        <v>23</v>
      </c>
      <c r="Q68" s="31" t="s">
        <v>24</v>
      </c>
      <c r="R68" s="32" t="s">
        <v>25</v>
      </c>
      <c r="S68" s="32" t="s">
        <v>26</v>
      </c>
      <c r="T68" s="32" t="s">
        <v>27</v>
      </c>
      <c r="U68" s="32" t="s">
        <v>28</v>
      </c>
      <c r="V68" s="32" t="s">
        <v>29</v>
      </c>
      <c r="W68" s="33" t="s">
        <v>30</v>
      </c>
      <c r="X68" s="34" t="s">
        <v>31</v>
      </c>
    </row>
    <row r="69" spans="1:24" s="15" customFormat="1" ht="13.5" customHeight="1">
      <c r="A69" s="107" t="s">
        <v>82</v>
      </c>
      <c r="B69" s="25" t="s">
        <v>33</v>
      </c>
      <c r="C69" s="25">
        <v>1.4</v>
      </c>
      <c r="D69" s="25">
        <v>2</v>
      </c>
      <c r="E69" s="25">
        <v>1.2</v>
      </c>
      <c r="F69" s="25">
        <v>1</v>
      </c>
      <c r="G69" s="25">
        <v>5</v>
      </c>
      <c r="H69" s="25">
        <v>4.5999999999999996</v>
      </c>
      <c r="I69" s="25">
        <v>4</v>
      </c>
      <c r="J69" s="25">
        <v>1.8</v>
      </c>
      <c r="K69" s="25">
        <v>2.6</v>
      </c>
      <c r="L69" s="25">
        <v>1</v>
      </c>
      <c r="M69" s="25">
        <v>1.78</v>
      </c>
      <c r="N69" s="25">
        <v>1</v>
      </c>
      <c r="O69" s="25">
        <v>2.2999999999999998</v>
      </c>
      <c r="P69" s="25"/>
      <c r="Q69" s="35"/>
      <c r="R69" s="25">
        <v>1.2</v>
      </c>
      <c r="S69" s="25">
        <v>0.5</v>
      </c>
      <c r="T69" s="25">
        <v>10</v>
      </c>
      <c r="U69" s="25">
        <v>0.8</v>
      </c>
      <c r="V69" s="25">
        <v>5</v>
      </c>
      <c r="W69" s="36"/>
      <c r="X69" s="37">
        <v>0.1</v>
      </c>
    </row>
    <row r="70" spans="1:24" s="16" customFormat="1">
      <c r="A70" s="107"/>
      <c r="B70" s="26" t="s">
        <v>34</v>
      </c>
      <c r="C70" s="26">
        <v>57</v>
      </c>
      <c r="D70" s="26">
        <v>10</v>
      </c>
      <c r="E70" s="26">
        <v>19.5</v>
      </c>
      <c r="F70" s="26">
        <v>0.5</v>
      </c>
      <c r="G70" s="26">
        <v>0.3</v>
      </c>
      <c r="H70" s="26">
        <v>0.5</v>
      </c>
      <c r="I70" s="26">
        <v>0.1</v>
      </c>
      <c r="J70" s="26">
        <v>4</v>
      </c>
      <c r="K70" s="26">
        <v>2</v>
      </c>
      <c r="L70" s="26">
        <v>1</v>
      </c>
      <c r="M70" s="26">
        <v>0.1</v>
      </c>
      <c r="N70" s="26">
        <v>1</v>
      </c>
      <c r="O70" s="26">
        <v>4</v>
      </c>
      <c r="P70" s="26">
        <f>SUM(C70:O70)</f>
        <v>99.999999999999986</v>
      </c>
      <c r="Q70" s="35">
        <f>C70*C69+D70*D69+E70*E69+F70*F69+G70*G69+H70*H69+I70*I69+J70*J69+K70*K69+L70*L69+M70*M69+N69*N70+O69*O70</f>
        <v>151.67799999999997</v>
      </c>
      <c r="R70" s="38">
        <v>1.3</v>
      </c>
      <c r="S70" s="38">
        <v>7</v>
      </c>
      <c r="T70" s="38">
        <v>1</v>
      </c>
      <c r="U70" s="38">
        <v>1.3</v>
      </c>
      <c r="V70" s="38">
        <v>1</v>
      </c>
      <c r="W70" s="35">
        <f>Q70+R70*R69+S70*S69+T70*T69+U70*U69+V70*V69</f>
        <v>172.77799999999996</v>
      </c>
      <c r="X70" s="39">
        <f>W70*X69+W70</f>
        <v>190.05579999999995</v>
      </c>
    </row>
    <row r="71" spans="1:24" s="17" customFormat="1">
      <c r="A71" s="27" t="s">
        <v>35</v>
      </c>
      <c r="B71" s="1">
        <v>700</v>
      </c>
      <c r="C71" s="1">
        <f>B71/100*C70</f>
        <v>399</v>
      </c>
      <c r="D71" s="1">
        <f>B71/100*D70</f>
        <v>70</v>
      </c>
      <c r="E71" s="1">
        <f>B71/100*E70</f>
        <v>136.5</v>
      </c>
      <c r="F71" s="1">
        <f>B71/100*F70</f>
        <v>3.5</v>
      </c>
      <c r="G71" s="1">
        <f>B71/100*G70</f>
        <v>2.1</v>
      </c>
      <c r="H71" s="1">
        <f>B71/100*H70</f>
        <v>3.5</v>
      </c>
      <c r="I71" s="1">
        <f>B71/100*I70</f>
        <v>0.70000000000000007</v>
      </c>
      <c r="J71" s="1">
        <f>B71/100*J70</f>
        <v>28</v>
      </c>
      <c r="K71" s="1">
        <f>B71/100*K70</f>
        <v>14</v>
      </c>
      <c r="L71" s="1">
        <f>B71/100*L70</f>
        <v>7</v>
      </c>
      <c r="M71" s="1">
        <f>B71/100*M70</f>
        <v>0.70000000000000007</v>
      </c>
      <c r="N71" s="1">
        <f>B71/100*N70</f>
        <v>7</v>
      </c>
      <c r="O71" s="1">
        <f>B71/100*O70</f>
        <v>28</v>
      </c>
      <c r="P71" s="1">
        <f>SUM(C71:O71)</f>
        <v>700.00000000000011</v>
      </c>
      <c r="Q71" s="43">
        <f>C71*C69+D71*D69+E71*E69+F71*F69+G71*G69+H71*H69+I71*I69+J71*J69+K71*K69+L71*L69+M71*M69+N69*N71+O69*O71</f>
        <v>1061.7459999999999</v>
      </c>
      <c r="R71" s="44">
        <f>B71/100*R70</f>
        <v>9.1</v>
      </c>
      <c r="S71" s="44">
        <f>B71/100*S70</f>
        <v>49</v>
      </c>
      <c r="T71" s="44">
        <f>B71/100*T70</f>
        <v>7</v>
      </c>
      <c r="U71" s="44">
        <f>B71/100*U70</f>
        <v>9.1</v>
      </c>
      <c r="V71" s="44">
        <f>B71/100*V70</f>
        <v>7</v>
      </c>
      <c r="W71" s="43">
        <f>Q71+R71*R69+S71*S69+T71*T69+U71*U69+V71*V69</f>
        <v>1209.4459999999999</v>
      </c>
      <c r="X71" s="42">
        <f>W71*X69+W71</f>
        <v>1330.3905999999999</v>
      </c>
    </row>
    <row r="72" spans="1:24" s="12" customFormat="1" ht="7.8">
      <c r="A72" s="103" t="s">
        <v>83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5"/>
    </row>
    <row r="73" spans="1:24" ht="15.6" customHeight="1">
      <c r="A73" s="106" t="s">
        <v>37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</row>
    <row r="74" spans="1:24" s="12" customFormat="1" ht="7.95" customHeight="1">
      <c r="A74" s="93" t="s">
        <v>1</v>
      </c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5"/>
    </row>
    <row r="75" spans="1:24" ht="30">
      <c r="A75" s="96" t="s">
        <v>91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8"/>
    </row>
    <row r="76" spans="1:24" ht="15.6" customHeight="1">
      <c r="A76" s="21" t="s">
        <v>3</v>
      </c>
      <c r="B76" s="99" t="s">
        <v>85</v>
      </c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100"/>
    </row>
    <row r="77" spans="1:24" ht="15.6" customHeight="1">
      <c r="A77" s="21" t="s">
        <v>7</v>
      </c>
      <c r="B77" s="99" t="s">
        <v>81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100"/>
    </row>
    <row r="78" spans="1:24" ht="26.4">
      <c r="A78" s="22"/>
      <c r="B78" s="23" t="s">
        <v>9</v>
      </c>
      <c r="C78" s="24" t="s">
        <v>10</v>
      </c>
      <c r="D78" s="24" t="s">
        <v>11</v>
      </c>
      <c r="E78" s="24" t="s">
        <v>64</v>
      </c>
      <c r="F78" s="24" t="s">
        <v>13</v>
      </c>
      <c r="G78" s="24" t="s">
        <v>14</v>
      </c>
      <c r="H78" s="24" t="s">
        <v>15</v>
      </c>
      <c r="I78" s="24" t="s">
        <v>16</v>
      </c>
      <c r="J78" s="29" t="s">
        <v>17</v>
      </c>
      <c r="K78" s="24" t="s">
        <v>18</v>
      </c>
      <c r="L78" s="30" t="s">
        <v>19</v>
      </c>
      <c r="M78" s="24" t="s">
        <v>20</v>
      </c>
      <c r="N78" s="24" t="s">
        <v>66</v>
      </c>
      <c r="O78" s="24" t="s">
        <v>22</v>
      </c>
      <c r="P78" s="24" t="s">
        <v>23</v>
      </c>
      <c r="Q78" s="31" t="s">
        <v>24</v>
      </c>
      <c r="R78" s="32" t="s">
        <v>25</v>
      </c>
      <c r="S78" s="32" t="s">
        <v>26</v>
      </c>
      <c r="T78" s="32" t="s">
        <v>27</v>
      </c>
      <c r="U78" s="32" t="s">
        <v>28</v>
      </c>
      <c r="V78" s="32" t="s">
        <v>29</v>
      </c>
      <c r="W78" s="33" t="s">
        <v>30</v>
      </c>
      <c r="X78" s="34" t="s">
        <v>31</v>
      </c>
    </row>
    <row r="79" spans="1:24" s="15" customFormat="1" ht="13.5" customHeight="1">
      <c r="A79" s="107" t="s">
        <v>82</v>
      </c>
      <c r="B79" s="25" t="s">
        <v>33</v>
      </c>
      <c r="C79" s="25">
        <v>1.4</v>
      </c>
      <c r="D79" s="25">
        <v>2</v>
      </c>
      <c r="E79" s="25">
        <v>1.2</v>
      </c>
      <c r="F79" s="25">
        <v>1</v>
      </c>
      <c r="G79" s="25">
        <v>5</v>
      </c>
      <c r="H79" s="25">
        <v>4.5999999999999996</v>
      </c>
      <c r="I79" s="25">
        <v>4</v>
      </c>
      <c r="J79" s="25">
        <v>1.8</v>
      </c>
      <c r="K79" s="25">
        <v>2.6</v>
      </c>
      <c r="L79" s="25">
        <v>1</v>
      </c>
      <c r="M79" s="25">
        <v>1.78</v>
      </c>
      <c r="N79" s="25">
        <v>1</v>
      </c>
      <c r="O79" s="25">
        <v>2.2999999999999998</v>
      </c>
      <c r="P79" s="25"/>
      <c r="Q79" s="35"/>
      <c r="R79" s="25">
        <v>1.2</v>
      </c>
      <c r="S79" s="25">
        <v>0.5</v>
      </c>
      <c r="T79" s="25">
        <v>10</v>
      </c>
      <c r="U79" s="25">
        <v>0.8</v>
      </c>
      <c r="V79" s="25">
        <v>5</v>
      </c>
      <c r="W79" s="36"/>
      <c r="X79" s="37">
        <v>0.1</v>
      </c>
    </row>
    <row r="80" spans="1:24" s="16" customFormat="1">
      <c r="A80" s="107"/>
      <c r="B80" s="26" t="s">
        <v>34</v>
      </c>
      <c r="C80" s="26">
        <v>57</v>
      </c>
      <c r="D80" s="26">
        <v>10</v>
      </c>
      <c r="E80" s="26">
        <v>19.5</v>
      </c>
      <c r="F80" s="26">
        <v>0.5</v>
      </c>
      <c r="G80" s="26">
        <v>0.3</v>
      </c>
      <c r="H80" s="26">
        <v>0.5</v>
      </c>
      <c r="I80" s="26">
        <v>0.1</v>
      </c>
      <c r="J80" s="26">
        <v>4</v>
      </c>
      <c r="K80" s="26">
        <v>2</v>
      </c>
      <c r="L80" s="26">
        <v>1</v>
      </c>
      <c r="M80" s="26">
        <v>0.1</v>
      </c>
      <c r="N80" s="26">
        <v>1</v>
      </c>
      <c r="O80" s="26">
        <v>4</v>
      </c>
      <c r="P80" s="26">
        <f>SUM(C80:O80)</f>
        <v>99.999999999999986</v>
      </c>
      <c r="Q80" s="35">
        <f>C80*C79+D80*D79+E80*E79+F80*F79+G80*G79+H80*H79+I80*I79+J80*J79+K80*K79+L80*L79+M80*M79+N79*N80+O79*O80</f>
        <v>151.67799999999997</v>
      </c>
      <c r="R80" s="38">
        <v>1.3</v>
      </c>
      <c r="S80" s="38">
        <v>7</v>
      </c>
      <c r="T80" s="38">
        <v>1</v>
      </c>
      <c r="U80" s="38">
        <v>1.3</v>
      </c>
      <c r="V80" s="38">
        <v>1</v>
      </c>
      <c r="W80" s="35">
        <f>Q80+R80*R79+S80*S79+T80*T79+U80*U79+V80*V79</f>
        <v>172.77799999999996</v>
      </c>
      <c r="X80" s="39">
        <f>W80*X79+W80</f>
        <v>190.05579999999995</v>
      </c>
    </row>
    <row r="81" spans="1:24" s="16" customFormat="1" ht="15.6" customHeight="1">
      <c r="A81" s="27" t="s">
        <v>35</v>
      </c>
      <c r="B81" s="1">
        <v>800</v>
      </c>
      <c r="C81" s="1">
        <f>B81/100*C80</f>
        <v>456</v>
      </c>
      <c r="D81" s="1">
        <f>B81/100*D80</f>
        <v>80</v>
      </c>
      <c r="E81" s="1">
        <f>B81/100*E80</f>
        <v>156</v>
      </c>
      <c r="F81" s="1">
        <f>B81/100*F80</f>
        <v>4</v>
      </c>
      <c r="G81" s="1">
        <f>B81/100*G80</f>
        <v>2.4</v>
      </c>
      <c r="H81" s="1">
        <f>B81/100*H80</f>
        <v>4</v>
      </c>
      <c r="I81" s="1">
        <f>B81/100*I80</f>
        <v>0.8</v>
      </c>
      <c r="J81" s="1">
        <f>B81/100*J80</f>
        <v>32</v>
      </c>
      <c r="K81" s="1">
        <f>B81/100*K80</f>
        <v>16</v>
      </c>
      <c r="L81" s="1">
        <f>B81/100*L80</f>
        <v>8</v>
      </c>
      <c r="M81" s="1">
        <f>B81/100*M80</f>
        <v>0.8</v>
      </c>
      <c r="N81" s="1">
        <f>B81/100*N80</f>
        <v>8</v>
      </c>
      <c r="O81" s="1">
        <f>B81/100*O80</f>
        <v>32</v>
      </c>
      <c r="P81" s="1">
        <f>SUM(C81:O81)</f>
        <v>799.99999999999989</v>
      </c>
      <c r="Q81" s="43">
        <f>C81*C79+D81*D79+E81*E79+F81*F79+G81*G79+H81*H79+I81*I79+J81*J79+K81*K79+L81*L79+M81*M79+N79*N81+O79*O81</f>
        <v>1213.4239999999998</v>
      </c>
      <c r="R81" s="44">
        <f>B81/100*R80</f>
        <v>10.4</v>
      </c>
      <c r="S81" s="44">
        <f>B81/100*S80</f>
        <v>56</v>
      </c>
      <c r="T81" s="44">
        <f>B81/100*T80</f>
        <v>8</v>
      </c>
      <c r="U81" s="44">
        <f>B81/100*U80</f>
        <v>10.4</v>
      </c>
      <c r="V81" s="44">
        <f>B81/100*V80</f>
        <v>8</v>
      </c>
      <c r="W81" s="43">
        <f>Q81+R81*R79+S81*S79+T81*T79+U81*U79+V81*V79</f>
        <v>1382.2239999999997</v>
      </c>
      <c r="X81" s="42">
        <f>W81*X79+W81</f>
        <v>1520.4463999999996</v>
      </c>
    </row>
    <row r="82" spans="1:24" s="12" customFormat="1" ht="7.8">
      <c r="A82" s="103" t="s">
        <v>83</v>
      </c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5"/>
    </row>
  </sheetData>
  <mergeCells count="57">
    <mergeCell ref="A75:X75"/>
    <mergeCell ref="B76:X76"/>
    <mergeCell ref="B77:X77"/>
    <mergeCell ref="A82:X82"/>
    <mergeCell ref="A9:A10"/>
    <mergeCell ref="A19:A20"/>
    <mergeCell ref="A29:A30"/>
    <mergeCell ref="A39:A40"/>
    <mergeCell ref="A49:A50"/>
    <mergeCell ref="A59:A60"/>
    <mergeCell ref="A69:A70"/>
    <mergeCell ref="A79:A80"/>
    <mergeCell ref="B66:X66"/>
    <mergeCell ref="B67:X67"/>
    <mergeCell ref="A72:X72"/>
    <mergeCell ref="A73:X73"/>
    <mergeCell ref="A74:X74"/>
    <mergeCell ref="B57:X57"/>
    <mergeCell ref="A62:X62"/>
    <mergeCell ref="A63:X63"/>
    <mergeCell ref="A64:X64"/>
    <mergeCell ref="A65:X65"/>
    <mergeCell ref="A52:X52"/>
    <mergeCell ref="A53:X53"/>
    <mergeCell ref="A54:X54"/>
    <mergeCell ref="A55:X55"/>
    <mergeCell ref="B56:X56"/>
    <mergeCell ref="A43:X43"/>
    <mergeCell ref="A44:X44"/>
    <mergeCell ref="A45:X45"/>
    <mergeCell ref="B46:X46"/>
    <mergeCell ref="B47:X47"/>
    <mergeCell ref="A34:X34"/>
    <mergeCell ref="A35:X35"/>
    <mergeCell ref="B36:X36"/>
    <mergeCell ref="B37:X37"/>
    <mergeCell ref="A42:X42"/>
    <mergeCell ref="A25:X25"/>
    <mergeCell ref="B26:X26"/>
    <mergeCell ref="B27:X27"/>
    <mergeCell ref="A32:X32"/>
    <mergeCell ref="A33:X33"/>
    <mergeCell ref="B16:X16"/>
    <mergeCell ref="B17:X17"/>
    <mergeCell ref="A22:X22"/>
    <mergeCell ref="A23:X23"/>
    <mergeCell ref="A24:X24"/>
    <mergeCell ref="B7:X7"/>
    <mergeCell ref="A12:X12"/>
    <mergeCell ref="A13:X13"/>
    <mergeCell ref="A14:X14"/>
    <mergeCell ref="A15:X15"/>
    <mergeCell ref="A1:X1"/>
    <mergeCell ref="A3:X3"/>
    <mergeCell ref="A4:X4"/>
    <mergeCell ref="B5:X5"/>
    <mergeCell ref="B6:X6"/>
  </mergeCells>
  <phoneticPr fontId="20" type="noConversion"/>
  <printOptions horizontalCentered="1" verticalCentered="1"/>
  <pageMargins left="0.196850393700787" right="0.196850393700787" top="0.196850393700787" bottom="0.196850393700787" header="0.31496062992126" footer="0.31496062992126"/>
  <pageSetup paperSize="9" scale="62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workbookViewId="0">
      <selection activeCell="C46" sqref="C46"/>
    </sheetView>
  </sheetViews>
  <sheetFormatPr defaultColWidth="9" defaultRowHeight="13.8"/>
  <cols>
    <col min="1" max="1" width="12.109375" style="2" customWidth="1"/>
    <col min="2" max="3" width="9.44140625" customWidth="1"/>
    <col min="4" max="4" width="7.44140625" customWidth="1"/>
    <col min="5" max="5" width="2" customWidth="1"/>
    <col min="6" max="6" width="8.88671875" style="3"/>
    <col min="7" max="7" width="12.109375" style="3" customWidth="1"/>
    <col min="8" max="8" width="2" style="3" customWidth="1"/>
    <col min="9" max="9" width="8.88671875" style="3"/>
    <col min="11" max="11" width="2" customWidth="1"/>
    <col min="12" max="15" width="10.33203125" customWidth="1"/>
    <col min="16" max="16" width="21.77734375" customWidth="1"/>
  </cols>
  <sheetData>
    <row r="1" spans="1:16">
      <c r="A1" s="93" t="s">
        <v>92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30">
      <c r="A2" s="96" t="s">
        <v>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8"/>
    </row>
    <row r="3" spans="1:16" ht="23.4" customHeight="1">
      <c r="A3" s="4" t="s">
        <v>93</v>
      </c>
      <c r="B3" s="99" t="s">
        <v>4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</row>
    <row r="4" spans="1:16" ht="52.95" customHeight="1">
      <c r="A4" s="4" t="s">
        <v>94</v>
      </c>
      <c r="B4" s="101" t="s">
        <v>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2"/>
    </row>
    <row r="5" spans="1:16" ht="23.4" customHeight="1">
      <c r="A5" s="4" t="s">
        <v>95</v>
      </c>
      <c r="B5" s="99" t="s">
        <v>96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</row>
    <row r="6" spans="1:16" ht="23.4" customHeight="1">
      <c r="A6" s="5" t="s">
        <v>97</v>
      </c>
      <c r="B6" s="110" t="s">
        <v>98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1:16" ht="28.2" customHeight="1">
      <c r="A7" s="112" t="s">
        <v>99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1:16" ht="20.399999999999999" customHeight="1">
      <c r="A8" s="5" t="s">
        <v>100</v>
      </c>
      <c r="B8" s="6" t="s">
        <v>31</v>
      </c>
      <c r="C8" s="6" t="s">
        <v>101</v>
      </c>
      <c r="D8" s="7" t="s">
        <v>102</v>
      </c>
      <c r="E8" s="120"/>
      <c r="F8" s="7" t="s">
        <v>103</v>
      </c>
      <c r="G8" s="7" t="s">
        <v>104</v>
      </c>
      <c r="H8" s="120"/>
      <c r="I8" s="115" t="s">
        <v>105</v>
      </c>
      <c r="J8" s="116"/>
      <c r="K8" s="120"/>
      <c r="L8" s="115" t="s">
        <v>106</v>
      </c>
      <c r="M8" s="117"/>
      <c r="N8" s="117"/>
      <c r="O8" s="116"/>
      <c r="P8" s="123"/>
    </row>
    <row r="9" spans="1:16" ht="47.4" customHeight="1">
      <c r="A9" s="8" t="s">
        <v>107</v>
      </c>
      <c r="B9" s="9">
        <v>84</v>
      </c>
      <c r="C9" s="9">
        <f>B9+B9*0.1</f>
        <v>92.4</v>
      </c>
      <c r="D9" s="10">
        <f>C9-B9</f>
        <v>8.4000000000000057</v>
      </c>
      <c r="E9" s="121"/>
      <c r="F9" s="11" t="s">
        <v>108</v>
      </c>
      <c r="G9" s="11">
        <v>100</v>
      </c>
      <c r="H9" s="121"/>
      <c r="I9" s="11" t="s">
        <v>109</v>
      </c>
      <c r="J9" s="11" t="s">
        <v>110</v>
      </c>
      <c r="K9" s="121"/>
      <c r="L9" s="126" t="s">
        <v>111</v>
      </c>
      <c r="M9" s="127"/>
      <c r="N9" s="127"/>
      <c r="O9" s="128"/>
      <c r="P9" s="124"/>
    </row>
    <row r="10" spans="1:16" ht="47.4" customHeight="1">
      <c r="A10" s="5" t="s">
        <v>112</v>
      </c>
      <c r="B10" s="9">
        <v>160</v>
      </c>
      <c r="C10" s="9">
        <f>B10+B10*0.1</f>
        <v>176</v>
      </c>
      <c r="D10" s="10">
        <f>C10-B10</f>
        <v>16</v>
      </c>
      <c r="E10" s="122"/>
      <c r="F10" s="11" t="s">
        <v>113</v>
      </c>
      <c r="G10" s="11">
        <v>200</v>
      </c>
      <c r="H10" s="122"/>
      <c r="I10" s="11" t="s">
        <v>114</v>
      </c>
      <c r="J10" s="11" t="s">
        <v>115</v>
      </c>
      <c r="K10" s="122"/>
      <c r="L10" s="129"/>
      <c r="M10" s="130"/>
      <c r="N10" s="130"/>
      <c r="O10" s="131"/>
      <c r="P10" s="125"/>
    </row>
    <row r="11" spans="1:16">
      <c r="A11" s="103" t="s">
        <v>116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9"/>
    </row>
    <row r="13" spans="1:16">
      <c r="A13" s="93" t="s">
        <v>92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9"/>
    </row>
    <row r="14" spans="1:16" ht="30">
      <c r="A14" s="96" t="s">
        <v>117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8"/>
    </row>
    <row r="15" spans="1:16" ht="23.4" customHeight="1">
      <c r="A15" s="4" t="s">
        <v>93</v>
      </c>
      <c r="B15" s="99" t="s">
        <v>47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100"/>
    </row>
    <row r="16" spans="1:16" ht="52.95" customHeight="1">
      <c r="A16" s="4" t="s">
        <v>94</v>
      </c>
      <c r="B16" s="101" t="s">
        <v>6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2"/>
    </row>
    <row r="17" spans="1:16" ht="23.4" customHeight="1">
      <c r="A17" s="4" t="s">
        <v>95</v>
      </c>
      <c r="B17" s="99" t="s">
        <v>118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00"/>
    </row>
    <row r="18" spans="1:16" ht="23.4" customHeight="1">
      <c r="A18" s="5" t="s">
        <v>97</v>
      </c>
      <c r="B18" s="110" t="s">
        <v>98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1"/>
    </row>
    <row r="19" spans="1:16" ht="22.8">
      <c r="A19" s="112" t="s">
        <v>99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4"/>
    </row>
    <row r="20" spans="1:16" ht="20.399999999999999" customHeight="1">
      <c r="A20" s="5" t="s">
        <v>100</v>
      </c>
      <c r="B20" s="6" t="s">
        <v>31</v>
      </c>
      <c r="C20" s="6" t="s">
        <v>101</v>
      </c>
      <c r="D20" s="7" t="s">
        <v>102</v>
      </c>
      <c r="E20" s="120"/>
      <c r="F20" s="7" t="s">
        <v>103</v>
      </c>
      <c r="G20" s="7" t="s">
        <v>104</v>
      </c>
      <c r="H20" s="120"/>
      <c r="I20" s="115" t="s">
        <v>105</v>
      </c>
      <c r="J20" s="116"/>
      <c r="K20" s="120"/>
      <c r="L20" s="115" t="s">
        <v>106</v>
      </c>
      <c r="M20" s="117"/>
      <c r="N20" s="117"/>
      <c r="O20" s="116"/>
      <c r="P20" s="123"/>
    </row>
    <row r="21" spans="1:16" ht="47.4" customHeight="1">
      <c r="A21" s="8" t="s">
        <v>107</v>
      </c>
      <c r="B21" s="9">
        <v>80</v>
      </c>
      <c r="C21" s="9">
        <f>B21+B21*0.1</f>
        <v>88</v>
      </c>
      <c r="D21" s="10">
        <f>C21-B21</f>
        <v>8</v>
      </c>
      <c r="E21" s="121"/>
      <c r="F21" s="11" t="s">
        <v>108</v>
      </c>
      <c r="G21" s="11">
        <v>100</v>
      </c>
      <c r="H21" s="121"/>
      <c r="I21" s="11" t="s">
        <v>109</v>
      </c>
      <c r="J21" s="11" t="s">
        <v>110</v>
      </c>
      <c r="K21" s="121"/>
      <c r="L21" s="126" t="s">
        <v>111</v>
      </c>
      <c r="M21" s="127"/>
      <c r="N21" s="127"/>
      <c r="O21" s="128"/>
      <c r="P21" s="124"/>
    </row>
    <row r="22" spans="1:16" ht="47.4" customHeight="1">
      <c r="A22" s="5" t="s">
        <v>112</v>
      </c>
      <c r="B22" s="9">
        <v>159</v>
      </c>
      <c r="C22" s="9">
        <f>B22+B22*0.1</f>
        <v>174.9</v>
      </c>
      <c r="D22" s="10">
        <f>C22-B22</f>
        <v>15.900000000000006</v>
      </c>
      <c r="E22" s="122"/>
      <c r="F22" s="11" t="s">
        <v>113</v>
      </c>
      <c r="G22" s="11">
        <v>200</v>
      </c>
      <c r="H22" s="122"/>
      <c r="I22" s="11" t="s">
        <v>114</v>
      </c>
      <c r="J22" s="11" t="s">
        <v>115</v>
      </c>
      <c r="K22" s="122"/>
      <c r="L22" s="129"/>
      <c r="M22" s="130"/>
      <c r="N22" s="130"/>
      <c r="O22" s="131"/>
      <c r="P22" s="125"/>
    </row>
    <row r="23" spans="1:16">
      <c r="A23" s="103" t="s">
        <v>119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</row>
    <row r="25" spans="1:16">
      <c r="A25" s="93" t="s">
        <v>92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0">
      <c r="A26" s="96" t="s">
        <v>60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8"/>
    </row>
    <row r="27" spans="1:16" ht="23.4" customHeight="1">
      <c r="A27" s="4" t="s">
        <v>93</v>
      </c>
      <c r="B27" s="101" t="s">
        <v>61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100"/>
    </row>
    <row r="28" spans="1:16" ht="52.95" customHeight="1">
      <c r="A28" s="4" t="s">
        <v>94</v>
      </c>
      <c r="B28" s="101" t="s">
        <v>62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2"/>
    </row>
    <row r="29" spans="1:16" ht="23.4" customHeight="1">
      <c r="A29" s="4" t="s">
        <v>95</v>
      </c>
      <c r="B29" s="99" t="s">
        <v>120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100"/>
    </row>
    <row r="30" spans="1:16" ht="23.4" customHeight="1">
      <c r="A30" s="5" t="s">
        <v>97</v>
      </c>
      <c r="B30" s="110" t="s">
        <v>121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1"/>
    </row>
    <row r="31" spans="1:16" ht="22.8">
      <c r="A31" s="112" t="s">
        <v>99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4"/>
    </row>
    <row r="32" spans="1:16" ht="20.399999999999999" customHeight="1">
      <c r="A32" s="5" t="s">
        <v>100</v>
      </c>
      <c r="B32" s="6" t="s">
        <v>31</v>
      </c>
      <c r="C32" s="6" t="s">
        <v>101</v>
      </c>
      <c r="D32" s="7" t="s">
        <v>102</v>
      </c>
      <c r="E32" s="120"/>
      <c r="F32" s="7" t="s">
        <v>103</v>
      </c>
      <c r="G32" s="7" t="s">
        <v>104</v>
      </c>
      <c r="H32" s="120"/>
      <c r="I32" s="115" t="s">
        <v>105</v>
      </c>
      <c r="J32" s="116"/>
      <c r="K32" s="120"/>
      <c r="L32" s="115" t="s">
        <v>106</v>
      </c>
      <c r="M32" s="117"/>
      <c r="N32" s="117"/>
      <c r="O32" s="116"/>
      <c r="P32" s="123"/>
    </row>
    <row r="33" spans="1:16" ht="47.4" customHeight="1">
      <c r="A33" s="8" t="s">
        <v>107</v>
      </c>
      <c r="B33" s="9">
        <v>78</v>
      </c>
      <c r="C33" s="9">
        <f>B33+B33*0.1</f>
        <v>85.8</v>
      </c>
      <c r="D33" s="10">
        <f>C33-B33</f>
        <v>7.7999999999999972</v>
      </c>
      <c r="E33" s="121"/>
      <c r="F33" s="11" t="s">
        <v>108</v>
      </c>
      <c r="G33" s="11">
        <v>100</v>
      </c>
      <c r="H33" s="121"/>
      <c r="I33" s="11" t="s">
        <v>109</v>
      </c>
      <c r="J33" s="11" t="s">
        <v>110</v>
      </c>
      <c r="K33" s="121"/>
      <c r="L33" s="126" t="s">
        <v>111</v>
      </c>
      <c r="M33" s="127"/>
      <c r="N33" s="127"/>
      <c r="O33" s="128"/>
      <c r="P33" s="124"/>
    </row>
    <row r="34" spans="1:16" ht="47.4" customHeight="1">
      <c r="A34" s="5" t="s">
        <v>112</v>
      </c>
      <c r="B34" s="9">
        <v>155</v>
      </c>
      <c r="C34" s="9">
        <f>B34+B34*0.1</f>
        <v>170.5</v>
      </c>
      <c r="D34" s="10">
        <f>C34-B34</f>
        <v>15.5</v>
      </c>
      <c r="E34" s="122"/>
      <c r="F34" s="11" t="s">
        <v>113</v>
      </c>
      <c r="G34" s="11">
        <v>200</v>
      </c>
      <c r="H34" s="122"/>
      <c r="I34" s="11" t="s">
        <v>114</v>
      </c>
      <c r="J34" s="11" t="s">
        <v>115</v>
      </c>
      <c r="K34" s="122"/>
      <c r="L34" s="129"/>
      <c r="M34" s="130"/>
      <c r="N34" s="130"/>
      <c r="O34" s="131"/>
      <c r="P34" s="125"/>
    </row>
    <row r="35" spans="1:16">
      <c r="A35" s="103" t="s">
        <v>122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9"/>
    </row>
    <row r="37" spans="1:16">
      <c r="A37" s="93" t="s">
        <v>92</v>
      </c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9"/>
    </row>
    <row r="38" spans="1:16" ht="30">
      <c r="A38" s="96" t="s">
        <v>123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8"/>
    </row>
    <row r="39" spans="1:16" ht="23.4" customHeight="1">
      <c r="A39" s="4" t="s">
        <v>93</v>
      </c>
      <c r="B39" s="99" t="s">
        <v>79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0"/>
    </row>
    <row r="40" spans="1:16" ht="52.95" customHeight="1">
      <c r="A40" s="4" t="s">
        <v>94</v>
      </c>
      <c r="B40" s="101" t="s">
        <v>80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</row>
    <row r="41" spans="1:16" ht="23.4" customHeight="1">
      <c r="A41" s="4" t="s">
        <v>95</v>
      </c>
      <c r="B41" s="99" t="s">
        <v>124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100"/>
    </row>
    <row r="42" spans="1:16" ht="23.4" customHeight="1">
      <c r="A42" s="5" t="s">
        <v>97</v>
      </c>
      <c r="B42" s="110" t="s">
        <v>121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1"/>
    </row>
    <row r="43" spans="1:16" ht="22.8">
      <c r="A43" s="112" t="s">
        <v>99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4"/>
    </row>
    <row r="44" spans="1:16" ht="20.399999999999999" customHeight="1">
      <c r="A44" s="5" t="s">
        <v>100</v>
      </c>
      <c r="B44" s="6" t="s">
        <v>31</v>
      </c>
      <c r="C44" s="6" t="s">
        <v>101</v>
      </c>
      <c r="D44" s="7" t="s">
        <v>102</v>
      </c>
      <c r="E44" s="120"/>
      <c r="F44" s="7" t="s">
        <v>103</v>
      </c>
      <c r="G44" s="7" t="s">
        <v>104</v>
      </c>
      <c r="H44" s="120"/>
      <c r="I44" s="115" t="s">
        <v>105</v>
      </c>
      <c r="J44" s="116"/>
      <c r="K44" s="120"/>
      <c r="L44" s="115" t="s">
        <v>106</v>
      </c>
      <c r="M44" s="117"/>
      <c r="N44" s="117"/>
      <c r="O44" s="116"/>
      <c r="P44" s="123"/>
    </row>
    <row r="45" spans="1:16" ht="47.4" customHeight="1">
      <c r="A45" s="8" t="s">
        <v>107</v>
      </c>
      <c r="B45" s="9">
        <v>77</v>
      </c>
      <c r="C45" s="9">
        <f>B45+B45*0.1</f>
        <v>84.7</v>
      </c>
      <c r="D45" s="10">
        <f>C45-B45</f>
        <v>7.7000000000000028</v>
      </c>
      <c r="E45" s="121"/>
      <c r="F45" s="11" t="s">
        <v>108</v>
      </c>
      <c r="G45" s="11">
        <v>100</v>
      </c>
      <c r="H45" s="121"/>
      <c r="I45" s="11" t="s">
        <v>109</v>
      </c>
      <c r="J45" s="11" t="s">
        <v>110</v>
      </c>
      <c r="K45" s="121"/>
      <c r="L45" s="126" t="s">
        <v>111</v>
      </c>
      <c r="M45" s="127"/>
      <c r="N45" s="127"/>
      <c r="O45" s="128"/>
      <c r="P45" s="124"/>
    </row>
    <row r="46" spans="1:16" ht="47.4" customHeight="1">
      <c r="A46" s="5" t="s">
        <v>112</v>
      </c>
      <c r="B46" s="9">
        <v>153</v>
      </c>
      <c r="C46" s="9">
        <f>B46+B46*0.1</f>
        <v>168.3</v>
      </c>
      <c r="D46" s="10">
        <f>C46-B46</f>
        <v>15.300000000000011</v>
      </c>
      <c r="E46" s="122"/>
      <c r="F46" s="11" t="s">
        <v>113</v>
      </c>
      <c r="G46" s="11">
        <v>200</v>
      </c>
      <c r="H46" s="122"/>
      <c r="I46" s="11" t="s">
        <v>114</v>
      </c>
      <c r="J46" s="11" t="s">
        <v>115</v>
      </c>
      <c r="K46" s="122"/>
      <c r="L46" s="129"/>
      <c r="M46" s="130"/>
      <c r="N46" s="130"/>
      <c r="O46" s="131"/>
      <c r="P46" s="125"/>
    </row>
    <row r="47" spans="1:16">
      <c r="A47" s="103" t="s">
        <v>125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</row>
  </sheetData>
  <mergeCells count="60">
    <mergeCell ref="B42:P42"/>
    <mergeCell ref="A43:P43"/>
    <mergeCell ref="I44:J44"/>
    <mergeCell ref="L44:O44"/>
    <mergeCell ref="A47:P47"/>
    <mergeCell ref="E44:E46"/>
    <mergeCell ref="H44:H46"/>
    <mergeCell ref="K44:K46"/>
    <mergeCell ref="P44:P46"/>
    <mergeCell ref="L45:O46"/>
    <mergeCell ref="A37:P37"/>
    <mergeCell ref="A38:P38"/>
    <mergeCell ref="B39:P39"/>
    <mergeCell ref="B40:P40"/>
    <mergeCell ref="B41:P41"/>
    <mergeCell ref="B30:P30"/>
    <mergeCell ref="A31:P31"/>
    <mergeCell ref="I32:J32"/>
    <mergeCell ref="L32:O32"/>
    <mergeCell ref="A35:P35"/>
    <mergeCell ref="E32:E34"/>
    <mergeCell ref="H32:H34"/>
    <mergeCell ref="K32:K34"/>
    <mergeCell ref="P32:P34"/>
    <mergeCell ref="L33:O34"/>
    <mergeCell ref="A25:P25"/>
    <mergeCell ref="A26:P26"/>
    <mergeCell ref="B27:P27"/>
    <mergeCell ref="B28:P28"/>
    <mergeCell ref="B29:P29"/>
    <mergeCell ref="B18:P18"/>
    <mergeCell ref="A19:P19"/>
    <mergeCell ref="I20:J20"/>
    <mergeCell ref="L20:O20"/>
    <mergeCell ref="A23:P23"/>
    <mergeCell ref="E20:E22"/>
    <mergeCell ref="H20:H22"/>
    <mergeCell ref="K20:K22"/>
    <mergeCell ref="P20:P22"/>
    <mergeCell ref="L21:O22"/>
    <mergeCell ref="A13:P13"/>
    <mergeCell ref="A14:P14"/>
    <mergeCell ref="B15:P15"/>
    <mergeCell ref="B16:P16"/>
    <mergeCell ref="B17:P17"/>
    <mergeCell ref="B6:P6"/>
    <mergeCell ref="A7:P7"/>
    <mergeCell ref="I8:J8"/>
    <mergeCell ref="L8:O8"/>
    <mergeCell ref="A11:P11"/>
    <mergeCell ref="E8:E10"/>
    <mergeCell ref="H8:H10"/>
    <mergeCell ref="K8:K10"/>
    <mergeCell ref="P8:P10"/>
    <mergeCell ref="L9:O10"/>
    <mergeCell ref="A1:P1"/>
    <mergeCell ref="A2:P2"/>
    <mergeCell ref="B3:P3"/>
    <mergeCell ref="B4:P4"/>
    <mergeCell ref="B5:P5"/>
  </mergeCells>
  <phoneticPr fontId="20" type="noConversion"/>
  <pageMargins left="0.196850393700787" right="0.196850393700787" top="0.196850393700787" bottom="0.196850393700787" header="0.31496062992126" footer="0.31496062992126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大猪P5172自配预混</vt:lpstr>
      <vt:lpstr>仔猪P6081</vt:lpstr>
      <vt:lpstr>小猪P5980</vt:lpstr>
      <vt:lpstr>中猪P5576</vt:lpstr>
      <vt:lpstr>大猪P5273</vt:lpstr>
      <vt:lpstr>Sheet1</vt:lpstr>
      <vt:lpstr>猪饲料产品宣传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2021-10-05T00:06:32Z</cp:lastPrinted>
  <dcterms:created xsi:type="dcterms:W3CDTF">2015-06-05T18:19:00Z</dcterms:created>
  <dcterms:modified xsi:type="dcterms:W3CDTF">2021-11-04T05:40:58Z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</Properties>
</file>