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ndfylling/Documents/Studier/7. semester/BAN402/ban402-project2/PartC/Tables/"/>
    </mc:Choice>
  </mc:AlternateContent>
  <xr:revisionPtr revIDLastSave="0" documentId="13_ncr:1_{E1BB0198-8698-4344-94FB-7ED665A50323}" xr6:coauthVersionLast="47" xr6:coauthVersionMax="47" xr10:uidLastSave="{00000000-0000-0000-0000-000000000000}"/>
  <bookViews>
    <workbookView xWindow="12900" yWindow="500" windowWidth="23260" windowHeight="12580" activeTab="1" xr2:uid="{4B9224B3-0DCA-46D5-BC2D-1047CED47A34}"/>
  </bookViews>
  <sheets>
    <sheet name="TableD1" sheetId="5" r:id="rId1"/>
    <sheet name="TableD2" sheetId="6" r:id="rId2"/>
    <sheet name="Table2" sheetId="4" r:id="rId3"/>
    <sheet name="TableB" sheetId="1" r:id="rId4"/>
    <sheet name="Calculations" sheetId="2" r:id="rId5"/>
    <sheet name="TableC" sheetId="3" r:id="rId6"/>
    <sheet name="TableC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  <c r="J21" i="3"/>
  <c r="J15" i="3"/>
  <c r="J8" i="3"/>
  <c r="C18" i="3"/>
  <c r="C5" i="3"/>
  <c r="C12" i="3"/>
  <c r="AD9" i="2"/>
  <c r="AC9" i="2"/>
  <c r="AB9" i="2"/>
  <c r="AA9" i="2"/>
  <c r="Z9" i="2"/>
  <c r="Y9" i="2"/>
  <c r="X9" i="2"/>
  <c r="W9" i="2"/>
  <c r="V9" i="2"/>
  <c r="U9" i="2"/>
  <c r="T9" i="2"/>
  <c r="S9" i="2"/>
  <c r="Z8" i="2"/>
  <c r="Y8" i="2"/>
  <c r="X8" i="2"/>
  <c r="W8" i="2"/>
  <c r="V8" i="2"/>
  <c r="U8" i="2"/>
  <c r="T8" i="2"/>
  <c r="S8" i="2"/>
  <c r="L34" i="2" a="1"/>
  <c r="L34" i="2" s="1"/>
  <c r="L33" i="2" a="1"/>
  <c r="J12" i="2" s="1"/>
  <c r="C11" i="2" a="1"/>
  <c r="C11" i="2" s="1"/>
  <c r="N5" i="2"/>
  <c r="L5" i="2"/>
  <c r="K5" i="2"/>
  <c r="J5" i="2"/>
  <c r="D5" i="2"/>
  <c r="C5" i="2"/>
  <c r="B5" i="2"/>
  <c r="I5" i="2" l="1"/>
  <c r="C12" i="2"/>
  <c r="K12" i="2"/>
  <c r="D12" i="2"/>
  <c r="L12" i="2"/>
  <c r="E5" i="2"/>
  <c r="E12" i="2"/>
  <c r="M12" i="2"/>
  <c r="F12" i="2"/>
  <c r="N12" i="2"/>
  <c r="H12" i="2"/>
  <c r="L33" i="2"/>
  <c r="B12" i="2" s="1"/>
  <c r="G12" i="2"/>
  <c r="F5" i="2"/>
  <c r="G5" i="2"/>
  <c r="I12" i="2"/>
  <c r="H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<sst xmlns="http://schemas.openxmlformats.org/spreadsheetml/2006/main" count="405" uniqueCount="106">
  <si>
    <t>CDU1</t>
  </si>
  <si>
    <t>CDU2</t>
  </si>
  <si>
    <t>Shutdown</t>
  </si>
  <si>
    <t>CDU1 Capacity Used</t>
  </si>
  <si>
    <t>CDU2 Capacity Used</t>
  </si>
  <si>
    <t>High mode</t>
  </si>
  <si>
    <t>Low mode</t>
  </si>
  <si>
    <t>CDU2 B</t>
  </si>
  <si>
    <t>CDU2 A</t>
  </si>
  <si>
    <t>CDU1 A+B</t>
  </si>
  <si>
    <t>CDU2 A+B</t>
  </si>
  <si>
    <t>Highmode</t>
  </si>
  <si>
    <t>Lowmode</t>
  </si>
  <si>
    <t>lowmode</t>
  </si>
  <si>
    <t>highmode</t>
  </si>
  <si>
    <t>Available Capacity CDU1</t>
  </si>
  <si>
    <t>Available Capacity CDU2</t>
  </si>
  <si>
    <t>N/A</t>
  </si>
  <si>
    <t>Usage Ratio CDU1</t>
  </si>
  <si>
    <t>Usage Ratio CDU2</t>
  </si>
  <si>
    <t>97.8%</t>
  </si>
  <si>
    <t>96.66%</t>
  </si>
  <si>
    <t>62.38%</t>
  </si>
  <si>
    <t>97.32%</t>
  </si>
  <si>
    <t>28.67%</t>
  </si>
  <si>
    <t>26.67%</t>
  </si>
  <si>
    <t>100%</t>
  </si>
  <si>
    <t>Utilization Rate CDU1</t>
  </si>
  <si>
    <t>Utilization Rate CDU2</t>
  </si>
  <si>
    <t>CrA</t>
  </si>
  <si>
    <t>CrB</t>
  </si>
  <si>
    <t>Total</t>
  </si>
  <si>
    <t>Crude oils</t>
  </si>
  <si>
    <t>Components</t>
  </si>
  <si>
    <t>distilA</t>
  </si>
  <si>
    <t>distilB</t>
  </si>
  <si>
    <t>lowqc</t>
  </si>
  <si>
    <t>Products</t>
  </si>
  <si>
    <t>distilF</t>
  </si>
  <si>
    <t>premium</t>
  </si>
  <si>
    <t>regular</t>
  </si>
  <si>
    <t>super</t>
  </si>
  <si>
    <t>Refinery</t>
  </si>
  <si>
    <t>Depot 1</t>
  </si>
  <si>
    <t>Depot 2</t>
  </si>
  <si>
    <t>Ending Inventory for Crudes, Components and Products</t>
  </si>
  <si>
    <t>CDU1 (10%)</t>
  </si>
  <si>
    <t xml:space="preserve">CDU2 </t>
  </si>
  <si>
    <t xml:space="preserve">CDU1 </t>
  </si>
  <si>
    <t>CDU2 (10%)</t>
  </si>
  <si>
    <t>CDU1 (30%)</t>
  </si>
  <si>
    <t>CDU2  (30%)</t>
  </si>
  <si>
    <t>CDU1 (50%)</t>
  </si>
  <si>
    <t>CDU2 (50%)</t>
  </si>
  <si>
    <t>High</t>
  </si>
  <si>
    <t>Low</t>
  </si>
  <si>
    <t>naphtha1</t>
  </si>
  <si>
    <t>naphtha2</t>
  </si>
  <si>
    <t>5201258.72</t>
  </si>
  <si>
    <t xml:space="preserve"> 5126640.472, 4978846.99, 4833432.302</t>
  </si>
  <si>
    <t>Minimization</t>
  </si>
  <si>
    <t>Maximization</t>
  </si>
  <si>
    <t>Difference</t>
  </si>
  <si>
    <t>Difference (in %)</t>
  </si>
  <si>
    <t>Total cost</t>
  </si>
  <si>
    <t>Total amount charged (in kWh)</t>
  </si>
  <si>
    <t>EUR/mWh</t>
  </si>
  <si>
    <t>Date</t>
  </si>
  <si>
    <t>Time</t>
  </si>
  <si>
    <t>kWh charged</t>
  </si>
  <si>
    <t>03.08.2022</t>
  </si>
  <si>
    <t>7.5 kWh</t>
  </si>
  <si>
    <t>30.09.2022</t>
  </si>
  <si>
    <t>5.7 kWh</t>
  </si>
  <si>
    <t>Measure</t>
  </si>
  <si>
    <t>0</t>
  </si>
  <si>
    <t>726</t>
  </si>
  <si>
    <t>133.49</t>
  </si>
  <si>
    <t>€160.8</t>
  </si>
  <si>
    <t>€375.45</t>
  </si>
  <si>
    <t>€214.65</t>
  </si>
  <si>
    <t>€116.74</t>
  </si>
  <si>
    <t>€272.58</t>
  </si>
  <si>
    <t>€155.84</t>
  </si>
  <si>
    <t>11:00-12:00</t>
  </si>
  <si>
    <t>13:00-14:00</t>
  </si>
  <si>
    <t>15:00-16:00</t>
  </si>
  <si>
    <t>-</t>
  </si>
  <si>
    <t>Inventory Item</t>
  </si>
  <si>
    <t>1594.61</t>
  </si>
  <si>
    <t>1088.16</t>
  </si>
  <si>
    <t>2842.77</t>
  </si>
  <si>
    <t>80</t>
  </si>
  <si>
    <t>20</t>
  </si>
  <si>
    <t>240</t>
  </si>
  <si>
    <t>25</t>
  </si>
  <si>
    <t>50</t>
  </si>
  <si>
    <t>15</t>
  </si>
  <si>
    <t>30</t>
  </si>
  <si>
    <t>Weekday</t>
  </si>
  <si>
    <t>26.07.2022</t>
  </si>
  <si>
    <t>12:00-17:00</t>
  </si>
  <si>
    <t>37.5 kWh</t>
  </si>
  <si>
    <t>Tuesday</t>
  </si>
  <si>
    <t>Wednesday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</si>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</sst>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3" fillId="0" borderId="12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4" fillId="0" borderId="12" xfId="0" applyNumberFormat="1" applyFont="1" applyBorder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/>
    <xf numFmtId="0" fontId="0" fillId="0" borderId="2" xfId="0" applyBorder="1" applyAlignment="1">
      <alignment horizont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C410-868F-4290-BCBF-1288DF59695A}">
  <dimension ref="A1:E4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23.1640625" customWidth="1"/>
    <col min="2" max="2" width="17.1640625" customWidth="1"/>
    <col min="3" max="3" width="13.6640625" customWidth="1"/>
    <col min="4" max="4" width="16.1640625" customWidth="1"/>
    <col min="5" max="5" width="15" bestFit="1" customWidth="1"/>
  </cols>
  <sheetData>
    <row r="1" spans="1:5" ht="18" thickBot="1" x14ac:dyDescent="0.25">
      <c r="A1" s="21" t="s">
        <v>74</v>
      </c>
      <c r="B1" s="22" t="s">
        <v>60</v>
      </c>
      <c r="C1" s="22" t="s">
        <v>61</v>
      </c>
      <c r="D1" s="22" t="s">
        <v>62</v>
      </c>
      <c r="E1" s="22" t="s">
        <v>63</v>
      </c>
    </row>
    <row r="2" spans="1:5" ht="18" thickBot="1" x14ac:dyDescent="0.25">
      <c r="A2" s="23" t="s">
        <v>64</v>
      </c>
      <c r="B2" s="20" t="s">
        <v>81</v>
      </c>
      <c r="C2" s="20" t="s">
        <v>82</v>
      </c>
      <c r="D2" s="24" t="s">
        <v>83</v>
      </c>
      <c r="E2" s="20" t="s">
        <v>77</v>
      </c>
    </row>
    <row r="3" spans="1:5" ht="35" thickBot="1" x14ac:dyDescent="0.25">
      <c r="A3" s="23" t="s">
        <v>65</v>
      </c>
      <c r="B3" s="20" t="s">
        <v>76</v>
      </c>
      <c r="C3" s="20" t="s">
        <v>76</v>
      </c>
      <c r="D3" s="20" t="s">
        <v>75</v>
      </c>
      <c r="E3" s="20" t="s">
        <v>75</v>
      </c>
    </row>
    <row r="4" spans="1:5" ht="18" thickBot="1" x14ac:dyDescent="0.25">
      <c r="A4" s="23" t="s">
        <v>66</v>
      </c>
      <c r="B4" s="20" t="s">
        <v>78</v>
      </c>
      <c r="C4" s="24" t="s">
        <v>79</v>
      </c>
      <c r="D4" s="24" t="s">
        <v>80</v>
      </c>
      <c r="E4" s="2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F1AC-F12F-4E7A-93EC-92892506780D}">
  <dimension ref="A1:D5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0" customWidth="1"/>
    <col min="2" max="2" width="14.1640625" customWidth="1"/>
    <col min="3" max="3" width="17.5" customWidth="1"/>
  </cols>
  <sheetData>
    <row r="1" spans="1:4" ht="17" x14ac:dyDescent="0.2">
      <c r="A1" s="28" t="s">
        <v>67</v>
      </c>
      <c r="B1" s="28" t="s">
        <v>68</v>
      </c>
      <c r="C1" s="28" t="s">
        <v>69</v>
      </c>
      <c r="D1" s="28" t="s">
        <v>99</v>
      </c>
    </row>
    <row r="2" spans="1:4" ht="17" x14ac:dyDescent="0.2">
      <c r="A2" s="28" t="s">
        <v>100</v>
      </c>
      <c r="B2" s="29" t="s">
        <v>101</v>
      </c>
      <c r="C2" s="28" t="s">
        <v>102</v>
      </c>
      <c r="D2" t="s">
        <v>103</v>
      </c>
    </row>
    <row r="3" spans="1:4" ht="17" x14ac:dyDescent="0.2">
      <c r="A3" s="28" t="s">
        <v>70</v>
      </c>
      <c r="B3" s="29" t="s">
        <v>84</v>
      </c>
      <c r="C3" s="28" t="s">
        <v>71</v>
      </c>
      <c r="D3" t="s">
        <v>104</v>
      </c>
    </row>
    <row r="4" spans="1:4" ht="17" x14ac:dyDescent="0.2">
      <c r="A4" s="28" t="s">
        <v>70</v>
      </c>
      <c r="B4" s="29" t="s">
        <v>85</v>
      </c>
      <c r="C4" s="28" t="s">
        <v>71</v>
      </c>
      <c r="D4" t="s">
        <v>104</v>
      </c>
    </row>
    <row r="5" spans="1:4" ht="17" x14ac:dyDescent="0.2">
      <c r="A5" s="28" t="s">
        <v>72</v>
      </c>
      <c r="B5" s="29" t="s">
        <v>86</v>
      </c>
      <c r="C5" s="28" t="s">
        <v>73</v>
      </c>
      <c r="D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B756-209D-44E3-8C71-D42759B81551}">
  <dimension ref="A1:N9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1.1640625" bestFit="1" customWidth="1"/>
    <col min="2" max="2" width="10" bestFit="1" customWidth="1"/>
    <col min="3" max="6" width="10.5" bestFit="1" customWidth="1"/>
    <col min="12" max="14" width="10.1640625" bestFit="1" customWidth="1"/>
  </cols>
  <sheetData>
    <row r="1" spans="1:14" x14ac:dyDescent="0.2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">
      <c r="A2" t="s">
        <v>48</v>
      </c>
      <c r="B2" s="5" t="s">
        <v>2</v>
      </c>
      <c r="C2" s="5" t="s">
        <v>54</v>
      </c>
      <c r="D2" s="5" t="s">
        <v>54</v>
      </c>
      <c r="E2" s="5" t="s">
        <v>54</v>
      </c>
      <c r="F2" s="5" t="s">
        <v>54</v>
      </c>
      <c r="G2" s="5" t="s">
        <v>54</v>
      </c>
      <c r="H2" s="5" t="s">
        <v>54</v>
      </c>
      <c r="I2" s="5" t="s">
        <v>54</v>
      </c>
      <c r="J2" s="5" t="s">
        <v>54</v>
      </c>
      <c r="K2" s="5" t="s">
        <v>2</v>
      </c>
      <c r="L2" s="5" t="s">
        <v>2</v>
      </c>
      <c r="M2" s="5" t="s">
        <v>2</v>
      </c>
      <c r="N2" s="5" t="s">
        <v>2</v>
      </c>
    </row>
    <row r="3" spans="1:14" x14ac:dyDescent="0.2">
      <c r="A3" t="s">
        <v>46</v>
      </c>
      <c r="B3" s="5" t="s">
        <v>2</v>
      </c>
      <c r="C3" s="5" t="s">
        <v>54</v>
      </c>
      <c r="D3" s="5" t="s">
        <v>54</v>
      </c>
      <c r="E3" s="5" t="s">
        <v>54</v>
      </c>
      <c r="F3" s="5" t="s">
        <v>54</v>
      </c>
      <c r="G3" s="5" t="s">
        <v>54</v>
      </c>
      <c r="H3" s="5" t="s">
        <v>54</v>
      </c>
      <c r="I3" s="5" t="s">
        <v>54</v>
      </c>
      <c r="J3" s="5" t="s">
        <v>54</v>
      </c>
      <c r="K3" s="5" t="s">
        <v>2</v>
      </c>
      <c r="L3" s="5" t="s">
        <v>2</v>
      </c>
      <c r="M3" s="5" t="s">
        <v>2</v>
      </c>
      <c r="N3" s="5" t="s">
        <v>2</v>
      </c>
    </row>
    <row r="4" spans="1:14" x14ac:dyDescent="0.2">
      <c r="A4" t="s">
        <v>50</v>
      </c>
      <c r="B4" s="5" t="s">
        <v>2</v>
      </c>
      <c r="C4" s="5" t="s">
        <v>54</v>
      </c>
      <c r="D4" s="5" t="s">
        <v>54</v>
      </c>
      <c r="E4" s="5" t="s">
        <v>54</v>
      </c>
      <c r="F4" s="5" t="s">
        <v>54</v>
      </c>
      <c r="G4" s="5" t="s">
        <v>54</v>
      </c>
      <c r="H4" s="5" t="s">
        <v>54</v>
      </c>
      <c r="I4" s="5" t="s">
        <v>54</v>
      </c>
      <c r="J4" s="5" t="s">
        <v>54</v>
      </c>
      <c r="K4" s="5" t="s">
        <v>54</v>
      </c>
      <c r="L4" s="5" t="s">
        <v>2</v>
      </c>
      <c r="M4" s="5" t="s">
        <v>2</v>
      </c>
      <c r="N4" s="5" t="s">
        <v>2</v>
      </c>
    </row>
    <row r="5" spans="1:14" x14ac:dyDescent="0.2">
      <c r="A5" t="s">
        <v>52</v>
      </c>
      <c r="B5" s="5" t="s">
        <v>2</v>
      </c>
      <c r="C5" s="5" t="s">
        <v>54</v>
      </c>
      <c r="D5" s="5" t="s">
        <v>54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54</v>
      </c>
      <c r="J5" s="5" t="s">
        <v>54</v>
      </c>
      <c r="K5" s="5" t="s">
        <v>54</v>
      </c>
      <c r="L5" s="5" t="s">
        <v>2</v>
      </c>
      <c r="M5" s="5" t="s">
        <v>2</v>
      </c>
      <c r="N5" s="5" t="s">
        <v>2</v>
      </c>
    </row>
    <row r="6" spans="1:14" x14ac:dyDescent="0.2">
      <c r="A6" t="s">
        <v>47</v>
      </c>
      <c r="B6" s="5" t="s">
        <v>2</v>
      </c>
      <c r="C6" s="5" t="s">
        <v>54</v>
      </c>
      <c r="D6" s="5" t="s">
        <v>55</v>
      </c>
      <c r="E6" s="5" t="s">
        <v>54</v>
      </c>
      <c r="F6" s="5" t="s">
        <v>54</v>
      </c>
      <c r="G6" s="5" t="s">
        <v>54</v>
      </c>
      <c r="H6" s="5" t="s">
        <v>54</v>
      </c>
      <c r="I6" s="5" t="s">
        <v>54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</row>
    <row r="7" spans="1:14" x14ac:dyDescent="0.2">
      <c r="A7" t="s">
        <v>49</v>
      </c>
      <c r="B7" s="5" t="s">
        <v>2</v>
      </c>
      <c r="C7" s="5" t="s">
        <v>54</v>
      </c>
      <c r="D7" s="5" t="s">
        <v>55</v>
      </c>
      <c r="E7" s="5" t="s">
        <v>54</v>
      </c>
      <c r="F7" s="5" t="s">
        <v>54</v>
      </c>
      <c r="G7" s="5" t="s">
        <v>54</v>
      </c>
      <c r="H7" s="5" t="s">
        <v>54</v>
      </c>
      <c r="I7" s="5" t="s">
        <v>54</v>
      </c>
      <c r="J7" s="5" t="s">
        <v>55</v>
      </c>
      <c r="K7" s="5" t="s">
        <v>55</v>
      </c>
      <c r="L7" s="5" t="s">
        <v>55</v>
      </c>
      <c r="M7" s="5" t="s">
        <v>55</v>
      </c>
      <c r="N7" s="5" t="s">
        <v>55</v>
      </c>
    </row>
    <row r="8" spans="1:14" x14ac:dyDescent="0.2">
      <c r="A8" t="s">
        <v>51</v>
      </c>
      <c r="B8" s="5" t="s">
        <v>2</v>
      </c>
      <c r="C8" s="5" t="s">
        <v>54</v>
      </c>
      <c r="D8" s="5" t="s">
        <v>54</v>
      </c>
      <c r="E8" s="5" t="s">
        <v>54</v>
      </c>
      <c r="F8" s="5" t="s">
        <v>54</v>
      </c>
      <c r="G8" s="5" t="s">
        <v>54</v>
      </c>
      <c r="H8" s="5" t="s">
        <v>54</v>
      </c>
      <c r="I8" s="5" t="s">
        <v>54</v>
      </c>
      <c r="J8" s="5" t="s">
        <v>54</v>
      </c>
      <c r="K8" s="5" t="s">
        <v>55</v>
      </c>
      <c r="L8" s="5" t="s">
        <v>55</v>
      </c>
      <c r="M8" s="5" t="s">
        <v>55</v>
      </c>
      <c r="N8" s="5" t="s">
        <v>55</v>
      </c>
    </row>
    <row r="9" spans="1:14" x14ac:dyDescent="0.2">
      <c r="A9" t="s">
        <v>53</v>
      </c>
      <c r="B9" s="5" t="s">
        <v>2</v>
      </c>
      <c r="C9" s="5" t="s">
        <v>54</v>
      </c>
      <c r="D9" s="5" t="s">
        <v>54</v>
      </c>
      <c r="E9" s="5" t="s">
        <v>54</v>
      </c>
      <c r="F9" s="5" t="s">
        <v>54</v>
      </c>
      <c r="G9" s="5" t="s">
        <v>54</v>
      </c>
      <c r="H9" s="5" t="s">
        <v>54</v>
      </c>
      <c r="I9" s="5" t="s">
        <v>54</v>
      </c>
      <c r="J9" s="5" t="s">
        <v>54</v>
      </c>
      <c r="K9" s="5" t="s">
        <v>54</v>
      </c>
      <c r="L9" s="5" t="s">
        <v>54</v>
      </c>
      <c r="M9" s="5" t="s">
        <v>2</v>
      </c>
      <c r="N9" s="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8EC8-038D-4DDC-90A0-13742FB7CEEA}">
  <dimension ref="A1:N9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23.1640625" customWidth="1"/>
    <col min="2" max="2" width="10" bestFit="1" customWidth="1"/>
    <col min="3" max="3" width="10.83203125" customWidth="1"/>
    <col min="4" max="5" width="10.5" bestFit="1" customWidth="1"/>
    <col min="6" max="6" width="10.1640625" bestFit="1" customWidth="1"/>
    <col min="9" max="9" width="10.1640625" bestFit="1" customWidth="1"/>
    <col min="10" max="10" width="10.5" bestFit="1" customWidth="1"/>
    <col min="11" max="13" width="10.1640625" bestFit="1" customWidth="1"/>
  </cols>
  <sheetData>
    <row r="1" spans="1:14" x14ac:dyDescent="0.2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">
      <c r="A2" t="s">
        <v>0</v>
      </c>
      <c r="B2" s="5" t="s">
        <v>2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2</v>
      </c>
      <c r="L2" s="5" t="s">
        <v>2</v>
      </c>
      <c r="M2" s="5" t="s">
        <v>2</v>
      </c>
      <c r="N2" s="5" t="s">
        <v>2</v>
      </c>
    </row>
    <row r="3" spans="1:14" x14ac:dyDescent="0.2">
      <c r="A3" t="s">
        <v>1</v>
      </c>
      <c r="B3" s="5" t="s">
        <v>2</v>
      </c>
      <c r="C3" s="5" t="s">
        <v>5</v>
      </c>
      <c r="D3" s="5" t="s">
        <v>6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6</v>
      </c>
      <c r="K3" s="5" t="s">
        <v>6</v>
      </c>
      <c r="L3" s="5" t="s">
        <v>6</v>
      </c>
      <c r="M3" s="5" t="s">
        <v>6</v>
      </c>
      <c r="N3" s="5" t="s">
        <v>6</v>
      </c>
    </row>
    <row r="4" spans="1:14" x14ac:dyDescent="0.2">
      <c r="A4" t="s">
        <v>15</v>
      </c>
      <c r="B4" s="5">
        <v>0</v>
      </c>
      <c r="C4" s="5">
        <v>950</v>
      </c>
      <c r="D4" s="5">
        <v>950</v>
      </c>
      <c r="E4" s="5">
        <v>950</v>
      </c>
      <c r="F4" s="5">
        <v>950</v>
      </c>
      <c r="G4" s="5">
        <v>950</v>
      </c>
      <c r="H4" s="5">
        <v>950</v>
      </c>
      <c r="I4" s="5">
        <v>950</v>
      </c>
      <c r="J4" s="5">
        <v>950</v>
      </c>
      <c r="K4" s="5">
        <v>0</v>
      </c>
      <c r="L4" s="5">
        <v>0</v>
      </c>
      <c r="M4" s="5">
        <v>0</v>
      </c>
      <c r="N4" s="5">
        <v>0</v>
      </c>
    </row>
    <row r="5" spans="1:14" x14ac:dyDescent="0.2">
      <c r="A5" t="s">
        <v>16</v>
      </c>
      <c r="B5" s="5">
        <v>0</v>
      </c>
      <c r="C5" s="5">
        <v>900</v>
      </c>
      <c r="D5" s="5">
        <v>1000</v>
      </c>
      <c r="E5" s="5">
        <v>900</v>
      </c>
      <c r="F5" s="5">
        <v>900</v>
      </c>
      <c r="G5" s="5">
        <v>900</v>
      </c>
      <c r="H5" s="5">
        <v>900</v>
      </c>
      <c r="I5" s="5">
        <v>900</v>
      </c>
      <c r="J5" s="5">
        <v>1000</v>
      </c>
      <c r="K5" s="5">
        <v>1000</v>
      </c>
      <c r="L5" s="5">
        <v>1000</v>
      </c>
      <c r="M5" s="5">
        <v>1000</v>
      </c>
      <c r="N5" s="5">
        <v>1000</v>
      </c>
    </row>
    <row r="6" spans="1:14" x14ac:dyDescent="0.2">
      <c r="A6" t="s">
        <v>3</v>
      </c>
      <c r="B6" s="5">
        <v>0</v>
      </c>
      <c r="C6" s="5">
        <v>929.1</v>
      </c>
      <c r="D6" s="5">
        <v>950</v>
      </c>
      <c r="E6" s="5">
        <v>950</v>
      </c>
      <c r="F6" s="5">
        <v>918.31</v>
      </c>
      <c r="G6" s="5">
        <v>950</v>
      </c>
      <c r="H6" s="5">
        <v>592.6</v>
      </c>
      <c r="I6" s="5">
        <v>950</v>
      </c>
      <c r="J6" s="5">
        <v>924.5</v>
      </c>
      <c r="K6" s="5">
        <v>0</v>
      </c>
      <c r="L6" s="5">
        <v>0</v>
      </c>
      <c r="M6" s="5">
        <v>0</v>
      </c>
      <c r="N6" s="5">
        <v>0</v>
      </c>
    </row>
    <row r="7" spans="1:14" x14ac:dyDescent="0.2">
      <c r="A7" t="s">
        <v>4</v>
      </c>
      <c r="B7" s="5">
        <v>0</v>
      </c>
      <c r="C7" s="5">
        <v>900</v>
      </c>
      <c r="D7" s="5">
        <v>1000</v>
      </c>
      <c r="E7" s="5">
        <v>900</v>
      </c>
      <c r="F7" s="5">
        <v>900</v>
      </c>
      <c r="G7" s="5">
        <v>900</v>
      </c>
      <c r="H7" s="5">
        <v>900</v>
      </c>
      <c r="I7" s="5">
        <v>900</v>
      </c>
      <c r="J7" s="5">
        <v>1000</v>
      </c>
      <c r="K7" s="5">
        <v>1000</v>
      </c>
      <c r="L7" s="5">
        <v>286.67</v>
      </c>
      <c r="M7" s="5">
        <v>0</v>
      </c>
      <c r="N7" s="5">
        <v>266.67</v>
      </c>
    </row>
    <row r="8" spans="1:14" x14ac:dyDescent="0.2">
      <c r="A8" t="s">
        <v>27</v>
      </c>
      <c r="B8" s="5" t="s">
        <v>17</v>
      </c>
      <c r="C8" s="6" t="s">
        <v>20</v>
      </c>
      <c r="D8" s="6" t="s">
        <v>26</v>
      </c>
      <c r="E8" s="6" t="s">
        <v>26</v>
      </c>
      <c r="F8" s="6" t="s">
        <v>21</v>
      </c>
      <c r="G8" s="6" t="s">
        <v>26</v>
      </c>
      <c r="H8" s="6" t="s">
        <v>22</v>
      </c>
      <c r="I8" s="6" t="s">
        <v>26</v>
      </c>
      <c r="J8" s="6" t="s">
        <v>23</v>
      </c>
      <c r="K8" s="6" t="s">
        <v>17</v>
      </c>
      <c r="L8" s="6" t="s">
        <v>17</v>
      </c>
      <c r="M8" s="6" t="s">
        <v>17</v>
      </c>
      <c r="N8" s="6" t="s">
        <v>17</v>
      </c>
    </row>
    <row r="9" spans="1:14" x14ac:dyDescent="0.2">
      <c r="A9" t="s">
        <v>28</v>
      </c>
      <c r="B9" s="5" t="s">
        <v>17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24</v>
      </c>
      <c r="M9" s="6">
        <v>0</v>
      </c>
      <c r="N9" s="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EA6E-0DCB-4B56-8779-71C7816FE2D1}">
  <dimension ref="A1:AD62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18.6640625" bestFit="1" customWidth="1"/>
    <col min="2" max="2" width="10" bestFit="1" customWidth="1"/>
    <col min="3" max="3" width="10.83203125" customWidth="1"/>
    <col min="4" max="5" width="10.5" bestFit="1" customWidth="1"/>
    <col min="6" max="6" width="10.1640625" bestFit="1" customWidth="1"/>
    <col min="9" max="9" width="10.1640625" bestFit="1" customWidth="1"/>
    <col min="10" max="10" width="10.5" bestFit="1" customWidth="1"/>
    <col min="11" max="13" width="10.1640625" bestFit="1" customWidth="1"/>
  </cols>
  <sheetData>
    <row r="1" spans="1:3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R1" s="1">
        <v>0</v>
      </c>
      <c r="S1" s="1">
        <v>1</v>
      </c>
      <c r="T1" s="1">
        <v>2</v>
      </c>
      <c r="U1" s="1">
        <v>3</v>
      </c>
      <c r="V1" s="1">
        <v>4</v>
      </c>
      <c r="W1" s="1">
        <v>5</v>
      </c>
      <c r="X1" s="1">
        <v>6</v>
      </c>
      <c r="Y1" s="1">
        <v>7</v>
      </c>
      <c r="Z1" s="1">
        <v>8</v>
      </c>
      <c r="AA1" s="1">
        <v>9</v>
      </c>
      <c r="AB1" s="1">
        <v>10</v>
      </c>
      <c r="AC1" s="1">
        <v>11</v>
      </c>
      <c r="AD1" s="1">
        <v>12</v>
      </c>
    </row>
    <row r="2" spans="1:30" x14ac:dyDescent="0.2">
      <c r="A2" t="s">
        <v>0</v>
      </c>
      <c r="B2" s="1" t="s">
        <v>2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2</v>
      </c>
      <c r="L2" s="1" t="s">
        <v>2</v>
      </c>
      <c r="M2" s="1" t="s">
        <v>2</v>
      </c>
      <c r="N2" s="1" t="s">
        <v>2</v>
      </c>
      <c r="Q2" t="s">
        <v>0</v>
      </c>
      <c r="R2" s="1" t="s">
        <v>2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2</v>
      </c>
      <c r="AB2" s="1" t="s">
        <v>2</v>
      </c>
      <c r="AC2" s="1" t="s">
        <v>2</v>
      </c>
      <c r="AD2" s="1" t="s">
        <v>2</v>
      </c>
    </row>
    <row r="3" spans="1:30" x14ac:dyDescent="0.2">
      <c r="A3" t="s">
        <v>1</v>
      </c>
      <c r="B3" s="1" t="s">
        <v>2</v>
      </c>
      <c r="C3" s="1" t="s">
        <v>5</v>
      </c>
      <c r="D3" s="1" t="s">
        <v>6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Q3" t="s">
        <v>1</v>
      </c>
      <c r="R3" s="1" t="s">
        <v>2</v>
      </c>
      <c r="S3" s="1" t="s">
        <v>5</v>
      </c>
      <c r="T3" s="1" t="s">
        <v>6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</row>
    <row r="4" spans="1:30" x14ac:dyDescent="0.2">
      <c r="A4" t="s">
        <v>3</v>
      </c>
      <c r="B4" s="2">
        <v>0</v>
      </c>
      <c r="C4" s="3">
        <v>929.1</v>
      </c>
      <c r="D4" s="3">
        <v>950</v>
      </c>
      <c r="E4" s="3">
        <v>950</v>
      </c>
      <c r="F4" s="3">
        <v>918.31</v>
      </c>
      <c r="G4" s="3">
        <v>950</v>
      </c>
      <c r="H4" s="3">
        <v>592.6</v>
      </c>
      <c r="I4" s="3">
        <v>950</v>
      </c>
      <c r="J4" s="3">
        <v>924.5</v>
      </c>
      <c r="K4" s="2">
        <v>0</v>
      </c>
      <c r="L4" s="2">
        <v>0</v>
      </c>
      <c r="M4" s="2">
        <v>0</v>
      </c>
      <c r="N4" s="2">
        <v>0</v>
      </c>
      <c r="Q4" t="s">
        <v>15</v>
      </c>
      <c r="R4" s="1">
        <v>0</v>
      </c>
      <c r="S4" s="1">
        <v>950</v>
      </c>
      <c r="T4" s="1">
        <v>950</v>
      </c>
      <c r="U4" s="1">
        <v>950</v>
      </c>
      <c r="V4" s="1">
        <v>950</v>
      </c>
      <c r="W4" s="1">
        <v>950</v>
      </c>
      <c r="X4" s="1">
        <v>950</v>
      </c>
      <c r="Y4" s="1">
        <v>950</v>
      </c>
      <c r="Z4" s="1">
        <v>950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">
      <c r="A5" t="s">
        <v>4</v>
      </c>
      <c r="B5" s="2">
        <f>0</f>
        <v>0</v>
      </c>
      <c r="C5" s="3">
        <f>L20+Q20</f>
        <v>900</v>
      </c>
      <c r="D5" s="3">
        <f>M21+R21</f>
        <v>1000</v>
      </c>
      <c r="E5" s="3">
        <f>O33+O34</f>
        <v>900</v>
      </c>
      <c r="F5" s="3">
        <f t="shared" ref="F5:I5" si="0">P33+P34</f>
        <v>900</v>
      </c>
      <c r="G5" s="3">
        <f t="shared" si="0"/>
        <v>900</v>
      </c>
      <c r="H5" s="3">
        <f t="shared" si="0"/>
        <v>900</v>
      </c>
      <c r="I5" s="3">
        <f t="shared" si="0"/>
        <v>900</v>
      </c>
      <c r="J5" s="3">
        <f>M27+R27</f>
        <v>1000</v>
      </c>
      <c r="K5" s="3">
        <f>R28+L28</f>
        <v>1000</v>
      </c>
      <c r="L5" s="3">
        <f>R29+L29</f>
        <v>286.66699999999997</v>
      </c>
      <c r="M5" s="2">
        <v>0</v>
      </c>
      <c r="N5" s="3">
        <f>R31+M31</f>
        <v>266.66699999999997</v>
      </c>
      <c r="Q5" t="s">
        <v>16</v>
      </c>
      <c r="R5" s="1">
        <v>0</v>
      </c>
      <c r="S5" s="1">
        <v>900</v>
      </c>
      <c r="T5" s="1">
        <v>1000</v>
      </c>
      <c r="U5" s="1">
        <v>900</v>
      </c>
      <c r="V5" s="1">
        <v>900</v>
      </c>
      <c r="W5" s="1">
        <v>900</v>
      </c>
      <c r="X5" s="1">
        <v>900</v>
      </c>
      <c r="Y5" s="1">
        <v>900</v>
      </c>
      <c r="Z5" s="1">
        <v>1000</v>
      </c>
      <c r="AA5" s="1">
        <v>1000</v>
      </c>
      <c r="AB5" s="1">
        <v>1000</v>
      </c>
      <c r="AC5" s="1">
        <v>1000</v>
      </c>
      <c r="AD5" s="1">
        <v>1000</v>
      </c>
    </row>
    <row r="6" spans="1:30" x14ac:dyDescent="0.2">
      <c r="Q6" t="s">
        <v>3</v>
      </c>
      <c r="R6" s="2">
        <v>0</v>
      </c>
      <c r="S6" s="3">
        <v>929.1</v>
      </c>
      <c r="T6" s="3">
        <v>950</v>
      </c>
      <c r="U6" s="3">
        <v>950</v>
      </c>
      <c r="V6" s="3">
        <v>918.31</v>
      </c>
      <c r="W6" s="3">
        <v>950</v>
      </c>
      <c r="X6" s="3">
        <v>592.6</v>
      </c>
      <c r="Y6" s="3">
        <v>950</v>
      </c>
      <c r="Z6" s="3">
        <v>924.5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Q7" t="s">
        <v>4</v>
      </c>
      <c r="R7" s="2">
        <v>0</v>
      </c>
      <c r="S7" s="3">
        <v>900</v>
      </c>
      <c r="T7" s="3">
        <v>1000</v>
      </c>
      <c r="U7" s="3">
        <v>900</v>
      </c>
      <c r="V7" s="3">
        <v>900</v>
      </c>
      <c r="W7" s="3">
        <v>900</v>
      </c>
      <c r="X7" s="3">
        <v>900</v>
      </c>
      <c r="Y7" s="3">
        <v>900</v>
      </c>
      <c r="Z7" s="3">
        <v>1000</v>
      </c>
      <c r="AA7" s="3">
        <v>1000</v>
      </c>
      <c r="AB7" s="3">
        <v>286.67</v>
      </c>
      <c r="AC7" s="2">
        <v>0</v>
      </c>
      <c r="AD7" s="3">
        <v>266.67</v>
      </c>
    </row>
    <row r="8" spans="1:30" x14ac:dyDescent="0.2">
      <c r="Q8" t="s">
        <v>18</v>
      </c>
      <c r="R8" s="1" t="s">
        <v>17</v>
      </c>
      <c r="S8" s="4">
        <f>ROUND(S6/S4,4)</f>
        <v>0.97799999999999998</v>
      </c>
      <c r="T8" s="4">
        <f t="shared" ref="T8:AD9" si="1">ROUND(T6/T4,4)</f>
        <v>1</v>
      </c>
      <c r="U8" s="4">
        <f t="shared" si="1"/>
        <v>1</v>
      </c>
      <c r="V8" s="4">
        <f t="shared" si="1"/>
        <v>0.96660000000000001</v>
      </c>
      <c r="W8" s="4">
        <f t="shared" si="1"/>
        <v>1</v>
      </c>
      <c r="X8" s="4">
        <f t="shared" si="1"/>
        <v>0.62380000000000002</v>
      </c>
      <c r="Y8" s="4">
        <f t="shared" si="1"/>
        <v>1</v>
      </c>
      <c r="Z8" s="4">
        <f t="shared" si="1"/>
        <v>0.97319999999999995</v>
      </c>
      <c r="AA8" s="4" t="s">
        <v>17</v>
      </c>
      <c r="AB8" s="4" t="s">
        <v>17</v>
      </c>
      <c r="AC8" s="4" t="s">
        <v>17</v>
      </c>
      <c r="AD8" s="4" t="s">
        <v>17</v>
      </c>
    </row>
    <row r="9" spans="1:30" x14ac:dyDescent="0.2">
      <c r="Q9" t="s">
        <v>19</v>
      </c>
      <c r="R9" s="1" t="s">
        <v>17</v>
      </c>
      <c r="S9" s="4">
        <f>ROUND(S7/S5,4)</f>
        <v>1</v>
      </c>
      <c r="T9" s="4">
        <f t="shared" si="1"/>
        <v>1</v>
      </c>
      <c r="U9" s="4">
        <f t="shared" si="1"/>
        <v>1</v>
      </c>
      <c r="V9" s="4">
        <f t="shared" si="1"/>
        <v>1</v>
      </c>
      <c r="W9" s="4">
        <f t="shared" si="1"/>
        <v>1</v>
      </c>
      <c r="X9" s="4">
        <f t="shared" si="1"/>
        <v>1</v>
      </c>
      <c r="Y9" s="4">
        <f t="shared" si="1"/>
        <v>1</v>
      </c>
      <c r="Z9" s="4">
        <f t="shared" si="1"/>
        <v>1</v>
      </c>
      <c r="AA9" s="4">
        <f t="shared" si="1"/>
        <v>1</v>
      </c>
      <c r="AB9" s="4">
        <f t="shared" si="1"/>
        <v>0.28670000000000001</v>
      </c>
      <c r="AC9" s="4">
        <f t="shared" si="1"/>
        <v>0</v>
      </c>
      <c r="AD9" s="4">
        <f t="shared" si="1"/>
        <v>0.26669999999999999</v>
      </c>
    </row>
    <row r="11" spans="1:30" x14ac:dyDescent="0.2">
      <c r="A11" t="s">
        <v>9</v>
      </c>
      <c r="B11">
        <v>0</v>
      </c>
      <c r="C11" cm="1">
        <f t="array" ref="C11:J11">TRANSPOSE(D19:D26)</f>
        <v>929.06200000000001</v>
      </c>
      <c r="D11">
        <v>950</v>
      </c>
      <c r="E11">
        <v>950</v>
      </c>
      <c r="F11">
        <v>918.31299999999999</v>
      </c>
      <c r="G11">
        <v>950</v>
      </c>
      <c r="H11">
        <v>592.60400000000004</v>
      </c>
      <c r="I11">
        <v>950</v>
      </c>
      <c r="J11">
        <v>924.5</v>
      </c>
      <c r="K11">
        <v>0</v>
      </c>
      <c r="L11">
        <v>0</v>
      </c>
      <c r="M11">
        <v>0</v>
      </c>
      <c r="N11">
        <v>0</v>
      </c>
    </row>
    <row r="12" spans="1:30" x14ac:dyDescent="0.2">
      <c r="A12" t="s">
        <v>10</v>
      </c>
      <c r="B12">
        <f>L33+L34</f>
        <v>0</v>
      </c>
      <c r="C12">
        <f>M33+M34</f>
        <v>900</v>
      </c>
      <c r="D12">
        <f t="shared" ref="D12:M12" si="2">N33+N34</f>
        <v>0</v>
      </c>
      <c r="E12">
        <f t="shared" si="2"/>
        <v>900</v>
      </c>
      <c r="F12">
        <f t="shared" si="2"/>
        <v>900</v>
      </c>
      <c r="G12">
        <f t="shared" si="2"/>
        <v>900</v>
      </c>
      <c r="H12">
        <f t="shared" si="2"/>
        <v>900</v>
      </c>
      <c r="I12">
        <f t="shared" si="2"/>
        <v>900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>X33+X34</f>
        <v>0</v>
      </c>
    </row>
    <row r="17" spans="3:19" x14ac:dyDescent="0.2">
      <c r="C17" t="s">
        <v>0</v>
      </c>
    </row>
    <row r="18" spans="3:19" x14ac:dyDescent="0.2">
      <c r="D18" t="s">
        <v>11</v>
      </c>
      <c r="K18" t="s">
        <v>7</v>
      </c>
      <c r="L18" t="s">
        <v>11</v>
      </c>
      <c r="M18" t="s">
        <v>13</v>
      </c>
      <c r="P18" t="s">
        <v>8</v>
      </c>
      <c r="Q18" t="s">
        <v>14</v>
      </c>
      <c r="R18" t="s">
        <v>12</v>
      </c>
    </row>
    <row r="19" spans="3:19" x14ac:dyDescent="0.2">
      <c r="C19">
        <v>92</v>
      </c>
      <c r="D19">
        <v>929.06200000000001</v>
      </c>
      <c r="E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3:19" x14ac:dyDescent="0.2">
      <c r="C20">
        <v>2</v>
      </c>
      <c r="D20">
        <v>950</v>
      </c>
      <c r="E20">
        <v>0</v>
      </c>
      <c r="F20">
        <v>0</v>
      </c>
      <c r="K20">
        <v>1</v>
      </c>
      <c r="L20">
        <v>584.125</v>
      </c>
      <c r="M20">
        <v>0</v>
      </c>
      <c r="N20">
        <v>0</v>
      </c>
      <c r="P20">
        <v>1</v>
      </c>
      <c r="Q20">
        <v>315.875</v>
      </c>
      <c r="R20">
        <v>0</v>
      </c>
      <c r="S20">
        <v>0</v>
      </c>
    </row>
    <row r="21" spans="3:19" x14ac:dyDescent="0.2">
      <c r="C21">
        <v>3</v>
      </c>
      <c r="D21">
        <v>950</v>
      </c>
      <c r="E21">
        <v>0</v>
      </c>
      <c r="F21">
        <v>0</v>
      </c>
      <c r="K21">
        <v>2</v>
      </c>
      <c r="L21">
        <v>0</v>
      </c>
      <c r="M21">
        <v>0</v>
      </c>
      <c r="N21">
        <v>0</v>
      </c>
      <c r="P21">
        <v>2</v>
      </c>
      <c r="Q21">
        <v>0</v>
      </c>
      <c r="R21">
        <v>1000</v>
      </c>
      <c r="S21">
        <v>0</v>
      </c>
    </row>
    <row r="22" spans="3:19" x14ac:dyDescent="0.2">
      <c r="C22">
        <v>4</v>
      </c>
      <c r="D22">
        <v>918.31299999999999</v>
      </c>
      <c r="E22">
        <v>0</v>
      </c>
      <c r="F22">
        <v>0</v>
      </c>
      <c r="K22">
        <v>3</v>
      </c>
      <c r="L22">
        <v>325.5</v>
      </c>
      <c r="M22">
        <v>0</v>
      </c>
      <c r="N22">
        <v>0</v>
      </c>
      <c r="P22">
        <v>3</v>
      </c>
      <c r="Q22">
        <v>574.5</v>
      </c>
      <c r="R22">
        <v>0</v>
      </c>
      <c r="S22">
        <v>0</v>
      </c>
    </row>
    <row r="23" spans="3:19" x14ac:dyDescent="0.2">
      <c r="C23">
        <v>5</v>
      </c>
      <c r="D23">
        <v>950</v>
      </c>
      <c r="E23">
        <v>0</v>
      </c>
      <c r="F23">
        <v>0</v>
      </c>
      <c r="K23">
        <v>4</v>
      </c>
      <c r="L23">
        <v>242.363</v>
      </c>
      <c r="M23">
        <v>0</v>
      </c>
      <c r="N23">
        <v>0</v>
      </c>
      <c r="P23">
        <v>4</v>
      </c>
      <c r="Q23">
        <v>657.63699999999994</v>
      </c>
      <c r="R23">
        <v>0</v>
      </c>
      <c r="S23">
        <v>0</v>
      </c>
    </row>
    <row r="24" spans="3:19" x14ac:dyDescent="0.2">
      <c r="C24">
        <v>6</v>
      </c>
      <c r="D24">
        <v>592.60400000000004</v>
      </c>
      <c r="E24">
        <v>0</v>
      </c>
      <c r="F24">
        <v>0</v>
      </c>
      <c r="K24">
        <v>5</v>
      </c>
      <c r="L24">
        <v>271.762</v>
      </c>
      <c r="M24">
        <v>0</v>
      </c>
      <c r="N24">
        <v>0</v>
      </c>
      <c r="P24">
        <v>5</v>
      </c>
      <c r="Q24">
        <v>628.23800000000006</v>
      </c>
      <c r="R24">
        <v>0</v>
      </c>
      <c r="S24">
        <v>0</v>
      </c>
    </row>
    <row r="25" spans="3:19" x14ac:dyDescent="0.2">
      <c r="C25">
        <v>7</v>
      </c>
      <c r="D25">
        <v>950</v>
      </c>
      <c r="E25">
        <v>0</v>
      </c>
      <c r="F25">
        <v>0</v>
      </c>
      <c r="K25">
        <v>6</v>
      </c>
      <c r="L25">
        <v>129.708</v>
      </c>
      <c r="M25">
        <v>0</v>
      </c>
      <c r="N25">
        <v>0</v>
      </c>
      <c r="P25">
        <v>6</v>
      </c>
      <c r="Q25">
        <v>770.29200000000003</v>
      </c>
      <c r="R25">
        <v>0</v>
      </c>
      <c r="S25">
        <v>0</v>
      </c>
    </row>
    <row r="26" spans="3:19" x14ac:dyDescent="0.2">
      <c r="C26">
        <v>8</v>
      </c>
      <c r="D26">
        <v>924.5</v>
      </c>
      <c r="K26">
        <v>7</v>
      </c>
      <c r="L26">
        <v>900</v>
      </c>
      <c r="M26">
        <v>0</v>
      </c>
      <c r="N26">
        <v>0</v>
      </c>
      <c r="P26">
        <v>7</v>
      </c>
      <c r="Q26">
        <v>0</v>
      </c>
      <c r="R26">
        <v>0</v>
      </c>
      <c r="S26">
        <v>0</v>
      </c>
    </row>
    <row r="27" spans="3:19" x14ac:dyDescent="0.2">
      <c r="K27">
        <v>8</v>
      </c>
      <c r="L27">
        <v>0</v>
      </c>
      <c r="M27">
        <v>0</v>
      </c>
      <c r="N27">
        <v>0</v>
      </c>
      <c r="P27">
        <v>8</v>
      </c>
      <c r="Q27">
        <v>0</v>
      </c>
      <c r="R27">
        <v>1000</v>
      </c>
      <c r="S27">
        <v>0</v>
      </c>
    </row>
    <row r="28" spans="3:19" x14ac:dyDescent="0.2">
      <c r="K28">
        <v>9</v>
      </c>
      <c r="L28">
        <v>0</v>
      </c>
      <c r="M28">
        <v>0</v>
      </c>
      <c r="N28">
        <v>0</v>
      </c>
      <c r="P28">
        <v>9</v>
      </c>
      <c r="Q28">
        <v>0</v>
      </c>
      <c r="R28">
        <v>1000</v>
      </c>
      <c r="S28">
        <v>0</v>
      </c>
    </row>
    <row r="29" spans="3:19" x14ac:dyDescent="0.2">
      <c r="K29">
        <v>10</v>
      </c>
      <c r="L29">
        <v>0</v>
      </c>
      <c r="M29">
        <v>0</v>
      </c>
      <c r="N29">
        <v>0</v>
      </c>
      <c r="P29">
        <v>10</v>
      </c>
      <c r="Q29">
        <v>0</v>
      </c>
      <c r="R29">
        <v>286.66699999999997</v>
      </c>
      <c r="S29">
        <v>0</v>
      </c>
    </row>
    <row r="30" spans="3:19" x14ac:dyDescent="0.2">
      <c r="K30">
        <v>11</v>
      </c>
      <c r="L30">
        <v>0</v>
      </c>
      <c r="M30">
        <v>0</v>
      </c>
      <c r="N30">
        <v>0</v>
      </c>
      <c r="P30">
        <v>11</v>
      </c>
      <c r="Q30">
        <v>0</v>
      </c>
      <c r="R30">
        <v>0</v>
      </c>
      <c r="S30">
        <v>0</v>
      </c>
    </row>
    <row r="31" spans="3:19" x14ac:dyDescent="0.2">
      <c r="K31">
        <v>12</v>
      </c>
      <c r="L31">
        <v>0</v>
      </c>
      <c r="P31">
        <v>12</v>
      </c>
      <c r="Q31">
        <v>0</v>
      </c>
      <c r="R31">
        <v>266.66699999999997</v>
      </c>
      <c r="S31">
        <v>0</v>
      </c>
    </row>
    <row r="33" spans="1:24" x14ac:dyDescent="0.2">
      <c r="L33" cm="1">
        <f t="array" ref="L33:X33">TRANSPOSE(L19:L31)</f>
        <v>0</v>
      </c>
      <c r="M33">
        <v>584.125</v>
      </c>
      <c r="N33">
        <v>0</v>
      </c>
      <c r="O33">
        <v>325.5</v>
      </c>
      <c r="P33">
        <v>242.363</v>
      </c>
      <c r="Q33">
        <v>271.762</v>
      </c>
      <c r="R33">
        <v>129.708</v>
      </c>
      <c r="S33">
        <v>900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L34" cm="1">
        <f t="array" ref="L34:X34">TRANSPOSE(Q19:Q31)</f>
        <v>0</v>
      </c>
      <c r="M34">
        <v>315.875</v>
      </c>
      <c r="N34">
        <v>0</v>
      </c>
      <c r="O34">
        <v>574.5</v>
      </c>
      <c r="P34">
        <v>657.63699999999994</v>
      </c>
      <c r="Q34">
        <v>628.23800000000006</v>
      </c>
      <c r="R34">
        <v>770.29200000000003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9" spans="1:24" x14ac:dyDescent="0.2">
      <c r="B39" t="s">
        <v>58</v>
      </c>
      <c r="F39">
        <v>5126640.4720000001</v>
      </c>
      <c r="G39">
        <v>-1.4346190415999827E-2</v>
      </c>
      <c r="I39">
        <v>-4.303857124799948E-2</v>
      </c>
    </row>
    <row r="40" spans="1:24" x14ac:dyDescent="0.2">
      <c r="F40">
        <v>4978846.99</v>
      </c>
      <c r="G40">
        <v>-4.2761135712164555E-2</v>
      </c>
      <c r="I40">
        <v>-7.1730952079999133E-2</v>
      </c>
    </row>
    <row r="41" spans="1:24" x14ac:dyDescent="0.2">
      <c r="F41">
        <v>4833432.3020000001</v>
      </c>
      <c r="G41">
        <v>-7.0718731330480677E-2</v>
      </c>
    </row>
    <row r="42" spans="1:24" x14ac:dyDescent="0.2">
      <c r="A42" t="s">
        <v>59</v>
      </c>
    </row>
    <row r="47" spans="1:24" x14ac:dyDescent="0.2">
      <c r="D47">
        <v>0.5</v>
      </c>
      <c r="H47">
        <v>0.3</v>
      </c>
      <c r="K47">
        <v>0.1</v>
      </c>
    </row>
    <row r="48" spans="1:24" x14ac:dyDescent="0.2">
      <c r="D48">
        <v>754.11300000000006</v>
      </c>
      <c r="E48">
        <v>1043.7</v>
      </c>
      <c r="I48">
        <v>754.11300000000006</v>
      </c>
      <c r="J48">
        <v>1043.7</v>
      </c>
      <c r="L48">
        <v>315.875</v>
      </c>
      <c r="M48">
        <v>1513.19</v>
      </c>
    </row>
    <row r="49" spans="4:13" x14ac:dyDescent="0.2">
      <c r="D49">
        <v>647.23800000000006</v>
      </c>
      <c r="E49">
        <v>1202.76</v>
      </c>
      <c r="I49">
        <v>647.23800000000006</v>
      </c>
      <c r="J49">
        <v>1202.76</v>
      </c>
      <c r="L49">
        <v>1000</v>
      </c>
      <c r="M49">
        <v>950</v>
      </c>
    </row>
    <row r="50" spans="4:13" x14ac:dyDescent="0.2">
      <c r="D50">
        <v>601.524</v>
      </c>
      <c r="E50">
        <v>1248.48</v>
      </c>
      <c r="I50">
        <v>601.524</v>
      </c>
      <c r="J50">
        <v>1248.48</v>
      </c>
      <c r="L50">
        <v>574.5</v>
      </c>
      <c r="M50">
        <v>1275.5</v>
      </c>
    </row>
    <row r="51" spans="4:13" x14ac:dyDescent="0.2">
      <c r="D51">
        <v>657.63699999999994</v>
      </c>
      <c r="E51">
        <v>1160.68</v>
      </c>
      <c r="I51">
        <v>657.63699999999994</v>
      </c>
      <c r="J51">
        <v>1160.68</v>
      </c>
      <c r="L51">
        <v>657.63699999999994</v>
      </c>
      <c r="M51">
        <v>1160.68</v>
      </c>
    </row>
    <row r="52" spans="4:13" x14ac:dyDescent="0.2">
      <c r="D52">
        <v>628.23800000000006</v>
      </c>
      <c r="E52">
        <v>1221.76</v>
      </c>
      <c r="I52">
        <v>628.23800000000006</v>
      </c>
      <c r="J52">
        <v>1221.76</v>
      </c>
      <c r="L52">
        <v>628.23800000000006</v>
      </c>
      <c r="M52">
        <v>1221.76</v>
      </c>
    </row>
    <row r="53" spans="4:13" x14ac:dyDescent="0.2">
      <c r="D53">
        <v>1562.88</v>
      </c>
      <c r="E53">
        <v>665.43799999999999</v>
      </c>
      <c r="I53">
        <v>1562.88</v>
      </c>
      <c r="J53">
        <v>665.43799999999999</v>
      </c>
      <c r="L53">
        <v>770.29200000000003</v>
      </c>
      <c r="M53">
        <v>722.31200000000001</v>
      </c>
    </row>
    <row r="54" spans="4:13" x14ac:dyDescent="0.2">
      <c r="D54">
        <v>0</v>
      </c>
      <c r="E54">
        <v>718</v>
      </c>
      <c r="I54">
        <v>0</v>
      </c>
      <c r="J54">
        <v>718</v>
      </c>
      <c r="L54">
        <v>0</v>
      </c>
      <c r="M54">
        <v>1850</v>
      </c>
    </row>
    <row r="55" spans="4:13" x14ac:dyDescent="0.2">
      <c r="D55">
        <v>737.625</v>
      </c>
      <c r="E55">
        <v>876.81299999999999</v>
      </c>
      <c r="I55">
        <v>319.91699999999997</v>
      </c>
      <c r="J55">
        <v>1503.38</v>
      </c>
      <c r="L55">
        <v>1000</v>
      </c>
      <c r="M55">
        <v>924.5</v>
      </c>
    </row>
    <row r="56" spans="4:13" x14ac:dyDescent="0.2">
      <c r="D56">
        <v>815.625</v>
      </c>
      <c r="E56">
        <v>567.81200000000001</v>
      </c>
      <c r="I56">
        <v>1000</v>
      </c>
      <c r="J56">
        <v>366.25</v>
      </c>
      <c r="L56">
        <v>1000</v>
      </c>
      <c r="M56">
        <v>0</v>
      </c>
    </row>
    <row r="57" spans="4:13" x14ac:dyDescent="0.2">
      <c r="D57">
        <v>273.55599999999998</v>
      </c>
      <c r="E57">
        <v>39.333300000000001</v>
      </c>
      <c r="I57">
        <v>286.66699999999997</v>
      </c>
      <c r="J57">
        <v>0</v>
      </c>
      <c r="L57">
        <v>286.66699999999997</v>
      </c>
      <c r="M57">
        <v>0</v>
      </c>
    </row>
    <row r="58" spans="4:13" x14ac:dyDescent="0.2">
      <c r="D58">
        <v>0</v>
      </c>
      <c r="E58">
        <v>0</v>
      </c>
      <c r="I58">
        <v>0</v>
      </c>
      <c r="J58">
        <v>0</v>
      </c>
      <c r="L58">
        <v>0</v>
      </c>
      <c r="M58">
        <v>0</v>
      </c>
    </row>
    <row r="59" spans="4:13" x14ac:dyDescent="0.2">
      <c r="D59">
        <v>266.66699999999997</v>
      </c>
      <c r="E59">
        <v>0</v>
      </c>
      <c r="I59">
        <v>266.66699999999997</v>
      </c>
      <c r="J59">
        <v>0</v>
      </c>
      <c r="L59">
        <v>266.66699999999997</v>
      </c>
      <c r="M59">
        <v>0</v>
      </c>
    </row>
    <row r="60" spans="4:13" x14ac:dyDescent="0.2">
      <c r="D60">
        <v>6945.1030000000001</v>
      </c>
      <c r="E60">
        <v>8744.7763000000014</v>
      </c>
      <c r="I60">
        <v>6724.8810000000012</v>
      </c>
      <c r="J60">
        <v>9130.4480000000003</v>
      </c>
      <c r="L60">
        <v>6499.8760000000002</v>
      </c>
      <c r="M60">
        <v>9617.9419999999991</v>
      </c>
    </row>
    <row r="62" spans="4:13" x14ac:dyDescent="0.2">
      <c r="D62">
        <v>15689.879300000001</v>
      </c>
      <c r="I62">
        <v>15855.329000000002</v>
      </c>
      <c r="L62">
        <v>16117.817999999999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FF6A-0ADB-4D89-B623-B2D16D130213}">
  <dimension ref="A1:L21"/>
  <sheetViews>
    <sheetView showGridLines="0" workbookViewId="0">
      <selection sqref="A1:E18"/>
    </sheetView>
  </sheetViews>
  <sheetFormatPr baseColWidth="10" defaultColWidth="8.83203125" defaultRowHeight="15" x14ac:dyDescent="0.2"/>
  <cols>
    <col min="1" max="1" width="2.33203125" customWidth="1"/>
    <col min="2" max="2" width="16.1640625" bestFit="1" customWidth="1"/>
    <col min="3" max="3" width="11.83203125" customWidth="1"/>
    <col min="6" max="6" width="7.1640625" customWidth="1"/>
    <col min="7" max="7" width="14.33203125" customWidth="1"/>
    <col min="8" max="8" width="3.5" customWidth="1"/>
    <col min="9" max="9" width="12.5" customWidth="1"/>
    <col min="10" max="10" width="11.5" customWidth="1"/>
    <col min="11" max="11" width="13.33203125" customWidth="1"/>
    <col min="12" max="12" width="16.5" customWidth="1"/>
  </cols>
  <sheetData>
    <row r="1" spans="1:12" x14ac:dyDescent="0.2">
      <c r="C1" s="1" t="s">
        <v>42</v>
      </c>
      <c r="D1" s="1" t="s">
        <v>43</v>
      </c>
      <c r="E1" s="1" t="s">
        <v>44</v>
      </c>
    </row>
    <row r="2" spans="1:12" x14ac:dyDescent="0.2">
      <c r="A2" t="s">
        <v>32</v>
      </c>
      <c r="C2" s="1"/>
      <c r="D2" s="1"/>
      <c r="E2" s="1"/>
    </row>
    <row r="3" spans="1:12" x14ac:dyDescent="0.2">
      <c r="B3" t="s">
        <v>29</v>
      </c>
      <c r="C3" s="1">
        <v>0</v>
      </c>
      <c r="D3" s="1" t="s">
        <v>87</v>
      </c>
      <c r="E3" s="1" t="s">
        <v>87</v>
      </c>
      <c r="H3" s="27" t="s">
        <v>45</v>
      </c>
      <c r="I3" s="27"/>
      <c r="J3" s="27"/>
      <c r="K3" s="27"/>
      <c r="L3" s="27"/>
    </row>
    <row r="4" spans="1:12" x14ac:dyDescent="0.2">
      <c r="B4" t="s">
        <v>30</v>
      </c>
      <c r="C4" s="1">
        <v>0</v>
      </c>
      <c r="D4" s="1" t="s">
        <v>87</v>
      </c>
      <c r="E4" s="1" t="s">
        <v>87</v>
      </c>
      <c r="H4" s="12"/>
      <c r="I4" s="8"/>
      <c r="J4" s="9" t="s">
        <v>42</v>
      </c>
      <c r="K4" s="9" t="s">
        <v>43</v>
      </c>
      <c r="L4" s="13" t="s">
        <v>44</v>
      </c>
    </row>
    <row r="5" spans="1:12" x14ac:dyDescent="0.2">
      <c r="A5" t="s">
        <v>31</v>
      </c>
      <c r="C5" s="1">
        <f>SUM(C3:C4)</f>
        <v>0</v>
      </c>
      <c r="D5" s="1"/>
      <c r="E5" s="1"/>
      <c r="F5" s="7"/>
      <c r="H5" s="14" t="s">
        <v>32</v>
      </c>
      <c r="I5" s="15"/>
      <c r="J5" s="16"/>
      <c r="K5" s="16"/>
      <c r="L5" s="17"/>
    </row>
    <row r="6" spans="1:12" x14ac:dyDescent="0.2">
      <c r="A6" s="8" t="s">
        <v>33</v>
      </c>
      <c r="B6" s="8"/>
      <c r="C6" s="9"/>
      <c r="D6" s="9"/>
      <c r="E6" s="9"/>
      <c r="H6" s="14"/>
      <c r="I6" s="15" t="s">
        <v>29</v>
      </c>
      <c r="J6" s="16">
        <v>0</v>
      </c>
      <c r="K6" s="16" t="s">
        <v>17</v>
      </c>
      <c r="L6" s="17" t="s">
        <v>17</v>
      </c>
    </row>
    <row r="7" spans="1:12" x14ac:dyDescent="0.2">
      <c r="B7" t="s">
        <v>34</v>
      </c>
      <c r="C7" s="1">
        <v>1594.61</v>
      </c>
      <c r="D7" s="1" t="s">
        <v>87</v>
      </c>
      <c r="E7" s="1" t="s">
        <v>87</v>
      </c>
      <c r="H7" s="14"/>
      <c r="I7" s="15" t="s">
        <v>30</v>
      </c>
      <c r="J7" s="16">
        <v>0</v>
      </c>
      <c r="K7" s="16" t="s">
        <v>17</v>
      </c>
      <c r="L7" s="17" t="s">
        <v>17</v>
      </c>
    </row>
    <row r="8" spans="1:12" x14ac:dyDescent="0.2">
      <c r="B8" t="s">
        <v>35</v>
      </c>
      <c r="C8" s="1">
        <v>1088.1600000000001</v>
      </c>
      <c r="D8" s="1" t="s">
        <v>87</v>
      </c>
      <c r="E8" s="1" t="s">
        <v>87</v>
      </c>
      <c r="H8" s="14" t="s">
        <v>31</v>
      </c>
      <c r="I8" s="15"/>
      <c r="J8" s="16">
        <f>SUM(J6:J7)</f>
        <v>0</v>
      </c>
      <c r="K8" s="16"/>
      <c r="L8" s="17"/>
    </row>
    <row r="9" spans="1:12" x14ac:dyDescent="0.2">
      <c r="B9" t="s">
        <v>36</v>
      </c>
      <c r="C9" s="1">
        <v>0</v>
      </c>
      <c r="D9" s="1" t="s">
        <v>87</v>
      </c>
      <c r="E9" s="1" t="s">
        <v>87</v>
      </c>
      <c r="H9" s="12" t="s">
        <v>33</v>
      </c>
      <c r="I9" s="8"/>
      <c r="J9" s="9"/>
      <c r="K9" s="9"/>
      <c r="L9" s="13"/>
    </row>
    <row r="10" spans="1:12" x14ac:dyDescent="0.2">
      <c r="B10" t="s">
        <v>56</v>
      </c>
      <c r="C10" s="1">
        <v>80</v>
      </c>
      <c r="D10" s="1" t="s">
        <v>87</v>
      </c>
      <c r="E10" s="1" t="s">
        <v>87</v>
      </c>
      <c r="H10" s="14"/>
      <c r="I10" s="15" t="s">
        <v>34</v>
      </c>
      <c r="J10" s="16">
        <v>1594.61</v>
      </c>
      <c r="K10" s="16" t="s">
        <v>17</v>
      </c>
      <c r="L10" s="17" t="s">
        <v>17</v>
      </c>
    </row>
    <row r="11" spans="1:12" x14ac:dyDescent="0.2">
      <c r="B11" t="s">
        <v>57</v>
      </c>
      <c r="C11" s="1">
        <v>80</v>
      </c>
      <c r="D11" s="1" t="s">
        <v>87</v>
      </c>
      <c r="E11" s="1" t="s">
        <v>87</v>
      </c>
      <c r="H11" s="14"/>
      <c r="I11" s="15" t="s">
        <v>35</v>
      </c>
      <c r="J11" s="16">
        <v>1088.1600000000001</v>
      </c>
      <c r="K11" s="16" t="s">
        <v>17</v>
      </c>
      <c r="L11" s="17" t="s">
        <v>17</v>
      </c>
    </row>
    <row r="12" spans="1:12" x14ac:dyDescent="0.2">
      <c r="A12" t="s">
        <v>31</v>
      </c>
      <c r="C12" s="1">
        <f>SUM(C7:C11)</f>
        <v>2842.77</v>
      </c>
      <c r="D12" s="1"/>
      <c r="E12" s="1"/>
      <c r="H12" s="14"/>
      <c r="I12" s="15" t="s">
        <v>36</v>
      </c>
      <c r="J12" s="16">
        <v>0</v>
      </c>
      <c r="K12" s="16" t="s">
        <v>17</v>
      </c>
      <c r="L12" s="17" t="s">
        <v>17</v>
      </c>
    </row>
    <row r="13" spans="1:12" x14ac:dyDescent="0.2">
      <c r="A13" s="8" t="s">
        <v>37</v>
      </c>
      <c r="B13" s="8"/>
      <c r="C13" s="9"/>
      <c r="D13" s="9"/>
      <c r="E13" s="9"/>
      <c r="H13" s="14"/>
      <c r="I13" s="15" t="s">
        <v>56</v>
      </c>
      <c r="J13" s="16">
        <v>80</v>
      </c>
      <c r="K13" s="16" t="s">
        <v>17</v>
      </c>
      <c r="L13" s="17" t="s">
        <v>17</v>
      </c>
    </row>
    <row r="14" spans="1:12" x14ac:dyDescent="0.2">
      <c r="B14" t="s">
        <v>38</v>
      </c>
      <c r="C14" s="1" t="s">
        <v>17</v>
      </c>
      <c r="D14" s="1">
        <v>20</v>
      </c>
      <c r="E14" s="1">
        <v>30</v>
      </c>
      <c r="H14" s="14"/>
      <c r="I14" s="15" t="s">
        <v>57</v>
      </c>
      <c r="J14" s="16">
        <v>80</v>
      </c>
      <c r="K14" s="16" t="s">
        <v>17</v>
      </c>
      <c r="L14" s="17" t="s">
        <v>17</v>
      </c>
    </row>
    <row r="15" spans="1:12" x14ac:dyDescent="0.2">
      <c r="B15" t="s">
        <v>39</v>
      </c>
      <c r="C15" s="1" t="s">
        <v>17</v>
      </c>
      <c r="D15" s="1">
        <v>25</v>
      </c>
      <c r="E15" s="1">
        <v>25</v>
      </c>
      <c r="H15" s="14" t="s">
        <v>31</v>
      </c>
      <c r="I15" s="15"/>
      <c r="J15" s="16">
        <f>SUM(J10:J14)</f>
        <v>2842.77</v>
      </c>
      <c r="K15" s="16"/>
      <c r="L15" s="17"/>
    </row>
    <row r="16" spans="1:12" x14ac:dyDescent="0.2">
      <c r="B16" t="s">
        <v>40</v>
      </c>
      <c r="C16" s="1" t="s">
        <v>17</v>
      </c>
      <c r="D16" s="1">
        <v>50</v>
      </c>
      <c r="E16" s="1">
        <v>50</v>
      </c>
      <c r="H16" s="12" t="s">
        <v>37</v>
      </c>
      <c r="I16" s="8"/>
      <c r="J16" s="9"/>
      <c r="K16" s="9"/>
      <c r="L16" s="13"/>
    </row>
    <row r="17" spans="1:12" x14ac:dyDescent="0.2">
      <c r="B17" t="s">
        <v>41</v>
      </c>
      <c r="C17" s="1" t="s">
        <v>17</v>
      </c>
      <c r="D17" s="1">
        <v>15</v>
      </c>
      <c r="E17" s="1">
        <v>25</v>
      </c>
      <c r="H17" s="14"/>
      <c r="I17" s="15" t="s">
        <v>38</v>
      </c>
      <c r="J17" s="16" t="s">
        <v>17</v>
      </c>
      <c r="K17" s="16">
        <v>20</v>
      </c>
      <c r="L17" s="17">
        <v>30</v>
      </c>
    </row>
    <row r="18" spans="1:12" x14ac:dyDescent="0.2">
      <c r="A18" s="10" t="s">
        <v>31</v>
      </c>
      <c r="B18" s="10"/>
      <c r="C18" s="11">
        <f>SUMPRODUCT(D14:E17)</f>
        <v>240</v>
      </c>
      <c r="D18" s="11"/>
      <c r="E18" s="11"/>
      <c r="H18" s="14"/>
      <c r="I18" s="15" t="s">
        <v>39</v>
      </c>
      <c r="J18" s="16" t="s">
        <v>17</v>
      </c>
      <c r="K18" s="16">
        <v>25</v>
      </c>
      <c r="L18" s="17">
        <v>25</v>
      </c>
    </row>
    <row r="19" spans="1:12" x14ac:dyDescent="0.2">
      <c r="H19" s="14"/>
      <c r="I19" s="15" t="s">
        <v>40</v>
      </c>
      <c r="J19" s="16" t="s">
        <v>17</v>
      </c>
      <c r="K19" s="16">
        <v>50</v>
      </c>
      <c r="L19" s="17">
        <v>50</v>
      </c>
    </row>
    <row r="20" spans="1:12" x14ac:dyDescent="0.2">
      <c r="H20" s="14"/>
      <c r="I20" s="15" t="s">
        <v>41</v>
      </c>
      <c r="J20" s="16" t="s">
        <v>17</v>
      </c>
      <c r="K20" s="16">
        <v>15</v>
      </c>
      <c r="L20" s="17">
        <v>25</v>
      </c>
    </row>
    <row r="21" spans="1:12" x14ac:dyDescent="0.2">
      <c r="H21" s="18" t="s">
        <v>31</v>
      </c>
      <c r="I21" s="10"/>
      <c r="J21" s="11">
        <f>SUMPRODUCT(K17:L20)</f>
        <v>240</v>
      </c>
      <c r="K21" s="11"/>
      <c r="L21" s="19"/>
    </row>
  </sheetData>
  <mergeCells count="1">
    <mergeCell ref="H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639D-28A7-40AA-9BF7-072396487B4E}">
  <dimension ref="A1:D20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1.1640625" customWidth="1"/>
  </cols>
  <sheetData>
    <row r="1" spans="1:4" x14ac:dyDescent="0.2">
      <c r="A1" t="s">
        <v>88</v>
      </c>
      <c r="B1" s="1" t="s">
        <v>42</v>
      </c>
      <c r="C1" s="1" t="s">
        <v>43</v>
      </c>
      <c r="D1" s="1" t="s">
        <v>44</v>
      </c>
    </row>
    <row r="2" spans="1:4" x14ac:dyDescent="0.2">
      <c r="A2" t="s">
        <v>32</v>
      </c>
      <c r="B2" s="5"/>
      <c r="C2" s="5"/>
      <c r="D2" s="5"/>
    </row>
    <row r="3" spans="1:4" x14ac:dyDescent="0.2">
      <c r="A3" t="s">
        <v>29</v>
      </c>
      <c r="B3" s="5">
        <v>0</v>
      </c>
      <c r="C3" s="5"/>
      <c r="D3" s="5"/>
    </row>
    <row r="4" spans="1:4" x14ac:dyDescent="0.2">
      <c r="A4" t="s">
        <v>30</v>
      </c>
      <c r="B4" s="5">
        <v>0</v>
      </c>
      <c r="C4" s="5"/>
      <c r="D4" s="5"/>
    </row>
    <row r="5" spans="1:4" x14ac:dyDescent="0.2">
      <c r="A5" s="15" t="s">
        <v>31</v>
      </c>
      <c r="B5" s="25">
        <f>SUM(B3:B4)</f>
        <v>0</v>
      </c>
      <c r="C5" s="25"/>
      <c r="D5" s="25"/>
    </row>
    <row r="6" spans="1:4" x14ac:dyDescent="0.2">
      <c r="A6" s="15" t="s">
        <v>33</v>
      </c>
      <c r="B6" s="25"/>
      <c r="C6" s="25"/>
      <c r="D6" s="25"/>
    </row>
    <row r="7" spans="1:4" x14ac:dyDescent="0.2">
      <c r="A7" s="15" t="s">
        <v>34</v>
      </c>
      <c r="B7" s="25" t="s">
        <v>89</v>
      </c>
      <c r="C7" s="25"/>
      <c r="D7" s="25"/>
    </row>
    <row r="8" spans="1:4" x14ac:dyDescent="0.2">
      <c r="A8" s="15" t="s">
        <v>35</v>
      </c>
      <c r="B8" s="25" t="s">
        <v>90</v>
      </c>
      <c r="C8" s="25"/>
      <c r="D8" s="25"/>
    </row>
    <row r="9" spans="1:4" x14ac:dyDescent="0.2">
      <c r="A9" s="15" t="s">
        <v>36</v>
      </c>
      <c r="B9" s="25">
        <v>0</v>
      </c>
      <c r="C9" s="25"/>
      <c r="D9" s="25"/>
    </row>
    <row r="10" spans="1:4" x14ac:dyDescent="0.2">
      <c r="A10" s="15" t="s">
        <v>56</v>
      </c>
      <c r="B10" s="25" t="s">
        <v>92</v>
      </c>
      <c r="C10" s="25"/>
      <c r="D10" s="25"/>
    </row>
    <row r="11" spans="1:4" x14ac:dyDescent="0.2">
      <c r="A11" s="15" t="s">
        <v>57</v>
      </c>
      <c r="B11" s="25" t="s">
        <v>92</v>
      </c>
      <c r="C11" s="25"/>
      <c r="D11" s="25"/>
    </row>
    <row r="12" spans="1:4" x14ac:dyDescent="0.2">
      <c r="A12" s="15" t="s">
        <v>31</v>
      </c>
      <c r="B12" s="25" t="s">
        <v>91</v>
      </c>
      <c r="C12" s="25"/>
      <c r="D12" s="25"/>
    </row>
    <row r="13" spans="1:4" x14ac:dyDescent="0.2">
      <c r="A13" s="15" t="s">
        <v>37</v>
      </c>
      <c r="B13" s="25"/>
      <c r="C13" s="25"/>
      <c r="D13" s="25"/>
    </row>
    <row r="14" spans="1:4" x14ac:dyDescent="0.2">
      <c r="A14" s="15" t="s">
        <v>38</v>
      </c>
      <c r="B14" s="25"/>
      <c r="C14" s="25" t="s">
        <v>93</v>
      </c>
      <c r="D14" s="25" t="s">
        <v>98</v>
      </c>
    </row>
    <row r="15" spans="1:4" x14ac:dyDescent="0.2">
      <c r="A15" s="15" t="s">
        <v>39</v>
      </c>
      <c r="B15" s="25"/>
      <c r="C15" s="25" t="s">
        <v>95</v>
      </c>
      <c r="D15" s="25" t="s">
        <v>95</v>
      </c>
    </row>
    <row r="16" spans="1:4" x14ac:dyDescent="0.2">
      <c r="A16" s="15" t="s">
        <v>40</v>
      </c>
      <c r="B16" s="25"/>
      <c r="C16" s="25" t="s">
        <v>96</v>
      </c>
      <c r="D16" s="25" t="s">
        <v>96</v>
      </c>
    </row>
    <row r="17" spans="1:4" x14ac:dyDescent="0.2">
      <c r="A17" s="15" t="s">
        <v>41</v>
      </c>
      <c r="B17" s="25"/>
      <c r="C17" s="25" t="s">
        <v>97</v>
      </c>
      <c r="D17" s="25" t="s">
        <v>95</v>
      </c>
    </row>
    <row r="18" spans="1:4" x14ac:dyDescent="0.2">
      <c r="A18" s="15" t="s">
        <v>31</v>
      </c>
      <c r="B18" s="25" t="s">
        <v>94</v>
      </c>
      <c r="C18" s="25"/>
      <c r="D18" s="25"/>
    </row>
    <row r="20" spans="1:4" x14ac:dyDescent="0.2">
      <c r="C2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TableD1</vt:lpstr>
      <vt:lpstr>TableD2</vt:lpstr>
      <vt:lpstr>Table2</vt:lpstr>
      <vt:lpstr>TableB</vt:lpstr>
      <vt:lpstr>Calculations</vt:lpstr>
      <vt:lpstr>TableC</vt:lpstr>
      <vt:lpstr>TableC2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Bjørhovde</dc:creator>
  <cp:lastModifiedBy>Microsoft Office User</cp:lastModifiedBy>
  <dcterms:created xsi:type="dcterms:W3CDTF">2022-10-17T11:00:55Z</dcterms:created>
  <dcterms:modified xsi:type="dcterms:W3CDTF">2022-10-19T11:38:45Z</dcterms:modified>
</cp:coreProperties>
</file>