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Eurostat/"/>
    </mc:Choice>
  </mc:AlternateContent>
  <xr:revisionPtr revIDLastSave="1422" documentId="13_ncr:1_{4EDF78B1-BFF2-4AEB-BE63-7B64CF55EDE6}" xr6:coauthVersionLast="47" xr6:coauthVersionMax="47" xr10:uidLastSave="{C14400A6-4D79-4AAF-BED3-674AD7BAE7D7}"/>
  <bookViews>
    <workbookView xWindow="-120" yWindow="-120" windowWidth="29040" windowHeight="15840" firstSheet="3" activeTab="7" xr2:uid="{00000000-000D-0000-FFFF-FFFF00000000}"/>
  </bookViews>
  <sheets>
    <sheet name="1 barco 17 kn 50000 charter" sheetId="5" r:id="rId1"/>
    <sheet name="1 barco 14 kn 12500 charter" sheetId="6" r:id="rId2"/>
    <sheet name="1 barco 19,5 kn 12500 charter" sheetId="7" r:id="rId3"/>
    <sheet name="1 barco 21,4 12500 charter" sheetId="8" r:id="rId4"/>
    <sheet name="1 barco 21,4 kn 25000 charter" sheetId="9" r:id="rId5"/>
    <sheet name="1 barco 19,5 kn 25000 charter" sheetId="10" r:id="rId6"/>
    <sheet name="1 barco 14 kn 25000 charter" sheetId="11" r:id="rId7"/>
    <sheet name="1 barco 14 kn 50000 charter" sheetId="12" r:id="rId8"/>
    <sheet name="1 barco 19,5 kn 50000 charter" sheetId="13" r:id="rId9"/>
    <sheet name="1 barco 21,4 kn 50000 charter" sheetId="14" r:id="rId10"/>
    <sheet name="NUTS_Europa" sheetId="15" r:id="rId11"/>
    <sheet name="Puertos" sheetId="16" r:id="rId12"/>
  </sheets>
  <externalReferences>
    <externalReference r:id="rId13"/>
    <externalReference r:id="rId14"/>
  </externalReferences>
  <definedNames>
    <definedName name="_xlnm._FilterDatabase" localSheetId="1" hidden="1">'1 barco 14 kn 12500 charter'!$B$3:$I$83</definedName>
    <definedName name="_xlnm._FilterDatabase" localSheetId="6" hidden="1">'1 barco 14 kn 25000 charter'!$B$3:$I$83</definedName>
    <definedName name="_xlnm._FilterDatabase" localSheetId="7" hidden="1">'1 barco 14 kn 50000 charter'!$B$3:$I$83</definedName>
    <definedName name="_xlnm._FilterDatabase" localSheetId="0" hidden="1">'1 barco 17 kn 50000 charter'!$B$3:$I$83</definedName>
    <definedName name="_xlnm._FilterDatabase" localSheetId="2" hidden="1">'1 barco 19,5 kn 12500 charter'!$B$3:$I$83</definedName>
    <definedName name="_xlnm._FilterDatabase" localSheetId="5" hidden="1">'1 barco 19,5 kn 25000 charter'!$B$3:$I$83</definedName>
    <definedName name="_xlnm._FilterDatabase" localSheetId="8" hidden="1">'1 barco 19,5 kn 50000 charter'!$B$3:$I$83</definedName>
    <definedName name="_xlnm._FilterDatabase" localSheetId="3" hidden="1">'1 barco 21,4 12500 charter'!$B$3:$I$83</definedName>
    <definedName name="_xlnm._FilterDatabase" localSheetId="4" hidden="1">'1 barco 21,4 kn 25000 charter'!$B$3:$I$83</definedName>
    <definedName name="_xlnm._FilterDatabase" localSheetId="9" hidden="1">'1 barco 21,4 kn 50000 charter'!$B$3:$I$83</definedName>
    <definedName name="_xlnm._FilterDatabase" localSheetId="10" hidden="1">NUTS_Europa!$B$1:$E$81</definedName>
    <definedName name="NUTS_Europa">NUTS_Europa!$A$1:$B$1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8" i="10" l="1"/>
  <c r="S148" i="10"/>
  <c r="R148" i="10"/>
  <c r="Q148" i="10"/>
  <c r="P148" i="10"/>
  <c r="O148" i="10"/>
  <c r="R147" i="10"/>
  <c r="P147" i="10"/>
  <c r="O147" i="10"/>
  <c r="E147" i="10"/>
  <c r="T147" i="10" s="1"/>
  <c r="D147" i="10"/>
  <c r="S147" i="10" s="1"/>
  <c r="C147" i="10"/>
  <c r="B147" i="10"/>
  <c r="Q147" i="10" s="1"/>
  <c r="P146" i="10"/>
  <c r="P149" i="10" s="1"/>
  <c r="P150" i="10" s="1"/>
  <c r="O146" i="10"/>
  <c r="E146" i="10"/>
  <c r="T146" i="10" s="1"/>
  <c r="D146" i="10"/>
  <c r="S146" i="10" s="1"/>
  <c r="C146" i="10"/>
  <c r="R146" i="10" s="1"/>
  <c r="B146" i="10"/>
  <c r="Q146" i="10" s="1"/>
  <c r="T140" i="10"/>
  <c r="T141" i="10"/>
  <c r="T142" i="10"/>
  <c r="T143" i="10"/>
  <c r="S140" i="10"/>
  <c r="S141" i="10"/>
  <c r="S142" i="10"/>
  <c r="S143" i="10"/>
  <c r="R140" i="10"/>
  <c r="R141" i="10"/>
  <c r="R142" i="10"/>
  <c r="R143" i="10"/>
  <c r="Q140" i="10"/>
  <c r="Q141" i="10"/>
  <c r="Q142" i="10"/>
  <c r="Q143" i="10"/>
  <c r="P138" i="10"/>
  <c r="P139" i="10"/>
  <c r="P140" i="10"/>
  <c r="P141" i="10"/>
  <c r="P142" i="10"/>
  <c r="P143" i="10"/>
  <c r="P144" i="10"/>
  <c r="P134" i="10"/>
  <c r="P135" i="10"/>
  <c r="P136" i="10"/>
  <c r="O138" i="10"/>
  <c r="O139" i="10"/>
  <c r="O140" i="10"/>
  <c r="O141" i="10"/>
  <c r="O142" i="10"/>
  <c r="O143" i="10"/>
  <c r="O144" i="10"/>
  <c r="O134" i="10"/>
  <c r="O135" i="10"/>
  <c r="O136" i="10"/>
  <c r="P87" i="10"/>
  <c r="V95" i="10" s="1"/>
  <c r="W95" i="10" s="1"/>
  <c r="P88" i="10"/>
  <c r="P89" i="10"/>
  <c r="P90" i="10"/>
  <c r="P91" i="10"/>
  <c r="O87" i="10"/>
  <c r="O88" i="10"/>
  <c r="O89" i="10"/>
  <c r="O90" i="10"/>
  <c r="O91" i="10"/>
  <c r="E28" i="16"/>
  <c r="F28" i="16" s="1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E5" i="16"/>
  <c r="F5" i="16" s="1"/>
  <c r="F4" i="16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C35" i="15"/>
  <c r="G34" i="15"/>
  <c r="G33" i="15"/>
  <c r="G32" i="15"/>
  <c r="G31" i="15"/>
  <c r="G30" i="15"/>
  <c r="G29" i="15"/>
  <c r="G28" i="15"/>
  <c r="G27" i="15"/>
  <c r="G26" i="15"/>
  <c r="G25" i="15"/>
  <c r="C25" i="15"/>
  <c r="C26" i="15" s="1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C7" i="15"/>
  <c r="C8" i="15" s="1"/>
  <c r="G6" i="15"/>
  <c r="G5" i="15"/>
  <c r="G4" i="15"/>
  <c r="G3" i="15"/>
  <c r="C3" i="15"/>
  <c r="G2" i="15"/>
  <c r="P137" i="10"/>
  <c r="P103" i="10"/>
  <c r="P104" i="10"/>
  <c r="P105" i="10"/>
  <c r="P106" i="10"/>
  <c r="P107" i="10"/>
  <c r="P108" i="10"/>
  <c r="P109" i="10"/>
  <c r="P110" i="10"/>
  <c r="P111" i="10"/>
  <c r="P112" i="10"/>
  <c r="P102" i="10"/>
  <c r="P113" i="10" s="1"/>
  <c r="P114" i="10" s="1"/>
  <c r="P92" i="10"/>
  <c r="P93" i="10"/>
  <c r="P94" i="10"/>
  <c r="P95" i="10"/>
  <c r="P96" i="10"/>
  <c r="O137" i="10"/>
  <c r="O103" i="10"/>
  <c r="O104" i="10"/>
  <c r="O105" i="10"/>
  <c r="O106" i="10"/>
  <c r="O107" i="10"/>
  <c r="O108" i="10"/>
  <c r="O109" i="10"/>
  <c r="O110" i="10"/>
  <c r="O111" i="10"/>
  <c r="O112" i="10"/>
  <c r="O102" i="10"/>
  <c r="O92" i="10"/>
  <c r="O93" i="10"/>
  <c r="O94" i="10"/>
  <c r="O95" i="10"/>
  <c r="O96" i="10"/>
  <c r="C144" i="10" l="1"/>
  <c r="R144" i="10" s="1"/>
  <c r="B144" i="10"/>
  <c r="Q144" i="10" s="1"/>
  <c r="E144" i="10"/>
  <c r="T144" i="10" s="1"/>
  <c r="D144" i="10"/>
  <c r="S144" i="10" s="1"/>
  <c r="E139" i="10"/>
  <c r="T139" i="10" s="1"/>
  <c r="D139" i="10"/>
  <c r="S139" i="10" s="1"/>
  <c r="C139" i="10"/>
  <c r="R139" i="10" s="1"/>
  <c r="B139" i="10"/>
  <c r="Q139" i="10" s="1"/>
  <c r="E138" i="10"/>
  <c r="T138" i="10" s="1"/>
  <c r="D138" i="10"/>
  <c r="S138" i="10" s="1"/>
  <c r="C138" i="10"/>
  <c r="R138" i="10" s="1"/>
  <c r="B138" i="10"/>
  <c r="Q138" i="10" s="1"/>
  <c r="C137" i="10"/>
  <c r="R137" i="10" s="1"/>
  <c r="B137" i="10"/>
  <c r="Q137" i="10" s="1"/>
  <c r="E137" i="10"/>
  <c r="T137" i="10" s="1"/>
  <c r="D137" i="10"/>
  <c r="S137" i="10" s="1"/>
  <c r="C135" i="10"/>
  <c r="R135" i="10" s="1"/>
  <c r="B135" i="10"/>
  <c r="Q135" i="10" s="1"/>
  <c r="E135" i="10"/>
  <c r="T135" i="10" s="1"/>
  <c r="D135" i="10"/>
  <c r="S135" i="10" s="1"/>
  <c r="E136" i="10"/>
  <c r="T136" i="10" s="1"/>
  <c r="D136" i="10"/>
  <c r="S136" i="10" s="1"/>
  <c r="C136" i="10"/>
  <c r="R136" i="10" s="1"/>
  <c r="B136" i="10"/>
  <c r="Q136" i="10" s="1"/>
  <c r="E134" i="10"/>
  <c r="T134" i="10" s="1"/>
  <c r="D134" i="10"/>
  <c r="S134" i="10" s="1"/>
  <c r="C134" i="10"/>
  <c r="R134" i="10" s="1"/>
  <c r="B134" i="10"/>
  <c r="Q134" i="10" s="1"/>
  <c r="E133" i="10"/>
  <c r="D133" i="10"/>
  <c r="C133" i="10"/>
  <c r="B133" i="10"/>
  <c r="C132" i="10"/>
  <c r="B132" i="10"/>
  <c r="E132" i="10"/>
  <c r="D132" i="10"/>
  <c r="C131" i="10"/>
  <c r="B131" i="10"/>
  <c r="E131" i="10"/>
  <c r="D131" i="10"/>
  <c r="C127" i="10"/>
  <c r="B127" i="10"/>
  <c r="E127" i="10"/>
  <c r="D127" i="10"/>
  <c r="E126" i="10"/>
  <c r="D126" i="10"/>
  <c r="C126" i="10"/>
  <c r="B126" i="10"/>
  <c r="E122" i="10"/>
  <c r="D122" i="10"/>
  <c r="C122" i="10"/>
  <c r="B122" i="10"/>
  <c r="E121" i="10"/>
  <c r="D121" i="10"/>
  <c r="C121" i="10"/>
  <c r="B121" i="10"/>
  <c r="E120" i="10"/>
  <c r="D120" i="10"/>
  <c r="C120" i="10"/>
  <c r="B120" i="10"/>
  <c r="C118" i="10"/>
  <c r="B118" i="10"/>
  <c r="E118" i="10"/>
  <c r="D118" i="10"/>
  <c r="C117" i="10"/>
  <c r="B117" i="10"/>
  <c r="E117" i="10"/>
  <c r="D117" i="10"/>
  <c r="C115" i="10"/>
  <c r="B115" i="10"/>
  <c r="E115" i="10"/>
  <c r="D115" i="10"/>
  <c r="E116" i="10"/>
  <c r="D116" i="10"/>
  <c r="C116" i="10"/>
  <c r="B116" i="10"/>
  <c r="E114" i="10"/>
  <c r="D114" i="10"/>
  <c r="C114" i="10"/>
  <c r="B114" i="10"/>
  <c r="E113" i="10"/>
  <c r="D113" i="10"/>
  <c r="C113" i="10"/>
  <c r="B113" i="10"/>
  <c r="E112" i="10"/>
  <c r="T112" i="10" s="1"/>
  <c r="D112" i="10"/>
  <c r="S112" i="10" s="1"/>
  <c r="C112" i="10"/>
  <c r="R112" i="10" s="1"/>
  <c r="B112" i="10"/>
  <c r="Q112" i="10" s="1"/>
  <c r="E111" i="10"/>
  <c r="T111" i="10" s="1"/>
  <c r="D111" i="10"/>
  <c r="S111" i="10" s="1"/>
  <c r="C111" i="10"/>
  <c r="R111" i="10" s="1"/>
  <c r="B111" i="10"/>
  <c r="Q111" i="10" s="1"/>
  <c r="E110" i="10"/>
  <c r="T110" i="10" s="1"/>
  <c r="D110" i="10"/>
  <c r="S110" i="10" s="1"/>
  <c r="C110" i="10"/>
  <c r="R110" i="10" s="1"/>
  <c r="B110" i="10"/>
  <c r="Q110" i="10" s="1"/>
  <c r="C108" i="10"/>
  <c r="R108" i="10" s="1"/>
  <c r="B108" i="10"/>
  <c r="Q108" i="10" s="1"/>
  <c r="E108" i="10"/>
  <c r="T108" i="10" s="1"/>
  <c r="D108" i="10"/>
  <c r="S108" i="10" s="1"/>
  <c r="E109" i="10"/>
  <c r="T109" i="10" s="1"/>
  <c r="D109" i="10"/>
  <c r="S109" i="10" s="1"/>
  <c r="C109" i="10"/>
  <c r="R109" i="10" s="1"/>
  <c r="B109" i="10"/>
  <c r="Q109" i="10" s="1"/>
  <c r="C107" i="10"/>
  <c r="R107" i="10" s="1"/>
  <c r="B107" i="10"/>
  <c r="Q107" i="10" s="1"/>
  <c r="E107" i="10"/>
  <c r="T107" i="10" s="1"/>
  <c r="D107" i="10"/>
  <c r="S107" i="10" s="1"/>
  <c r="C106" i="10"/>
  <c r="R106" i="10" s="1"/>
  <c r="B106" i="10"/>
  <c r="Q106" i="10" s="1"/>
  <c r="E106" i="10"/>
  <c r="T106" i="10" s="1"/>
  <c r="D106" i="10"/>
  <c r="S106" i="10" s="1"/>
  <c r="E105" i="10"/>
  <c r="T105" i="10" s="1"/>
  <c r="D105" i="10"/>
  <c r="S105" i="10" s="1"/>
  <c r="C105" i="10"/>
  <c r="R105" i="10" s="1"/>
  <c r="B105" i="10"/>
  <c r="Q105" i="10" s="1"/>
  <c r="E104" i="10"/>
  <c r="T104" i="10" s="1"/>
  <c r="D104" i="10"/>
  <c r="S104" i="10" s="1"/>
  <c r="C104" i="10"/>
  <c r="R104" i="10" s="1"/>
  <c r="B104" i="10"/>
  <c r="Q104" i="10" s="1"/>
  <c r="C103" i="10"/>
  <c r="R103" i="10" s="1"/>
  <c r="B103" i="10"/>
  <c r="Q103" i="10" s="1"/>
  <c r="E103" i="10"/>
  <c r="T103" i="10" s="1"/>
  <c r="D103" i="10"/>
  <c r="S103" i="10" s="1"/>
  <c r="C102" i="10"/>
  <c r="R102" i="10" s="1"/>
  <c r="B102" i="10"/>
  <c r="Q102" i="10" s="1"/>
  <c r="E102" i="10"/>
  <c r="T102" i="10" s="1"/>
  <c r="D102" i="10"/>
  <c r="S102" i="10" s="1"/>
  <c r="E101" i="10"/>
  <c r="D101" i="10"/>
  <c r="C101" i="10"/>
  <c r="B101" i="10"/>
  <c r="C97" i="10"/>
  <c r="B97" i="10"/>
  <c r="E97" i="10"/>
  <c r="D97" i="10"/>
  <c r="E96" i="10"/>
  <c r="T96" i="10" s="1"/>
  <c r="D96" i="10"/>
  <c r="S96" i="10" s="1"/>
  <c r="C96" i="10"/>
  <c r="R96" i="10" s="1"/>
  <c r="B96" i="10"/>
  <c r="Q96" i="10" s="1"/>
  <c r="C95" i="10"/>
  <c r="R95" i="10" s="1"/>
  <c r="B95" i="10"/>
  <c r="Q95" i="10" s="1"/>
  <c r="E95" i="10"/>
  <c r="T95" i="10" s="1"/>
  <c r="D95" i="10"/>
  <c r="S95" i="10" s="1"/>
  <c r="C94" i="10"/>
  <c r="R94" i="10" s="1"/>
  <c r="B94" i="10"/>
  <c r="Q94" i="10" s="1"/>
  <c r="E94" i="10"/>
  <c r="T94" i="10" s="1"/>
  <c r="D94" i="10"/>
  <c r="S94" i="10" s="1"/>
  <c r="C93" i="10"/>
  <c r="R93" i="10" s="1"/>
  <c r="B93" i="10"/>
  <c r="Q93" i="10" s="1"/>
  <c r="E93" i="10"/>
  <c r="T93" i="10" s="1"/>
  <c r="D93" i="10"/>
  <c r="S93" i="10" s="1"/>
  <c r="C91" i="10"/>
  <c r="R91" i="10" s="1"/>
  <c r="B91" i="10"/>
  <c r="Q91" i="10" s="1"/>
  <c r="E91" i="10"/>
  <c r="T91" i="10" s="1"/>
  <c r="D91" i="10"/>
  <c r="S91" i="10" s="1"/>
  <c r="E92" i="10"/>
  <c r="T92" i="10" s="1"/>
  <c r="D92" i="10"/>
  <c r="S92" i="10" s="1"/>
  <c r="C92" i="10"/>
  <c r="R92" i="10" s="1"/>
  <c r="B92" i="10"/>
  <c r="Q92" i="10" s="1"/>
  <c r="E90" i="10"/>
  <c r="T90" i="10" s="1"/>
  <c r="D90" i="10"/>
  <c r="S90" i="10" s="1"/>
  <c r="C90" i="10"/>
  <c r="R90" i="10" s="1"/>
  <c r="B90" i="10"/>
  <c r="Q90" i="10" s="1"/>
  <c r="C89" i="10"/>
  <c r="R89" i="10" s="1"/>
  <c r="B89" i="10"/>
  <c r="Q89" i="10" s="1"/>
  <c r="E89" i="10"/>
  <c r="T89" i="10" s="1"/>
  <c r="D89" i="10"/>
  <c r="S89" i="10" s="1"/>
  <c r="E88" i="10"/>
  <c r="T88" i="10" s="1"/>
  <c r="D88" i="10"/>
  <c r="S88" i="10" s="1"/>
  <c r="C88" i="10"/>
  <c r="R88" i="10" s="1"/>
  <c r="B88" i="10"/>
  <c r="Q88" i="10" s="1"/>
  <c r="E87" i="10"/>
  <c r="T87" i="10" s="1"/>
  <c r="D87" i="10"/>
  <c r="S87" i="10" s="1"/>
  <c r="C87" i="10"/>
  <c r="R87" i="10" s="1"/>
  <c r="B87" i="10"/>
  <c r="Q87" i="10" s="1"/>
  <c r="E110" i="9"/>
  <c r="D110" i="9"/>
  <c r="C110" i="9"/>
  <c r="B110" i="9"/>
  <c r="E109" i="9"/>
  <c r="D109" i="9"/>
  <c r="C109" i="9"/>
  <c r="B109" i="9"/>
  <c r="C107" i="9"/>
  <c r="B107" i="9"/>
  <c r="E107" i="9"/>
  <c r="D107" i="9"/>
  <c r="E108" i="9"/>
  <c r="D108" i="9"/>
  <c r="C108" i="9"/>
  <c r="B108" i="9"/>
  <c r="C106" i="9"/>
  <c r="B106" i="9"/>
  <c r="E106" i="9"/>
  <c r="D106" i="9"/>
  <c r="E104" i="9"/>
  <c r="D104" i="9"/>
  <c r="C104" i="9"/>
  <c r="B104" i="9"/>
  <c r="C103" i="9"/>
  <c r="B103" i="9"/>
  <c r="E103" i="9"/>
  <c r="D103" i="9"/>
  <c r="C105" i="9"/>
  <c r="B105" i="9"/>
  <c r="E105" i="9"/>
  <c r="D105" i="9"/>
  <c r="E102" i="9"/>
  <c r="D102" i="9"/>
  <c r="C102" i="9"/>
  <c r="B102" i="9"/>
  <c r="E101" i="9"/>
  <c r="D101" i="9"/>
  <c r="C101" i="9"/>
  <c r="B101" i="9"/>
  <c r="C100" i="9"/>
  <c r="B100" i="9"/>
  <c r="E100" i="9"/>
  <c r="D100" i="9"/>
  <c r="E99" i="9"/>
  <c r="D99" i="9"/>
  <c r="C99" i="9"/>
  <c r="B99" i="9"/>
  <c r="E98" i="9"/>
  <c r="D98" i="9"/>
  <c r="C98" i="9"/>
  <c r="B98" i="9"/>
  <c r="C97" i="9"/>
  <c r="B97" i="9"/>
  <c r="E97" i="9"/>
  <c r="D97" i="9"/>
  <c r="C111" i="9"/>
  <c r="B111" i="9"/>
  <c r="E111" i="9"/>
  <c r="D111" i="9"/>
  <c r="E92" i="9"/>
  <c r="D92" i="9"/>
  <c r="C92" i="9"/>
  <c r="B92" i="9"/>
  <c r="C90" i="9"/>
  <c r="B90" i="9"/>
  <c r="E90" i="9"/>
  <c r="D90" i="9"/>
  <c r="E91" i="9"/>
  <c r="D91" i="9"/>
  <c r="C91" i="9"/>
  <c r="B91" i="9"/>
  <c r="C89" i="9"/>
  <c r="B89" i="9"/>
  <c r="E89" i="9"/>
  <c r="D89" i="9"/>
  <c r="E88" i="9"/>
  <c r="D88" i="9"/>
  <c r="C88" i="9"/>
  <c r="B88" i="9"/>
  <c r="C118" i="8"/>
  <c r="B118" i="8"/>
  <c r="E118" i="8"/>
  <c r="D118" i="8"/>
  <c r="E117" i="8"/>
  <c r="D117" i="8"/>
  <c r="C117" i="8"/>
  <c r="B117" i="8"/>
  <c r="C116" i="8"/>
  <c r="B116" i="8"/>
  <c r="E116" i="8"/>
  <c r="D116" i="8"/>
  <c r="E115" i="8"/>
  <c r="D115" i="8"/>
  <c r="C115" i="8"/>
  <c r="B115" i="8"/>
  <c r="E114" i="8"/>
  <c r="D114" i="8"/>
  <c r="C114" i="8"/>
  <c r="B114" i="8"/>
  <c r="C112" i="8"/>
  <c r="B112" i="8"/>
  <c r="E112" i="8"/>
  <c r="D112" i="8"/>
  <c r="E113" i="8"/>
  <c r="D113" i="8"/>
  <c r="C113" i="8"/>
  <c r="B113" i="8"/>
  <c r="C111" i="8"/>
  <c r="B111" i="8"/>
  <c r="E111" i="8"/>
  <c r="D111" i="8"/>
  <c r="E109" i="8"/>
  <c r="D109" i="8"/>
  <c r="C109" i="8"/>
  <c r="B109" i="8"/>
  <c r="C110" i="8"/>
  <c r="B110" i="8"/>
  <c r="E110" i="8"/>
  <c r="D110" i="8"/>
  <c r="C108" i="8"/>
  <c r="B108" i="8"/>
  <c r="E108" i="8"/>
  <c r="D108" i="8"/>
  <c r="E107" i="8"/>
  <c r="D107" i="8"/>
  <c r="C107" i="8"/>
  <c r="B107" i="8"/>
  <c r="C105" i="8"/>
  <c r="B105" i="8"/>
  <c r="E105" i="8"/>
  <c r="D105" i="8"/>
  <c r="E106" i="8"/>
  <c r="D106" i="8"/>
  <c r="C106" i="8"/>
  <c r="B106" i="8"/>
  <c r="E104" i="8"/>
  <c r="D104" i="8"/>
  <c r="C104" i="8"/>
  <c r="B104" i="8"/>
  <c r="C102" i="8"/>
  <c r="B102" i="8"/>
  <c r="E102" i="8"/>
  <c r="D102" i="8"/>
  <c r="E103" i="8"/>
  <c r="D103" i="8"/>
  <c r="C103" i="8"/>
  <c r="B103" i="8"/>
  <c r="E101" i="8"/>
  <c r="D101" i="8"/>
  <c r="C101" i="8"/>
  <c r="B101" i="8"/>
  <c r="E100" i="8"/>
  <c r="D100" i="8"/>
  <c r="C100" i="8"/>
  <c r="B100" i="8"/>
  <c r="C99" i="8"/>
  <c r="B99" i="8"/>
  <c r="E99" i="8"/>
  <c r="D99" i="8"/>
  <c r="E95" i="8"/>
  <c r="D95" i="8"/>
  <c r="C95" i="8"/>
  <c r="B95" i="8"/>
  <c r="E94" i="8"/>
  <c r="D94" i="8"/>
  <c r="C94" i="8"/>
  <c r="B94" i="8"/>
  <c r="C93" i="8"/>
  <c r="B93" i="8"/>
  <c r="E93" i="8"/>
  <c r="D93" i="8"/>
  <c r="E92" i="8"/>
  <c r="D92" i="8"/>
  <c r="C92" i="8"/>
  <c r="B92" i="8"/>
  <c r="C89" i="8"/>
  <c r="B89" i="8"/>
  <c r="E89" i="8"/>
  <c r="D89" i="8"/>
  <c r="E88" i="8"/>
  <c r="D88" i="8"/>
  <c r="C88" i="8"/>
  <c r="B88" i="8"/>
  <c r="E118" i="7"/>
  <c r="D118" i="7"/>
  <c r="C118" i="7"/>
  <c r="B118" i="7"/>
  <c r="C117" i="7"/>
  <c r="B117" i="7"/>
  <c r="E117" i="7"/>
  <c r="D117" i="7"/>
  <c r="C116" i="7"/>
  <c r="B116" i="7"/>
  <c r="E116" i="7"/>
  <c r="D116" i="7"/>
  <c r="C115" i="7"/>
  <c r="B115" i="7"/>
  <c r="E115" i="7"/>
  <c r="D115" i="7"/>
  <c r="E114" i="7"/>
  <c r="D114" i="7"/>
  <c r="C114" i="7"/>
  <c r="B114" i="7"/>
  <c r="C113" i="7"/>
  <c r="B113" i="7"/>
  <c r="E113" i="7"/>
  <c r="D113" i="7"/>
  <c r="E112" i="7"/>
  <c r="D112" i="7"/>
  <c r="C112" i="7"/>
  <c r="B112" i="7"/>
  <c r="E111" i="7"/>
  <c r="D111" i="7"/>
  <c r="C111" i="7"/>
  <c r="B111" i="7"/>
  <c r="E109" i="7"/>
  <c r="D109" i="7"/>
  <c r="C109" i="7"/>
  <c r="B109" i="7"/>
  <c r="C110" i="7"/>
  <c r="B110" i="7"/>
  <c r="E110" i="7"/>
  <c r="D110" i="7"/>
  <c r="C107" i="7"/>
  <c r="B107" i="7"/>
  <c r="E107" i="7"/>
  <c r="D107" i="7"/>
  <c r="E108" i="7"/>
  <c r="D108" i="7"/>
  <c r="C108" i="7"/>
  <c r="B108" i="7"/>
  <c r="E106" i="7"/>
  <c r="D106" i="7"/>
  <c r="C106" i="7"/>
  <c r="B106" i="7"/>
  <c r="E105" i="7"/>
  <c r="D105" i="7"/>
  <c r="C105" i="7"/>
  <c r="B105" i="7"/>
  <c r="E104" i="7"/>
  <c r="D104" i="7"/>
  <c r="C104" i="7"/>
  <c r="B104" i="7"/>
  <c r="C103" i="7"/>
  <c r="B103" i="7"/>
  <c r="E103" i="7"/>
  <c r="D103" i="7"/>
  <c r="E101" i="7"/>
  <c r="D101" i="7"/>
  <c r="C101" i="7"/>
  <c r="B101" i="7"/>
  <c r="C102" i="7"/>
  <c r="B102" i="7"/>
  <c r="E102" i="7"/>
  <c r="D102" i="7"/>
  <c r="C97" i="7"/>
  <c r="B97" i="7"/>
  <c r="E97" i="7"/>
  <c r="D97" i="7"/>
  <c r="E96" i="7"/>
  <c r="D96" i="7"/>
  <c r="C96" i="7"/>
  <c r="B96" i="7"/>
  <c r="E95" i="7"/>
  <c r="D95" i="7"/>
  <c r="C95" i="7"/>
  <c r="B95" i="7"/>
  <c r="C91" i="7"/>
  <c r="B91" i="7"/>
  <c r="E91" i="7"/>
  <c r="D91" i="7"/>
  <c r="E90" i="7"/>
  <c r="D90" i="7"/>
  <c r="C90" i="7"/>
  <c r="B90" i="7"/>
  <c r="C89" i="7"/>
  <c r="B89" i="7"/>
  <c r="E89" i="7"/>
  <c r="D89" i="7"/>
  <c r="E88" i="7"/>
  <c r="D88" i="7"/>
  <c r="C88" i="7"/>
  <c r="B88" i="7"/>
  <c r="C119" i="6"/>
  <c r="B119" i="6"/>
  <c r="E119" i="6"/>
  <c r="D119" i="6"/>
  <c r="E120" i="6"/>
  <c r="D120" i="6"/>
  <c r="C120" i="6"/>
  <c r="B120" i="6"/>
  <c r="C118" i="6"/>
  <c r="B118" i="6"/>
  <c r="E118" i="6"/>
  <c r="D118" i="6"/>
  <c r="C117" i="6"/>
  <c r="B117" i="6"/>
  <c r="E117" i="6"/>
  <c r="D117" i="6"/>
  <c r="E116" i="6"/>
  <c r="D116" i="6"/>
  <c r="C116" i="6"/>
  <c r="B116" i="6"/>
  <c r="E115" i="6"/>
  <c r="D115" i="6"/>
  <c r="C115" i="6"/>
  <c r="B115" i="6"/>
  <c r="C114" i="6"/>
  <c r="B114" i="6"/>
  <c r="E114" i="6"/>
  <c r="D114" i="6"/>
  <c r="C113" i="6"/>
  <c r="B113" i="6"/>
  <c r="E113" i="6"/>
  <c r="D113" i="6"/>
  <c r="E112" i="6"/>
  <c r="D112" i="6"/>
  <c r="C112" i="6"/>
  <c r="B112" i="6"/>
  <c r="C111" i="6"/>
  <c r="B111" i="6"/>
  <c r="E111" i="6"/>
  <c r="D111" i="6"/>
  <c r="E110" i="6"/>
  <c r="D110" i="6"/>
  <c r="C110" i="6"/>
  <c r="B110" i="6"/>
  <c r="E109" i="6"/>
  <c r="D109" i="6"/>
  <c r="C109" i="6"/>
  <c r="B109" i="6"/>
  <c r="C108" i="6"/>
  <c r="B108" i="6"/>
  <c r="E108" i="6"/>
  <c r="D108" i="6"/>
  <c r="C107" i="6"/>
  <c r="B107" i="6"/>
  <c r="E107" i="6"/>
  <c r="D107" i="6"/>
  <c r="E106" i="6"/>
  <c r="D106" i="6"/>
  <c r="C106" i="6"/>
  <c r="B106" i="6"/>
  <c r="C105" i="6"/>
  <c r="B105" i="6"/>
  <c r="E105" i="6"/>
  <c r="D105" i="6"/>
  <c r="E104" i="6"/>
  <c r="D104" i="6"/>
  <c r="C104" i="6"/>
  <c r="B104" i="6"/>
  <c r="C103" i="6"/>
  <c r="B103" i="6"/>
  <c r="E103" i="6"/>
  <c r="D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C99" i="6"/>
  <c r="B99" i="6"/>
  <c r="E99" i="6"/>
  <c r="D99" i="6"/>
  <c r="E98" i="6"/>
  <c r="D98" i="6"/>
  <c r="C98" i="6"/>
  <c r="B98" i="6"/>
  <c r="E93" i="6"/>
  <c r="D93" i="6"/>
  <c r="C93" i="6"/>
  <c r="B93" i="6"/>
  <c r="C92" i="6"/>
  <c r="B92" i="6"/>
  <c r="E92" i="6"/>
  <c r="D92" i="6"/>
  <c r="C91" i="6"/>
  <c r="B91" i="6"/>
  <c r="E91" i="6"/>
  <c r="D91" i="6"/>
  <c r="C90" i="6"/>
  <c r="B90" i="6"/>
  <c r="E90" i="6"/>
  <c r="D90" i="6"/>
  <c r="E89" i="6"/>
  <c r="D89" i="6"/>
  <c r="C89" i="6"/>
  <c r="B89" i="6"/>
  <c r="C88" i="6"/>
  <c r="B88" i="6"/>
  <c r="E88" i="6"/>
  <c r="D88" i="6"/>
  <c r="E87" i="6"/>
  <c r="D87" i="6"/>
  <c r="C87" i="6"/>
  <c r="B87" i="6"/>
  <c r="E83" i="14"/>
  <c r="D83" i="14"/>
  <c r="C83" i="14"/>
  <c r="B83" i="14"/>
  <c r="E82" i="14"/>
  <c r="D82" i="14"/>
  <c r="C82" i="14"/>
  <c r="B82" i="14"/>
  <c r="E81" i="14"/>
  <c r="D81" i="14"/>
  <c r="C81" i="14"/>
  <c r="B81" i="14"/>
  <c r="E80" i="14"/>
  <c r="D80" i="14"/>
  <c r="C80" i="14"/>
  <c r="B80" i="14"/>
  <c r="E79" i="14"/>
  <c r="D79" i="14"/>
  <c r="C79" i="14"/>
  <c r="B79" i="14"/>
  <c r="E78" i="14"/>
  <c r="D78" i="14"/>
  <c r="C78" i="14"/>
  <c r="B78" i="14"/>
  <c r="E77" i="14"/>
  <c r="D77" i="14"/>
  <c r="C77" i="14"/>
  <c r="B77" i="14"/>
  <c r="E76" i="14"/>
  <c r="D76" i="14"/>
  <c r="C76" i="14"/>
  <c r="B76" i="14"/>
  <c r="E75" i="14"/>
  <c r="D75" i="14"/>
  <c r="C75" i="14"/>
  <c r="B75" i="14"/>
  <c r="E74" i="14"/>
  <c r="D74" i="14"/>
  <c r="C74" i="14"/>
  <c r="B74" i="14"/>
  <c r="E73" i="14"/>
  <c r="D73" i="14"/>
  <c r="C73" i="14"/>
  <c r="B73" i="14"/>
  <c r="E72" i="14"/>
  <c r="D72" i="14"/>
  <c r="C72" i="14"/>
  <c r="B72" i="14"/>
  <c r="E71" i="14"/>
  <c r="D71" i="14"/>
  <c r="C71" i="14"/>
  <c r="B71" i="14"/>
  <c r="E70" i="14"/>
  <c r="D70" i="14"/>
  <c r="C70" i="14"/>
  <c r="B70" i="14"/>
  <c r="E69" i="14"/>
  <c r="D69" i="14"/>
  <c r="C69" i="14"/>
  <c r="B69" i="14"/>
  <c r="E68" i="14"/>
  <c r="D68" i="14"/>
  <c r="C68" i="14"/>
  <c r="B68" i="14"/>
  <c r="E67" i="14"/>
  <c r="D67" i="14"/>
  <c r="C67" i="14"/>
  <c r="B67" i="14"/>
  <c r="E66" i="14"/>
  <c r="D66" i="14"/>
  <c r="C66" i="14"/>
  <c r="B66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E57" i="14"/>
  <c r="D57" i="14"/>
  <c r="C57" i="14"/>
  <c r="B57" i="14"/>
  <c r="E56" i="14"/>
  <c r="D56" i="14"/>
  <c r="C56" i="14"/>
  <c r="B56" i="14"/>
  <c r="E55" i="14"/>
  <c r="D55" i="14"/>
  <c r="C55" i="14"/>
  <c r="B55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B47" i="14"/>
  <c r="E46" i="14"/>
  <c r="D46" i="14"/>
  <c r="C46" i="14"/>
  <c r="B46" i="14"/>
  <c r="E45" i="14"/>
  <c r="D45" i="14"/>
  <c r="C45" i="14"/>
  <c r="B45" i="14"/>
  <c r="E44" i="14"/>
  <c r="D44" i="14"/>
  <c r="C44" i="14"/>
  <c r="B44" i="14"/>
  <c r="E43" i="14"/>
  <c r="D43" i="14"/>
  <c r="C43" i="14"/>
  <c r="B43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E39" i="14"/>
  <c r="D39" i="14"/>
  <c r="C39" i="14"/>
  <c r="B39" i="14"/>
  <c r="E38" i="14"/>
  <c r="D38" i="14"/>
  <c r="C38" i="14"/>
  <c r="B38" i="14"/>
  <c r="E37" i="14"/>
  <c r="D37" i="14"/>
  <c r="C37" i="14"/>
  <c r="B37" i="14"/>
  <c r="E36" i="14"/>
  <c r="D36" i="14"/>
  <c r="C36" i="14"/>
  <c r="B36" i="14"/>
  <c r="E35" i="14"/>
  <c r="D35" i="14"/>
  <c r="C35" i="14"/>
  <c r="B35" i="14"/>
  <c r="E34" i="14"/>
  <c r="D34" i="14"/>
  <c r="C34" i="14"/>
  <c r="B34" i="14"/>
  <c r="E33" i="14"/>
  <c r="D33" i="14"/>
  <c r="C33" i="14"/>
  <c r="B33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29" i="14"/>
  <c r="D29" i="14"/>
  <c r="C29" i="14"/>
  <c r="B29" i="14"/>
  <c r="E28" i="14"/>
  <c r="D28" i="14"/>
  <c r="C28" i="14"/>
  <c r="B28" i="14"/>
  <c r="E27" i="14"/>
  <c r="D27" i="14"/>
  <c r="C27" i="14"/>
  <c r="B27" i="14"/>
  <c r="E26" i="14"/>
  <c r="D26" i="14"/>
  <c r="C26" i="14"/>
  <c r="B26" i="14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83" i="13" l="1"/>
  <c r="D83" i="13"/>
  <c r="C83" i="13"/>
  <c r="B83" i="13"/>
  <c r="E82" i="13"/>
  <c r="D82" i="13"/>
  <c r="C82" i="13"/>
  <c r="B82" i="13"/>
  <c r="E81" i="13"/>
  <c r="D81" i="13"/>
  <c r="C81" i="13"/>
  <c r="B81" i="13"/>
  <c r="E80" i="13"/>
  <c r="D80" i="13"/>
  <c r="C80" i="13"/>
  <c r="B80" i="13"/>
  <c r="E79" i="13"/>
  <c r="D79" i="13"/>
  <c r="C79" i="13"/>
  <c r="B79" i="13"/>
  <c r="E78" i="13"/>
  <c r="D78" i="13"/>
  <c r="C78" i="13"/>
  <c r="B78" i="13"/>
  <c r="E77" i="13"/>
  <c r="D77" i="13"/>
  <c r="C77" i="13"/>
  <c r="B77" i="13"/>
  <c r="E76" i="13"/>
  <c r="D76" i="13"/>
  <c r="C76" i="13"/>
  <c r="B76" i="13"/>
  <c r="E75" i="13"/>
  <c r="D75" i="13"/>
  <c r="C75" i="13"/>
  <c r="B75" i="13"/>
  <c r="E74" i="13"/>
  <c r="D74" i="13"/>
  <c r="C74" i="13"/>
  <c r="B74" i="13"/>
  <c r="E73" i="13"/>
  <c r="D73" i="13"/>
  <c r="C73" i="13"/>
  <c r="B73" i="13"/>
  <c r="E72" i="13"/>
  <c r="D72" i="13"/>
  <c r="C72" i="13"/>
  <c r="B72" i="13"/>
  <c r="E71" i="13"/>
  <c r="D71" i="13"/>
  <c r="C71" i="13"/>
  <c r="B71" i="13"/>
  <c r="E70" i="13"/>
  <c r="D70" i="13"/>
  <c r="C70" i="13"/>
  <c r="B70" i="13"/>
  <c r="E69" i="13"/>
  <c r="D69" i="13"/>
  <c r="C69" i="13"/>
  <c r="B69" i="13"/>
  <c r="E68" i="13"/>
  <c r="D68" i="13"/>
  <c r="C68" i="13"/>
  <c r="B68" i="13"/>
  <c r="E67" i="13"/>
  <c r="D67" i="13"/>
  <c r="C67" i="13"/>
  <c r="B67" i="13"/>
  <c r="E66" i="13"/>
  <c r="D66" i="13"/>
  <c r="C66" i="13"/>
  <c r="B66" i="13"/>
  <c r="E65" i="13"/>
  <c r="D65" i="13"/>
  <c r="C65" i="13"/>
  <c r="B65" i="13"/>
  <c r="E64" i="13"/>
  <c r="D64" i="13"/>
  <c r="C64" i="13"/>
  <c r="B64" i="13"/>
  <c r="E63" i="13"/>
  <c r="D63" i="13"/>
  <c r="C63" i="13"/>
  <c r="B63" i="13"/>
  <c r="E62" i="13"/>
  <c r="D62" i="13"/>
  <c r="C62" i="13"/>
  <c r="B62" i="13"/>
  <c r="E61" i="13"/>
  <c r="D61" i="13"/>
  <c r="C61" i="13"/>
  <c r="B61" i="13"/>
  <c r="E60" i="13"/>
  <c r="D60" i="13"/>
  <c r="C60" i="13"/>
  <c r="B60" i="13"/>
  <c r="E59" i="13"/>
  <c r="D59" i="13"/>
  <c r="C59" i="13"/>
  <c r="B59" i="13"/>
  <c r="E58" i="13"/>
  <c r="D58" i="13"/>
  <c r="C58" i="13"/>
  <c r="B58" i="13"/>
  <c r="E57" i="13"/>
  <c r="D57" i="13"/>
  <c r="C57" i="13"/>
  <c r="B57" i="13"/>
  <c r="E56" i="13"/>
  <c r="D56" i="13"/>
  <c r="C56" i="13"/>
  <c r="B56" i="13"/>
  <c r="E55" i="13"/>
  <c r="D55" i="13"/>
  <c r="C55" i="13"/>
  <c r="B55" i="13"/>
  <c r="E54" i="13"/>
  <c r="D54" i="13"/>
  <c r="C54" i="13"/>
  <c r="B54" i="13"/>
  <c r="E53" i="13"/>
  <c r="D53" i="13"/>
  <c r="C53" i="13"/>
  <c r="B53" i="13"/>
  <c r="E52" i="13"/>
  <c r="D52" i="13"/>
  <c r="C52" i="13"/>
  <c r="B52" i="13"/>
  <c r="E51" i="13"/>
  <c r="D51" i="13"/>
  <c r="C51" i="13"/>
  <c r="B51" i="13"/>
  <c r="E50" i="13"/>
  <c r="D50" i="13"/>
  <c r="C50" i="13"/>
  <c r="B50" i="13"/>
  <c r="E49" i="13"/>
  <c r="D49" i="13"/>
  <c r="C49" i="13"/>
  <c r="B49" i="13"/>
  <c r="E48" i="13"/>
  <c r="D48" i="13"/>
  <c r="C48" i="13"/>
  <c r="B48" i="13"/>
  <c r="E47" i="13"/>
  <c r="D47" i="13"/>
  <c r="C47" i="13"/>
  <c r="B47" i="13"/>
  <c r="E46" i="13"/>
  <c r="D46" i="13"/>
  <c r="C46" i="13"/>
  <c r="B46" i="13"/>
  <c r="E45" i="13"/>
  <c r="D45" i="13"/>
  <c r="C45" i="13"/>
  <c r="B45" i="13"/>
  <c r="E44" i="13"/>
  <c r="D44" i="13"/>
  <c r="C44" i="13"/>
  <c r="B44" i="13"/>
  <c r="E43" i="13"/>
  <c r="D43" i="13"/>
  <c r="C43" i="13"/>
  <c r="B43" i="13"/>
  <c r="E42" i="13"/>
  <c r="D42" i="13"/>
  <c r="C42" i="13"/>
  <c r="B42" i="13"/>
  <c r="E41" i="13"/>
  <c r="D41" i="13"/>
  <c r="C41" i="13"/>
  <c r="B41" i="13"/>
  <c r="E40" i="13"/>
  <c r="D40" i="13"/>
  <c r="C40" i="13"/>
  <c r="B40" i="13"/>
  <c r="E39" i="13"/>
  <c r="D39" i="13"/>
  <c r="C39" i="13"/>
  <c r="B39" i="13"/>
  <c r="E38" i="13"/>
  <c r="D38" i="13"/>
  <c r="C38" i="13"/>
  <c r="B38" i="13"/>
  <c r="E37" i="13"/>
  <c r="D37" i="13"/>
  <c r="C37" i="13"/>
  <c r="B37" i="13"/>
  <c r="E36" i="13"/>
  <c r="D36" i="13"/>
  <c r="C36" i="13"/>
  <c r="B36" i="13"/>
  <c r="E35" i="13"/>
  <c r="D35" i="13"/>
  <c r="C35" i="13"/>
  <c r="B35" i="13"/>
  <c r="E34" i="13"/>
  <c r="D34" i="13"/>
  <c r="C34" i="13"/>
  <c r="B34" i="13"/>
  <c r="E33" i="13"/>
  <c r="D33" i="13"/>
  <c r="C33" i="13"/>
  <c r="B33" i="13"/>
  <c r="E32" i="13"/>
  <c r="D32" i="13"/>
  <c r="C32" i="13"/>
  <c r="B32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9" i="13"/>
  <c r="D19" i="13"/>
  <c r="C19" i="13"/>
  <c r="B19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5" i="13"/>
  <c r="D15" i="13"/>
  <c r="C15" i="13"/>
  <c r="B15" i="13"/>
  <c r="E14" i="13"/>
  <c r="D14" i="13"/>
  <c r="C14" i="13"/>
  <c r="B14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10" i="13"/>
  <c r="D10" i="13"/>
  <c r="C10" i="13"/>
  <c r="B10" i="13"/>
  <c r="E9" i="13"/>
  <c r="D9" i="13"/>
  <c r="C9" i="13"/>
  <c r="B9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E4" i="13"/>
  <c r="D4" i="13"/>
  <c r="C4" i="13"/>
  <c r="B4" i="13"/>
  <c r="E83" i="12" l="1"/>
  <c r="D83" i="12"/>
  <c r="C83" i="12"/>
  <c r="B83" i="12"/>
  <c r="E82" i="12"/>
  <c r="D82" i="12"/>
  <c r="C82" i="12"/>
  <c r="B82" i="12"/>
  <c r="E81" i="12"/>
  <c r="D81" i="12"/>
  <c r="C81" i="12"/>
  <c r="B81" i="12"/>
  <c r="E80" i="12"/>
  <c r="D80" i="12"/>
  <c r="C80" i="12"/>
  <c r="B80" i="12"/>
  <c r="E79" i="12"/>
  <c r="D79" i="12"/>
  <c r="C79" i="12"/>
  <c r="B79" i="12"/>
  <c r="E78" i="12"/>
  <c r="D78" i="12"/>
  <c r="C78" i="12"/>
  <c r="B78" i="12"/>
  <c r="E77" i="12"/>
  <c r="D77" i="12"/>
  <c r="C77" i="12"/>
  <c r="B77" i="12"/>
  <c r="E76" i="12"/>
  <c r="D76" i="12"/>
  <c r="C76" i="12"/>
  <c r="B76" i="12"/>
  <c r="E75" i="12"/>
  <c r="D75" i="12"/>
  <c r="C75" i="12"/>
  <c r="B75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70" i="12"/>
  <c r="D70" i="12"/>
  <c r="C70" i="12"/>
  <c r="B70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5" i="12"/>
  <c r="D65" i="12"/>
  <c r="C65" i="12"/>
  <c r="B65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D60" i="12"/>
  <c r="C60" i="12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83" i="11" l="1"/>
  <c r="D83" i="11"/>
  <c r="C83" i="11"/>
  <c r="B83" i="11"/>
  <c r="E82" i="11"/>
  <c r="D82" i="11"/>
  <c r="C82" i="11"/>
  <c r="B82" i="11"/>
  <c r="E81" i="11"/>
  <c r="D81" i="11"/>
  <c r="C81" i="11"/>
  <c r="B81" i="11"/>
  <c r="E80" i="11"/>
  <c r="D80" i="11"/>
  <c r="C80" i="11"/>
  <c r="B80" i="11"/>
  <c r="E79" i="11"/>
  <c r="D79" i="11"/>
  <c r="C79" i="11"/>
  <c r="B79" i="11"/>
  <c r="E78" i="11"/>
  <c r="D78" i="11"/>
  <c r="C78" i="11"/>
  <c r="B78" i="11"/>
  <c r="E77" i="11"/>
  <c r="D77" i="11"/>
  <c r="C77" i="11"/>
  <c r="B77" i="11"/>
  <c r="E76" i="11"/>
  <c r="D76" i="11"/>
  <c r="C76" i="11"/>
  <c r="B76" i="11"/>
  <c r="E75" i="11"/>
  <c r="D75" i="11"/>
  <c r="C75" i="11"/>
  <c r="B75" i="11"/>
  <c r="E74" i="11"/>
  <c r="D74" i="11"/>
  <c r="C74" i="11"/>
  <c r="B74" i="11"/>
  <c r="E73" i="11"/>
  <c r="D73" i="11"/>
  <c r="C73" i="11"/>
  <c r="B73" i="11"/>
  <c r="E72" i="11"/>
  <c r="D72" i="11"/>
  <c r="C72" i="11"/>
  <c r="B72" i="11"/>
  <c r="E71" i="11"/>
  <c r="D71" i="11"/>
  <c r="C71" i="11"/>
  <c r="B71" i="11"/>
  <c r="E70" i="11"/>
  <c r="D70" i="11"/>
  <c r="C70" i="11"/>
  <c r="B70" i="11"/>
  <c r="E69" i="11"/>
  <c r="D69" i="11"/>
  <c r="C69" i="11"/>
  <c r="B69" i="11"/>
  <c r="E68" i="11"/>
  <c r="D68" i="11"/>
  <c r="C68" i="11"/>
  <c r="B68" i="11"/>
  <c r="E67" i="11"/>
  <c r="D67" i="11"/>
  <c r="C67" i="11"/>
  <c r="B67" i="11"/>
  <c r="E66" i="11"/>
  <c r="D66" i="11"/>
  <c r="C66" i="11"/>
  <c r="B66" i="11"/>
  <c r="E65" i="11"/>
  <c r="D65" i="11"/>
  <c r="C65" i="11"/>
  <c r="B65" i="11"/>
  <c r="E64" i="11"/>
  <c r="D64" i="11"/>
  <c r="C64" i="11"/>
  <c r="B64" i="11"/>
  <c r="E63" i="11"/>
  <c r="D63" i="11"/>
  <c r="C63" i="11"/>
  <c r="B63" i="11"/>
  <c r="E62" i="11"/>
  <c r="D62" i="11"/>
  <c r="C62" i="11"/>
  <c r="B62" i="11"/>
  <c r="E61" i="11"/>
  <c r="D61" i="11"/>
  <c r="C61" i="11"/>
  <c r="B61" i="11"/>
  <c r="E60" i="11"/>
  <c r="D60" i="11"/>
  <c r="C60" i="11"/>
  <c r="B60" i="11"/>
  <c r="E59" i="11"/>
  <c r="D59" i="11"/>
  <c r="C59" i="11"/>
  <c r="B59" i="11"/>
  <c r="E58" i="1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83" i="10" l="1"/>
  <c r="D83" i="10"/>
  <c r="C83" i="10"/>
  <c r="B83" i="10"/>
  <c r="E82" i="10"/>
  <c r="D82" i="10"/>
  <c r="C82" i="10"/>
  <c r="B82" i="10"/>
  <c r="E81" i="10"/>
  <c r="D81" i="10"/>
  <c r="C81" i="10"/>
  <c r="B81" i="10"/>
  <c r="E80" i="10"/>
  <c r="D80" i="10"/>
  <c r="C80" i="10"/>
  <c r="B80" i="10"/>
  <c r="E79" i="10"/>
  <c r="D79" i="10"/>
  <c r="C79" i="10"/>
  <c r="B79" i="10"/>
  <c r="E78" i="10"/>
  <c r="D78" i="10"/>
  <c r="C78" i="10"/>
  <c r="B78" i="10"/>
  <c r="E77" i="10"/>
  <c r="D77" i="10"/>
  <c r="C77" i="10"/>
  <c r="B77" i="10"/>
  <c r="E76" i="10"/>
  <c r="D76" i="10"/>
  <c r="C76" i="10"/>
  <c r="B76" i="10"/>
  <c r="E75" i="10"/>
  <c r="D75" i="10"/>
  <c r="C75" i="10"/>
  <c r="B75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83" i="9" l="1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83" i="8" l="1"/>
  <c r="D83" i="8"/>
  <c r="C83" i="8"/>
  <c r="B83" i="8"/>
  <c r="E82" i="8"/>
  <c r="D82" i="8"/>
  <c r="C82" i="8"/>
  <c r="B82" i="8"/>
  <c r="E81" i="8"/>
  <c r="D81" i="8"/>
  <c r="C81" i="8"/>
  <c r="B81" i="8"/>
  <c r="E80" i="8"/>
  <c r="D80" i="8"/>
  <c r="C80" i="8"/>
  <c r="B80" i="8"/>
  <c r="E79" i="8"/>
  <c r="D79" i="8"/>
  <c r="C79" i="8"/>
  <c r="B79" i="8"/>
  <c r="E78" i="8"/>
  <c r="D78" i="8"/>
  <c r="C78" i="8"/>
  <c r="B78" i="8"/>
  <c r="E77" i="8"/>
  <c r="D77" i="8"/>
  <c r="C77" i="8"/>
  <c r="B77" i="8"/>
  <c r="E76" i="8"/>
  <c r="D76" i="8"/>
  <c r="C76" i="8"/>
  <c r="B76" i="8"/>
  <c r="E75" i="8"/>
  <c r="D75" i="8"/>
  <c r="C75" i="8"/>
  <c r="B75" i="8"/>
  <c r="E74" i="8"/>
  <c r="D74" i="8"/>
  <c r="C74" i="8"/>
  <c r="B74" i="8"/>
  <c r="E73" i="8"/>
  <c r="D73" i="8"/>
  <c r="C73" i="8"/>
  <c r="B73" i="8"/>
  <c r="E72" i="8"/>
  <c r="D72" i="8"/>
  <c r="C72" i="8"/>
  <c r="B72" i="8"/>
  <c r="E71" i="8"/>
  <c r="D71" i="8"/>
  <c r="C71" i="8"/>
  <c r="B71" i="8"/>
  <c r="E70" i="8"/>
  <c r="D70" i="8"/>
  <c r="C70" i="8"/>
  <c r="B70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E64" i="8"/>
  <c r="D64" i="8"/>
  <c r="C64" i="8"/>
  <c r="B64" i="8"/>
  <c r="E63" i="8"/>
  <c r="D63" i="8"/>
  <c r="C63" i="8"/>
  <c r="B63" i="8"/>
  <c r="E62" i="8"/>
  <c r="D62" i="8"/>
  <c r="C62" i="8"/>
  <c r="B62" i="8"/>
  <c r="E61" i="8"/>
  <c r="D61" i="8"/>
  <c r="C61" i="8"/>
  <c r="B61" i="8"/>
  <c r="E60" i="8"/>
  <c r="D60" i="8"/>
  <c r="C60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83" i="7" l="1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83" i="6" l="1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126" i="5"/>
  <c r="D126" i="5"/>
  <c r="C126" i="5"/>
  <c r="B126" i="5"/>
  <c r="C125" i="5"/>
  <c r="B125" i="5"/>
  <c r="E125" i="5"/>
  <c r="D125" i="5"/>
  <c r="E124" i="5"/>
  <c r="D124" i="5"/>
  <c r="C124" i="5"/>
  <c r="B124" i="5"/>
  <c r="C128" i="5"/>
  <c r="B128" i="5"/>
  <c r="E128" i="5"/>
  <c r="D128" i="5"/>
  <c r="E127" i="5"/>
  <c r="D127" i="5"/>
  <c r="C127" i="5"/>
  <c r="B127" i="5"/>
  <c r="C123" i="5"/>
  <c r="B123" i="5"/>
  <c r="E123" i="5"/>
  <c r="D123" i="5"/>
  <c r="E122" i="5"/>
  <c r="D122" i="5"/>
  <c r="C122" i="5"/>
  <c r="B122" i="5"/>
  <c r="C121" i="5"/>
  <c r="B121" i="5"/>
  <c r="E121" i="5"/>
  <c r="D121" i="5"/>
  <c r="E118" i="5"/>
  <c r="D118" i="5"/>
  <c r="C118" i="5"/>
  <c r="B118" i="5"/>
  <c r="C117" i="5"/>
  <c r="B117" i="5"/>
  <c r="E117" i="5"/>
  <c r="D117" i="5"/>
  <c r="E116" i="5"/>
  <c r="D116" i="5"/>
  <c r="C116" i="5"/>
  <c r="B116" i="5"/>
  <c r="C111" i="5"/>
  <c r="B111" i="5"/>
  <c r="E111" i="5"/>
  <c r="D111" i="5"/>
  <c r="C110" i="5"/>
  <c r="B110" i="5"/>
  <c r="E110" i="5"/>
  <c r="D110" i="5"/>
  <c r="E109" i="5"/>
  <c r="D109" i="5"/>
  <c r="C109" i="5"/>
  <c r="B109" i="5"/>
  <c r="C108" i="5"/>
  <c r="B108" i="5"/>
  <c r="E108" i="5"/>
  <c r="D108" i="5"/>
  <c r="C107" i="5"/>
  <c r="B107" i="5"/>
  <c r="E107" i="5"/>
  <c r="D107" i="5"/>
  <c r="C106" i="5"/>
  <c r="B106" i="5"/>
  <c r="E106" i="5"/>
  <c r="D106" i="5"/>
  <c r="C105" i="5"/>
  <c r="B105" i="5"/>
  <c r="E105" i="5"/>
  <c r="D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6" i="5"/>
  <c r="D96" i="5"/>
  <c r="C96" i="5"/>
  <c r="B96" i="5"/>
  <c r="C95" i="5"/>
  <c r="B95" i="5"/>
  <c r="E95" i="5"/>
  <c r="D95" i="5"/>
  <c r="E94" i="5"/>
  <c r="D94" i="5"/>
  <c r="C94" i="5"/>
  <c r="B94" i="5"/>
  <c r="C93" i="5"/>
  <c r="B93" i="5"/>
  <c r="E93" i="5"/>
  <c r="D93" i="5"/>
  <c r="E92" i="5"/>
  <c r="D92" i="5"/>
  <c r="C92" i="5"/>
  <c r="B92" i="5"/>
  <c r="C91" i="5"/>
  <c r="B91" i="5"/>
  <c r="E91" i="5"/>
  <c r="D91" i="5"/>
  <c r="C90" i="5"/>
  <c r="B90" i="5"/>
  <c r="E90" i="5"/>
  <c r="D90" i="5"/>
  <c r="E88" i="5"/>
  <c r="D88" i="5"/>
  <c r="C88" i="5"/>
  <c r="B88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<sst xmlns="http://schemas.openxmlformats.org/spreadsheetml/2006/main" count="566" uniqueCount="161">
  <si>
    <t>nodo inicial</t>
  </si>
  <si>
    <t>puerto O</t>
  </si>
  <si>
    <t>nodo final</t>
  </si>
  <si>
    <t>puerto D</t>
  </si>
  <si>
    <t>Var1</t>
  </si>
  <si>
    <t>Var2</t>
  </si>
  <si>
    <t>flow</t>
  </si>
  <si>
    <t>TiempoNav</t>
  </si>
  <si>
    <t>TiempoPort</t>
  </si>
  <si>
    <t>TiempoCD</t>
  </si>
  <si>
    <t>offer</t>
  </si>
  <si>
    <t xml:space="preserve"> Optimal objective value is 1.738171e+07.    </t>
  </si>
  <si>
    <t>Coste Variable</t>
  </si>
  <si>
    <t>Coste fijo</t>
  </si>
  <si>
    <t>Subruta 1</t>
  </si>
  <si>
    <t>FRH0</t>
  </si>
  <si>
    <t>NL12</t>
  </si>
  <si>
    <t>Subruta 2</t>
  </si>
  <si>
    <t>Subruta 3</t>
  </si>
  <si>
    <t>ES12</t>
  </si>
  <si>
    <t>FRG0</t>
  </si>
  <si>
    <t>FRI2</t>
  </si>
  <si>
    <t>Var3</t>
  </si>
  <si>
    <t>Var4</t>
  </si>
  <si>
    <t xml:space="preserve"> Optimal objective value is 1.376450e+07.</t>
  </si>
  <si>
    <t xml:space="preserve">Optimal objective value is 1.445552e+07. </t>
  </si>
  <si>
    <t xml:space="preserve">Cut Generation:    Applied 2 Gomory cuts,                                                           </t>
  </si>
  <si>
    <t xml:space="preserve">                   and 2 strong CG cuts.                                                            </t>
  </si>
  <si>
    <t xml:space="preserve">                   Lower bound is 1.445554e+07.                                                     </t>
  </si>
  <si>
    <t xml:space="preserve">                   Relative gap is 0.00%.</t>
  </si>
  <si>
    <t xml:space="preserve"> Optimal objective value is 1.423442e+07.                                         </t>
  </si>
  <si>
    <t>Optimal objective value is 1.526484e+07.</t>
  </si>
  <si>
    <t xml:space="preserve"> Optimal objective value is 1.499511e+07.</t>
  </si>
  <si>
    <t xml:space="preserve">Optimal objective value is 1.624906e+07.     </t>
  </si>
  <si>
    <t xml:space="preserve">                   and 1 strong CG cut.                                                             </t>
  </si>
  <si>
    <t xml:space="preserve">                   Lower bound is 1.625221e+07.                                                     </t>
  </si>
  <si>
    <t xml:space="preserve"> Optimal objective value is 1.711879e+07.                                         </t>
  </si>
  <si>
    <t>Optimal objective value is 1.515532e+07.</t>
  </si>
  <si>
    <t xml:space="preserve"> Optimal objective value is 1.603925e+07.   </t>
  </si>
  <si>
    <t>Coste variable</t>
  </si>
  <si>
    <t>BE21</t>
  </si>
  <si>
    <t>NL33</t>
  </si>
  <si>
    <t>DE60</t>
  </si>
  <si>
    <t>DE93</t>
  </si>
  <si>
    <t>DEF0</t>
  </si>
  <si>
    <t>FRD1</t>
  </si>
  <si>
    <t>BE25</t>
  </si>
  <si>
    <t>Tiempo total</t>
  </si>
  <si>
    <t>Coste total</t>
  </si>
  <si>
    <t>Name</t>
  </si>
  <si>
    <t>Port</t>
  </si>
  <si>
    <t>Longitude</t>
  </si>
  <si>
    <t>Latitude</t>
  </si>
  <si>
    <t>NUT</t>
  </si>
  <si>
    <t>Prov. Antwerpen</t>
  </si>
  <si>
    <t>BE23</t>
  </si>
  <si>
    <t>Prov. Oost-Vlaanderen</t>
  </si>
  <si>
    <t>Prov. West-Vlaanderen</t>
  </si>
  <si>
    <t>DE50</t>
  </si>
  <si>
    <t>Bremen</t>
  </si>
  <si>
    <t>Hamburg</t>
  </si>
  <si>
    <t>DE80</t>
  </si>
  <si>
    <t>Mecklenburg-Vorpommern</t>
  </si>
  <si>
    <t>Lüneburg</t>
  </si>
  <si>
    <t>DE94</t>
  </si>
  <si>
    <t>Weser-Ems</t>
  </si>
  <si>
    <t>DEA1</t>
  </si>
  <si>
    <t>Düsseldorf</t>
  </si>
  <si>
    <t>Schleswig-Holstein</t>
  </si>
  <si>
    <t>ES11</t>
  </si>
  <si>
    <t>Galicia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</si>
  <si>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</si>
  <si>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</si>
  <si>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</si>
  <si>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</si>
  <si>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</si>
  <si>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</si>
  <si>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</si>
  <si>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</si>
  <si>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</si>
  <si>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</si>
  <si>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</si>
  <si>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</si>
  <si>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</si>
  <si>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 xml:space="preserve">Basse-Normandie </t>
  </si>
  <si>
    <t>FRD2</t>
  </si>
  <si>
    <t xml:space="preserve">Haute-Normandie </t>
  </si>
  <si>
    <t>FRE1</t>
  </si>
  <si>
    <t>Nord-Pas de Calais</t>
  </si>
  <si>
    <t>Pays de la Loire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</si>
  <si>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</si>
  <si>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</si>
  <si>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</si>
  <si>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</si>
  <si>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</si>
  <si>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</si>
  <si>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</si>
  <si>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</si>
  <si>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</si>
  <si>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</si>
  <si>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</si>
  <si>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Limousin</t>
  </si>
  <si>
    <t>NL11</t>
  </si>
  <si>
    <t>Groningen</t>
  </si>
  <si>
    <t>Friesland (NL)</t>
  </si>
  <si>
    <t>NL32</t>
  </si>
  <si>
    <t>Noord-Holland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</si>
  <si>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</si>
  <si>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</si>
  <si>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</si>
  <si>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</si>
  <si>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</si>
  <si>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</si>
  <si>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</si>
  <si>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</si>
  <si>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</si>
  <si>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</si>
  <si>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</si>
  <si>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</si>
  <si>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</si>
  <si>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</si>
  <si>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</si>
  <si>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ID</t>
  </si>
  <si>
    <t>Puerto</t>
  </si>
  <si>
    <t>Anual</t>
  </si>
  <si>
    <t>Semanal</t>
  </si>
  <si>
    <t>Saint Nazaire</t>
  </si>
  <si>
    <t>Valencia</t>
  </si>
  <si>
    <t>Le Havre</t>
  </si>
  <si>
    <t>Gennevilliers</t>
  </si>
  <si>
    <t>Calais</t>
  </si>
  <si>
    <t>Dunkerque</t>
  </si>
  <si>
    <t>Barcelona</t>
  </si>
  <si>
    <t>Zeebrugge</t>
  </si>
  <si>
    <t>se han unificado</t>
  </si>
  <si>
    <t>Antwerpen-Bruges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</si>
  <si>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</si>
  <si>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</si>
  <si>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</si>
  <si>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</si>
  <si>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</si>
  <si>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</si>
  <si>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</si>
  <si>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</si>
  <si>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https://www.hafen-hamburg.de/en/statistics/containerhandling/</t>
  </si>
  <si>
    <t>Vigo</t>
  </si>
  <si>
    <t>Ferrol</t>
  </si>
  <si>
    <t>A Coruña</t>
  </si>
  <si>
    <t>Cádiz</t>
  </si>
  <si>
    <t>Algeciras</t>
  </si>
  <si>
    <t>Málaga</t>
  </si>
  <si>
    <t>https://www.puertomalaga.com/en/statistics/</t>
  </si>
  <si>
    <t>Burdeos</t>
  </si>
  <si>
    <t>Brest</t>
  </si>
  <si>
    <t>Bilbao</t>
  </si>
  <si>
    <t>Lyon</t>
  </si>
  <si>
    <t>Caen</t>
  </si>
  <si>
    <t>http://lyon-terminal.fr/#statistiques</t>
  </si>
  <si>
    <t>Rouen</t>
  </si>
  <si>
    <t>Cherburgo</t>
  </si>
  <si>
    <t>La Rochelle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</si>
</sst>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6" fillId="0" borderId="1"/>
    <xf numFmtId="44" fontId="6" fillId="0" borderId="1" applyFont="0" applyFill="0" applyBorder="0" applyAlignment="0" applyProtection="0"/>
    <xf numFmtId="0" fontId="5" fillId="0" borderId="1"/>
    <xf numFmtId="44" fontId="5" fillId="0" borderId="1" applyFont="0" applyFill="0" applyBorder="0" applyAlignment="0" applyProtection="0"/>
    <xf numFmtId="0" fontId="4" fillId="0" borderId="1"/>
    <xf numFmtId="44" fontId="4" fillId="0" borderId="1" applyFont="0" applyFill="0" applyBorder="0" applyAlignment="0" applyProtection="0"/>
    <xf numFmtId="0" fontId="2" fillId="0" borderId="1"/>
    <xf numFmtId="44" fontId="2" fillId="0" borderId="1" applyFont="0" applyFill="0" applyBorder="0" applyAlignment="0" applyProtection="0"/>
    <xf numFmtId="0" fontId="9" fillId="0" borderId="1"/>
    <xf numFmtId="0" fontId="1" fillId="0" borderId="1"/>
    <xf numFmtId="9" fontId="1" fillId="0" borderId="1" applyFont="0" applyFill="0" applyBorder="0" applyAlignment="0" applyProtection="0"/>
    <xf numFmtId="0" fontId="11" fillId="0" borderId="1"/>
  </cellStyleXfs>
  <cellXfs count="39">
    <xf numFmtId="0" fontId="0" fillId="0" borderId="0" xfId="0"/>
    <xf numFmtId="0" fontId="4" fillId="0" borderId="1" xfId="5"/>
    <xf numFmtId="0" fontId="2" fillId="0" borderId="1" xfId="7"/>
    <xf numFmtId="44" fontId="0" fillId="0" borderId="1" xfId="8" applyFont="1"/>
    <xf numFmtId="0" fontId="2" fillId="0" borderId="1" xfId="7" applyFill="1"/>
    <xf numFmtId="2" fontId="2" fillId="0" borderId="1" xfId="7" applyNumberFormat="1"/>
    <xf numFmtId="0" fontId="2" fillId="0" borderId="1" xfId="7" applyBorder="1"/>
    <xf numFmtId="2" fontId="2" fillId="0" borderId="1" xfId="7" applyNumberFormat="1" applyBorder="1"/>
    <xf numFmtId="1" fontId="2" fillId="0" borderId="1" xfId="7" applyNumberFormat="1" applyBorder="1"/>
    <xf numFmtId="164" fontId="2" fillId="0" borderId="1" xfId="7" applyNumberFormat="1" applyBorder="1"/>
    <xf numFmtId="0" fontId="9" fillId="0" borderId="1" xfId="9" quotePrefix="1"/>
    <xf numFmtId="49" fontId="9" fillId="0" borderId="1" xfId="9" quotePrefix="1" applyNumberFormat="1"/>
    <xf numFmtId="0" fontId="9" fillId="0" borderId="1" xfId="9"/>
    <xf numFmtId="0" fontId="1" fillId="0" borderId="1" xfId="10"/>
    <xf numFmtId="0" fontId="10" fillId="0" borderId="1" xfId="9" applyFont="1" applyAlignment="1">
      <alignment wrapText="1"/>
    </xf>
    <xf numFmtId="9" fontId="9" fillId="0" borderId="1" xfId="11" applyFont="1"/>
    <xf numFmtId="9" fontId="9" fillId="0" borderId="1" xfId="9" applyNumberFormat="1"/>
    <xf numFmtId="0" fontId="11" fillId="0" borderId="1" xfId="12"/>
    <xf numFmtId="0" fontId="10" fillId="0" borderId="1" xfId="9" applyFont="1"/>
    <xf numFmtId="0" fontId="7" fillId="0" borderId="1" xfId="10" applyFont="1"/>
    <xf numFmtId="0" fontId="1" fillId="0" borderId="1" xfId="10" applyAlignment="1">
      <alignment horizontal="right"/>
    </xf>
    <xf numFmtId="0" fontId="8" fillId="0" borderId="1" xfId="10" applyFont="1"/>
    <xf numFmtId="49" fontId="9" fillId="0" borderId="1" xfId="9" applyNumberFormat="1"/>
    <xf numFmtId="0" fontId="1" fillId="0" borderId="1" xfId="10" applyAlignment="1">
      <alignment horizontal="center"/>
    </xf>
    <xf numFmtId="1" fontId="1" fillId="0" borderId="1" xfId="10" applyNumberFormat="1"/>
    <xf numFmtId="0" fontId="4" fillId="0" borderId="1" xfId="5" applyFill="1"/>
    <xf numFmtId="44" fontId="0" fillId="0" borderId="1" xfId="6" applyFont="1" applyFill="1"/>
    <xf numFmtId="0" fontId="3" fillId="0" borderId="1" xfId="5" applyFont="1" applyFill="1"/>
    <xf numFmtId="0" fontId="0" fillId="0" borderId="0" xfId="0" applyFill="1"/>
    <xf numFmtId="44" fontId="0" fillId="0" borderId="1" xfId="8" applyFont="1" applyFill="1"/>
    <xf numFmtId="0" fontId="7" fillId="0" borderId="1" xfId="7" applyFont="1" applyFill="1"/>
    <xf numFmtId="1" fontId="2" fillId="0" borderId="1" xfId="7" applyNumberFormat="1" applyFill="1"/>
    <xf numFmtId="164" fontId="2" fillId="0" borderId="1" xfId="7" applyNumberFormat="1" applyFill="1" applyBorder="1"/>
    <xf numFmtId="0" fontId="2" fillId="0" borderId="1" xfId="7" applyFill="1" applyBorder="1"/>
    <xf numFmtId="1" fontId="2" fillId="0" borderId="1" xfId="7" applyNumberFormat="1" applyFill="1" applyBorder="1"/>
    <xf numFmtId="2" fontId="2" fillId="0" borderId="1" xfId="7" applyNumberFormat="1" applyFill="1" applyBorder="1"/>
    <xf numFmtId="44" fontId="0" fillId="0" borderId="1" xfId="8" applyFont="1" applyFill="1" applyBorder="1"/>
    <xf numFmtId="0" fontId="1" fillId="0" borderId="1" xfId="7" applyFont="1" applyFill="1" applyBorder="1"/>
    <xf numFmtId="0" fontId="0" fillId="0" borderId="1" xfId="0" applyFill="1" applyBorder="1"/>
  </cellXfs>
  <cellStyles count="13">
    <cellStyle name="Moneda 2" xfId="2" xr:uid="{B108F979-EBE4-4E98-BF84-F51BC8EAAF4D}"/>
    <cellStyle name="Moneda 2 2" xfId="4" xr:uid="{E00DCD9C-E67F-4FA3-A331-ADE442EE34C1}"/>
    <cellStyle name="Moneda 3" xfId="6" xr:uid="{4F5A4E49-BF58-44C5-BA6C-CEF31A33FBED}"/>
    <cellStyle name="Moneda 4" xfId="8" xr:uid="{022A08AD-D4F2-4C42-886C-FC67810EFA6D}"/>
    <cellStyle name="Normal" xfId="0" builtinId="0"/>
    <cellStyle name="Normal 2" xfId="1" xr:uid="{EAD682AC-C115-4151-90C3-E06598612047}"/>
    <cellStyle name="Normal 2 2" xfId="3" xr:uid="{6A54B860-D81F-4A4C-A1CE-4B61CE149C8D}"/>
    <cellStyle name="Normal 2 3" xfId="9" xr:uid="{D3D5E8CA-AA82-4B6C-9C18-4EC6F96BF193}"/>
    <cellStyle name="Normal 3" xfId="5" xr:uid="{7F88CCDC-A8AA-42E5-B4BB-CE74949D5F5E}"/>
    <cellStyle name="Normal 3 2" xfId="12" xr:uid="{4A29811C-B2D6-4E0C-B95A-4110A535121E}"/>
    <cellStyle name="Normal 4" xfId="7" xr:uid="{3700DFCF-FEE3-4766-8970-45EEA5FBE630}"/>
    <cellStyle name="Normal 5" xfId="10" xr:uid="{38E77125-6C8D-455D-8170-1BB3DD39A057}"/>
    <cellStyle name="Porcentaje 2" xfId="11" xr:uid="{87DAD2FD-E7BC-4DEC-A8D9-A2186650C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a_munin_udc_es/Documents/Documentos/Documents/Tesis/Optimizacion%20Matlab/MATLAB_Programacion%20Lineal/Con%20restricciones_7_SI/Resultados/Buque%201800%20TEU/intra%20EU/combustible%20medio/Rutas%20PortThroughput%20intra%20EU_Charter+Vel.xlsx?EDBE3A88" TargetMode="External"/><Relationship Id="rId1" Type="http://schemas.openxmlformats.org/officeDocument/2006/relationships/externalLinkPath" Target="file:///\\EDBE3A88\Rutas%20PortThroughput%20intra%20EU_Charter+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 buques 17 kn"/>
      <sheetName val="20 buques 17 kn"/>
      <sheetName val="14 buques 20.3 kn"/>
      <sheetName val="13 buques 19.5 kn"/>
      <sheetName val="13 buques 14 kn"/>
      <sheetName val="14 kn SFC bajo 25000"/>
      <sheetName val="14 buques 19.5 kn 25000 charter"/>
      <sheetName val="13 buques 21.4 kn 25000 charter"/>
      <sheetName val="13 buques 21.4 12500 charter"/>
      <sheetName val="13 buques 19.5 kn 12500 charter"/>
      <sheetName val="14 kn 12500 SFC bajo"/>
      <sheetName val="14 buques 21.4 kn 50000"/>
      <sheetName val="14 kn 50000 SFC bajo"/>
      <sheetName val="13 buques 19.5 kn 50000"/>
      <sheetName val="Hoja1"/>
      <sheetName val="Hoja2"/>
      <sheetName val="NUTS_Europa"/>
      <sheetName val="13 buques 14 kn 25000 charter"/>
      <sheetName val="14 buques 14 kn 50000 charter"/>
      <sheetName val="13 buques 14 kn 12500 charter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BE21</v>
          </cell>
          <cell r="C4">
            <v>253</v>
          </cell>
          <cell r="D4" t="str">
            <v>BE25</v>
          </cell>
          <cell r="E4">
            <v>235</v>
          </cell>
        </row>
        <row r="5">
          <cell r="B5" t="str">
            <v>BE21</v>
          </cell>
          <cell r="C5">
            <v>253</v>
          </cell>
          <cell r="D5" t="str">
            <v>ES13</v>
          </cell>
          <cell r="E5">
            <v>163</v>
          </cell>
        </row>
        <row r="6">
          <cell r="B6" t="str">
            <v>BE23</v>
          </cell>
          <cell r="C6">
            <v>253</v>
          </cell>
          <cell r="D6" t="str">
            <v>BE25</v>
          </cell>
          <cell r="E6">
            <v>235</v>
          </cell>
        </row>
        <row r="7">
          <cell r="B7" t="str">
            <v>BE23</v>
          </cell>
          <cell r="C7">
            <v>253</v>
          </cell>
          <cell r="D7" t="str">
            <v>ES21</v>
          </cell>
          <cell r="E7">
            <v>163</v>
          </cell>
        </row>
        <row r="8">
          <cell r="B8" t="str">
            <v>DE50</v>
          </cell>
          <cell r="C8">
            <v>245</v>
          </cell>
          <cell r="D8" t="str">
            <v>ES12</v>
          </cell>
          <cell r="E8">
            <v>285</v>
          </cell>
        </row>
        <row r="9">
          <cell r="B9" t="str">
            <v>DE50</v>
          </cell>
          <cell r="C9">
            <v>245</v>
          </cell>
          <cell r="D9" t="str">
            <v>FRD1</v>
          </cell>
          <cell r="E9">
            <v>268</v>
          </cell>
        </row>
        <row r="10">
          <cell r="B10" t="str">
            <v>DE60</v>
          </cell>
          <cell r="C10">
            <v>1069</v>
          </cell>
          <cell r="D10" t="str">
            <v>NL32</v>
          </cell>
          <cell r="E10">
            <v>218</v>
          </cell>
        </row>
        <row r="11">
          <cell r="B11" t="str">
            <v>DE60</v>
          </cell>
          <cell r="C11">
            <v>1069</v>
          </cell>
          <cell r="D11" t="str">
            <v>PT18</v>
          </cell>
          <cell r="E11">
            <v>61</v>
          </cell>
        </row>
        <row r="12">
          <cell r="B12" t="str">
            <v>DE80</v>
          </cell>
          <cell r="C12">
            <v>1069</v>
          </cell>
          <cell r="D12" t="str">
            <v>ES11</v>
          </cell>
          <cell r="E12">
            <v>288</v>
          </cell>
        </row>
        <row r="13">
          <cell r="B13" t="str">
            <v>DE80</v>
          </cell>
          <cell r="C13">
            <v>1069</v>
          </cell>
          <cell r="D13" t="str">
            <v>FRI1</v>
          </cell>
          <cell r="E13">
            <v>283</v>
          </cell>
        </row>
        <row r="14">
          <cell r="B14" t="str">
            <v>DE93</v>
          </cell>
          <cell r="C14">
            <v>1069</v>
          </cell>
          <cell r="D14" t="str">
            <v>NL12</v>
          </cell>
          <cell r="E14">
            <v>218</v>
          </cell>
        </row>
        <row r="15">
          <cell r="B15" t="str">
            <v>DE93</v>
          </cell>
          <cell r="C15">
            <v>1069</v>
          </cell>
          <cell r="D15" t="str">
            <v>NL32</v>
          </cell>
          <cell r="E15">
            <v>218</v>
          </cell>
        </row>
        <row r="16">
          <cell r="B16" t="str">
            <v>DE94</v>
          </cell>
          <cell r="C16">
            <v>245</v>
          </cell>
          <cell r="D16" t="str">
            <v>ES12</v>
          </cell>
          <cell r="E16">
            <v>285</v>
          </cell>
        </row>
        <row r="17">
          <cell r="B17" t="str">
            <v>DE94</v>
          </cell>
          <cell r="C17">
            <v>245</v>
          </cell>
          <cell r="D17" t="str">
            <v>FRD1</v>
          </cell>
          <cell r="E17">
            <v>268</v>
          </cell>
        </row>
        <row r="18">
          <cell r="B18" t="str">
            <v>DEA1</v>
          </cell>
          <cell r="C18">
            <v>253</v>
          </cell>
          <cell r="D18" t="str">
            <v>ES11</v>
          </cell>
          <cell r="E18">
            <v>288</v>
          </cell>
        </row>
        <row r="19">
          <cell r="B19" t="str">
            <v>DEA1</v>
          </cell>
          <cell r="C19">
            <v>253</v>
          </cell>
          <cell r="D19" t="str">
            <v>FRH0</v>
          </cell>
          <cell r="E19">
            <v>283</v>
          </cell>
        </row>
        <row r="20">
          <cell r="B20" t="str">
            <v>DEF0</v>
          </cell>
          <cell r="C20">
            <v>1069</v>
          </cell>
          <cell r="D20" t="str">
            <v>ES13</v>
          </cell>
          <cell r="E20">
            <v>163</v>
          </cell>
        </row>
        <row r="21">
          <cell r="B21" t="str">
            <v>DEF0</v>
          </cell>
          <cell r="C21">
            <v>1069</v>
          </cell>
          <cell r="D21" t="str">
            <v>ES21</v>
          </cell>
          <cell r="E21">
            <v>163</v>
          </cell>
        </row>
        <row r="22">
          <cell r="B22" t="str">
            <v>ES51</v>
          </cell>
          <cell r="C22">
            <v>1063</v>
          </cell>
          <cell r="D22" t="str">
            <v>ES52</v>
          </cell>
          <cell r="E22">
            <v>1064</v>
          </cell>
        </row>
        <row r="23">
          <cell r="B23" t="str">
            <v>ES51</v>
          </cell>
          <cell r="C23">
            <v>1063</v>
          </cell>
          <cell r="D23" t="str">
            <v>PT18</v>
          </cell>
          <cell r="E23">
            <v>1065</v>
          </cell>
        </row>
        <row r="24">
          <cell r="B24" t="str">
            <v>ES52</v>
          </cell>
          <cell r="C24">
            <v>1064</v>
          </cell>
          <cell r="D24" t="str">
            <v>PT15</v>
          </cell>
          <cell r="E24">
            <v>1065</v>
          </cell>
        </row>
        <row r="25">
          <cell r="B25" t="str">
            <v>ES61</v>
          </cell>
          <cell r="C25">
            <v>61</v>
          </cell>
          <cell r="D25" t="str">
            <v>FRG0</v>
          </cell>
          <cell r="E25">
            <v>282</v>
          </cell>
        </row>
        <row r="26">
          <cell r="B26" t="str">
            <v>ES61</v>
          </cell>
          <cell r="C26">
            <v>61</v>
          </cell>
          <cell r="D26" t="str">
            <v>PT11</v>
          </cell>
          <cell r="E26">
            <v>111</v>
          </cell>
        </row>
        <row r="27">
          <cell r="B27" t="str">
            <v>ES62</v>
          </cell>
          <cell r="C27">
            <v>1064</v>
          </cell>
          <cell r="D27" t="str">
            <v>FRG0</v>
          </cell>
          <cell r="E27">
            <v>282</v>
          </cell>
        </row>
        <row r="28">
          <cell r="B28" t="str">
            <v>ES62</v>
          </cell>
          <cell r="C28">
            <v>1064</v>
          </cell>
          <cell r="D28" t="str">
            <v>PT17</v>
          </cell>
          <cell r="E28">
            <v>294</v>
          </cell>
        </row>
        <row r="29">
          <cell r="B29" t="str">
            <v>FRD2</v>
          </cell>
          <cell r="C29">
            <v>269</v>
          </cell>
          <cell r="D29" t="str">
            <v>FRH0</v>
          </cell>
          <cell r="E29">
            <v>283</v>
          </cell>
        </row>
        <row r="30">
          <cell r="B30" t="str">
            <v>FRD2</v>
          </cell>
          <cell r="C30">
            <v>269</v>
          </cell>
          <cell r="D30" t="str">
            <v>FRI3</v>
          </cell>
          <cell r="E30">
            <v>283</v>
          </cell>
        </row>
        <row r="31">
          <cell r="B31" t="str">
            <v>FRE1</v>
          </cell>
          <cell r="C31">
            <v>220</v>
          </cell>
          <cell r="D31" t="str">
            <v>FRI1</v>
          </cell>
          <cell r="E31">
            <v>283</v>
          </cell>
        </row>
        <row r="32">
          <cell r="B32" t="str">
            <v>FRE1</v>
          </cell>
          <cell r="C32">
            <v>220</v>
          </cell>
          <cell r="D32" t="str">
            <v>FRI3</v>
          </cell>
          <cell r="E32">
            <v>283</v>
          </cell>
        </row>
        <row r="33">
          <cell r="B33" t="str">
            <v>FRJ1</v>
          </cell>
          <cell r="C33">
            <v>1063</v>
          </cell>
          <cell r="D33" t="str">
            <v>FRJ2</v>
          </cell>
          <cell r="E33">
            <v>283</v>
          </cell>
        </row>
        <row r="34">
          <cell r="B34" t="str">
            <v>FRJ1</v>
          </cell>
          <cell r="C34">
            <v>1063</v>
          </cell>
          <cell r="D34" t="str">
            <v>PT17</v>
          </cell>
          <cell r="E34">
            <v>294</v>
          </cell>
        </row>
        <row r="35">
          <cell r="B35" t="str">
            <v>FRF2</v>
          </cell>
          <cell r="C35">
            <v>269</v>
          </cell>
          <cell r="D35" t="str">
            <v>FRJ2</v>
          </cell>
          <cell r="E35">
            <v>283</v>
          </cell>
        </row>
        <row r="36">
          <cell r="B36" t="str">
            <v>FRF2</v>
          </cell>
          <cell r="C36">
            <v>269</v>
          </cell>
          <cell r="D36" t="str">
            <v>NL12</v>
          </cell>
          <cell r="E36">
            <v>218</v>
          </cell>
        </row>
        <row r="37">
          <cell r="B37" t="str">
            <v>FRI2</v>
          </cell>
          <cell r="C37">
            <v>269</v>
          </cell>
          <cell r="D37" t="str">
            <v>FRG0</v>
          </cell>
          <cell r="E37">
            <v>283</v>
          </cell>
        </row>
        <row r="38">
          <cell r="B38" t="str">
            <v>FRI2</v>
          </cell>
          <cell r="C38">
            <v>269</v>
          </cell>
          <cell r="D38" t="str">
            <v>FRH0</v>
          </cell>
          <cell r="E38">
            <v>282</v>
          </cell>
        </row>
        <row r="39">
          <cell r="B39" t="str">
            <v>NL11</v>
          </cell>
          <cell r="C39">
            <v>245</v>
          </cell>
          <cell r="D39" t="str">
            <v>FRI1</v>
          </cell>
          <cell r="E39">
            <v>275</v>
          </cell>
        </row>
        <row r="40">
          <cell r="B40" t="str">
            <v>NL11</v>
          </cell>
          <cell r="C40">
            <v>245</v>
          </cell>
          <cell r="D40" t="str">
            <v>FRI2</v>
          </cell>
          <cell r="E40">
            <v>275</v>
          </cell>
        </row>
        <row r="41">
          <cell r="B41" t="str">
            <v>NL33</v>
          </cell>
          <cell r="C41">
            <v>250</v>
          </cell>
          <cell r="D41" t="str">
            <v>PT18</v>
          </cell>
          <cell r="E41">
            <v>1065</v>
          </cell>
        </row>
        <row r="42">
          <cell r="B42" t="str">
            <v>NL33</v>
          </cell>
          <cell r="C42">
            <v>250</v>
          </cell>
          <cell r="D42" t="str">
            <v>NL11</v>
          </cell>
          <cell r="E42">
            <v>218</v>
          </cell>
        </row>
        <row r="43">
          <cell r="B43" t="str">
            <v>NL34</v>
          </cell>
          <cell r="C43">
            <v>250</v>
          </cell>
          <cell r="D43" t="str">
            <v>PT11</v>
          </cell>
          <cell r="E43">
            <v>111</v>
          </cell>
        </row>
        <row r="44">
          <cell r="B44" t="str">
            <v>NL34</v>
          </cell>
          <cell r="C44">
            <v>250</v>
          </cell>
          <cell r="D44" t="str">
            <v>PT16</v>
          </cell>
          <cell r="E44">
            <v>111</v>
          </cell>
        </row>
        <row r="45">
          <cell r="B45" t="str">
            <v>NL41</v>
          </cell>
          <cell r="C45">
            <v>253</v>
          </cell>
          <cell r="D45" t="str">
            <v>PT15</v>
          </cell>
          <cell r="E45">
            <v>1065</v>
          </cell>
        </row>
        <row r="46">
          <cell r="B46" t="str">
            <v>NL41</v>
          </cell>
          <cell r="C46">
            <v>253</v>
          </cell>
          <cell r="D46" t="str">
            <v>PT16</v>
          </cell>
          <cell r="E46">
            <v>111</v>
          </cell>
        </row>
        <row r="47">
          <cell r="B47" t="str">
            <v>BE21</v>
          </cell>
          <cell r="C47">
            <v>250</v>
          </cell>
          <cell r="D47" t="str">
            <v>FRE1</v>
          </cell>
          <cell r="E47">
            <v>235</v>
          </cell>
        </row>
        <row r="48">
          <cell r="B48" t="str">
            <v>BE21</v>
          </cell>
          <cell r="C48">
            <v>250</v>
          </cell>
          <cell r="D48" t="str">
            <v>FRF2</v>
          </cell>
          <cell r="E48">
            <v>235</v>
          </cell>
        </row>
        <row r="49">
          <cell r="B49" t="str">
            <v>BE23</v>
          </cell>
          <cell r="C49">
            <v>220</v>
          </cell>
          <cell r="D49" t="str">
            <v>ES12</v>
          </cell>
          <cell r="E49">
            <v>163</v>
          </cell>
        </row>
        <row r="50">
          <cell r="B50" t="str">
            <v>BE23</v>
          </cell>
          <cell r="C50">
            <v>220</v>
          </cell>
          <cell r="D50" t="str">
            <v>FRJ2</v>
          </cell>
          <cell r="E50">
            <v>163</v>
          </cell>
        </row>
        <row r="51">
          <cell r="B51" t="str">
            <v>BE25</v>
          </cell>
          <cell r="C51">
            <v>220</v>
          </cell>
          <cell r="D51" t="str">
            <v>FRD1</v>
          </cell>
          <cell r="E51">
            <v>269</v>
          </cell>
        </row>
        <row r="52">
          <cell r="B52" t="str">
            <v>BE25</v>
          </cell>
          <cell r="C52">
            <v>220</v>
          </cell>
          <cell r="D52" t="str">
            <v>PT18</v>
          </cell>
          <cell r="E52">
            <v>61</v>
          </cell>
        </row>
        <row r="53">
          <cell r="B53" t="str">
            <v>DE50</v>
          </cell>
          <cell r="C53">
            <v>1069</v>
          </cell>
          <cell r="D53" t="str">
            <v>ES12</v>
          </cell>
          <cell r="E53">
            <v>163</v>
          </cell>
        </row>
        <row r="54">
          <cell r="B54" t="str">
            <v>DE50</v>
          </cell>
          <cell r="C54">
            <v>1069</v>
          </cell>
          <cell r="D54" t="str">
            <v>NL11</v>
          </cell>
          <cell r="E54">
            <v>218</v>
          </cell>
        </row>
        <row r="55">
          <cell r="B55" t="str">
            <v>DE60</v>
          </cell>
          <cell r="C55">
            <v>245</v>
          </cell>
          <cell r="D55" t="str">
            <v>ES61</v>
          </cell>
          <cell r="E55">
            <v>297</v>
          </cell>
        </row>
        <row r="56">
          <cell r="B56" t="str">
            <v>DE60</v>
          </cell>
          <cell r="C56">
            <v>245</v>
          </cell>
          <cell r="D56" t="str">
            <v>FRD2</v>
          </cell>
          <cell r="E56">
            <v>271</v>
          </cell>
        </row>
        <row r="57">
          <cell r="B57" t="str">
            <v>DE80</v>
          </cell>
          <cell r="C57">
            <v>245</v>
          </cell>
          <cell r="D57" t="str">
            <v>ES11</v>
          </cell>
          <cell r="E57">
            <v>285</v>
          </cell>
        </row>
        <row r="58">
          <cell r="B58" t="str">
            <v>DE80</v>
          </cell>
          <cell r="C58">
            <v>245</v>
          </cell>
          <cell r="D58" t="str">
            <v>ES13</v>
          </cell>
          <cell r="E58">
            <v>285</v>
          </cell>
        </row>
        <row r="59">
          <cell r="B59" t="str">
            <v>DE93</v>
          </cell>
          <cell r="C59">
            <v>245</v>
          </cell>
          <cell r="D59" t="str">
            <v>FRI1</v>
          </cell>
          <cell r="E59">
            <v>275</v>
          </cell>
        </row>
        <row r="60">
          <cell r="B60" t="str">
            <v>DE93</v>
          </cell>
          <cell r="C60">
            <v>245</v>
          </cell>
          <cell r="D60" t="str">
            <v>FRI2</v>
          </cell>
          <cell r="E60">
            <v>275</v>
          </cell>
        </row>
        <row r="61">
          <cell r="B61" t="str">
            <v>DE94</v>
          </cell>
          <cell r="C61">
            <v>1069</v>
          </cell>
          <cell r="D61" t="str">
            <v>FRE1</v>
          </cell>
          <cell r="E61">
            <v>235</v>
          </cell>
        </row>
        <row r="62">
          <cell r="B62" t="str">
            <v>DE94</v>
          </cell>
          <cell r="C62">
            <v>1069</v>
          </cell>
          <cell r="D62" t="str">
            <v>FRF2</v>
          </cell>
          <cell r="E62">
            <v>235</v>
          </cell>
        </row>
        <row r="63">
          <cell r="B63" t="str">
            <v>DEA1</v>
          </cell>
          <cell r="C63">
            <v>245</v>
          </cell>
          <cell r="D63" t="str">
            <v>ES11</v>
          </cell>
          <cell r="E63">
            <v>285</v>
          </cell>
        </row>
        <row r="64">
          <cell r="B64" t="str">
            <v>DEA1</v>
          </cell>
          <cell r="C64">
            <v>245</v>
          </cell>
          <cell r="D64" t="str">
            <v>ES13</v>
          </cell>
          <cell r="E64">
            <v>285</v>
          </cell>
        </row>
        <row r="65">
          <cell r="B65" t="str">
            <v>DEF0</v>
          </cell>
          <cell r="C65">
            <v>245</v>
          </cell>
          <cell r="D65" t="str">
            <v>ES61</v>
          </cell>
          <cell r="E65">
            <v>297</v>
          </cell>
        </row>
        <row r="66">
          <cell r="B66" t="str">
            <v>DEF0</v>
          </cell>
          <cell r="C66">
            <v>245</v>
          </cell>
          <cell r="D66" t="str">
            <v>PT11</v>
          </cell>
          <cell r="E66">
            <v>288</v>
          </cell>
        </row>
        <row r="67">
          <cell r="B67" t="str">
            <v>ES21</v>
          </cell>
          <cell r="C67">
            <v>1063</v>
          </cell>
          <cell r="D67" t="str">
            <v>FRD2</v>
          </cell>
          <cell r="E67">
            <v>271</v>
          </cell>
        </row>
        <row r="68">
          <cell r="B68" t="str">
            <v>ES21</v>
          </cell>
          <cell r="C68">
            <v>1063</v>
          </cell>
          <cell r="D68" t="str">
            <v>FRH0</v>
          </cell>
          <cell r="E68">
            <v>282</v>
          </cell>
        </row>
        <row r="69">
          <cell r="B69" t="str">
            <v>ES51</v>
          </cell>
          <cell r="C69">
            <v>1064</v>
          </cell>
          <cell r="D69" t="str">
            <v>ES62</v>
          </cell>
          <cell r="E69">
            <v>462</v>
          </cell>
        </row>
        <row r="70">
          <cell r="B70" t="str">
            <v>ES51</v>
          </cell>
          <cell r="C70">
            <v>1064</v>
          </cell>
          <cell r="D70" t="str">
            <v>FRI3</v>
          </cell>
          <cell r="E70">
            <v>282</v>
          </cell>
        </row>
        <row r="71">
          <cell r="B71" t="str">
            <v>ES52</v>
          </cell>
          <cell r="C71">
            <v>1063</v>
          </cell>
          <cell r="D71" t="str">
            <v>ES62</v>
          </cell>
          <cell r="E71">
            <v>462</v>
          </cell>
        </row>
        <row r="72">
          <cell r="B72" t="str">
            <v>ES52</v>
          </cell>
          <cell r="C72">
            <v>1063</v>
          </cell>
          <cell r="D72" t="str">
            <v>FRI3</v>
          </cell>
          <cell r="E72">
            <v>282</v>
          </cell>
        </row>
        <row r="73">
          <cell r="B73" t="str">
            <v>FRD1</v>
          </cell>
          <cell r="C73">
            <v>269</v>
          </cell>
          <cell r="D73" t="str">
            <v>FRG0</v>
          </cell>
          <cell r="E73">
            <v>283</v>
          </cell>
        </row>
        <row r="74">
          <cell r="B74" t="str">
            <v>FRJ1</v>
          </cell>
          <cell r="C74">
            <v>1064</v>
          </cell>
          <cell r="D74" t="str">
            <v>FRJ2</v>
          </cell>
          <cell r="E74">
            <v>163</v>
          </cell>
        </row>
        <row r="75">
          <cell r="B75" t="str">
            <v>FRJ1</v>
          </cell>
          <cell r="C75">
            <v>1064</v>
          </cell>
          <cell r="D75" t="str">
            <v>PT17</v>
          </cell>
          <cell r="E75">
            <v>297</v>
          </cell>
        </row>
        <row r="76">
          <cell r="B76" t="str">
            <v>NL12</v>
          </cell>
          <cell r="C76">
            <v>250</v>
          </cell>
          <cell r="D76" t="str">
            <v>PT11</v>
          </cell>
          <cell r="E76">
            <v>288</v>
          </cell>
        </row>
        <row r="77">
          <cell r="B77" t="str">
            <v>NL12</v>
          </cell>
          <cell r="C77">
            <v>250</v>
          </cell>
          <cell r="D77" t="str">
            <v>PT16</v>
          </cell>
          <cell r="E77">
            <v>294</v>
          </cell>
        </row>
        <row r="78">
          <cell r="B78" t="str">
            <v>NL32</v>
          </cell>
          <cell r="C78">
            <v>253</v>
          </cell>
          <cell r="D78" t="str">
            <v>NL34</v>
          </cell>
          <cell r="E78">
            <v>218</v>
          </cell>
        </row>
        <row r="79">
          <cell r="B79" t="str">
            <v>NL32</v>
          </cell>
          <cell r="C79">
            <v>253</v>
          </cell>
          <cell r="D79" t="str">
            <v>NL41</v>
          </cell>
          <cell r="E79">
            <v>218</v>
          </cell>
        </row>
        <row r="80">
          <cell r="B80" t="str">
            <v>NL33</v>
          </cell>
          <cell r="C80">
            <v>220</v>
          </cell>
          <cell r="D80" t="str">
            <v>NL34</v>
          </cell>
          <cell r="E80">
            <v>218</v>
          </cell>
        </row>
        <row r="81">
          <cell r="B81" t="str">
            <v>NL33</v>
          </cell>
          <cell r="C81">
            <v>220</v>
          </cell>
          <cell r="D81" t="str">
            <v>NL41</v>
          </cell>
          <cell r="E81">
            <v>218</v>
          </cell>
        </row>
        <row r="82">
          <cell r="B82" t="str">
            <v>PT15</v>
          </cell>
          <cell r="C82">
            <v>61</v>
          </cell>
          <cell r="D82" t="str">
            <v>PT16</v>
          </cell>
          <cell r="E82">
            <v>294</v>
          </cell>
        </row>
        <row r="83">
          <cell r="B83" t="str">
            <v>PT15</v>
          </cell>
          <cell r="C83">
            <v>61</v>
          </cell>
          <cell r="D83" t="str">
            <v>PT17</v>
          </cell>
          <cell r="E83">
            <v>297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79DA-02E2-4A15-839D-5E39135D547A}">
  <dimension ref="B1:N131"/>
  <sheetViews>
    <sheetView topLeftCell="A13" workbookViewId="0">
      <selection activeCell="A4" sqref="A4:XFD131"/>
    </sheetView>
  </sheetViews>
  <sheetFormatPr baseColWidth="10" defaultColWidth="9.140625" defaultRowHeight="15"/>
  <cols>
    <col min="1" max="5" width="9.140625" style="1"/>
    <col min="6" max="7" width="7.28515625" style="1" bestFit="1" customWidth="1"/>
    <col min="8" max="10" width="12" style="1" bestFit="1" customWidth="1"/>
    <col min="11" max="11" width="11.140625" style="1" bestFit="1" customWidth="1"/>
    <col min="12" max="14" width="12" style="1" bestFit="1" customWidth="1"/>
    <col min="15" max="16384" width="9.140625" style="1"/>
  </cols>
  <sheetData>
    <row r="1" spans="2:14">
      <c r="F1" s="1" t="s">
        <v>11</v>
      </c>
    </row>
    <row r="3" spans="2:14">
      <c r="B3" t="s">
        <v>0</v>
      </c>
      <c r="C3" t="s">
        <v>1</v>
      </c>
      <c r="D3" t="s">
        <v>2</v>
      </c>
      <c r="E3" t="s">
        <v>3</v>
      </c>
      <c r="F3" s="1" t="s">
        <v>4</v>
      </c>
      <c r="G3" s="1" t="s">
        <v>5</v>
      </c>
      <c r="H3" t="s">
        <v>12</v>
      </c>
      <c r="I3" t="s">
        <v>13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2:14" s="25" customFormat="1">
      <c r="B4" s="25" t="str">
        <f>VLOOKUP(F4,[1]NUTS_Europa!$A$2:$C$81,2,FALSE)</f>
        <v>BE21</v>
      </c>
      <c r="C4" s="25">
        <f>VLOOKUP(F4,[1]NUTS_Europa!$A$2:$C$81,3,FALSE)</f>
        <v>253</v>
      </c>
      <c r="D4" s="25" t="str">
        <f>VLOOKUP(G4,[1]NUTS_Europa!$A$2:$C$81,2,FALSE)</f>
        <v>FRD1</v>
      </c>
      <c r="E4" s="25">
        <f>VLOOKUP(G4,[1]NUTS_Europa!$A$2:$C$81,3,FALSE)</f>
        <v>268</v>
      </c>
      <c r="F4" s="25">
        <v>1</v>
      </c>
      <c r="G4" s="25">
        <v>19</v>
      </c>
      <c r="H4" s="26">
        <v>5959.4027571605611</v>
      </c>
      <c r="I4" s="26">
        <v>92183.984795029421</v>
      </c>
      <c r="J4" s="25">
        <v>115262.5922</v>
      </c>
      <c r="K4" s="25">
        <v>18.9955</v>
      </c>
      <c r="L4" s="25">
        <v>12.61209778336373</v>
      </c>
      <c r="M4" s="25">
        <v>1.2534342938184966</v>
      </c>
      <c r="N4" s="25">
        <v>13.953488399999999</v>
      </c>
    </row>
    <row r="5" spans="2:14" s="25" customFormat="1">
      <c r="B5" s="25" t="str">
        <f>VLOOKUP(F5,[1]NUTS_Europa!$A$2:$C$81,2,FALSE)</f>
        <v>BE21</v>
      </c>
      <c r="C5" s="25">
        <f>VLOOKUP(F5,[1]NUTS_Europa!$A$2:$C$81,3,FALSE)</f>
        <v>253</v>
      </c>
      <c r="D5" s="25" t="str">
        <f>VLOOKUP(G5,[1]NUTS_Europa!$A$2:$C$81,2,FALSE)</f>
        <v>NL33</v>
      </c>
      <c r="E5" s="25">
        <f>VLOOKUP(G5,[1]NUTS_Europa!$A$2:$C$81,3,FALSE)</f>
        <v>250</v>
      </c>
      <c r="F5" s="25">
        <v>1</v>
      </c>
      <c r="G5" s="25">
        <v>33</v>
      </c>
      <c r="H5" s="25">
        <v>31867.965674673978</v>
      </c>
      <c r="I5" s="25">
        <v>89729.153649658605</v>
      </c>
      <c r="J5" s="25">
        <v>507158.32770000002</v>
      </c>
      <c r="K5" s="25">
        <v>7.4510000000000005</v>
      </c>
      <c r="L5" s="25">
        <v>15.687283603467591</v>
      </c>
      <c r="M5" s="25">
        <v>16.539684703476212</v>
      </c>
      <c r="N5" s="25">
        <v>184.1231724612696</v>
      </c>
    </row>
    <row r="6" spans="2:14" s="25" customFormat="1">
      <c r="B6" s="25" t="str">
        <f>VLOOKUP(F6,[1]NUTS_Europa!$A$2:$C$81,2,FALSE)</f>
        <v>BE23</v>
      </c>
      <c r="C6" s="25">
        <f>VLOOKUP(F6,[1]NUTS_Europa!$A$2:$C$81,3,FALSE)</f>
        <v>253</v>
      </c>
      <c r="D6" s="25" t="str">
        <f>VLOOKUP(G6,[1]NUTS_Europa!$A$2:$C$81,2,FALSE)</f>
        <v>BE25</v>
      </c>
      <c r="E6" s="25">
        <f>VLOOKUP(G6,[1]NUTS_Europa!$A$2:$C$81,3,FALSE)</f>
        <v>220</v>
      </c>
      <c r="F6" s="25">
        <v>2</v>
      </c>
      <c r="G6" s="25">
        <v>43</v>
      </c>
      <c r="H6" s="25">
        <v>2155.7925448063993</v>
      </c>
      <c r="I6" s="25">
        <v>72175.619659131698</v>
      </c>
      <c r="J6" s="25">
        <v>154854.3009</v>
      </c>
      <c r="K6" s="25">
        <v>4.3499999999999996</v>
      </c>
      <c r="L6" s="25">
        <v>11.075903898136863</v>
      </c>
      <c r="M6" s="25">
        <v>1.0419117301672187</v>
      </c>
      <c r="N6" s="25">
        <v>12.721768050000001</v>
      </c>
    </row>
    <row r="7" spans="2:14" s="25" customFormat="1">
      <c r="B7" s="25" t="str">
        <f>VLOOKUP(F7,[1]NUTS_Europa!$A$2:$C$81,2,FALSE)</f>
        <v>BE23</v>
      </c>
      <c r="C7" s="25">
        <f>VLOOKUP(F7,[1]NUTS_Europa!$A$2:$C$81,3,FALSE)</f>
        <v>253</v>
      </c>
      <c r="D7" s="25" t="str">
        <f>VLOOKUP(G7,[1]NUTS_Europa!$A$2:$C$81,2,FALSE)</f>
        <v>NL33</v>
      </c>
      <c r="E7" s="25">
        <f>VLOOKUP(G7,[1]NUTS_Europa!$A$2:$C$81,3,FALSE)</f>
        <v>220</v>
      </c>
      <c r="F7" s="25">
        <v>2</v>
      </c>
      <c r="G7" s="25">
        <v>73</v>
      </c>
      <c r="H7" s="25">
        <v>4930.2740335932658</v>
      </c>
      <c r="I7" s="25">
        <v>72175.619659131698</v>
      </c>
      <c r="J7" s="25">
        <v>144185.261</v>
      </c>
      <c r="K7" s="25">
        <v>4.3499999999999996</v>
      </c>
      <c r="L7" s="25">
        <v>11.075903898136863</v>
      </c>
      <c r="M7" s="25">
        <v>1.0419117301672187</v>
      </c>
      <c r="N7" s="25">
        <v>12.721768050000001</v>
      </c>
    </row>
    <row r="8" spans="2:14" s="25" customFormat="1">
      <c r="B8" s="25" t="str">
        <f>VLOOKUP(F8,[1]NUTS_Europa!$A$2:$C$81,2,FALSE)</f>
        <v>BE25</v>
      </c>
      <c r="C8" s="25">
        <f>VLOOKUP(F8,[1]NUTS_Europa!$A$2:$C$81,3,FALSE)</f>
        <v>235</v>
      </c>
      <c r="D8" s="25" t="str">
        <f>VLOOKUP(G8,[1]NUTS_Europa!$A$2:$C$81,2,FALSE)</f>
        <v>DE50</v>
      </c>
      <c r="E8" s="25">
        <f>VLOOKUP(G8,[1]NUTS_Europa!$A$2:$C$81,3,FALSE)</f>
        <v>245</v>
      </c>
      <c r="F8" s="25">
        <v>3</v>
      </c>
      <c r="G8" s="25">
        <v>4</v>
      </c>
      <c r="H8" s="25">
        <v>53526.392396573705</v>
      </c>
      <c r="I8" s="25">
        <v>496347.6325101729</v>
      </c>
      <c r="J8" s="25">
        <v>135416.16140000001</v>
      </c>
      <c r="K8" s="25">
        <v>17.845500000000001</v>
      </c>
      <c r="L8" s="25">
        <v>10.670669373686586</v>
      </c>
      <c r="M8" s="25">
        <v>1.2745961749415338</v>
      </c>
      <c r="N8" s="25">
        <v>16.348367820226315</v>
      </c>
    </row>
    <row r="9" spans="2:14" s="25" customFormat="1">
      <c r="B9" s="25" t="str">
        <f>VLOOKUP(F9,[1]NUTS_Europa!$A$2:$C$81,2,FALSE)</f>
        <v>BE25</v>
      </c>
      <c r="C9" s="25">
        <f>VLOOKUP(F9,[1]NUTS_Europa!$A$2:$C$81,3,FALSE)</f>
        <v>235</v>
      </c>
      <c r="D9" s="25" t="str">
        <f>VLOOKUP(G9,[1]NUTS_Europa!$A$2:$C$81,2,FALSE)</f>
        <v>DE94</v>
      </c>
      <c r="E9" s="25">
        <f>VLOOKUP(G9,[1]NUTS_Europa!$A$2:$C$81,3,FALSE)</f>
        <v>245</v>
      </c>
      <c r="F9" s="25">
        <v>3</v>
      </c>
      <c r="G9" s="25">
        <v>8</v>
      </c>
      <c r="H9" s="25">
        <v>53822.615012455513</v>
      </c>
      <c r="I9" s="25">
        <v>496347.6325101729</v>
      </c>
      <c r="J9" s="25">
        <v>120125.8052</v>
      </c>
      <c r="K9" s="25">
        <v>17.845500000000001</v>
      </c>
      <c r="L9" s="25">
        <v>10.670669373686586</v>
      </c>
      <c r="M9" s="25">
        <v>1.2745961749415338</v>
      </c>
      <c r="N9" s="25">
        <v>16.348367820226315</v>
      </c>
    </row>
    <row r="10" spans="2:14" s="25" customFormat="1">
      <c r="B10" s="25" t="str">
        <f>VLOOKUP(F10,[1]NUTS_Europa!$A$2:$C$81,2,FALSE)</f>
        <v>DE50</v>
      </c>
      <c r="C10" s="25">
        <f>VLOOKUP(F10,[1]NUTS_Europa!$A$2:$C$81,3,FALSE)</f>
        <v>245</v>
      </c>
      <c r="D10" s="25" t="str">
        <f>VLOOKUP(G10,[1]NUTS_Europa!$A$2:$C$81,2,FALSE)</f>
        <v>FRE1</v>
      </c>
      <c r="E10" s="25">
        <f>VLOOKUP(G10,[1]NUTS_Europa!$A$2:$C$81,3,FALSE)</f>
        <v>235</v>
      </c>
      <c r="F10" s="25">
        <v>4</v>
      </c>
      <c r="G10" s="25">
        <v>61</v>
      </c>
      <c r="H10" s="25">
        <v>53852.666582182654</v>
      </c>
      <c r="I10" s="25">
        <v>496347.6325101729</v>
      </c>
      <c r="J10" s="25">
        <v>115262.5922</v>
      </c>
      <c r="K10" s="25">
        <v>17.845500000000001</v>
      </c>
      <c r="L10" s="25">
        <v>10.670669373686586</v>
      </c>
      <c r="M10" s="25">
        <v>1.2745961749415338</v>
      </c>
      <c r="N10" s="25">
        <v>16.348367820226315</v>
      </c>
    </row>
    <row r="11" spans="2:14" s="25" customFormat="1">
      <c r="B11" s="25" t="str">
        <f>VLOOKUP(F11,[1]NUTS_Europa!$A$2:$C$81,2,FALSE)</f>
        <v>DE60</v>
      </c>
      <c r="C11" s="25">
        <f>VLOOKUP(F11,[1]NUTS_Europa!$A$2:$C$81,3,FALSE)</f>
        <v>1069</v>
      </c>
      <c r="D11" s="25" t="str">
        <f>VLOOKUP(G11,[1]NUTS_Europa!$A$2:$C$81,2,FALSE)</f>
        <v>NL33</v>
      </c>
      <c r="E11" s="25">
        <f>VLOOKUP(G11,[1]NUTS_Europa!$A$2:$C$81,3,FALSE)</f>
        <v>250</v>
      </c>
      <c r="F11" s="25">
        <v>5</v>
      </c>
      <c r="G11" s="25">
        <v>33</v>
      </c>
      <c r="H11" s="25">
        <v>21398.321598908173</v>
      </c>
      <c r="I11" s="25">
        <v>95223.477614333431</v>
      </c>
      <c r="J11" s="25">
        <v>192445.7181</v>
      </c>
      <c r="K11" s="25">
        <v>15.253499999999999</v>
      </c>
      <c r="L11" s="25">
        <v>15.306244943293478</v>
      </c>
      <c r="M11" s="25">
        <v>12.147331422347436</v>
      </c>
      <c r="N11" s="25">
        <v>156.03799589887399</v>
      </c>
    </row>
    <row r="12" spans="2:14" s="25" customFormat="1">
      <c r="B12" s="25" t="str">
        <f>VLOOKUP(F12,[1]NUTS_Europa!$A$2:$C$81,2,FALSE)</f>
        <v>DE60</v>
      </c>
      <c r="C12" s="25">
        <f>VLOOKUP(F12,[1]NUTS_Europa!$A$2:$C$81,3,FALSE)</f>
        <v>1069</v>
      </c>
      <c r="D12" s="25" t="str">
        <f>VLOOKUP(G12,[1]NUTS_Europa!$A$2:$C$81,2,FALSE)</f>
        <v>BE21</v>
      </c>
      <c r="E12" s="25">
        <f>VLOOKUP(G12,[1]NUTS_Europa!$A$2:$C$81,3,FALSE)</f>
        <v>250</v>
      </c>
      <c r="F12" s="25">
        <v>5</v>
      </c>
      <c r="G12" s="25">
        <v>41</v>
      </c>
      <c r="H12" s="25">
        <v>35575.871491081511</v>
      </c>
      <c r="I12" s="25">
        <v>95223.477614333431</v>
      </c>
      <c r="J12" s="25">
        <v>118487.9544</v>
      </c>
      <c r="K12" s="25">
        <v>15.253499999999999</v>
      </c>
      <c r="L12" s="25">
        <v>15.306244943293478</v>
      </c>
      <c r="M12" s="25">
        <v>12.147331422347436</v>
      </c>
      <c r="N12" s="25">
        <v>156.03799589887399</v>
      </c>
    </row>
    <row r="13" spans="2:14" s="25" customFormat="1">
      <c r="B13" s="25" t="str">
        <f>VLOOKUP(F13,[1]NUTS_Europa!$A$2:$C$81,2,FALSE)</f>
        <v>DE80</v>
      </c>
      <c r="C13" s="25">
        <f>VLOOKUP(F13,[1]NUTS_Europa!$A$2:$C$81,3,FALSE)</f>
        <v>1069</v>
      </c>
      <c r="D13" s="25" t="str">
        <f>VLOOKUP(G13,[1]NUTS_Europa!$A$2:$C$81,2,FALSE)</f>
        <v>FRE1</v>
      </c>
      <c r="E13" s="25">
        <f>VLOOKUP(G13,[1]NUTS_Europa!$A$2:$C$81,3,FALSE)</f>
        <v>235</v>
      </c>
      <c r="F13" s="25">
        <v>6</v>
      </c>
      <c r="G13" s="25">
        <v>61</v>
      </c>
      <c r="H13" s="25">
        <v>7419.501495579836</v>
      </c>
      <c r="I13" s="25">
        <v>84227.830707660731</v>
      </c>
      <c r="J13" s="25">
        <v>137713.6226</v>
      </c>
      <c r="K13" s="25">
        <v>20.383000000000003</v>
      </c>
      <c r="L13" s="25">
        <v>9.9414490849091308</v>
      </c>
      <c r="M13" s="25">
        <v>1.0215995831984059</v>
      </c>
      <c r="N13" s="25">
        <v>15.482575701680013</v>
      </c>
    </row>
    <row r="14" spans="2:14" s="25" customFormat="1">
      <c r="B14" s="25" t="str">
        <f>VLOOKUP(F14,[1]NUTS_Europa!$A$2:$C$81,2,FALSE)</f>
        <v>DE80</v>
      </c>
      <c r="C14" s="25">
        <f>VLOOKUP(F14,[1]NUTS_Europa!$A$2:$C$81,3,FALSE)</f>
        <v>1069</v>
      </c>
      <c r="D14" s="25" t="str">
        <f>VLOOKUP(G14,[1]NUTS_Europa!$A$2:$C$81,2,FALSE)</f>
        <v>FRF2</v>
      </c>
      <c r="E14" s="25">
        <f>VLOOKUP(G14,[1]NUTS_Europa!$A$2:$C$81,3,FALSE)</f>
        <v>235</v>
      </c>
      <c r="F14" s="25">
        <v>6</v>
      </c>
      <c r="G14" s="25">
        <v>67</v>
      </c>
      <c r="H14" s="25">
        <v>12469.131174622211</v>
      </c>
      <c r="I14" s="25">
        <v>84227.830707660731</v>
      </c>
      <c r="J14" s="25">
        <v>145035.59770000001</v>
      </c>
      <c r="K14" s="25">
        <v>20.383000000000003</v>
      </c>
      <c r="L14" s="25">
        <v>9.9414490849091308</v>
      </c>
      <c r="M14" s="25">
        <v>1.0215995831984059</v>
      </c>
      <c r="N14" s="25">
        <v>15.482575701680013</v>
      </c>
    </row>
    <row r="15" spans="2:14" s="25" customFormat="1">
      <c r="B15" s="25" t="str">
        <f>VLOOKUP(F15,[1]NUTS_Europa!$A$2:$C$81,2,FALSE)</f>
        <v>DE93</v>
      </c>
      <c r="C15" s="25">
        <f>VLOOKUP(F15,[1]NUTS_Europa!$A$2:$C$81,3,FALSE)</f>
        <v>1069</v>
      </c>
      <c r="D15" s="25" t="str">
        <f>VLOOKUP(G15,[1]NUTS_Europa!$A$2:$C$81,2,FALSE)</f>
        <v>FRI2</v>
      </c>
      <c r="E15" s="25">
        <f>VLOOKUP(G15,[1]NUTS_Europa!$A$2:$C$81,3,FALSE)</f>
        <v>269</v>
      </c>
      <c r="F15" s="25">
        <v>7</v>
      </c>
      <c r="G15" s="25">
        <v>29</v>
      </c>
      <c r="H15" s="25">
        <v>19248.466360667648</v>
      </c>
      <c r="I15" s="25">
        <v>97411.212927343266</v>
      </c>
      <c r="J15" s="25">
        <v>145277.79319999999</v>
      </c>
      <c r="K15" s="25">
        <v>26.052499999999998</v>
      </c>
      <c r="L15" s="25">
        <v>12.340711579222877</v>
      </c>
      <c r="M15" s="25">
        <v>4.1022665522314528</v>
      </c>
      <c r="N15" s="25">
        <v>52.695479294783247</v>
      </c>
    </row>
    <row r="16" spans="2:14" s="25" customFormat="1">
      <c r="B16" s="25" t="str">
        <f>VLOOKUP(F16,[1]NUTS_Europa!$A$2:$C$81,2,FALSE)</f>
        <v>DE93</v>
      </c>
      <c r="C16" s="25">
        <f>VLOOKUP(F16,[1]NUTS_Europa!$A$2:$C$81,3,FALSE)</f>
        <v>1069</v>
      </c>
      <c r="D16" s="25" t="str">
        <f>VLOOKUP(G16,[1]NUTS_Europa!$A$2:$C$81,2,FALSE)</f>
        <v>FRD1</v>
      </c>
      <c r="E16" s="25">
        <f>VLOOKUP(G16,[1]NUTS_Europa!$A$2:$C$81,3,FALSE)</f>
        <v>269</v>
      </c>
      <c r="F16" s="25">
        <v>7</v>
      </c>
      <c r="G16" s="25">
        <v>59</v>
      </c>
      <c r="H16" s="25">
        <v>13713.333215543615</v>
      </c>
      <c r="I16" s="25">
        <v>97411.212927343266</v>
      </c>
      <c r="J16" s="25">
        <v>199597.76430000001</v>
      </c>
      <c r="K16" s="25">
        <v>26.052499999999998</v>
      </c>
      <c r="L16" s="25">
        <v>12.340711579222877</v>
      </c>
      <c r="M16" s="25">
        <v>4.1022665522314528</v>
      </c>
      <c r="N16" s="25">
        <v>52.695479294783247</v>
      </c>
    </row>
    <row r="17" spans="2:14" s="25" customFormat="1">
      <c r="B17" s="25" t="str">
        <f>VLOOKUP(F17,[1]NUTS_Europa!$A$2:$C$81,2,FALSE)</f>
        <v>DE94</v>
      </c>
      <c r="C17" s="25">
        <f>VLOOKUP(F17,[1]NUTS_Europa!$A$2:$C$81,3,FALSE)</f>
        <v>245</v>
      </c>
      <c r="D17" s="25" t="str">
        <f>VLOOKUP(G17,[1]NUTS_Europa!$A$2:$C$81,2,FALSE)</f>
        <v>FRF2</v>
      </c>
      <c r="E17" s="25">
        <f>VLOOKUP(G17,[1]NUTS_Europa!$A$2:$C$81,3,FALSE)</f>
        <v>235</v>
      </c>
      <c r="F17" s="25">
        <v>8</v>
      </c>
      <c r="G17" s="25">
        <v>67</v>
      </c>
      <c r="H17" s="25">
        <v>59480.896283937022</v>
      </c>
      <c r="I17" s="25">
        <v>496347.6325101729</v>
      </c>
      <c r="J17" s="25">
        <v>120125.8052</v>
      </c>
      <c r="K17" s="25">
        <v>17.845500000000001</v>
      </c>
      <c r="L17" s="25">
        <v>10.670669373686586</v>
      </c>
      <c r="M17" s="25">
        <v>1.2745961749415338</v>
      </c>
      <c r="N17" s="25">
        <v>16.348367820226315</v>
      </c>
    </row>
    <row r="18" spans="2:14" s="25" customFormat="1">
      <c r="B18" s="25" t="str">
        <f>VLOOKUP(F18,[1]NUTS_Europa!$A$2:$C$81,2,FALSE)</f>
        <v>DEA1</v>
      </c>
      <c r="C18" s="25">
        <f>VLOOKUP(F18,[1]NUTS_Europa!$A$2:$C$81,3,FALSE)</f>
        <v>253</v>
      </c>
      <c r="D18" s="25" t="str">
        <f>VLOOKUP(G18,[1]NUTS_Europa!$A$2:$C$81,2,FALSE)</f>
        <v>BE25</v>
      </c>
      <c r="E18" s="25">
        <f>VLOOKUP(G18,[1]NUTS_Europa!$A$2:$C$81,3,FALSE)</f>
        <v>220</v>
      </c>
      <c r="F18" s="25">
        <v>9</v>
      </c>
      <c r="G18" s="25">
        <v>43</v>
      </c>
      <c r="H18" s="25">
        <v>5287.732816615774</v>
      </c>
      <c r="I18" s="25">
        <v>72175.619659131698</v>
      </c>
      <c r="J18" s="25">
        <v>176841.96369999999</v>
      </c>
      <c r="K18" s="25">
        <v>4.3499999999999996</v>
      </c>
      <c r="L18" s="25">
        <v>11.075903898136863</v>
      </c>
      <c r="M18" s="25">
        <v>1.0419117301672187</v>
      </c>
      <c r="N18" s="25">
        <v>12.721768050000001</v>
      </c>
    </row>
    <row r="19" spans="2:14" s="25" customFormat="1">
      <c r="B19" s="25" t="str">
        <f>VLOOKUP(F19,[1]NUTS_Europa!$A$2:$C$81,2,FALSE)</f>
        <v>DEA1</v>
      </c>
      <c r="C19" s="25">
        <f>VLOOKUP(F19,[1]NUTS_Europa!$A$2:$C$81,3,FALSE)</f>
        <v>253</v>
      </c>
      <c r="D19" s="25" t="str">
        <f>VLOOKUP(G19,[1]NUTS_Europa!$A$2:$C$81,2,FALSE)</f>
        <v>NL33</v>
      </c>
      <c r="E19" s="25">
        <f>VLOOKUP(G19,[1]NUTS_Europa!$A$2:$C$81,3,FALSE)</f>
        <v>220</v>
      </c>
      <c r="F19" s="25">
        <v>9</v>
      </c>
      <c r="G19" s="25">
        <v>73</v>
      </c>
      <c r="H19" s="25">
        <v>8062.2143054026392</v>
      </c>
      <c r="I19" s="25">
        <v>72175.619659131698</v>
      </c>
      <c r="J19" s="25">
        <v>131067.4498</v>
      </c>
      <c r="K19" s="25">
        <v>4.3499999999999996</v>
      </c>
      <c r="L19" s="25">
        <v>11.075903898136863</v>
      </c>
      <c r="M19" s="25">
        <v>1.0419117301672187</v>
      </c>
      <c r="N19" s="25">
        <v>12.721768050000001</v>
      </c>
    </row>
    <row r="20" spans="2:14" s="25" customFormat="1">
      <c r="B20" s="25" t="str">
        <f>VLOOKUP(F20,[1]NUTS_Europa!$A$2:$C$81,2,FALSE)</f>
        <v>DEF0</v>
      </c>
      <c r="C20" s="25">
        <f>VLOOKUP(F20,[1]NUTS_Europa!$A$2:$C$81,3,FALSE)</f>
        <v>1069</v>
      </c>
      <c r="D20" s="25" t="str">
        <f>VLOOKUP(G20,[1]NUTS_Europa!$A$2:$C$81,2,FALSE)</f>
        <v>FRF2</v>
      </c>
      <c r="E20" s="25">
        <f>VLOOKUP(G20,[1]NUTS_Europa!$A$2:$C$81,3,FALSE)</f>
        <v>269</v>
      </c>
      <c r="F20" s="25">
        <v>10</v>
      </c>
      <c r="G20" s="25">
        <v>27</v>
      </c>
      <c r="H20" s="25">
        <v>22389.654420525534</v>
      </c>
      <c r="I20" s="25">
        <v>97411.212927343266</v>
      </c>
      <c r="J20" s="25">
        <v>117061.7148</v>
      </c>
      <c r="K20" s="25">
        <v>26.052499999999998</v>
      </c>
      <c r="L20" s="25">
        <v>12.340711579222877</v>
      </c>
      <c r="M20" s="25">
        <v>4.1022665522314528</v>
      </c>
      <c r="N20" s="25">
        <v>52.695479294783247</v>
      </c>
    </row>
    <row r="21" spans="2:14" s="25" customFormat="1">
      <c r="B21" s="25" t="str">
        <f>VLOOKUP(F21,[1]NUTS_Europa!$A$2:$C$81,2,FALSE)</f>
        <v>DEF0</v>
      </c>
      <c r="C21" s="25">
        <f>VLOOKUP(F21,[1]NUTS_Europa!$A$2:$C$81,3,FALSE)</f>
        <v>1069</v>
      </c>
      <c r="D21" s="25" t="str">
        <f>VLOOKUP(G21,[1]NUTS_Europa!$A$2:$C$81,2,FALSE)</f>
        <v>FRI2</v>
      </c>
      <c r="E21" s="25">
        <f>VLOOKUP(G21,[1]NUTS_Europa!$A$2:$C$81,3,FALSE)</f>
        <v>269</v>
      </c>
      <c r="F21" s="25">
        <v>10</v>
      </c>
      <c r="G21" s="25">
        <v>29</v>
      </c>
      <c r="H21" s="25">
        <v>22666.411077781737</v>
      </c>
      <c r="I21" s="25">
        <v>97411.212927343266</v>
      </c>
      <c r="J21" s="25">
        <v>198656.2873</v>
      </c>
      <c r="K21" s="25">
        <v>26.052499999999998</v>
      </c>
      <c r="L21" s="25">
        <v>12.340711579222877</v>
      </c>
      <c r="M21" s="25">
        <v>4.1022665522314528</v>
      </c>
      <c r="N21" s="25">
        <v>52.695479294783247</v>
      </c>
    </row>
    <row r="22" spans="2:14" s="25" customFormat="1">
      <c r="B22" s="25" t="str">
        <f>VLOOKUP(F22,[1]NUTS_Europa!$A$2:$C$81,2,FALSE)</f>
        <v>ES11</v>
      </c>
      <c r="C22" s="25">
        <f>VLOOKUP(F22,[1]NUTS_Europa!$A$2:$C$81,3,FALSE)</f>
        <v>288</v>
      </c>
      <c r="D22" s="25" t="str">
        <f>VLOOKUP(G22,[1]NUTS_Europa!$A$2:$C$81,2,FALSE)</f>
        <v>ES12</v>
      </c>
      <c r="E22" s="25">
        <f>VLOOKUP(G22,[1]NUTS_Europa!$A$2:$C$81,3,FALSE)</f>
        <v>285</v>
      </c>
      <c r="F22" s="25">
        <v>11</v>
      </c>
      <c r="G22" s="25">
        <v>12</v>
      </c>
      <c r="H22" s="25">
        <v>6474.1172098277711</v>
      </c>
      <c r="I22" s="25">
        <v>74842.711941614994</v>
      </c>
      <c r="J22" s="25">
        <v>131067.4498</v>
      </c>
      <c r="K22" s="25">
        <v>6</v>
      </c>
      <c r="L22" s="25">
        <v>10.347068071946921</v>
      </c>
      <c r="M22" s="25">
        <v>0.67391978418212883</v>
      </c>
      <c r="N22" s="25">
        <v>10.2314247</v>
      </c>
    </row>
    <row r="23" spans="2:14" s="25" customFormat="1">
      <c r="B23" s="25" t="str">
        <f>VLOOKUP(F23,[1]NUTS_Europa!$A$2:$C$81,2,FALSE)</f>
        <v>ES11</v>
      </c>
      <c r="C23" s="25">
        <f>VLOOKUP(F23,[1]NUTS_Europa!$A$2:$C$81,3,FALSE)</f>
        <v>288</v>
      </c>
      <c r="D23" s="25" t="str">
        <f>VLOOKUP(G23,[1]NUTS_Europa!$A$2:$C$81,2,FALSE)</f>
        <v>PT11</v>
      </c>
      <c r="E23" s="25">
        <f>VLOOKUP(G23,[1]NUTS_Europa!$A$2:$C$81,3,FALSE)</f>
        <v>111</v>
      </c>
      <c r="F23" s="25">
        <v>11</v>
      </c>
      <c r="G23" s="25">
        <v>36</v>
      </c>
      <c r="H23" s="25">
        <v>4385.6105694693142</v>
      </c>
      <c r="I23" s="25">
        <v>73365.139745989218</v>
      </c>
      <c r="J23" s="25">
        <v>117061.7148</v>
      </c>
      <c r="K23" s="25">
        <v>3.6985000000000001</v>
      </c>
      <c r="L23" s="25">
        <v>9.3972296809944407</v>
      </c>
      <c r="M23" s="25">
        <v>0.67391978418212883</v>
      </c>
      <c r="N23" s="25">
        <v>10.2314247</v>
      </c>
    </row>
    <row r="24" spans="2:14" s="25" customFormat="1">
      <c r="B24" s="25" t="str">
        <f>VLOOKUP(F24,[1]NUTS_Europa!$A$2:$C$81,2,FALSE)</f>
        <v>ES12</v>
      </c>
      <c r="C24" s="25">
        <f>VLOOKUP(F24,[1]NUTS_Europa!$A$2:$C$81,3,FALSE)</f>
        <v>285</v>
      </c>
      <c r="D24" s="25" t="str">
        <f>VLOOKUP(G24,[1]NUTS_Europa!$A$2:$C$81,2,FALSE)</f>
        <v>PT11</v>
      </c>
      <c r="E24" s="25">
        <f>VLOOKUP(G24,[1]NUTS_Europa!$A$2:$C$81,3,FALSE)</f>
        <v>288</v>
      </c>
      <c r="F24" s="25">
        <v>12</v>
      </c>
      <c r="G24" s="25">
        <v>76</v>
      </c>
      <c r="H24" s="25">
        <v>8032.4450430353709</v>
      </c>
      <c r="I24" s="25">
        <v>74842.711941614994</v>
      </c>
      <c r="J24" s="25">
        <v>163029.68049999999</v>
      </c>
      <c r="K24" s="25">
        <v>6</v>
      </c>
      <c r="L24" s="25">
        <v>10.347068071946921</v>
      </c>
      <c r="M24" s="25">
        <v>0.67391978418212883</v>
      </c>
      <c r="N24" s="25">
        <v>10.2314247</v>
      </c>
    </row>
    <row r="25" spans="2:14" s="25" customFormat="1">
      <c r="B25" s="25" t="str">
        <f>VLOOKUP(F25,[1]NUTS_Europa!$A$2:$C$81,2,FALSE)</f>
        <v>ES13</v>
      </c>
      <c r="C25" s="25">
        <f>VLOOKUP(F25,[1]NUTS_Europa!$A$2:$C$81,3,FALSE)</f>
        <v>163</v>
      </c>
      <c r="D25" s="25" t="str">
        <f>VLOOKUP(G25,[1]NUTS_Europa!$A$2:$C$81,2,FALSE)</f>
        <v>FRH0</v>
      </c>
      <c r="E25" s="25">
        <f>VLOOKUP(G25,[1]NUTS_Europa!$A$2:$C$81,3,FALSE)</f>
        <v>283</v>
      </c>
      <c r="F25" s="25">
        <v>13</v>
      </c>
      <c r="G25" s="25">
        <v>23</v>
      </c>
      <c r="H25" s="25">
        <v>7213.0528464380486</v>
      </c>
      <c r="I25" s="25">
        <v>74675.913405869374</v>
      </c>
      <c r="J25" s="25">
        <v>118487.9544</v>
      </c>
      <c r="K25" s="25">
        <v>9.3949999999999996</v>
      </c>
      <c r="L25" s="25">
        <v>12.295462658040089</v>
      </c>
      <c r="M25" s="25">
        <v>1.0050340867064003</v>
      </c>
      <c r="N25" s="25">
        <v>12.494601375</v>
      </c>
    </row>
    <row r="26" spans="2:14" s="25" customFormat="1">
      <c r="B26" s="25" t="str">
        <f>VLOOKUP(F26,[1]NUTS_Europa!$A$2:$C$81,2,FALSE)</f>
        <v>ES13</v>
      </c>
      <c r="C26" s="25">
        <f>VLOOKUP(F26,[1]NUTS_Europa!$A$2:$C$81,3,FALSE)</f>
        <v>163</v>
      </c>
      <c r="D26" s="25" t="str">
        <f>VLOOKUP(G26,[1]NUTS_Europa!$A$2:$C$81,2,FALSE)</f>
        <v>FRJ2</v>
      </c>
      <c r="E26" s="25">
        <f>VLOOKUP(G26,[1]NUTS_Europa!$A$2:$C$81,3,FALSE)</f>
        <v>283</v>
      </c>
      <c r="F26" s="25">
        <v>13</v>
      </c>
      <c r="G26" s="25">
        <v>28</v>
      </c>
      <c r="H26" s="25">
        <v>9444.1888247690476</v>
      </c>
      <c r="I26" s="25">
        <v>74675.913405869374</v>
      </c>
      <c r="J26" s="25">
        <v>142841.86170000001</v>
      </c>
      <c r="K26" s="25">
        <v>9.3949999999999996</v>
      </c>
      <c r="L26" s="25">
        <v>12.295462658040089</v>
      </c>
      <c r="M26" s="25">
        <v>1.0050340867064003</v>
      </c>
      <c r="N26" s="25">
        <v>12.494601375</v>
      </c>
    </row>
    <row r="27" spans="2:14" s="25" customFormat="1">
      <c r="B27" s="25" t="str">
        <f>VLOOKUP(F27,[1]NUTS_Europa!$A$2:$C$81,2,FALSE)</f>
        <v>ES21</v>
      </c>
      <c r="C27" s="25">
        <f>VLOOKUP(F27,[1]NUTS_Europa!$A$2:$C$81,3,FALSE)</f>
        <v>163</v>
      </c>
      <c r="D27" s="25" t="str">
        <f>VLOOKUP(G27,[1]NUTS_Europa!$A$2:$C$81,2,FALSE)</f>
        <v>FRJ2</v>
      </c>
      <c r="E27" s="25">
        <f>VLOOKUP(G27,[1]NUTS_Europa!$A$2:$C$81,3,FALSE)</f>
        <v>283</v>
      </c>
      <c r="F27" s="25">
        <v>14</v>
      </c>
      <c r="G27" s="25">
        <v>28</v>
      </c>
      <c r="H27" s="25">
        <v>8709.2263848482489</v>
      </c>
      <c r="I27" s="25">
        <v>74675.913405869374</v>
      </c>
      <c r="J27" s="25">
        <v>156784.57750000001</v>
      </c>
      <c r="K27" s="25">
        <v>9.3949999999999996</v>
      </c>
      <c r="L27" s="25">
        <v>12.295462658040089</v>
      </c>
      <c r="M27" s="25">
        <v>1.0050340867064003</v>
      </c>
      <c r="N27" s="25">
        <v>12.494601375</v>
      </c>
    </row>
    <row r="28" spans="2:14" s="25" customFormat="1">
      <c r="B28" s="25" t="str">
        <f>VLOOKUP(F28,[1]NUTS_Europa!$A$2:$C$81,2,FALSE)</f>
        <v>ES21</v>
      </c>
      <c r="C28" s="25">
        <f>VLOOKUP(F28,[1]NUTS_Europa!$A$2:$C$81,3,FALSE)</f>
        <v>163</v>
      </c>
      <c r="D28" s="25" t="str">
        <f>VLOOKUP(G28,[1]NUTS_Europa!$A$2:$C$81,2,FALSE)</f>
        <v>FRI3</v>
      </c>
      <c r="E28" s="25">
        <f>VLOOKUP(G28,[1]NUTS_Europa!$A$2:$C$81,3,FALSE)</f>
        <v>282</v>
      </c>
      <c r="F28" s="25">
        <v>14</v>
      </c>
      <c r="G28" s="25">
        <v>65</v>
      </c>
      <c r="H28" s="25">
        <v>8111.8841145796159</v>
      </c>
      <c r="I28" s="25">
        <v>80287.753421682311</v>
      </c>
      <c r="J28" s="25">
        <v>119215.969</v>
      </c>
      <c r="K28" s="25">
        <v>13.336500000000001</v>
      </c>
      <c r="L28" s="25">
        <v>14.343236680779498</v>
      </c>
      <c r="M28" s="25">
        <v>1.2848745204594909</v>
      </c>
      <c r="N28" s="25">
        <v>14.30348747046744</v>
      </c>
    </row>
    <row r="29" spans="2:14" s="25" customFormat="1">
      <c r="B29" s="25" t="str">
        <f>VLOOKUP(F29,[1]NUTS_Europa!$A$2:$C$81,2,FALSE)</f>
        <v>ES51</v>
      </c>
      <c r="C29" s="25">
        <f>VLOOKUP(F29,[1]NUTS_Europa!$A$2:$C$81,3,FALSE)</f>
        <v>1063</v>
      </c>
      <c r="D29" s="25" t="str">
        <f>VLOOKUP(G29,[1]NUTS_Europa!$A$2:$C$81,2,FALSE)</f>
        <v>ES52</v>
      </c>
      <c r="E29" s="25">
        <f>VLOOKUP(G29,[1]NUTS_Europa!$A$2:$C$81,3,FALSE)</f>
        <v>1064</v>
      </c>
      <c r="F29" s="25">
        <v>15</v>
      </c>
      <c r="G29" s="25">
        <v>16</v>
      </c>
      <c r="H29" s="25">
        <v>24490.519110254103</v>
      </c>
      <c r="I29" s="25">
        <v>353291.76452696486</v>
      </c>
      <c r="J29" s="25">
        <v>135416.16140000001</v>
      </c>
      <c r="K29" s="25">
        <v>8.1</v>
      </c>
      <c r="L29" s="25">
        <v>9.5622884946565794</v>
      </c>
      <c r="M29" s="25">
        <v>6.242202218580494</v>
      </c>
      <c r="N29" s="25">
        <v>94.768878226490997</v>
      </c>
    </row>
    <row r="30" spans="2:14" s="25" customFormat="1">
      <c r="B30" s="25" t="str">
        <f>VLOOKUP(F30,[1]NUTS_Europa!$A$2:$C$81,2,FALSE)</f>
        <v>ES51</v>
      </c>
      <c r="C30" s="25">
        <f>VLOOKUP(F30,[1]NUTS_Europa!$A$2:$C$81,3,FALSE)</f>
        <v>1063</v>
      </c>
      <c r="D30" s="25" t="str">
        <f>VLOOKUP(G30,[1]NUTS_Europa!$A$2:$C$81,2,FALSE)</f>
        <v>ES61</v>
      </c>
      <c r="E30" s="25">
        <f>VLOOKUP(G30,[1]NUTS_Europa!$A$2:$C$81,3,FALSE)</f>
        <v>61</v>
      </c>
      <c r="F30" s="25">
        <v>15</v>
      </c>
      <c r="G30" s="25">
        <v>17</v>
      </c>
      <c r="H30" s="25">
        <v>23931.126202654712</v>
      </c>
      <c r="I30" s="25">
        <v>366885.31737195118</v>
      </c>
      <c r="J30" s="25">
        <v>154854.3009</v>
      </c>
      <c r="K30" s="25">
        <v>26</v>
      </c>
      <c r="L30" s="25">
        <v>8.3526808048678909</v>
      </c>
      <c r="M30" s="25">
        <v>2.7891888131711045</v>
      </c>
      <c r="N30" s="25">
        <v>45.492445828008663</v>
      </c>
    </row>
    <row r="31" spans="2:14" s="25" customFormat="1">
      <c r="B31" s="25" t="str">
        <f>VLOOKUP(F31,[1]NUTS_Europa!$A$2:$C$81,2,FALSE)</f>
        <v>ES52</v>
      </c>
      <c r="C31" s="25">
        <f>VLOOKUP(F31,[1]NUTS_Europa!$A$2:$C$81,3,FALSE)</f>
        <v>1064</v>
      </c>
      <c r="D31" s="25" t="str">
        <f>VLOOKUP(G31,[1]NUTS_Europa!$A$2:$C$81,2,FALSE)</f>
        <v>PT16</v>
      </c>
      <c r="E31" s="25">
        <f>VLOOKUP(G31,[1]NUTS_Europa!$A$2:$C$81,3,FALSE)</f>
        <v>294</v>
      </c>
      <c r="F31" s="25">
        <v>16</v>
      </c>
      <c r="G31" s="25">
        <v>78</v>
      </c>
      <c r="H31" s="25">
        <v>11727.931019141875</v>
      </c>
      <c r="I31" s="25">
        <v>92282.432075985882</v>
      </c>
      <c r="J31" s="25">
        <v>137713.6226</v>
      </c>
      <c r="K31" s="25">
        <v>30.966500000000003</v>
      </c>
      <c r="L31" s="25">
        <v>8.7325610613510243</v>
      </c>
      <c r="M31" s="25">
        <v>1.4112276545606877</v>
      </c>
      <c r="N31" s="25">
        <v>21.425204929572359</v>
      </c>
    </row>
    <row r="32" spans="2:14" s="25" customFormat="1">
      <c r="B32" s="25" t="str">
        <f>VLOOKUP(F32,[1]NUTS_Europa!$A$2:$C$81,2,FALSE)</f>
        <v>ES61</v>
      </c>
      <c r="C32" s="25">
        <f>VLOOKUP(F32,[1]NUTS_Europa!$A$2:$C$81,3,FALSE)</f>
        <v>61</v>
      </c>
      <c r="D32" s="25" t="str">
        <f>VLOOKUP(G32,[1]NUTS_Europa!$A$2:$C$81,2,FALSE)</f>
        <v>FRJ1</v>
      </c>
      <c r="E32" s="25">
        <f>VLOOKUP(G32,[1]NUTS_Europa!$A$2:$C$81,3,FALSE)</f>
        <v>1063</v>
      </c>
      <c r="F32" s="25">
        <v>17</v>
      </c>
      <c r="G32" s="25">
        <v>26</v>
      </c>
      <c r="H32" s="25">
        <v>38439.927317956113</v>
      </c>
      <c r="I32" s="25">
        <v>366885.31737195118</v>
      </c>
      <c r="J32" s="25">
        <v>122072.6309</v>
      </c>
      <c r="K32" s="25">
        <v>26</v>
      </c>
      <c r="L32" s="25">
        <v>8.3526808048678909</v>
      </c>
      <c r="M32" s="25">
        <v>2.7891888131711045</v>
      </c>
      <c r="N32" s="25">
        <v>45.492445828008663</v>
      </c>
    </row>
    <row r="33" spans="2:14" s="25" customFormat="1">
      <c r="B33" s="25" t="str">
        <f>VLOOKUP(F33,[1]NUTS_Europa!$A$2:$C$81,2,FALSE)</f>
        <v>ES62</v>
      </c>
      <c r="C33" s="25">
        <f>VLOOKUP(F33,[1]NUTS_Europa!$A$2:$C$81,3,FALSE)</f>
        <v>1064</v>
      </c>
      <c r="D33" s="25" t="str">
        <f>VLOOKUP(G33,[1]NUTS_Europa!$A$2:$C$81,2,FALSE)</f>
        <v>PT17</v>
      </c>
      <c r="E33" s="25">
        <f>VLOOKUP(G33,[1]NUTS_Europa!$A$2:$C$81,3,FALSE)</f>
        <v>294</v>
      </c>
      <c r="F33" s="25">
        <v>18</v>
      </c>
      <c r="G33" s="25">
        <v>39</v>
      </c>
      <c r="H33" s="25">
        <v>8529.402883095383</v>
      </c>
      <c r="I33" s="25">
        <v>92282.432075985882</v>
      </c>
      <c r="J33" s="25">
        <v>191087.21979999999</v>
      </c>
      <c r="K33" s="25">
        <v>30.966500000000003</v>
      </c>
      <c r="L33" s="25">
        <v>8.7325610613510243</v>
      </c>
      <c r="M33" s="25">
        <v>1.4112276545606877</v>
      </c>
      <c r="N33" s="25">
        <v>21.425204929572359</v>
      </c>
    </row>
    <row r="34" spans="2:14" s="25" customFormat="1">
      <c r="B34" s="25" t="str">
        <f>VLOOKUP(F34,[1]NUTS_Europa!$A$2:$C$81,2,FALSE)</f>
        <v>ES62</v>
      </c>
      <c r="C34" s="25">
        <f>VLOOKUP(F34,[1]NUTS_Europa!$A$2:$C$81,3,FALSE)</f>
        <v>1064</v>
      </c>
      <c r="D34" s="25" t="str">
        <f>VLOOKUP(G34,[1]NUTS_Europa!$A$2:$C$81,2,FALSE)</f>
        <v>PT16</v>
      </c>
      <c r="E34" s="25">
        <f>VLOOKUP(G34,[1]NUTS_Europa!$A$2:$C$81,3,FALSE)</f>
        <v>294</v>
      </c>
      <c r="F34" s="25">
        <v>18</v>
      </c>
      <c r="G34" s="25">
        <v>78</v>
      </c>
      <c r="H34" s="25">
        <v>16895.649740265362</v>
      </c>
      <c r="I34" s="25">
        <v>92282.432075985882</v>
      </c>
      <c r="J34" s="25">
        <v>191087.21979999999</v>
      </c>
      <c r="K34" s="25">
        <v>30.966500000000003</v>
      </c>
      <c r="L34" s="25">
        <v>8.7325610613510243</v>
      </c>
      <c r="M34" s="25">
        <v>1.4112276545606877</v>
      </c>
      <c r="N34" s="25">
        <v>21.425204929572359</v>
      </c>
    </row>
    <row r="35" spans="2:14" s="25" customFormat="1">
      <c r="B35" s="25" t="str">
        <f>VLOOKUP(F35,[1]NUTS_Europa!$A$2:$C$81,2,FALSE)</f>
        <v>FRD1</v>
      </c>
      <c r="C35" s="25">
        <f>VLOOKUP(F35,[1]NUTS_Europa!$A$2:$C$81,3,FALSE)</f>
        <v>268</v>
      </c>
      <c r="D35" s="25" t="str">
        <f>VLOOKUP(G35,[1]NUTS_Europa!$A$2:$C$81,2,FALSE)</f>
        <v>NL12</v>
      </c>
      <c r="E35" s="25">
        <f>VLOOKUP(G35,[1]NUTS_Europa!$A$2:$C$81,3,FALSE)</f>
        <v>250</v>
      </c>
      <c r="F35" s="25">
        <v>19</v>
      </c>
      <c r="G35" s="25">
        <v>71</v>
      </c>
      <c r="H35" s="25">
        <v>10377.516584839981</v>
      </c>
      <c r="I35" s="25">
        <v>102484.96752171873</v>
      </c>
      <c r="J35" s="25">
        <v>118487.9544</v>
      </c>
      <c r="K35" s="25">
        <v>17.55</v>
      </c>
      <c r="L35" s="25">
        <v>16.406094032812188</v>
      </c>
      <c r="M35" s="25">
        <v>1.2534342938184966</v>
      </c>
      <c r="N35" s="25">
        <v>13.953488399999999</v>
      </c>
    </row>
    <row r="36" spans="2:14" s="25" customFormat="1">
      <c r="B36" s="25" t="str">
        <f>VLOOKUP(F36,[1]NUTS_Europa!$A$2:$C$81,2,FALSE)</f>
        <v>FRD2</v>
      </c>
      <c r="C36" s="25">
        <f>VLOOKUP(F36,[1]NUTS_Europa!$A$2:$C$81,3,FALSE)</f>
        <v>269</v>
      </c>
      <c r="D36" s="25" t="str">
        <f>VLOOKUP(G36,[1]NUTS_Europa!$A$2:$C$81,2,FALSE)</f>
        <v>DE50</v>
      </c>
      <c r="E36" s="25">
        <f>VLOOKUP(G36,[1]NUTS_Europa!$A$2:$C$81,3,FALSE)</f>
        <v>1069</v>
      </c>
      <c r="F36" s="25">
        <v>20</v>
      </c>
      <c r="G36" s="25">
        <v>44</v>
      </c>
      <c r="H36" s="25">
        <v>14287.603279350233</v>
      </c>
      <c r="I36" s="25">
        <v>97411.212927343266</v>
      </c>
      <c r="J36" s="25">
        <v>123840.01519999999</v>
      </c>
      <c r="K36" s="25">
        <v>26.052499999999998</v>
      </c>
      <c r="L36" s="25">
        <v>12.340711579222877</v>
      </c>
      <c r="M36" s="25">
        <v>4.1022665522314528</v>
      </c>
      <c r="N36" s="25">
        <v>52.695479294783247</v>
      </c>
    </row>
    <row r="37" spans="2:14" s="25" customFormat="1">
      <c r="B37" s="25" t="str">
        <f>VLOOKUP(F37,[1]NUTS_Europa!$A$2:$C$81,2,FALSE)</f>
        <v>FRD2</v>
      </c>
      <c r="C37" s="25">
        <f>VLOOKUP(F37,[1]NUTS_Europa!$A$2:$C$81,3,FALSE)</f>
        <v>269</v>
      </c>
      <c r="D37" s="25" t="str">
        <f>VLOOKUP(G37,[1]NUTS_Europa!$A$2:$C$81,2,FALSE)</f>
        <v>DE94</v>
      </c>
      <c r="E37" s="25">
        <f>VLOOKUP(G37,[1]NUTS_Europa!$A$2:$C$81,3,FALSE)</f>
        <v>1069</v>
      </c>
      <c r="F37" s="25">
        <v>20</v>
      </c>
      <c r="G37" s="25">
        <v>48</v>
      </c>
      <c r="H37" s="25">
        <v>17608.683166424653</v>
      </c>
      <c r="I37" s="25">
        <v>97411.212927343266</v>
      </c>
      <c r="J37" s="25">
        <v>507158.32770000002</v>
      </c>
      <c r="K37" s="25">
        <v>26.052499999999998</v>
      </c>
      <c r="L37" s="25">
        <v>12.340711579222877</v>
      </c>
      <c r="M37" s="25">
        <v>4.1022665522314528</v>
      </c>
      <c r="N37" s="25">
        <v>52.695479294783247</v>
      </c>
    </row>
    <row r="38" spans="2:14" s="25" customFormat="1">
      <c r="B38" s="25" t="str">
        <f>VLOOKUP(F38,[1]NUTS_Europa!$A$2:$C$81,2,FALSE)</f>
        <v>FRE1</v>
      </c>
      <c r="C38" s="25">
        <f>VLOOKUP(F38,[1]NUTS_Europa!$A$2:$C$81,3,FALSE)</f>
        <v>220</v>
      </c>
      <c r="D38" s="25" t="str">
        <f>VLOOKUP(G38,[1]NUTS_Europa!$A$2:$C$81,2,FALSE)</f>
        <v>NL41</v>
      </c>
      <c r="E38" s="25">
        <f>VLOOKUP(G38,[1]NUTS_Europa!$A$2:$C$81,3,FALSE)</f>
        <v>253</v>
      </c>
      <c r="F38" s="25">
        <v>21</v>
      </c>
      <c r="G38" s="25">
        <v>35</v>
      </c>
      <c r="H38" s="25">
        <v>3807.7866401767837</v>
      </c>
      <c r="I38" s="25">
        <v>72175.619659131698</v>
      </c>
      <c r="J38" s="25">
        <v>142841.86170000001</v>
      </c>
      <c r="K38" s="25">
        <v>4.3499999999999996</v>
      </c>
      <c r="L38" s="25">
        <v>11.075903898136863</v>
      </c>
      <c r="M38" s="25">
        <v>1.0419117301672187</v>
      </c>
      <c r="N38" s="25">
        <v>12.721768050000001</v>
      </c>
    </row>
    <row r="39" spans="2:14" s="25" customFormat="1">
      <c r="B39" s="25" t="str">
        <f>VLOOKUP(F39,[1]NUTS_Europa!$A$2:$C$81,2,FALSE)</f>
        <v>FRE1</v>
      </c>
      <c r="C39" s="25">
        <f>VLOOKUP(F39,[1]NUTS_Europa!$A$2:$C$81,3,FALSE)</f>
        <v>220</v>
      </c>
      <c r="D39" s="25" t="str">
        <f>VLOOKUP(G39,[1]NUTS_Europa!$A$2:$C$81,2,FALSE)</f>
        <v>NL32</v>
      </c>
      <c r="E39" s="25">
        <f>VLOOKUP(G39,[1]NUTS_Europa!$A$2:$C$81,3,FALSE)</f>
        <v>253</v>
      </c>
      <c r="F39" s="25">
        <v>21</v>
      </c>
      <c r="G39" s="25">
        <v>72</v>
      </c>
      <c r="H39" s="25">
        <v>5506.5510436061886</v>
      </c>
      <c r="I39" s="25">
        <v>72175.619659131698</v>
      </c>
      <c r="J39" s="25">
        <v>117768.50930000001</v>
      </c>
      <c r="K39" s="25">
        <v>4.3499999999999996</v>
      </c>
      <c r="L39" s="25">
        <v>11.075903898136863</v>
      </c>
      <c r="M39" s="25">
        <v>1.0419117301672187</v>
      </c>
      <c r="N39" s="25">
        <v>12.721768050000001</v>
      </c>
    </row>
    <row r="40" spans="2:14" s="25" customFormat="1">
      <c r="B40" s="25" t="str">
        <f>VLOOKUP(F40,[1]NUTS_Europa!$A$2:$C$81,2,FALSE)</f>
        <v>FRG0</v>
      </c>
      <c r="C40" s="25">
        <f>VLOOKUP(F40,[1]NUTS_Europa!$A$2:$C$81,3,FALSE)</f>
        <v>282</v>
      </c>
      <c r="D40" s="25" t="str">
        <f>VLOOKUP(G40,[1]NUTS_Europa!$A$2:$C$81,2,FALSE)</f>
        <v>NL34</v>
      </c>
      <c r="E40" s="25">
        <f>VLOOKUP(G40,[1]NUTS_Europa!$A$2:$C$81,3,FALSE)</f>
        <v>250</v>
      </c>
      <c r="F40" s="25">
        <v>22</v>
      </c>
      <c r="G40" s="25">
        <v>34</v>
      </c>
      <c r="H40" s="25">
        <v>15896.47243667532</v>
      </c>
      <c r="I40" s="25">
        <v>97937.389724195091</v>
      </c>
      <c r="J40" s="25">
        <v>115262.5922</v>
      </c>
      <c r="K40" s="25">
        <v>18.149999999999999</v>
      </c>
      <c r="L40" s="25">
        <v>17.546369076953205</v>
      </c>
      <c r="M40" s="25">
        <v>2.7782178093605734</v>
      </c>
      <c r="N40" s="25">
        <v>30.927692154878642</v>
      </c>
    </row>
    <row r="41" spans="2:14" s="25" customFormat="1">
      <c r="B41" s="25" t="str">
        <f>VLOOKUP(F41,[1]NUTS_Europa!$A$2:$C$81,2,FALSE)</f>
        <v>FRG0</v>
      </c>
      <c r="C41" s="25">
        <f>VLOOKUP(F41,[1]NUTS_Europa!$A$2:$C$81,3,FALSE)</f>
        <v>282</v>
      </c>
      <c r="D41" s="25" t="str">
        <f>VLOOKUP(G41,[1]NUTS_Europa!$A$2:$C$81,2,FALSE)</f>
        <v>BE21</v>
      </c>
      <c r="E41" s="25">
        <f>VLOOKUP(G41,[1]NUTS_Europa!$A$2:$C$81,3,FALSE)</f>
        <v>250</v>
      </c>
      <c r="F41" s="25">
        <v>22</v>
      </c>
      <c r="G41" s="25">
        <v>41</v>
      </c>
      <c r="H41" s="25">
        <v>15327.95959948434</v>
      </c>
      <c r="I41" s="25">
        <v>97937.389724195091</v>
      </c>
      <c r="J41" s="25">
        <v>119215.969</v>
      </c>
      <c r="K41" s="25">
        <v>18.149999999999999</v>
      </c>
      <c r="L41" s="25">
        <v>17.546369076953205</v>
      </c>
      <c r="M41" s="25">
        <v>2.7782178093605734</v>
      </c>
      <c r="N41" s="25">
        <v>30.927692154878642</v>
      </c>
    </row>
    <row r="42" spans="2:14" s="25" customFormat="1">
      <c r="B42" s="25" t="str">
        <f>VLOOKUP(F42,[1]NUTS_Europa!$A$2:$C$81,2,FALSE)</f>
        <v>FRH0</v>
      </c>
      <c r="C42" s="25">
        <f>VLOOKUP(F42,[1]NUTS_Europa!$A$2:$C$81,3,FALSE)</f>
        <v>283</v>
      </c>
      <c r="D42" s="25" t="str">
        <f>VLOOKUP(G42,[1]NUTS_Europa!$A$2:$C$81,2,FALSE)</f>
        <v>FRJ2</v>
      </c>
      <c r="E42" s="25">
        <f>VLOOKUP(G42,[1]NUTS_Europa!$A$2:$C$81,3,FALSE)</f>
        <v>163</v>
      </c>
      <c r="F42" s="25">
        <v>23</v>
      </c>
      <c r="G42" s="25">
        <v>68</v>
      </c>
      <c r="H42" s="25">
        <v>13660.379607350422</v>
      </c>
      <c r="I42" s="25">
        <v>74675.913405869374</v>
      </c>
      <c r="J42" s="25">
        <v>198656.2873</v>
      </c>
      <c r="K42" s="25">
        <v>9.3949999999999996</v>
      </c>
      <c r="L42" s="25">
        <v>12.295462658040089</v>
      </c>
      <c r="M42" s="25">
        <v>1.0050340867064003</v>
      </c>
      <c r="N42" s="25">
        <v>12.494601375</v>
      </c>
    </row>
    <row r="43" spans="2:14" s="25" customFormat="1">
      <c r="B43" s="25" t="str">
        <f>VLOOKUP(F43,[1]NUTS_Europa!$A$2:$C$81,2,FALSE)</f>
        <v>FRI1</v>
      </c>
      <c r="C43" s="25">
        <f>VLOOKUP(F43,[1]NUTS_Europa!$A$2:$C$81,3,FALSE)</f>
        <v>283</v>
      </c>
      <c r="D43" s="25" t="str">
        <f>VLOOKUP(G43,[1]NUTS_Europa!$A$2:$C$81,2,FALSE)</f>
        <v>FRI1</v>
      </c>
      <c r="E43" s="25">
        <f>VLOOKUP(G43,[1]NUTS_Europa!$A$2:$C$81,3,FALSE)</f>
        <v>275</v>
      </c>
      <c r="F43" s="25">
        <v>24</v>
      </c>
      <c r="G43" s="25">
        <v>64</v>
      </c>
      <c r="H43" s="25">
        <v>9728.2432799517319</v>
      </c>
      <c r="I43" s="25">
        <v>67842.592206389498</v>
      </c>
      <c r="J43" s="25">
        <v>131067.4498</v>
      </c>
      <c r="K43" s="25">
        <v>4</v>
      </c>
      <c r="L43" s="25">
        <v>13.78593806474197</v>
      </c>
      <c r="M43" s="25">
        <v>1.007632166822809</v>
      </c>
      <c r="N43" s="25">
        <v>12.526900752527801</v>
      </c>
    </row>
    <row r="44" spans="2:14" s="25" customFormat="1">
      <c r="B44" s="25" t="str">
        <f>VLOOKUP(F44,[1]NUTS_Europa!$A$2:$C$81,2,FALSE)</f>
        <v>FRI1</v>
      </c>
      <c r="C44" s="25">
        <f>VLOOKUP(F44,[1]NUTS_Europa!$A$2:$C$81,3,FALSE)</f>
        <v>283</v>
      </c>
      <c r="D44" s="25" t="str">
        <f>VLOOKUP(G44,[1]NUTS_Europa!$A$2:$C$81,2,FALSE)</f>
        <v>FRI2</v>
      </c>
      <c r="E44" s="25">
        <f>VLOOKUP(G44,[1]NUTS_Europa!$A$2:$C$81,3,FALSE)</f>
        <v>275</v>
      </c>
      <c r="F44" s="25">
        <v>24</v>
      </c>
      <c r="G44" s="25">
        <v>69</v>
      </c>
      <c r="H44" s="25">
        <v>7557.1309491266238</v>
      </c>
      <c r="I44" s="25">
        <v>67842.592206389498</v>
      </c>
      <c r="J44" s="25">
        <v>141734.02660000001</v>
      </c>
      <c r="K44" s="25">
        <v>4</v>
      </c>
      <c r="L44" s="25">
        <v>13.78593806474197</v>
      </c>
      <c r="M44" s="25">
        <v>1.007632166822809</v>
      </c>
      <c r="N44" s="25">
        <v>12.526900752527801</v>
      </c>
    </row>
    <row r="45" spans="2:14" s="25" customFormat="1">
      <c r="B45" s="25" t="str">
        <f>VLOOKUP(F45,[1]NUTS_Europa!$A$2:$C$81,2,FALSE)</f>
        <v>FRI3</v>
      </c>
      <c r="C45" s="25">
        <f>VLOOKUP(F45,[1]NUTS_Europa!$A$2:$C$81,3,FALSE)</f>
        <v>283</v>
      </c>
      <c r="D45" s="25" t="str">
        <f>VLOOKUP(G45,[1]NUTS_Europa!$A$2:$C$81,2,FALSE)</f>
        <v>FRI1</v>
      </c>
      <c r="E45" s="25">
        <f>VLOOKUP(G45,[1]NUTS_Europa!$A$2:$C$81,3,FALSE)</f>
        <v>275</v>
      </c>
      <c r="F45" s="25">
        <v>25</v>
      </c>
      <c r="G45" s="25">
        <v>64</v>
      </c>
      <c r="H45" s="25">
        <v>7746.2808870394165</v>
      </c>
      <c r="I45" s="25">
        <v>67842.592206389498</v>
      </c>
      <c r="J45" s="25">
        <v>142392.87169999999</v>
      </c>
      <c r="K45" s="25">
        <v>4</v>
      </c>
      <c r="L45" s="25">
        <v>13.78593806474197</v>
      </c>
      <c r="M45" s="25">
        <v>1.007632166822809</v>
      </c>
      <c r="N45" s="25">
        <v>12.526900752527801</v>
      </c>
    </row>
    <row r="46" spans="2:14" s="25" customFormat="1">
      <c r="B46" s="25" t="str">
        <f>VLOOKUP(F46,[1]NUTS_Europa!$A$2:$C$81,2,FALSE)</f>
        <v>FRI3</v>
      </c>
      <c r="C46" s="25">
        <f>VLOOKUP(F46,[1]NUTS_Europa!$A$2:$C$81,3,FALSE)</f>
        <v>283</v>
      </c>
      <c r="D46" s="25" t="str">
        <f>VLOOKUP(G46,[1]NUTS_Europa!$A$2:$C$81,2,FALSE)</f>
        <v>FRI3</v>
      </c>
      <c r="E46" s="25">
        <f>VLOOKUP(G46,[1]NUTS_Europa!$A$2:$C$81,3,FALSE)</f>
        <v>282</v>
      </c>
      <c r="F46" s="25">
        <v>25</v>
      </c>
      <c r="G46" s="25">
        <v>65</v>
      </c>
      <c r="H46" s="25">
        <v>6794.0536622864702</v>
      </c>
      <c r="I46" s="25">
        <v>70985.418467665964</v>
      </c>
      <c r="J46" s="25">
        <v>122072.6309</v>
      </c>
      <c r="K46" s="25">
        <v>5.5</v>
      </c>
      <c r="L46" s="25">
        <v>13.563684278250951</v>
      </c>
      <c r="M46" s="25">
        <v>1.0101408659077731</v>
      </c>
      <c r="N46" s="25">
        <v>12.558088943506652</v>
      </c>
    </row>
    <row r="47" spans="2:14" s="25" customFormat="1">
      <c r="B47" s="25" t="str">
        <f>VLOOKUP(F47,[1]NUTS_Europa!$A$2:$C$81,2,FALSE)</f>
        <v>FRJ1</v>
      </c>
      <c r="C47" s="25">
        <f>VLOOKUP(F47,[1]NUTS_Europa!$A$2:$C$81,3,FALSE)</f>
        <v>1063</v>
      </c>
      <c r="D47" s="25" t="str">
        <f>VLOOKUP(G47,[1]NUTS_Europa!$A$2:$C$81,2,FALSE)</f>
        <v>PT15</v>
      </c>
      <c r="E47" s="25">
        <f>VLOOKUP(G47,[1]NUTS_Europa!$A$2:$C$81,3,FALSE)</f>
        <v>1065</v>
      </c>
      <c r="F47" s="25">
        <v>26</v>
      </c>
      <c r="G47" s="25">
        <v>37</v>
      </c>
      <c r="H47" s="25">
        <v>14338.546965579002</v>
      </c>
      <c r="I47" s="25">
        <v>382331.60726286931</v>
      </c>
      <c r="J47" s="25">
        <v>141512.31529999999</v>
      </c>
      <c r="K47" s="25">
        <v>39.950000000000003</v>
      </c>
      <c r="L47" s="25">
        <v>8.677068016945011</v>
      </c>
      <c r="M47" s="25">
        <v>1.2669999699325465</v>
      </c>
      <c r="N47" s="25">
        <v>19.235545671061299</v>
      </c>
    </row>
    <row r="48" spans="2:14" s="25" customFormat="1">
      <c r="B48" s="25" t="str">
        <f>VLOOKUP(F48,[1]NUTS_Europa!$A$2:$C$81,2,FALSE)</f>
        <v>FRF2</v>
      </c>
      <c r="C48" s="25">
        <f>VLOOKUP(F48,[1]NUTS_Europa!$A$2:$C$81,3,FALSE)</f>
        <v>269</v>
      </c>
      <c r="D48" s="25" t="str">
        <f>VLOOKUP(G48,[1]NUTS_Europa!$A$2:$C$81,2,FALSE)</f>
        <v>DE50</v>
      </c>
      <c r="E48" s="25">
        <f>VLOOKUP(G48,[1]NUTS_Europa!$A$2:$C$81,3,FALSE)</f>
        <v>1069</v>
      </c>
      <c r="F48" s="25">
        <v>27</v>
      </c>
      <c r="G48" s="25">
        <v>44</v>
      </c>
      <c r="H48" s="25">
        <v>23296.032473039595</v>
      </c>
      <c r="I48" s="25">
        <v>97411.212927343266</v>
      </c>
      <c r="J48" s="25">
        <v>114203.5226</v>
      </c>
      <c r="K48" s="25">
        <v>26.052499999999998</v>
      </c>
      <c r="L48" s="25">
        <v>12.340711579222877</v>
      </c>
      <c r="M48" s="25">
        <v>4.1022665522314528</v>
      </c>
      <c r="N48" s="25">
        <v>52.695479294783247</v>
      </c>
    </row>
    <row r="49" spans="2:14" s="25" customFormat="1">
      <c r="B49" s="25" t="str">
        <f>VLOOKUP(F49,[1]NUTS_Europa!$A$2:$C$81,2,FALSE)</f>
        <v>NL11</v>
      </c>
      <c r="C49" s="25">
        <f>VLOOKUP(F49,[1]NUTS_Europa!$A$2:$C$81,3,FALSE)</f>
        <v>245</v>
      </c>
      <c r="D49" s="25" t="str">
        <f>VLOOKUP(G49,[1]NUTS_Europa!$A$2:$C$81,2,FALSE)</f>
        <v>NL12</v>
      </c>
      <c r="E49" s="25">
        <f>VLOOKUP(G49,[1]NUTS_Europa!$A$2:$C$81,3,FALSE)</f>
        <v>218</v>
      </c>
      <c r="F49" s="25">
        <v>30</v>
      </c>
      <c r="G49" s="25">
        <v>31</v>
      </c>
      <c r="H49" s="25">
        <v>40582.420328648695</v>
      </c>
      <c r="I49" s="25">
        <v>510709.2697101041</v>
      </c>
      <c r="J49" s="25">
        <v>176841.96369999999</v>
      </c>
      <c r="K49" s="25">
        <v>11.257999999999999</v>
      </c>
      <c r="L49" s="25">
        <v>10.944878618692467</v>
      </c>
      <c r="M49" s="25">
        <v>0.90266341119967397</v>
      </c>
      <c r="N49" s="25">
        <v>12.259917689751211</v>
      </c>
    </row>
    <row r="50" spans="2:14" s="25" customFormat="1">
      <c r="B50" s="25" t="str">
        <f>VLOOKUP(F50,[1]NUTS_Europa!$A$2:$C$81,2,FALSE)</f>
        <v>NL11</v>
      </c>
      <c r="C50" s="25">
        <f>VLOOKUP(F50,[1]NUTS_Europa!$A$2:$C$81,3,FALSE)</f>
        <v>245</v>
      </c>
      <c r="D50" s="25" t="str">
        <f>VLOOKUP(G50,[1]NUTS_Europa!$A$2:$C$81,2,FALSE)</f>
        <v>NL34</v>
      </c>
      <c r="E50" s="25">
        <f>VLOOKUP(G50,[1]NUTS_Europa!$A$2:$C$81,3,FALSE)</f>
        <v>218</v>
      </c>
      <c r="F50" s="25">
        <v>30</v>
      </c>
      <c r="G50" s="25">
        <v>74</v>
      </c>
      <c r="H50" s="25">
        <v>41290.700293420996</v>
      </c>
      <c r="I50" s="25">
        <v>510709.2697101041</v>
      </c>
      <c r="J50" s="25">
        <v>115262.5922</v>
      </c>
      <c r="K50" s="25">
        <v>11.257999999999999</v>
      </c>
      <c r="L50" s="25">
        <v>10.944878618692467</v>
      </c>
      <c r="M50" s="25">
        <v>0.90266341119967397</v>
      </c>
      <c r="N50" s="25">
        <v>12.259917689751211</v>
      </c>
    </row>
    <row r="51" spans="2:14" s="25" customFormat="1">
      <c r="B51" s="25" t="str">
        <f>VLOOKUP(F51,[1]NUTS_Europa!$A$2:$C$81,2,FALSE)</f>
        <v>NL12</v>
      </c>
      <c r="C51" s="25">
        <f>VLOOKUP(F51,[1]NUTS_Europa!$A$2:$C$81,3,FALSE)</f>
        <v>218</v>
      </c>
      <c r="D51" s="25" t="str">
        <f>VLOOKUP(G51,[1]NUTS_Europa!$A$2:$C$81,2,FALSE)</f>
        <v>DE80</v>
      </c>
      <c r="E51" s="25">
        <f>VLOOKUP(G51,[1]NUTS_Europa!$A$2:$C$81,3,FALSE)</f>
        <v>245</v>
      </c>
      <c r="F51" s="25">
        <v>31</v>
      </c>
      <c r="G51" s="25">
        <v>46</v>
      </c>
      <c r="H51" s="25">
        <v>44252.598327923377</v>
      </c>
      <c r="I51" s="25">
        <v>510709.2697101041</v>
      </c>
      <c r="J51" s="25">
        <v>142841.86170000001</v>
      </c>
      <c r="K51" s="25">
        <v>11.257999999999999</v>
      </c>
      <c r="L51" s="25">
        <v>10.944878618692467</v>
      </c>
      <c r="M51" s="25">
        <v>0.90266341119967397</v>
      </c>
      <c r="N51" s="25">
        <v>12.259917689751211</v>
      </c>
    </row>
    <row r="52" spans="2:14" s="25" customFormat="1">
      <c r="B52" s="25" t="str">
        <f>VLOOKUP(F52,[1]NUTS_Europa!$A$2:$C$81,2,FALSE)</f>
        <v>NL32</v>
      </c>
      <c r="C52" s="25">
        <f>VLOOKUP(F52,[1]NUTS_Europa!$A$2:$C$81,3,FALSE)</f>
        <v>218</v>
      </c>
      <c r="D52" s="25" t="str">
        <f>VLOOKUP(G52,[1]NUTS_Europa!$A$2:$C$81,2,FALSE)</f>
        <v>DE93</v>
      </c>
      <c r="E52" s="25">
        <f>VLOOKUP(G52,[1]NUTS_Europa!$A$2:$C$81,3,FALSE)</f>
        <v>245</v>
      </c>
      <c r="F52" s="25">
        <v>32</v>
      </c>
      <c r="G52" s="25">
        <v>47</v>
      </c>
      <c r="H52" s="25">
        <v>38816.549598295918</v>
      </c>
      <c r="I52" s="25">
        <v>510709.2697101041</v>
      </c>
      <c r="J52" s="25">
        <v>141734.02660000001</v>
      </c>
      <c r="K52" s="25">
        <v>11.257999999999999</v>
      </c>
      <c r="L52" s="25">
        <v>10.944878618692467</v>
      </c>
      <c r="M52" s="25">
        <v>0.90266341119967397</v>
      </c>
      <c r="N52" s="25">
        <v>12.259917689751211</v>
      </c>
    </row>
    <row r="53" spans="2:14" s="25" customFormat="1">
      <c r="B53" s="25" t="str">
        <f>VLOOKUP(F53,[1]NUTS_Europa!$A$2:$C$81,2,FALSE)</f>
        <v>NL32</v>
      </c>
      <c r="C53" s="25">
        <f>VLOOKUP(F53,[1]NUTS_Europa!$A$2:$C$81,3,FALSE)</f>
        <v>218</v>
      </c>
      <c r="D53" s="25" t="str">
        <f>VLOOKUP(G53,[1]NUTS_Europa!$A$2:$C$81,2,FALSE)</f>
        <v>DEA1</v>
      </c>
      <c r="E53" s="25">
        <f>VLOOKUP(G53,[1]NUTS_Europa!$A$2:$C$81,3,FALSE)</f>
        <v>245</v>
      </c>
      <c r="F53" s="25">
        <v>32</v>
      </c>
      <c r="G53" s="25">
        <v>49</v>
      </c>
      <c r="H53" s="25">
        <v>41408.210378485499</v>
      </c>
      <c r="I53" s="25">
        <v>510709.2697101041</v>
      </c>
      <c r="J53" s="25">
        <v>117923.68180000001</v>
      </c>
      <c r="K53" s="25">
        <v>11.257999999999999</v>
      </c>
      <c r="L53" s="25">
        <v>10.944878618692467</v>
      </c>
      <c r="M53" s="25">
        <v>0.90266341119967397</v>
      </c>
      <c r="N53" s="25">
        <v>12.259917689751211</v>
      </c>
    </row>
    <row r="54" spans="2:14" s="25" customFormat="1">
      <c r="B54" s="25" t="str">
        <f>VLOOKUP(F54,[1]NUTS_Europa!$A$2:$C$81,2,FALSE)</f>
        <v>NL34</v>
      </c>
      <c r="C54" s="25">
        <f>VLOOKUP(F54,[1]NUTS_Europa!$A$2:$C$81,3,FALSE)</f>
        <v>250</v>
      </c>
      <c r="D54" s="25" t="str">
        <f>VLOOKUP(G54,[1]NUTS_Europa!$A$2:$C$81,2,FALSE)</f>
        <v>FRH0</v>
      </c>
      <c r="E54" s="25">
        <f>VLOOKUP(G54,[1]NUTS_Europa!$A$2:$C$81,3,FALSE)</f>
        <v>282</v>
      </c>
      <c r="F54" s="25">
        <v>34</v>
      </c>
      <c r="G54" s="25">
        <v>63</v>
      </c>
      <c r="H54" s="25">
        <v>14231.541984901738</v>
      </c>
      <c r="I54" s="25">
        <v>97937.389724195091</v>
      </c>
      <c r="J54" s="25">
        <v>135416.16140000001</v>
      </c>
      <c r="K54" s="25">
        <v>18.149999999999999</v>
      </c>
      <c r="L54" s="25">
        <v>17.546369076953205</v>
      </c>
      <c r="M54" s="25">
        <v>2.7782178093605734</v>
      </c>
      <c r="N54" s="25">
        <v>30.927692154878642</v>
      </c>
    </row>
    <row r="55" spans="2:14" s="25" customFormat="1">
      <c r="B55" s="25" t="str">
        <f>VLOOKUP(F55,[1]NUTS_Europa!$A$2:$C$81,2,FALSE)</f>
        <v>NL41</v>
      </c>
      <c r="C55" s="25">
        <f>VLOOKUP(F55,[1]NUTS_Europa!$A$2:$C$81,3,FALSE)</f>
        <v>253</v>
      </c>
      <c r="D55" s="25" t="str">
        <f>VLOOKUP(G55,[1]NUTS_Europa!$A$2:$C$81,2,FALSE)</f>
        <v>BE23</v>
      </c>
      <c r="E55" s="25">
        <f>VLOOKUP(G55,[1]NUTS_Europa!$A$2:$C$81,3,FALSE)</f>
        <v>220</v>
      </c>
      <c r="F55" s="25">
        <v>35</v>
      </c>
      <c r="G55" s="25">
        <v>42</v>
      </c>
      <c r="H55" s="25">
        <v>3000.9988261586891</v>
      </c>
      <c r="I55" s="25">
        <v>72175.619659131698</v>
      </c>
      <c r="J55" s="25">
        <v>192445.7181</v>
      </c>
      <c r="K55" s="25">
        <v>4.3499999999999996</v>
      </c>
      <c r="L55" s="25">
        <v>11.075903898136863</v>
      </c>
      <c r="M55" s="25">
        <v>1.0419117301672187</v>
      </c>
      <c r="N55" s="25">
        <v>12.721768050000001</v>
      </c>
    </row>
    <row r="56" spans="2:14" s="25" customFormat="1">
      <c r="B56" s="25" t="str">
        <f>VLOOKUP(F56,[1]NUTS_Europa!$A$2:$C$81,2,FALSE)</f>
        <v>PT11</v>
      </c>
      <c r="C56" s="25">
        <f>VLOOKUP(F56,[1]NUTS_Europa!$A$2:$C$81,3,FALSE)</f>
        <v>111</v>
      </c>
      <c r="D56" s="25" t="str">
        <f>VLOOKUP(G56,[1]NUTS_Europa!$A$2:$C$81,2,FALSE)</f>
        <v>PT11</v>
      </c>
      <c r="E56" s="25">
        <f>VLOOKUP(G56,[1]NUTS_Europa!$A$2:$C$81,3,FALSE)</f>
        <v>288</v>
      </c>
      <c r="F56" s="25">
        <v>36</v>
      </c>
      <c r="G56" s="25">
        <v>76</v>
      </c>
      <c r="H56" s="25">
        <v>5943.9384026769139</v>
      </c>
      <c r="I56" s="25">
        <v>73365.139745989203</v>
      </c>
      <c r="J56" s="25">
        <v>192445.7181</v>
      </c>
      <c r="K56" s="25">
        <v>3.6985000000000001</v>
      </c>
      <c r="L56" s="25">
        <v>9.3972296809944407</v>
      </c>
      <c r="M56" s="25">
        <v>0.67391978418212883</v>
      </c>
      <c r="N56" s="25">
        <v>10.2314247</v>
      </c>
    </row>
    <row r="57" spans="2:14" s="25" customFormat="1">
      <c r="B57" s="25" t="str">
        <f>VLOOKUP(F57,[1]NUTS_Europa!$A$2:$C$81,2,FALSE)</f>
        <v>PT15</v>
      </c>
      <c r="C57" s="25">
        <f>VLOOKUP(F57,[1]NUTS_Europa!$A$2:$C$81,3,FALSE)</f>
        <v>1065</v>
      </c>
      <c r="D57" s="25" t="str">
        <f>VLOOKUP(G57,[1]NUTS_Europa!$A$2:$C$81,2,FALSE)</f>
        <v>ES52</v>
      </c>
      <c r="E57" s="25">
        <f>VLOOKUP(G57,[1]NUTS_Europa!$A$2:$C$81,3,FALSE)</f>
        <v>1063</v>
      </c>
      <c r="F57" s="25">
        <v>37</v>
      </c>
      <c r="G57" s="25">
        <v>56</v>
      </c>
      <c r="H57" s="25">
        <v>14742.647309036656</v>
      </c>
      <c r="I57" s="25">
        <v>382331.60726286931</v>
      </c>
      <c r="J57" s="25">
        <v>141734.02660000001</v>
      </c>
      <c r="K57" s="25">
        <v>39.950000000000003</v>
      </c>
      <c r="L57" s="25">
        <v>8.677068016945011</v>
      </c>
      <c r="M57" s="25">
        <v>1.2669999699325465</v>
      </c>
      <c r="N57" s="25">
        <v>19.235545671061299</v>
      </c>
    </row>
    <row r="58" spans="2:14" s="25" customFormat="1">
      <c r="B58" s="25" t="str">
        <f>VLOOKUP(F58,[1]NUTS_Europa!$A$2:$C$81,2,FALSE)</f>
        <v>PT16</v>
      </c>
      <c r="C58" s="25">
        <f>VLOOKUP(F58,[1]NUTS_Europa!$A$2:$C$81,3,FALSE)</f>
        <v>111</v>
      </c>
      <c r="D58" s="25" t="str">
        <f>VLOOKUP(G58,[1]NUTS_Europa!$A$2:$C$81,2,FALSE)</f>
        <v>DE60</v>
      </c>
      <c r="E58" s="25">
        <f>VLOOKUP(G58,[1]NUTS_Europa!$A$2:$C$81,3,FALSE)</f>
        <v>245</v>
      </c>
      <c r="F58" s="25">
        <v>38</v>
      </c>
      <c r="G58" s="25">
        <v>45</v>
      </c>
      <c r="H58" s="25">
        <v>44559.806590359942</v>
      </c>
      <c r="I58" s="25">
        <v>526143.30921793892</v>
      </c>
      <c r="J58" s="25">
        <v>135416.16140000001</v>
      </c>
      <c r="K58" s="25">
        <v>56.75</v>
      </c>
      <c r="L58" s="25">
        <v>10.550527797156276</v>
      </c>
      <c r="M58" s="25">
        <v>1.0041388638419178</v>
      </c>
      <c r="N58" s="25">
        <v>12.898620319999999</v>
      </c>
    </row>
    <row r="59" spans="2:14" s="25" customFormat="1">
      <c r="B59" s="25" t="str">
        <f>VLOOKUP(F59,[1]NUTS_Europa!$A$2:$C$81,2,FALSE)</f>
        <v>PT16</v>
      </c>
      <c r="C59" s="25">
        <f>VLOOKUP(F59,[1]NUTS_Europa!$A$2:$C$81,3,FALSE)</f>
        <v>111</v>
      </c>
      <c r="D59" s="25" t="str">
        <f>VLOOKUP(G59,[1]NUTS_Europa!$A$2:$C$81,2,FALSE)</f>
        <v>DEF0</v>
      </c>
      <c r="E59" s="25">
        <f>VLOOKUP(G59,[1]NUTS_Europa!$A$2:$C$81,3,FALSE)</f>
        <v>245</v>
      </c>
      <c r="F59" s="25">
        <v>38</v>
      </c>
      <c r="G59" s="25">
        <v>50</v>
      </c>
      <c r="H59" s="25">
        <v>43899.306939633694</v>
      </c>
      <c r="I59" s="25">
        <v>526143.30921793892</v>
      </c>
      <c r="J59" s="25">
        <v>159445.52859999999</v>
      </c>
      <c r="K59" s="25">
        <v>56.75</v>
      </c>
      <c r="L59" s="25">
        <v>10.550527797156276</v>
      </c>
      <c r="M59" s="25">
        <v>1.0041388638419178</v>
      </c>
      <c r="N59" s="25">
        <v>12.898620319999999</v>
      </c>
    </row>
    <row r="60" spans="2:14" s="25" customFormat="1">
      <c r="B60" s="25" t="str">
        <f>VLOOKUP(F60,[1]NUTS_Europa!$A$2:$C$81,2,FALSE)</f>
        <v>PT17</v>
      </c>
      <c r="C60" s="25">
        <f>VLOOKUP(F60,[1]NUTS_Europa!$A$2:$C$81,3,FALSE)</f>
        <v>294</v>
      </c>
      <c r="D60" s="25" t="str">
        <f>VLOOKUP(G60,[1]NUTS_Europa!$A$2:$C$81,2,FALSE)</f>
        <v>PT18</v>
      </c>
      <c r="E60" s="25">
        <f>VLOOKUP(G60,[1]NUTS_Europa!$A$2:$C$81,3,FALSE)</f>
        <v>1065</v>
      </c>
      <c r="F60" s="25">
        <v>39</v>
      </c>
      <c r="G60" s="25">
        <v>40</v>
      </c>
      <c r="H60" s="25">
        <v>12367.611922602546</v>
      </c>
      <c r="I60" s="25">
        <v>70144.543600928228</v>
      </c>
      <c r="J60" s="25">
        <v>126450.71709999999</v>
      </c>
      <c r="K60" s="25">
        <v>2.25</v>
      </c>
      <c r="L60" s="25">
        <v>7.847340583639455</v>
      </c>
      <c r="M60" s="25">
        <v>3.2063130992817319</v>
      </c>
      <c r="N60" s="25">
        <v>48.678124325637803</v>
      </c>
    </row>
    <row r="61" spans="2:14" s="25" customFormat="1">
      <c r="B61" s="25" t="str">
        <f>VLOOKUP(F61,[1]NUTS_Europa!$A$2:$C$81,2,FALSE)</f>
        <v>PT18</v>
      </c>
      <c r="C61" s="25">
        <f>VLOOKUP(F61,[1]NUTS_Europa!$A$2:$C$81,3,FALSE)</f>
        <v>1065</v>
      </c>
      <c r="D61" s="25" t="str">
        <f>VLOOKUP(G61,[1]NUTS_Europa!$A$2:$C$81,2,FALSE)</f>
        <v>ES21</v>
      </c>
      <c r="E61" s="25">
        <f>VLOOKUP(G61,[1]NUTS_Europa!$A$2:$C$81,3,FALSE)</f>
        <v>1063</v>
      </c>
      <c r="F61" s="25">
        <v>40</v>
      </c>
      <c r="G61" s="25">
        <v>54</v>
      </c>
      <c r="H61" s="25">
        <v>19541.338887596321</v>
      </c>
      <c r="I61" s="25">
        <v>382331.60726286931</v>
      </c>
      <c r="J61" s="25">
        <v>176841.96369999999</v>
      </c>
      <c r="K61" s="25">
        <v>39.950000000000003</v>
      </c>
      <c r="L61" s="25">
        <v>8.677068016945011</v>
      </c>
      <c r="M61" s="25">
        <v>1.2669999699325465</v>
      </c>
      <c r="N61" s="25">
        <v>19.235545671061299</v>
      </c>
    </row>
    <row r="62" spans="2:14" s="25" customFormat="1">
      <c r="B62" s="25" t="str">
        <f>VLOOKUP(F62,[1]NUTS_Europa!$A$2:$C$81,2,FALSE)</f>
        <v>BE23</v>
      </c>
      <c r="C62" s="25">
        <f>VLOOKUP(F62,[1]NUTS_Europa!$A$2:$C$81,3,FALSE)</f>
        <v>220</v>
      </c>
      <c r="D62" s="25" t="str">
        <f>VLOOKUP(G62,[1]NUTS_Europa!$A$2:$C$81,2,FALSE)</f>
        <v>NL32</v>
      </c>
      <c r="E62" s="25">
        <f>VLOOKUP(G62,[1]NUTS_Europa!$A$2:$C$81,3,FALSE)</f>
        <v>253</v>
      </c>
      <c r="F62" s="25">
        <v>42</v>
      </c>
      <c r="G62" s="25">
        <v>72</v>
      </c>
      <c r="H62" s="25">
        <v>4699.7632295880949</v>
      </c>
      <c r="I62" s="25">
        <v>72175.619659131698</v>
      </c>
      <c r="J62" s="25">
        <v>198656.2873</v>
      </c>
      <c r="K62" s="25">
        <v>4.3499999999999996</v>
      </c>
      <c r="L62" s="25">
        <v>11.075903898136863</v>
      </c>
      <c r="M62" s="25">
        <v>1.0419117301672187</v>
      </c>
      <c r="N62" s="25">
        <v>12.721768050000001</v>
      </c>
    </row>
    <row r="63" spans="2:14" s="25" customFormat="1">
      <c r="B63" s="25" t="str">
        <f>VLOOKUP(F63,[1]NUTS_Europa!$A$2:$C$81,2,FALSE)</f>
        <v>DE60</v>
      </c>
      <c r="C63" s="25">
        <f>VLOOKUP(F63,[1]NUTS_Europa!$A$2:$C$81,3,FALSE)</f>
        <v>245</v>
      </c>
      <c r="D63" s="25" t="str">
        <f>VLOOKUP(G63,[1]NUTS_Europa!$A$2:$C$81,2,FALSE)</f>
        <v>NL11</v>
      </c>
      <c r="E63" s="25">
        <f>VLOOKUP(G63,[1]NUTS_Europa!$A$2:$C$81,3,FALSE)</f>
        <v>218</v>
      </c>
      <c r="F63" s="25">
        <v>45</v>
      </c>
      <c r="G63" s="25">
        <v>70</v>
      </c>
      <c r="H63" s="25">
        <v>41145.824846081217</v>
      </c>
      <c r="I63" s="25">
        <v>510709.2697101041</v>
      </c>
      <c r="J63" s="25">
        <v>163029.68049999999</v>
      </c>
      <c r="K63" s="25">
        <v>11.257999999999999</v>
      </c>
      <c r="L63" s="25">
        <v>10.944878618692467</v>
      </c>
      <c r="M63" s="25">
        <v>0.90266341119967397</v>
      </c>
      <c r="N63" s="25">
        <v>12.259917689751211</v>
      </c>
    </row>
    <row r="64" spans="2:14" s="25" customFormat="1">
      <c r="B64" s="25" t="str">
        <f>VLOOKUP(F64,[1]NUTS_Europa!$A$2:$C$81,2,FALSE)</f>
        <v>DE80</v>
      </c>
      <c r="C64" s="25">
        <f>VLOOKUP(F64,[1]NUTS_Europa!$A$2:$C$81,3,FALSE)</f>
        <v>245</v>
      </c>
      <c r="D64" s="25" t="str">
        <f>VLOOKUP(G64,[1]NUTS_Europa!$A$2:$C$81,2,FALSE)</f>
        <v>NL41</v>
      </c>
      <c r="E64" s="25">
        <f>VLOOKUP(G64,[1]NUTS_Europa!$A$2:$C$81,3,FALSE)</f>
        <v>218</v>
      </c>
      <c r="F64" s="25">
        <v>46</v>
      </c>
      <c r="G64" s="25">
        <v>75</v>
      </c>
      <c r="H64" s="25">
        <v>44075.528336730298</v>
      </c>
      <c r="I64" s="25">
        <v>510709.2697101041</v>
      </c>
      <c r="J64" s="25">
        <v>163029.68049999999</v>
      </c>
      <c r="K64" s="25">
        <v>11.257999999999999</v>
      </c>
      <c r="L64" s="25">
        <v>10.944878618692467</v>
      </c>
      <c r="M64" s="25">
        <v>0.90266341119967397</v>
      </c>
      <c r="N64" s="25">
        <v>12.259917689751211</v>
      </c>
    </row>
    <row r="65" spans="2:14" s="25" customFormat="1">
      <c r="B65" s="25" t="str">
        <f>VLOOKUP(F65,[1]NUTS_Europa!$A$2:$C$81,2,FALSE)</f>
        <v>DE93</v>
      </c>
      <c r="C65" s="25">
        <f>VLOOKUP(F65,[1]NUTS_Europa!$A$2:$C$81,3,FALSE)</f>
        <v>245</v>
      </c>
      <c r="D65" s="25" t="str">
        <f>VLOOKUP(G65,[1]NUTS_Europa!$A$2:$C$81,2,FALSE)</f>
        <v>NL11</v>
      </c>
      <c r="E65" s="25">
        <f>VLOOKUP(G65,[1]NUTS_Europa!$A$2:$C$81,3,FALSE)</f>
        <v>218</v>
      </c>
      <c r="F65" s="25">
        <v>47</v>
      </c>
      <c r="G65" s="25">
        <v>70</v>
      </c>
      <c r="H65" s="25">
        <v>41387.28392498086</v>
      </c>
      <c r="I65" s="25">
        <v>510709.2697101041</v>
      </c>
      <c r="J65" s="25">
        <v>141512.31529999999</v>
      </c>
      <c r="K65" s="25">
        <v>11.257999999999999</v>
      </c>
      <c r="L65" s="25">
        <v>10.944878618692467</v>
      </c>
      <c r="M65" s="25">
        <v>0.90266341119967397</v>
      </c>
      <c r="N65" s="25">
        <v>12.259917689751211</v>
      </c>
    </row>
    <row r="66" spans="2:14" s="25" customFormat="1">
      <c r="B66" s="25" t="str">
        <f>VLOOKUP(F66,[1]NUTS_Europa!$A$2:$C$81,2,FALSE)</f>
        <v>DE94</v>
      </c>
      <c r="C66" s="25">
        <f>VLOOKUP(F66,[1]NUTS_Europa!$A$2:$C$81,3,FALSE)</f>
        <v>1069</v>
      </c>
      <c r="D66" s="25" t="str">
        <f>VLOOKUP(G66,[1]NUTS_Europa!$A$2:$C$81,2,FALSE)</f>
        <v>FRD1</v>
      </c>
      <c r="E66" s="25">
        <f>VLOOKUP(G66,[1]NUTS_Europa!$A$2:$C$81,3,FALSE)</f>
        <v>269</v>
      </c>
      <c r="F66" s="25">
        <v>48</v>
      </c>
      <c r="G66" s="25">
        <v>59</v>
      </c>
      <c r="H66" s="25">
        <v>21358.735872246183</v>
      </c>
      <c r="I66" s="25">
        <v>97411.212927343266</v>
      </c>
      <c r="J66" s="25">
        <v>114203.5226</v>
      </c>
      <c r="K66" s="25">
        <v>26.052499999999998</v>
      </c>
      <c r="L66" s="25">
        <v>12.340711579222877</v>
      </c>
      <c r="M66" s="25">
        <v>4.1022665522314528</v>
      </c>
      <c r="N66" s="25">
        <v>52.695479294783247</v>
      </c>
    </row>
    <row r="67" spans="2:14" s="25" customFormat="1">
      <c r="B67" s="25" t="str">
        <f>VLOOKUP(F67,[1]NUTS_Europa!$A$2:$C$81,2,FALSE)</f>
        <v>DEA1</v>
      </c>
      <c r="C67" s="25">
        <f>VLOOKUP(F67,[1]NUTS_Europa!$A$2:$C$81,3,FALSE)</f>
        <v>245</v>
      </c>
      <c r="D67" s="25" t="str">
        <f>VLOOKUP(G67,[1]NUTS_Europa!$A$2:$C$81,2,FALSE)</f>
        <v>NL41</v>
      </c>
      <c r="E67" s="25">
        <f>VLOOKUP(G67,[1]NUTS_Europa!$A$2:$C$81,3,FALSE)</f>
        <v>218</v>
      </c>
      <c r="F67" s="25">
        <v>49</v>
      </c>
      <c r="G67" s="25">
        <v>75</v>
      </c>
      <c r="H67" s="25">
        <v>43125.78929305834</v>
      </c>
      <c r="I67" s="25">
        <v>510709.2697101041</v>
      </c>
      <c r="J67" s="25">
        <v>126450.71709999999</v>
      </c>
      <c r="K67" s="25">
        <v>11.257999999999999</v>
      </c>
      <c r="L67" s="25">
        <v>10.944878618692467</v>
      </c>
      <c r="M67" s="25">
        <v>0.90266341119967397</v>
      </c>
      <c r="N67" s="25">
        <v>12.259917689751211</v>
      </c>
    </row>
    <row r="68" spans="2:14" s="25" customFormat="1">
      <c r="B68" s="25" t="str">
        <f>VLOOKUP(F68,[1]NUTS_Europa!$A$2:$C$81,2,FALSE)</f>
        <v>DEF0</v>
      </c>
      <c r="C68" s="25">
        <f>VLOOKUP(F68,[1]NUTS_Europa!$A$2:$C$81,3,FALSE)</f>
        <v>245</v>
      </c>
      <c r="D68" s="25" t="str">
        <f>VLOOKUP(G68,[1]NUTS_Europa!$A$2:$C$81,2,FALSE)</f>
        <v>NL34</v>
      </c>
      <c r="E68" s="25">
        <f>VLOOKUP(G68,[1]NUTS_Europa!$A$2:$C$81,3,FALSE)</f>
        <v>218</v>
      </c>
      <c r="F68" s="25">
        <v>50</v>
      </c>
      <c r="G68" s="25">
        <v>74</v>
      </c>
      <c r="H68" s="25">
        <v>40550.22578479541</v>
      </c>
      <c r="I68" s="25">
        <v>510709.2697101041</v>
      </c>
      <c r="J68" s="25">
        <v>123840.01519999999</v>
      </c>
      <c r="K68" s="25">
        <v>11.257999999999999</v>
      </c>
      <c r="L68" s="25">
        <v>10.944878618692467</v>
      </c>
      <c r="M68" s="25">
        <v>0.90266341119967397</v>
      </c>
      <c r="N68" s="25">
        <v>12.259917689751211</v>
      </c>
    </row>
    <row r="69" spans="2:14" s="25" customFormat="1">
      <c r="B69" s="25" t="str">
        <f>VLOOKUP(F69,[1]NUTS_Europa!$A$2:$C$81,2,FALSE)</f>
        <v>ES11</v>
      </c>
      <c r="C69" s="25">
        <f>VLOOKUP(F69,[1]NUTS_Europa!$A$2:$C$81,3,FALSE)</f>
        <v>285</v>
      </c>
      <c r="D69" s="25" t="str">
        <f>VLOOKUP(G69,[1]NUTS_Europa!$A$2:$C$81,2,FALSE)</f>
        <v>ES12</v>
      </c>
      <c r="E69" s="25">
        <f>VLOOKUP(G69,[1]NUTS_Europa!$A$2:$C$81,3,FALSE)</f>
        <v>163</v>
      </c>
      <c r="F69" s="25">
        <v>51</v>
      </c>
      <c r="G69" s="25">
        <v>52</v>
      </c>
      <c r="H69" s="25">
        <v>7355.9213893014094</v>
      </c>
      <c r="I69" s="25">
        <v>78298.280379343996</v>
      </c>
      <c r="J69" s="25">
        <v>127001.217</v>
      </c>
      <c r="K69" s="25">
        <v>12.75</v>
      </c>
      <c r="L69" s="25">
        <v>11.743048412780166</v>
      </c>
      <c r="M69" s="25">
        <v>0.94138018485179786</v>
      </c>
      <c r="N69" s="25">
        <v>12.09245655</v>
      </c>
    </row>
    <row r="70" spans="2:14" s="25" customFormat="1">
      <c r="B70" s="25" t="str">
        <f>VLOOKUP(F70,[1]NUTS_Europa!$A$2:$C$81,2,FALSE)</f>
        <v>ES11</v>
      </c>
      <c r="C70" s="25">
        <f>VLOOKUP(F70,[1]NUTS_Europa!$A$2:$C$81,3,FALSE)</f>
        <v>285</v>
      </c>
      <c r="D70" s="25" t="str">
        <f>VLOOKUP(G70,[1]NUTS_Europa!$A$2:$C$81,2,FALSE)</f>
        <v>FRJ2</v>
      </c>
      <c r="E70" s="25">
        <f>VLOOKUP(G70,[1]NUTS_Europa!$A$2:$C$81,3,FALSE)</f>
        <v>163</v>
      </c>
      <c r="F70" s="25">
        <v>51</v>
      </c>
      <c r="G70" s="25">
        <v>68</v>
      </c>
      <c r="H70" s="25">
        <v>11372.902438189361</v>
      </c>
      <c r="I70" s="25">
        <v>78298.280379343996</v>
      </c>
      <c r="J70" s="25">
        <v>117923.68180000001</v>
      </c>
      <c r="K70" s="25">
        <v>12.75</v>
      </c>
      <c r="L70" s="25">
        <v>11.743048412780166</v>
      </c>
      <c r="M70" s="25">
        <v>0.94138018485179786</v>
      </c>
      <c r="N70" s="25">
        <v>12.09245655</v>
      </c>
    </row>
    <row r="71" spans="2:14" s="25" customFormat="1">
      <c r="B71" s="25" t="str">
        <f>VLOOKUP(F71,[1]NUTS_Europa!$A$2:$C$81,2,FALSE)</f>
        <v>ES12</v>
      </c>
      <c r="C71" s="25">
        <f>VLOOKUP(F71,[1]NUTS_Europa!$A$2:$C$81,3,FALSE)</f>
        <v>163</v>
      </c>
      <c r="D71" s="25" t="str">
        <f>VLOOKUP(G71,[1]NUTS_Europa!$A$2:$C$81,2,FALSE)</f>
        <v>FRG0</v>
      </c>
      <c r="E71" s="25">
        <f>VLOOKUP(G71,[1]NUTS_Europa!$A$2:$C$81,3,FALSE)</f>
        <v>283</v>
      </c>
      <c r="F71" s="25">
        <v>52</v>
      </c>
      <c r="G71" s="25">
        <v>62</v>
      </c>
      <c r="H71" s="25">
        <v>8820.7831837647973</v>
      </c>
      <c r="I71" s="25">
        <v>74675.913405869374</v>
      </c>
      <c r="J71" s="25">
        <v>118487.9544</v>
      </c>
      <c r="K71" s="25">
        <v>9.3949999999999996</v>
      </c>
      <c r="L71" s="25">
        <v>12.295462658040089</v>
      </c>
      <c r="M71" s="25">
        <v>1.0050340867064003</v>
      </c>
      <c r="N71" s="25">
        <v>12.494601375</v>
      </c>
    </row>
    <row r="72" spans="2:14" s="25" customFormat="1">
      <c r="B72" s="25" t="str">
        <f>VLOOKUP(F72,[1]NUTS_Europa!$A$2:$C$81,2,FALSE)</f>
        <v>ES13</v>
      </c>
      <c r="C72" s="25">
        <f>VLOOKUP(F72,[1]NUTS_Europa!$A$2:$C$81,3,FALSE)</f>
        <v>285</v>
      </c>
      <c r="D72" s="25" t="str">
        <f>VLOOKUP(G72,[1]NUTS_Europa!$A$2:$C$81,2,FALSE)</f>
        <v>PT15</v>
      </c>
      <c r="E72" s="25">
        <f>VLOOKUP(G72,[1]NUTS_Europa!$A$2:$C$81,3,FALSE)</f>
        <v>61</v>
      </c>
      <c r="F72" s="25">
        <v>53</v>
      </c>
      <c r="G72" s="25">
        <v>77</v>
      </c>
      <c r="H72" s="25">
        <v>9907.9446258750886</v>
      </c>
      <c r="I72" s="25">
        <v>90750.509455887193</v>
      </c>
      <c r="J72" s="25">
        <v>117768.50930000001</v>
      </c>
      <c r="K72" s="25">
        <v>31.55</v>
      </c>
      <c r="L72" s="25">
        <v>8.6644186121887419</v>
      </c>
      <c r="M72" s="25">
        <v>0.58390376384366482</v>
      </c>
      <c r="N72" s="25">
        <v>9.5236329000000008</v>
      </c>
    </row>
    <row r="73" spans="2:14" s="25" customFormat="1">
      <c r="B73" s="25" t="str">
        <f>VLOOKUP(F73,[1]NUTS_Europa!$A$2:$C$81,2,FALSE)</f>
        <v>ES13</v>
      </c>
      <c r="C73" s="25">
        <f>VLOOKUP(F73,[1]NUTS_Europa!$A$2:$C$81,3,FALSE)</f>
        <v>285</v>
      </c>
      <c r="D73" s="25" t="str">
        <f>VLOOKUP(G73,[1]NUTS_Europa!$A$2:$C$81,2,FALSE)</f>
        <v>PT18</v>
      </c>
      <c r="E73" s="25">
        <f>VLOOKUP(G73,[1]NUTS_Europa!$A$2:$C$81,3,FALSE)</f>
        <v>61</v>
      </c>
      <c r="F73" s="25">
        <v>53</v>
      </c>
      <c r="G73" s="25">
        <v>80</v>
      </c>
      <c r="H73" s="25">
        <v>11871.155835513986</v>
      </c>
      <c r="I73" s="25">
        <v>90750.509455887193</v>
      </c>
      <c r="J73" s="25">
        <v>141696.47589999999</v>
      </c>
      <c r="K73" s="25">
        <v>31.55</v>
      </c>
      <c r="L73" s="25">
        <v>8.6644186121887419</v>
      </c>
      <c r="M73" s="25">
        <v>0.58390376384366482</v>
      </c>
      <c r="N73" s="25">
        <v>9.5236329000000008</v>
      </c>
    </row>
    <row r="74" spans="2:14" s="25" customFormat="1">
      <c r="B74" s="25" t="str">
        <f>VLOOKUP(F74,[1]NUTS_Europa!$A$2:$C$81,2,FALSE)</f>
        <v>ES21</v>
      </c>
      <c r="C74" s="25">
        <f>VLOOKUP(F74,[1]NUTS_Europa!$A$2:$C$81,3,FALSE)</f>
        <v>1063</v>
      </c>
      <c r="D74" s="25" t="str">
        <f>VLOOKUP(G74,[1]NUTS_Europa!$A$2:$C$81,2,FALSE)</f>
        <v>ES62</v>
      </c>
      <c r="E74" s="25">
        <f>VLOOKUP(G74,[1]NUTS_Europa!$A$2:$C$81,3,FALSE)</f>
        <v>462</v>
      </c>
      <c r="F74" s="25">
        <v>54</v>
      </c>
      <c r="G74" s="25">
        <v>58</v>
      </c>
      <c r="H74" s="25">
        <v>17550.396574143808</v>
      </c>
      <c r="I74" s="25">
        <v>365839.29475324892</v>
      </c>
      <c r="J74" s="25">
        <v>131067.4498</v>
      </c>
      <c r="K74" s="25">
        <v>23</v>
      </c>
      <c r="L74" s="25">
        <v>9.5963831350089759</v>
      </c>
      <c r="M74" s="25">
        <v>0.81507264240296062</v>
      </c>
      <c r="N74" s="25">
        <v>12.374402060174839</v>
      </c>
    </row>
    <row r="75" spans="2:14" s="25" customFormat="1">
      <c r="B75" s="25" t="str">
        <f>VLOOKUP(F75,[1]NUTS_Europa!$A$2:$C$81,2,FALSE)</f>
        <v>ES51</v>
      </c>
      <c r="C75" s="25">
        <f>VLOOKUP(F75,[1]NUTS_Europa!$A$2:$C$81,3,FALSE)</f>
        <v>1064</v>
      </c>
      <c r="D75" s="25" t="str">
        <f>VLOOKUP(G75,[1]NUTS_Europa!$A$2:$C$81,2,FALSE)</f>
        <v>ES61</v>
      </c>
      <c r="E75" s="25">
        <f>VLOOKUP(G75,[1]NUTS_Europa!$A$2:$C$81,3,FALSE)</f>
        <v>297</v>
      </c>
      <c r="F75" s="25">
        <v>55</v>
      </c>
      <c r="G75" s="25">
        <v>57</v>
      </c>
      <c r="H75" s="25">
        <v>10642.303927952407</v>
      </c>
      <c r="I75" s="25">
        <v>83224.17443005614</v>
      </c>
      <c r="J75" s="25">
        <v>117061.7148</v>
      </c>
      <c r="K75" s="25">
        <v>23.15</v>
      </c>
      <c r="L75" s="25">
        <v>8.3853848592833771</v>
      </c>
      <c r="M75" s="25">
        <v>0.83351292974559399</v>
      </c>
      <c r="N75" s="25">
        <v>12.654361805861022</v>
      </c>
    </row>
    <row r="76" spans="2:14" s="25" customFormat="1">
      <c r="B76" s="25" t="str">
        <f>VLOOKUP(F76,[1]NUTS_Europa!$A$2:$C$81,2,FALSE)</f>
        <v>ES51</v>
      </c>
      <c r="C76" s="25">
        <f>VLOOKUP(F76,[1]NUTS_Europa!$A$2:$C$81,3,FALSE)</f>
        <v>1064</v>
      </c>
      <c r="D76" s="25" t="str">
        <f>VLOOKUP(G76,[1]NUTS_Europa!$A$2:$C$81,2,FALSE)</f>
        <v>PT17</v>
      </c>
      <c r="E76" s="25">
        <f>VLOOKUP(G76,[1]NUTS_Europa!$A$2:$C$81,3,FALSE)</f>
        <v>297</v>
      </c>
      <c r="F76" s="25">
        <v>55</v>
      </c>
      <c r="G76" s="25">
        <v>79</v>
      </c>
      <c r="H76" s="25">
        <v>11821.98149858019</v>
      </c>
      <c r="I76" s="25">
        <v>83224.17443005614</v>
      </c>
      <c r="J76" s="25">
        <v>117923.68180000001</v>
      </c>
      <c r="K76" s="25">
        <v>23.15</v>
      </c>
      <c r="L76" s="25">
        <v>8.3853848592833771</v>
      </c>
      <c r="M76" s="25">
        <v>0.83351292974559399</v>
      </c>
      <c r="N76" s="25">
        <v>12.654361805861022</v>
      </c>
    </row>
    <row r="77" spans="2:14" s="25" customFormat="1">
      <c r="B77" s="25" t="str">
        <f>VLOOKUP(F77,[1]NUTS_Europa!$A$2:$C$81,2,FALSE)</f>
        <v>ES52</v>
      </c>
      <c r="C77" s="25">
        <f>VLOOKUP(F77,[1]NUTS_Europa!$A$2:$C$81,3,FALSE)</f>
        <v>1063</v>
      </c>
      <c r="D77" s="25" t="str">
        <f>VLOOKUP(G77,[1]NUTS_Europa!$A$2:$C$81,2,FALSE)</f>
        <v>ES62</v>
      </c>
      <c r="E77" s="25">
        <f>VLOOKUP(G77,[1]NUTS_Europa!$A$2:$C$81,3,FALSE)</f>
        <v>462</v>
      </c>
      <c r="F77" s="25">
        <v>56</v>
      </c>
      <c r="G77" s="25">
        <v>58</v>
      </c>
      <c r="H77" s="25">
        <v>13585.984637321475</v>
      </c>
      <c r="I77" s="25">
        <v>365839.29475324892</v>
      </c>
      <c r="J77" s="25">
        <v>163171.4883</v>
      </c>
      <c r="K77" s="25">
        <v>23</v>
      </c>
      <c r="L77" s="25">
        <v>9.5963831350089759</v>
      </c>
      <c r="M77" s="25">
        <v>0.81507264240296062</v>
      </c>
      <c r="N77" s="25">
        <v>12.374402060174839</v>
      </c>
    </row>
    <row r="78" spans="2:14" s="25" customFormat="1">
      <c r="B78" s="25" t="str">
        <f>VLOOKUP(F78,[1]NUTS_Europa!$A$2:$C$81,2,FALSE)</f>
        <v>ES61</v>
      </c>
      <c r="C78" s="25">
        <f>VLOOKUP(F78,[1]NUTS_Europa!$A$2:$C$81,3,FALSE)</f>
        <v>297</v>
      </c>
      <c r="D78" s="25" t="str">
        <f>VLOOKUP(G78,[1]NUTS_Europa!$A$2:$C$81,2,FALSE)</f>
        <v>FRJ1</v>
      </c>
      <c r="E78" s="25">
        <f>VLOOKUP(G78,[1]NUTS_Europa!$A$2:$C$81,3,FALSE)</f>
        <v>1064</v>
      </c>
      <c r="F78" s="25">
        <v>57</v>
      </c>
      <c r="G78" s="25">
        <v>66</v>
      </c>
      <c r="H78" s="25">
        <v>10609.073573850217</v>
      </c>
      <c r="I78" s="25">
        <v>83224.17443005614</v>
      </c>
      <c r="J78" s="25">
        <v>159445.52859999999</v>
      </c>
      <c r="K78" s="25">
        <v>23.15</v>
      </c>
      <c r="L78" s="25">
        <v>8.3853848592833771</v>
      </c>
      <c r="M78" s="25">
        <v>0.83351292974559399</v>
      </c>
      <c r="N78" s="25">
        <v>12.654361805861022</v>
      </c>
    </row>
    <row r="79" spans="2:14" s="25" customFormat="1">
      <c r="B79" s="25" t="str">
        <f>VLOOKUP(F79,[1]NUTS_Europa!$A$2:$C$81,2,FALSE)</f>
        <v>FRD2</v>
      </c>
      <c r="C79" s="25">
        <f>VLOOKUP(F79,[1]NUTS_Europa!$A$2:$C$81,3,FALSE)</f>
        <v>271</v>
      </c>
      <c r="D79" s="25" t="str">
        <f>VLOOKUP(G79,[1]NUTS_Europa!$A$2:$C$81,2,FALSE)</f>
        <v>PT15</v>
      </c>
      <c r="E79" s="25">
        <f>VLOOKUP(G79,[1]NUTS_Europa!$A$2:$C$81,3,FALSE)</f>
        <v>61</v>
      </c>
      <c r="F79" s="25">
        <v>60</v>
      </c>
      <c r="G79" s="25">
        <v>77</v>
      </c>
      <c r="H79" s="25">
        <v>5131.0369366321438</v>
      </c>
      <c r="I79" s="25">
        <v>113739.28571386222</v>
      </c>
      <c r="J79" s="25">
        <v>154854.3009</v>
      </c>
      <c r="K79" s="25">
        <v>57.9</v>
      </c>
      <c r="L79" s="25">
        <v>8.05959364587107</v>
      </c>
      <c r="M79" s="25">
        <v>0.83440418552950846</v>
      </c>
      <c r="N79" s="25">
        <v>11.384664750000001</v>
      </c>
    </row>
    <row r="80" spans="2:14" s="25" customFormat="1">
      <c r="B80" s="25" t="str">
        <f>VLOOKUP(F80,[1]NUTS_Europa!$A$2:$C$81,2,FALSE)</f>
        <v>FRD2</v>
      </c>
      <c r="C80" s="25">
        <f>VLOOKUP(F80,[1]NUTS_Europa!$A$2:$C$81,3,FALSE)</f>
        <v>271</v>
      </c>
      <c r="D80" s="25" t="str">
        <f>VLOOKUP(G80,[1]NUTS_Europa!$A$2:$C$81,2,FALSE)</f>
        <v>PT18</v>
      </c>
      <c r="E80" s="25">
        <f>VLOOKUP(G80,[1]NUTS_Europa!$A$2:$C$81,3,FALSE)</f>
        <v>61</v>
      </c>
      <c r="F80" s="25">
        <v>60</v>
      </c>
      <c r="G80" s="25">
        <v>80</v>
      </c>
      <c r="H80" s="25">
        <v>7477.8831128618949</v>
      </c>
      <c r="I80" s="25">
        <v>113739.28571386222</v>
      </c>
      <c r="J80" s="25">
        <v>120125.8052</v>
      </c>
      <c r="K80" s="25">
        <v>57.9</v>
      </c>
      <c r="L80" s="25">
        <v>8.05959364587107</v>
      </c>
      <c r="M80" s="25">
        <v>0.83440418552950846</v>
      </c>
      <c r="N80" s="25">
        <v>11.384664750000001</v>
      </c>
    </row>
    <row r="81" spans="2:14" s="25" customFormat="1">
      <c r="B81" s="25" t="str">
        <f>VLOOKUP(F81,[1]NUTS_Europa!$A$2:$C$81,2,FALSE)</f>
        <v>FRG0</v>
      </c>
      <c r="C81" s="25">
        <f>VLOOKUP(F81,[1]NUTS_Europa!$A$2:$C$81,3,FALSE)</f>
        <v>283</v>
      </c>
      <c r="D81" s="25" t="str">
        <f>VLOOKUP(G81,[1]NUTS_Europa!$A$2:$C$81,2,FALSE)</f>
        <v>FRI2</v>
      </c>
      <c r="E81" s="25">
        <f>VLOOKUP(G81,[1]NUTS_Europa!$A$2:$C$81,3,FALSE)</f>
        <v>275</v>
      </c>
      <c r="F81" s="25">
        <v>62</v>
      </c>
      <c r="G81" s="25">
        <v>69</v>
      </c>
      <c r="H81" s="25">
        <v>7918.9830042641415</v>
      </c>
      <c r="I81" s="25">
        <v>67842.592206389498</v>
      </c>
      <c r="J81" s="25">
        <v>507158.32770000002</v>
      </c>
      <c r="K81" s="25">
        <v>4</v>
      </c>
      <c r="L81" s="25">
        <v>13.78593806474197</v>
      </c>
      <c r="M81" s="25">
        <v>1.007632166822809</v>
      </c>
      <c r="N81" s="25">
        <v>12.526900752527801</v>
      </c>
    </row>
    <row r="82" spans="2:14" s="25" customFormat="1">
      <c r="B82" s="25" t="str">
        <f>VLOOKUP(F82,[1]NUTS_Europa!$A$2:$C$81,2,FALSE)</f>
        <v>FRH0</v>
      </c>
      <c r="C82" s="25">
        <f>VLOOKUP(F82,[1]NUTS_Europa!$A$2:$C$81,3,FALSE)</f>
        <v>282</v>
      </c>
      <c r="D82" s="25" t="str">
        <f>VLOOKUP(G82,[1]NUTS_Europa!$A$2:$C$81,2,FALSE)</f>
        <v>NL12</v>
      </c>
      <c r="E82" s="25">
        <f>VLOOKUP(G82,[1]NUTS_Europa!$A$2:$C$81,3,FALSE)</f>
        <v>250</v>
      </c>
      <c r="F82" s="25">
        <v>63</v>
      </c>
      <c r="G82" s="25">
        <v>71</v>
      </c>
      <c r="H82" s="25">
        <v>18576.60438343279</v>
      </c>
      <c r="I82" s="25">
        <v>97937.389724195091</v>
      </c>
      <c r="J82" s="25">
        <v>117923.68180000001</v>
      </c>
      <c r="K82" s="25">
        <v>18.149999999999999</v>
      </c>
      <c r="L82" s="25">
        <v>17.546369076953205</v>
      </c>
      <c r="M82" s="25">
        <v>2.7782178093605734</v>
      </c>
      <c r="N82" s="25">
        <v>30.927692154878642</v>
      </c>
    </row>
    <row r="83" spans="2:14" s="25" customFormat="1">
      <c r="B83" s="25" t="str">
        <f>VLOOKUP(F83,[1]NUTS_Europa!$A$2:$C$81,2,FALSE)</f>
        <v>FRJ1</v>
      </c>
      <c r="C83" s="25">
        <f>VLOOKUP(F83,[1]NUTS_Europa!$A$2:$C$81,3,FALSE)</f>
        <v>1064</v>
      </c>
      <c r="D83" s="25" t="str">
        <f>VLOOKUP(G83,[1]NUTS_Europa!$A$2:$C$81,2,FALSE)</f>
        <v>PT17</v>
      </c>
      <c r="E83" s="25">
        <f>VLOOKUP(G83,[1]NUTS_Europa!$A$2:$C$81,3,FALSE)</f>
        <v>297</v>
      </c>
      <c r="F83" s="25">
        <v>66</v>
      </c>
      <c r="G83" s="25">
        <v>79</v>
      </c>
      <c r="H83" s="25">
        <v>11788.751144477998</v>
      </c>
      <c r="I83" s="25">
        <v>83224.17443005614</v>
      </c>
      <c r="J83" s="25">
        <v>192445.7181</v>
      </c>
      <c r="K83" s="25">
        <v>23.15</v>
      </c>
      <c r="L83" s="25">
        <v>8.3853848592833771</v>
      </c>
      <c r="M83" s="25">
        <v>0.83351292974559399</v>
      </c>
      <c r="N83" s="25">
        <v>12.654361805861022</v>
      </c>
    </row>
    <row r="84" spans="2:14" s="25" customFormat="1"/>
    <row r="85" spans="2:14" s="25" customFormat="1"/>
    <row r="86" spans="2:14" s="25" customFormat="1">
      <c r="B86" s="27" t="s">
        <v>14</v>
      </c>
    </row>
    <row r="87" spans="2:14" s="25" customFormat="1">
      <c r="B87" s="28" t="s">
        <v>0</v>
      </c>
      <c r="C87" s="28" t="s">
        <v>1</v>
      </c>
      <c r="D87" s="28" t="s">
        <v>2</v>
      </c>
      <c r="E87" s="28" t="s">
        <v>3</v>
      </c>
      <c r="F87" s="25" t="s">
        <v>4</v>
      </c>
      <c r="G87" s="25" t="s">
        <v>5</v>
      </c>
      <c r="H87" s="28" t="s">
        <v>12</v>
      </c>
      <c r="I87" s="28" t="s">
        <v>13</v>
      </c>
      <c r="J87" s="25" t="s">
        <v>6</v>
      </c>
      <c r="K87" s="25" t="s">
        <v>7</v>
      </c>
      <c r="L87" s="25" t="s">
        <v>8</v>
      </c>
      <c r="M87" s="25" t="s">
        <v>9</v>
      </c>
      <c r="N87" s="25" t="s">
        <v>10</v>
      </c>
    </row>
    <row r="88" spans="2:14" s="25" customFormat="1">
      <c r="B88" s="25" t="str">
        <f>VLOOKUP(F88,[1]NUTS_Europa!$A$2:$C$81,2,FALSE)</f>
        <v>NL34</v>
      </c>
      <c r="C88" s="25">
        <f>VLOOKUP(F88,[1]NUTS_Europa!$A$2:$C$81,3,FALSE)</f>
        <v>250</v>
      </c>
      <c r="D88" s="25" t="str">
        <f>VLOOKUP(G88,[1]NUTS_Europa!$A$2:$C$81,2,FALSE)</f>
        <v>FRH0</v>
      </c>
      <c r="E88" s="25">
        <f>VLOOKUP(G88,[1]NUTS_Europa!$A$2:$C$81,3,FALSE)</f>
        <v>282</v>
      </c>
      <c r="F88" s="25">
        <v>34</v>
      </c>
      <c r="G88" s="25">
        <v>63</v>
      </c>
      <c r="H88" s="25">
        <v>14231.541984901738</v>
      </c>
      <c r="I88" s="25">
        <v>97937.389724195091</v>
      </c>
      <c r="J88" s="25">
        <v>135416.16140000001</v>
      </c>
      <c r="K88" s="25">
        <v>18.149999999999999</v>
      </c>
      <c r="L88" s="25">
        <v>17.546369076953205</v>
      </c>
      <c r="M88" s="25">
        <v>2.7782178093605734</v>
      </c>
      <c r="N88" s="25">
        <v>30.927692154878642</v>
      </c>
    </row>
    <row r="89" spans="2:14" s="25" customFormat="1">
      <c r="B89" s="25" t="s">
        <v>15</v>
      </c>
      <c r="C89" s="25">
        <v>282</v>
      </c>
      <c r="D89" s="25" t="s">
        <v>16</v>
      </c>
      <c r="E89" s="25">
        <v>250</v>
      </c>
      <c r="F89" s="25">
        <v>63</v>
      </c>
      <c r="G89" s="25">
        <v>71</v>
      </c>
      <c r="H89" s="25">
        <v>18576.60438343279</v>
      </c>
      <c r="I89" s="25">
        <v>97937.389724195091</v>
      </c>
      <c r="J89" s="25">
        <v>117923.68180000001</v>
      </c>
      <c r="K89" s="25">
        <v>18.149999999999999</v>
      </c>
      <c r="L89" s="25">
        <v>17.546369076953205</v>
      </c>
      <c r="M89" s="25">
        <v>2.7782178093605734</v>
      </c>
      <c r="N89" s="25">
        <v>30.927692154878642</v>
      </c>
    </row>
    <row r="90" spans="2:14" s="25" customFormat="1">
      <c r="B90" s="25" t="str">
        <f>VLOOKUP(G90,[1]NUTS_Europa!$A$2:$C$81,2,FALSE)</f>
        <v>NL12</v>
      </c>
      <c r="C90" s="25">
        <f>VLOOKUP(G90,[1]NUTS_Europa!$A$2:$C$81,3,FALSE)</f>
        <v>250</v>
      </c>
      <c r="D90" s="25" t="str">
        <f>VLOOKUP(F90,[1]NUTS_Europa!$A$2:$C$81,2,FALSE)</f>
        <v>FRD1</v>
      </c>
      <c r="E90" s="25">
        <f>VLOOKUP(F90,[1]NUTS_Europa!$A$2:$C$81,3,FALSE)</f>
        <v>268</v>
      </c>
      <c r="F90" s="25">
        <v>19</v>
      </c>
      <c r="G90" s="25">
        <v>71</v>
      </c>
      <c r="H90" s="25">
        <v>10377.516584839981</v>
      </c>
      <c r="I90" s="25">
        <v>102484.96752171873</v>
      </c>
      <c r="J90" s="25">
        <v>118487.9544</v>
      </c>
      <c r="K90" s="25">
        <v>17.55</v>
      </c>
      <c r="L90" s="25">
        <v>16.406094032812188</v>
      </c>
      <c r="M90" s="25">
        <v>1.2534342938184966</v>
      </c>
      <c r="N90" s="25">
        <v>13.953488399999999</v>
      </c>
    </row>
    <row r="91" spans="2:14" s="25" customFormat="1">
      <c r="B91" s="25" t="str">
        <f>VLOOKUP(G91,[1]NUTS_Europa!$A$2:$C$81,2,FALSE)</f>
        <v>FRD1</v>
      </c>
      <c r="C91" s="25">
        <f>VLOOKUP(G91,[1]NUTS_Europa!$A$2:$C$81,3,FALSE)</f>
        <v>268</v>
      </c>
      <c r="D91" s="25" t="str">
        <f>VLOOKUP(F91,[1]NUTS_Europa!$A$2:$C$81,2,FALSE)</f>
        <v>BE21</v>
      </c>
      <c r="E91" s="25">
        <f>VLOOKUP(F91,[1]NUTS_Europa!$A$2:$C$81,3,FALSE)</f>
        <v>253</v>
      </c>
      <c r="F91" s="25">
        <v>1</v>
      </c>
      <c r="G91" s="25">
        <v>19</v>
      </c>
      <c r="H91" s="26">
        <v>5959.4027571605611</v>
      </c>
      <c r="I91" s="26">
        <v>92183.984795029421</v>
      </c>
      <c r="J91" s="25">
        <v>115262.5922</v>
      </c>
      <c r="K91" s="25">
        <v>18.9955</v>
      </c>
      <c r="L91" s="25">
        <v>12.61209778336373</v>
      </c>
      <c r="M91" s="25">
        <v>1.2534342938184966</v>
      </c>
      <c r="N91" s="25">
        <v>13.953488399999999</v>
      </c>
    </row>
    <row r="92" spans="2:14" s="25" customFormat="1">
      <c r="B92" s="25" t="str">
        <f>VLOOKUP(F92,[1]NUTS_Europa!$A$2:$C$81,2,FALSE)</f>
        <v>BE21</v>
      </c>
      <c r="C92" s="25">
        <f>VLOOKUP(F92,[1]NUTS_Europa!$A$2:$C$81,3,FALSE)</f>
        <v>253</v>
      </c>
      <c r="D92" s="25" t="str">
        <f>VLOOKUP(G92,[1]NUTS_Europa!$A$2:$C$81,2,FALSE)</f>
        <v>NL33</v>
      </c>
      <c r="E92" s="25">
        <f>VLOOKUP(G92,[1]NUTS_Europa!$A$2:$C$81,3,FALSE)</f>
        <v>250</v>
      </c>
      <c r="F92" s="25">
        <v>1</v>
      </c>
      <c r="G92" s="25">
        <v>33</v>
      </c>
      <c r="H92" s="25">
        <v>31867.965674673978</v>
      </c>
      <c r="I92" s="25">
        <v>89729.153649658605</v>
      </c>
      <c r="J92" s="25">
        <v>507158.32770000002</v>
      </c>
      <c r="K92" s="25">
        <v>7.4510000000000005</v>
      </c>
      <c r="L92" s="25">
        <v>15.687283603467591</v>
      </c>
      <c r="M92" s="25">
        <v>16.539684703476212</v>
      </c>
      <c r="N92" s="25">
        <v>184.1231724612696</v>
      </c>
    </row>
    <row r="93" spans="2:14" s="25" customFormat="1">
      <c r="B93" s="25" t="str">
        <f>VLOOKUP(G93,[1]NUTS_Europa!$A$2:$C$81,2,FALSE)</f>
        <v>NL33</v>
      </c>
      <c r="C93" s="25">
        <f>VLOOKUP(G93,[1]NUTS_Europa!$A$2:$C$81,3,FALSE)</f>
        <v>250</v>
      </c>
      <c r="D93" s="25" t="str">
        <f>VLOOKUP(F93,[1]NUTS_Europa!$A$2:$C$81,2,FALSE)</f>
        <v>DE60</v>
      </c>
      <c r="E93" s="25">
        <f>VLOOKUP(F93,[1]NUTS_Europa!$A$2:$C$81,3,FALSE)</f>
        <v>1069</v>
      </c>
      <c r="F93" s="25">
        <v>5</v>
      </c>
      <c r="G93" s="25">
        <v>33</v>
      </c>
      <c r="H93" s="25">
        <v>21398.321598908173</v>
      </c>
      <c r="I93" s="25">
        <v>95223.477614333431</v>
      </c>
      <c r="J93" s="25">
        <v>192445.7181</v>
      </c>
      <c r="K93" s="25">
        <v>15.253499999999999</v>
      </c>
      <c r="L93" s="25">
        <v>15.306244943293478</v>
      </c>
      <c r="M93" s="25">
        <v>12.147331422347436</v>
      </c>
      <c r="N93" s="25">
        <v>156.03799589887399</v>
      </c>
    </row>
    <row r="94" spans="2:14" s="25" customFormat="1">
      <c r="B94" s="25" t="str">
        <f>VLOOKUP(F94,[1]NUTS_Europa!$A$2:$C$81,2,FALSE)</f>
        <v>DE60</v>
      </c>
      <c r="C94" s="25">
        <f>VLOOKUP(F94,[1]NUTS_Europa!$A$2:$C$81,3,FALSE)</f>
        <v>1069</v>
      </c>
      <c r="D94" s="25" t="str">
        <f>VLOOKUP(G94,[1]NUTS_Europa!$A$2:$C$81,2,FALSE)</f>
        <v>BE21</v>
      </c>
      <c r="E94" s="25">
        <f>VLOOKUP(G94,[1]NUTS_Europa!$A$2:$C$81,3,FALSE)</f>
        <v>250</v>
      </c>
      <c r="F94" s="25">
        <v>5</v>
      </c>
      <c r="G94" s="25">
        <v>41</v>
      </c>
      <c r="H94" s="25">
        <v>35575.871491081511</v>
      </c>
      <c r="I94" s="25">
        <v>95223.477614333431</v>
      </c>
      <c r="J94" s="25">
        <v>118487.9544</v>
      </c>
      <c r="K94" s="25">
        <v>15.253499999999999</v>
      </c>
      <c r="L94" s="25">
        <v>15.306244943293478</v>
      </c>
      <c r="M94" s="25">
        <v>12.147331422347436</v>
      </c>
      <c r="N94" s="25">
        <v>156.03799589887399</v>
      </c>
    </row>
    <row r="95" spans="2:14" s="25" customFormat="1">
      <c r="B95" s="25" t="str">
        <f>VLOOKUP(G95,[1]NUTS_Europa!$A$2:$C$81,2,FALSE)</f>
        <v>BE21</v>
      </c>
      <c r="C95" s="25">
        <f>VLOOKUP(G95,[1]NUTS_Europa!$A$2:$C$81,3,FALSE)</f>
        <v>250</v>
      </c>
      <c r="D95" s="25" t="str">
        <f>VLOOKUP(F95,[1]NUTS_Europa!$A$2:$C$81,2,FALSE)</f>
        <v>FRG0</v>
      </c>
      <c r="E95" s="25">
        <f>VLOOKUP(F95,[1]NUTS_Europa!$A$2:$C$81,3,FALSE)</f>
        <v>282</v>
      </c>
      <c r="F95" s="25">
        <v>22</v>
      </c>
      <c r="G95" s="25">
        <v>41</v>
      </c>
      <c r="H95" s="25">
        <v>15327.95959948434</v>
      </c>
      <c r="I95" s="25">
        <v>97937.389724195091</v>
      </c>
      <c r="J95" s="25">
        <v>119215.969</v>
      </c>
      <c r="K95" s="25">
        <v>18.149999999999999</v>
      </c>
      <c r="L95" s="25">
        <v>17.546369076953205</v>
      </c>
      <c r="M95" s="25">
        <v>2.7782178093605734</v>
      </c>
      <c r="N95" s="25">
        <v>30.927692154878642</v>
      </c>
    </row>
    <row r="96" spans="2:14" s="25" customFormat="1">
      <c r="B96" s="25" t="str">
        <f>VLOOKUP(F96,[1]NUTS_Europa!$A$2:$C$81,2,FALSE)</f>
        <v>FRG0</v>
      </c>
      <c r="C96" s="25">
        <f>VLOOKUP(F96,[1]NUTS_Europa!$A$2:$C$81,3,FALSE)</f>
        <v>282</v>
      </c>
      <c r="D96" s="25" t="str">
        <f>VLOOKUP(G96,[1]NUTS_Europa!$A$2:$C$81,2,FALSE)</f>
        <v>NL34</v>
      </c>
      <c r="E96" s="25">
        <f>VLOOKUP(G96,[1]NUTS_Europa!$A$2:$C$81,3,FALSE)</f>
        <v>250</v>
      </c>
      <c r="F96" s="25">
        <v>22</v>
      </c>
      <c r="G96" s="25">
        <v>34</v>
      </c>
      <c r="H96" s="25">
        <v>15896.47243667532</v>
      </c>
      <c r="I96" s="25">
        <v>97937.389724195091</v>
      </c>
      <c r="J96" s="25">
        <v>115262.5922</v>
      </c>
      <c r="K96" s="25">
        <v>18.149999999999999</v>
      </c>
      <c r="L96" s="25">
        <v>17.546369076953205</v>
      </c>
      <c r="M96" s="25">
        <v>2.7782178093605734</v>
      </c>
      <c r="N96" s="25">
        <v>30.927692154878642</v>
      </c>
    </row>
    <row r="97" spans="2:14" s="25" customFormat="1"/>
    <row r="98" spans="2:14" s="25" customFormat="1">
      <c r="B98" s="27" t="s">
        <v>17</v>
      </c>
    </row>
    <row r="99" spans="2:14" s="25" customFormat="1">
      <c r="B99" s="28" t="s">
        <v>0</v>
      </c>
      <c r="C99" s="28" t="s">
        <v>1</v>
      </c>
      <c r="D99" s="28" t="s">
        <v>2</v>
      </c>
      <c r="E99" s="28" t="s">
        <v>3</v>
      </c>
      <c r="F99" s="25" t="s">
        <v>4</v>
      </c>
      <c r="G99" s="25" t="s">
        <v>5</v>
      </c>
      <c r="H99" s="28" t="s">
        <v>12</v>
      </c>
      <c r="I99" s="28" t="s">
        <v>13</v>
      </c>
      <c r="J99" s="25" t="s">
        <v>6</v>
      </c>
      <c r="K99" s="25" t="s">
        <v>7</v>
      </c>
      <c r="L99" s="25" t="s">
        <v>8</v>
      </c>
      <c r="M99" s="25" t="s">
        <v>9</v>
      </c>
      <c r="N99" s="25" t="s">
        <v>10</v>
      </c>
    </row>
    <row r="100" spans="2:14" s="25" customFormat="1">
      <c r="B100" s="25" t="str">
        <f>VLOOKUP(F100,[1]NUTS_Europa!$A$2:$C$81,2,FALSE)</f>
        <v>ES51</v>
      </c>
      <c r="C100" s="25">
        <f>VLOOKUP(F100,[1]NUTS_Europa!$A$2:$C$81,3,FALSE)</f>
        <v>1063</v>
      </c>
      <c r="D100" s="25" t="str">
        <f>VLOOKUP(G100,[1]NUTS_Europa!$A$2:$C$81,2,FALSE)</f>
        <v>ES61</v>
      </c>
      <c r="E100" s="25">
        <f>VLOOKUP(G100,[1]NUTS_Europa!$A$2:$C$81,3,FALSE)</f>
        <v>61</v>
      </c>
      <c r="F100" s="25">
        <v>15</v>
      </c>
      <c r="G100" s="25">
        <v>17</v>
      </c>
      <c r="H100" s="25">
        <v>23931.126202654712</v>
      </c>
      <c r="I100" s="25">
        <v>366885.31737195118</v>
      </c>
      <c r="J100" s="25">
        <v>154854.3009</v>
      </c>
      <c r="K100" s="25">
        <v>26</v>
      </c>
      <c r="L100" s="25">
        <v>8.3526808048678909</v>
      </c>
      <c r="M100" s="25">
        <v>2.7891888131711045</v>
      </c>
      <c r="N100" s="25">
        <v>45.492445828008663</v>
      </c>
    </row>
    <row r="101" spans="2:14" s="25" customFormat="1">
      <c r="B101" s="25" t="str">
        <f>VLOOKUP(F101,[1]NUTS_Europa!$A$2:$C$81,2,FALSE)</f>
        <v>ES61</v>
      </c>
      <c r="C101" s="25">
        <f>VLOOKUP(F101,[1]NUTS_Europa!$A$2:$C$81,3,FALSE)</f>
        <v>61</v>
      </c>
      <c r="D101" s="25" t="str">
        <f>VLOOKUP(G101,[1]NUTS_Europa!$A$2:$C$81,2,FALSE)</f>
        <v>FRJ1</v>
      </c>
      <c r="E101" s="25">
        <f>VLOOKUP(G101,[1]NUTS_Europa!$A$2:$C$81,3,FALSE)</f>
        <v>1063</v>
      </c>
      <c r="F101" s="25">
        <v>17</v>
      </c>
      <c r="G101" s="25">
        <v>26</v>
      </c>
      <c r="H101" s="25">
        <v>38439.927317956113</v>
      </c>
      <c r="I101" s="25">
        <v>366885.31737195118</v>
      </c>
      <c r="J101" s="25">
        <v>122072.6309</v>
      </c>
      <c r="K101" s="25">
        <v>26</v>
      </c>
      <c r="L101" s="25">
        <v>8.3526808048678909</v>
      </c>
      <c r="M101" s="25">
        <v>2.7891888131711045</v>
      </c>
      <c r="N101" s="25">
        <v>45.492445828008663</v>
      </c>
    </row>
    <row r="102" spans="2:14" s="25" customFormat="1">
      <c r="B102" s="25" t="str">
        <f>VLOOKUP(F102,[1]NUTS_Europa!$A$2:$C$81,2,FALSE)</f>
        <v>FRJ1</v>
      </c>
      <c r="C102" s="25">
        <f>VLOOKUP(F102,[1]NUTS_Europa!$A$2:$C$81,3,FALSE)</f>
        <v>1063</v>
      </c>
      <c r="D102" s="25" t="str">
        <f>VLOOKUP(G102,[1]NUTS_Europa!$A$2:$C$81,2,FALSE)</f>
        <v>PT15</v>
      </c>
      <c r="E102" s="25">
        <f>VLOOKUP(G102,[1]NUTS_Europa!$A$2:$C$81,3,FALSE)</f>
        <v>1065</v>
      </c>
      <c r="F102" s="25">
        <v>26</v>
      </c>
      <c r="G102" s="25">
        <v>37</v>
      </c>
      <c r="H102" s="25">
        <v>14338.546965579002</v>
      </c>
      <c r="I102" s="25">
        <v>382331.60726286931</v>
      </c>
      <c r="J102" s="25">
        <v>141512.31529999999</v>
      </c>
      <c r="K102" s="25">
        <v>39.950000000000003</v>
      </c>
      <c r="L102" s="25">
        <v>8.677068016945011</v>
      </c>
      <c r="M102" s="25">
        <v>1.2669999699325465</v>
      </c>
      <c r="N102" s="25">
        <v>19.235545671061299</v>
      </c>
    </row>
    <row r="103" spans="2:14" s="25" customFormat="1">
      <c r="B103" s="25" t="str">
        <f>VLOOKUP(F103,[1]NUTS_Europa!$A$2:$C$81,2,FALSE)</f>
        <v>PT15</v>
      </c>
      <c r="C103" s="25">
        <f>VLOOKUP(F103,[1]NUTS_Europa!$A$2:$C$81,3,FALSE)</f>
        <v>1065</v>
      </c>
      <c r="D103" s="25" t="str">
        <f>VLOOKUP(G103,[1]NUTS_Europa!$A$2:$C$81,2,FALSE)</f>
        <v>ES52</v>
      </c>
      <c r="E103" s="25">
        <f>VLOOKUP(G103,[1]NUTS_Europa!$A$2:$C$81,3,FALSE)</f>
        <v>1063</v>
      </c>
      <c r="F103" s="25">
        <v>37</v>
      </c>
      <c r="G103" s="25">
        <v>56</v>
      </c>
      <c r="H103" s="25">
        <v>14742.647309036656</v>
      </c>
      <c r="I103" s="25">
        <v>382331.60726286931</v>
      </c>
      <c r="J103" s="25">
        <v>141734.02660000001</v>
      </c>
      <c r="K103" s="25">
        <v>39.950000000000003</v>
      </c>
      <c r="L103" s="25">
        <v>8.677068016945011</v>
      </c>
      <c r="M103" s="25">
        <v>1.2669999699325465</v>
      </c>
      <c r="N103" s="25">
        <v>19.235545671061299</v>
      </c>
    </row>
    <row r="104" spans="2:14" s="25" customFormat="1">
      <c r="B104" s="25" t="str">
        <f>VLOOKUP(F104,[1]NUTS_Europa!$A$2:$C$81,2,FALSE)</f>
        <v>ES52</v>
      </c>
      <c r="C104" s="25">
        <f>VLOOKUP(F104,[1]NUTS_Europa!$A$2:$C$81,3,FALSE)</f>
        <v>1063</v>
      </c>
      <c r="D104" s="25" t="str">
        <f>VLOOKUP(G104,[1]NUTS_Europa!$A$2:$C$81,2,FALSE)</f>
        <v>ES62</v>
      </c>
      <c r="E104" s="25">
        <f>VLOOKUP(G104,[1]NUTS_Europa!$A$2:$C$81,3,FALSE)</f>
        <v>462</v>
      </c>
      <c r="F104" s="25">
        <v>56</v>
      </c>
      <c r="G104" s="25">
        <v>58</v>
      </c>
      <c r="H104" s="25">
        <v>13585.984637321475</v>
      </c>
      <c r="I104" s="25">
        <v>365839.29475324892</v>
      </c>
      <c r="J104" s="25">
        <v>163171.4883</v>
      </c>
      <c r="K104" s="25">
        <v>23</v>
      </c>
      <c r="L104" s="25">
        <v>9.5963831350089759</v>
      </c>
      <c r="M104" s="25">
        <v>0.81507264240296062</v>
      </c>
      <c r="N104" s="25">
        <v>12.374402060174839</v>
      </c>
    </row>
    <row r="105" spans="2:14" s="25" customFormat="1">
      <c r="B105" s="25" t="str">
        <f>VLOOKUP(G105,[1]NUTS_Europa!$A$2:$C$81,2,FALSE)</f>
        <v>ES62</v>
      </c>
      <c r="C105" s="25">
        <f>VLOOKUP(G105,[1]NUTS_Europa!$A$2:$C$81,3,FALSE)</f>
        <v>462</v>
      </c>
      <c r="D105" s="25" t="str">
        <f>VLOOKUP(F105,[1]NUTS_Europa!$A$2:$C$81,2,FALSE)</f>
        <v>ES21</v>
      </c>
      <c r="E105" s="25">
        <f>VLOOKUP(F105,[1]NUTS_Europa!$A$2:$C$81,3,FALSE)</f>
        <v>1063</v>
      </c>
      <c r="F105" s="25">
        <v>54</v>
      </c>
      <c r="G105" s="25">
        <v>58</v>
      </c>
      <c r="H105" s="25">
        <v>17550.396574143808</v>
      </c>
      <c r="I105" s="25">
        <v>365839.29475324892</v>
      </c>
      <c r="J105" s="25">
        <v>131067.4498</v>
      </c>
      <c r="K105" s="25">
        <v>23</v>
      </c>
      <c r="L105" s="25">
        <v>9.5963831350089759</v>
      </c>
      <c r="M105" s="25">
        <v>0.81507264240296062</v>
      </c>
      <c r="N105" s="25">
        <v>12.374402060174839</v>
      </c>
    </row>
    <row r="106" spans="2:14" s="25" customFormat="1">
      <c r="B106" s="25" t="str">
        <f>VLOOKUP(G106,[1]NUTS_Europa!$A$2:$C$81,2,FALSE)</f>
        <v>ES21</v>
      </c>
      <c r="C106" s="25">
        <f>VLOOKUP(G106,[1]NUTS_Europa!$A$2:$C$81,3,FALSE)</f>
        <v>1063</v>
      </c>
      <c r="D106" s="25" t="str">
        <f>VLOOKUP(F106,[1]NUTS_Europa!$A$2:$C$81,2,FALSE)</f>
        <v>PT18</v>
      </c>
      <c r="E106" s="25">
        <f>VLOOKUP(F106,[1]NUTS_Europa!$A$2:$C$81,3,FALSE)</f>
        <v>1065</v>
      </c>
      <c r="F106" s="25">
        <v>40</v>
      </c>
      <c r="G106" s="25">
        <v>54</v>
      </c>
      <c r="H106" s="25">
        <v>19541.338887596321</v>
      </c>
      <c r="I106" s="25">
        <v>382331.60726286931</v>
      </c>
      <c r="J106" s="25">
        <v>176841.96369999999</v>
      </c>
      <c r="K106" s="25">
        <v>39.950000000000003</v>
      </c>
      <c r="L106" s="25">
        <v>8.677068016945011</v>
      </c>
      <c r="M106" s="25">
        <v>1.2669999699325465</v>
      </c>
      <c r="N106" s="25">
        <v>19.235545671061299</v>
      </c>
    </row>
    <row r="107" spans="2:14" s="25" customFormat="1">
      <c r="B107" s="25" t="str">
        <f>VLOOKUP(G107,[1]NUTS_Europa!$A$2:$C$81,2,FALSE)</f>
        <v>PT18</v>
      </c>
      <c r="C107" s="25">
        <f>VLOOKUP(G107,[1]NUTS_Europa!$A$2:$C$81,3,FALSE)</f>
        <v>1065</v>
      </c>
      <c r="D107" s="25" t="str">
        <f>VLOOKUP(F107,[1]NUTS_Europa!$A$2:$C$81,2,FALSE)</f>
        <v>PT17</v>
      </c>
      <c r="E107" s="25">
        <f>VLOOKUP(F107,[1]NUTS_Europa!$A$2:$C$81,3,FALSE)</f>
        <v>294</v>
      </c>
      <c r="F107" s="25">
        <v>39</v>
      </c>
      <c r="G107" s="25">
        <v>40</v>
      </c>
      <c r="H107" s="25">
        <v>12367.611922602546</v>
      </c>
      <c r="I107" s="25">
        <v>70144.543600928228</v>
      </c>
      <c r="J107" s="25">
        <v>126450.71709999999</v>
      </c>
      <c r="K107" s="25">
        <v>2.25</v>
      </c>
      <c r="L107" s="25">
        <v>7.847340583639455</v>
      </c>
      <c r="M107" s="25">
        <v>3.2063130992817319</v>
      </c>
      <c r="N107" s="25">
        <v>48.678124325637803</v>
      </c>
    </row>
    <row r="108" spans="2:14" s="25" customFormat="1" hidden="1">
      <c r="B108" s="25" t="str">
        <f>VLOOKUP(G108,[1]NUTS_Europa!$A$2:$C$81,2,FALSE)</f>
        <v>PT17</v>
      </c>
      <c r="C108" s="25">
        <f>VLOOKUP(G108,[1]NUTS_Europa!$A$2:$C$81,3,FALSE)</f>
        <v>294</v>
      </c>
      <c r="D108" s="25" t="str">
        <f>VLOOKUP(F108,[1]NUTS_Europa!$A$2:$C$81,2,FALSE)</f>
        <v>ES62</v>
      </c>
      <c r="E108" s="25">
        <f>VLOOKUP(F108,[1]NUTS_Europa!$A$2:$C$81,3,FALSE)</f>
        <v>1064</v>
      </c>
      <c r="F108" s="25">
        <v>18</v>
      </c>
      <c r="G108" s="25">
        <v>39</v>
      </c>
      <c r="H108" s="25">
        <v>8529.402883095383</v>
      </c>
      <c r="I108" s="25">
        <v>92282.432075985882</v>
      </c>
      <c r="J108" s="25">
        <v>191087.21979999999</v>
      </c>
      <c r="K108" s="25">
        <v>30.966500000000003</v>
      </c>
      <c r="L108" s="25">
        <v>8.7325610613510243</v>
      </c>
      <c r="M108" s="25">
        <v>1.4112276545606877</v>
      </c>
      <c r="N108" s="25">
        <v>21.425204929572359</v>
      </c>
    </row>
    <row r="109" spans="2:14" s="25" customFormat="1" hidden="1">
      <c r="B109" s="25" t="str">
        <f>VLOOKUP(F109,[1]NUTS_Europa!$A$2:$C$81,2,FALSE)</f>
        <v>ES62</v>
      </c>
      <c r="C109" s="25">
        <f>VLOOKUP(F109,[1]NUTS_Europa!$A$2:$C$81,3,FALSE)</f>
        <v>1064</v>
      </c>
      <c r="D109" s="25" t="str">
        <f>VLOOKUP(G109,[1]NUTS_Europa!$A$2:$C$81,2,FALSE)</f>
        <v>PT16</v>
      </c>
      <c r="E109" s="25">
        <f>VLOOKUP(G109,[1]NUTS_Europa!$A$2:$C$81,3,FALSE)</f>
        <v>294</v>
      </c>
      <c r="F109" s="25">
        <v>18</v>
      </c>
      <c r="G109" s="25">
        <v>78</v>
      </c>
      <c r="H109" s="25">
        <v>16895.649740265362</v>
      </c>
      <c r="I109" s="25">
        <v>92282.432075985882</v>
      </c>
      <c r="J109" s="25">
        <v>191087.21979999999</v>
      </c>
      <c r="K109" s="25">
        <v>30.966500000000003</v>
      </c>
      <c r="L109" s="25">
        <v>8.7325610613510243</v>
      </c>
      <c r="M109" s="25">
        <v>1.4112276545606877</v>
      </c>
      <c r="N109" s="25">
        <v>21.425204929572359</v>
      </c>
    </row>
    <row r="110" spans="2:14" s="25" customFormat="1">
      <c r="B110" s="25" t="str">
        <f>VLOOKUP(G110,[1]NUTS_Europa!$A$2:$C$81,2,FALSE)</f>
        <v>PT16</v>
      </c>
      <c r="C110" s="25">
        <f>VLOOKUP(G110,[1]NUTS_Europa!$A$2:$C$81,3,FALSE)</f>
        <v>294</v>
      </c>
      <c r="D110" s="25" t="str">
        <f>VLOOKUP(F110,[1]NUTS_Europa!$A$2:$C$81,2,FALSE)</f>
        <v>ES52</v>
      </c>
      <c r="E110" s="25">
        <f>VLOOKUP(F110,[1]NUTS_Europa!$A$2:$C$81,3,FALSE)</f>
        <v>1064</v>
      </c>
      <c r="F110" s="25">
        <v>16</v>
      </c>
      <c r="G110" s="25">
        <v>78</v>
      </c>
      <c r="H110" s="25">
        <v>11727.931019141875</v>
      </c>
      <c r="I110" s="25">
        <v>92282.432075985882</v>
      </c>
      <c r="J110" s="25">
        <v>137713.6226</v>
      </c>
      <c r="K110" s="25">
        <v>30.966500000000003</v>
      </c>
      <c r="L110" s="25">
        <v>8.7325610613510243</v>
      </c>
      <c r="M110" s="25">
        <v>1.4112276545606877</v>
      </c>
      <c r="N110" s="25">
        <v>21.425204929572359</v>
      </c>
    </row>
    <row r="111" spans="2:14" s="25" customFormat="1">
      <c r="B111" s="25" t="str">
        <f>VLOOKUP(G111,[1]NUTS_Europa!$A$2:$C$81,2,FALSE)</f>
        <v>ES52</v>
      </c>
      <c r="C111" s="25">
        <f>VLOOKUP(G111,[1]NUTS_Europa!$A$2:$C$81,3,FALSE)</f>
        <v>1064</v>
      </c>
      <c r="D111" s="25" t="str">
        <f>VLOOKUP(F111,[1]NUTS_Europa!$A$2:$C$81,2,FALSE)</f>
        <v>ES51</v>
      </c>
      <c r="E111" s="25">
        <f>VLOOKUP(F111,[1]NUTS_Europa!$A$2:$C$81,3,FALSE)</f>
        <v>1063</v>
      </c>
      <c r="F111" s="25">
        <v>15</v>
      </c>
      <c r="G111" s="25">
        <v>16</v>
      </c>
      <c r="H111" s="25">
        <v>24490.519110254103</v>
      </c>
      <c r="I111" s="25">
        <v>353291.76452696486</v>
      </c>
      <c r="J111" s="25">
        <v>135416.16140000001</v>
      </c>
      <c r="K111" s="25">
        <v>8.1</v>
      </c>
      <c r="L111" s="25">
        <v>9.5622884946565794</v>
      </c>
      <c r="M111" s="25">
        <v>6.242202218580494</v>
      </c>
      <c r="N111" s="25">
        <v>94.768878226490997</v>
      </c>
    </row>
    <row r="112" spans="2:14" s="25" customFormat="1"/>
    <row r="113" spans="2:14" s="25" customFormat="1"/>
    <row r="114" spans="2:14" s="25" customFormat="1">
      <c r="B114" s="27" t="s">
        <v>18</v>
      </c>
    </row>
    <row r="115" spans="2:14" s="25" customFormat="1">
      <c r="B115" s="28" t="s">
        <v>0</v>
      </c>
      <c r="C115" s="28" t="s">
        <v>1</v>
      </c>
      <c r="D115" s="28" t="s">
        <v>2</v>
      </c>
      <c r="E115" s="28" t="s">
        <v>3</v>
      </c>
      <c r="F115" s="25" t="s">
        <v>4</v>
      </c>
      <c r="G115" s="25" t="s">
        <v>5</v>
      </c>
      <c r="H115" s="28" t="s">
        <v>12</v>
      </c>
      <c r="I115" s="28" t="s">
        <v>13</v>
      </c>
      <c r="J115" s="25" t="s">
        <v>6</v>
      </c>
      <c r="K115" s="25" t="s">
        <v>7</v>
      </c>
      <c r="L115" s="25" t="s">
        <v>8</v>
      </c>
      <c r="M115" s="25" t="s">
        <v>9</v>
      </c>
      <c r="N115" s="25" t="s">
        <v>10</v>
      </c>
    </row>
    <row r="116" spans="2:14" s="25" customFormat="1">
      <c r="B116" s="25" t="str">
        <f>VLOOKUP(F116,[1]NUTS_Europa!$A$2:$C$81,2,FALSE)</f>
        <v>FRH0</v>
      </c>
      <c r="C116" s="25">
        <f>VLOOKUP(F116,[1]NUTS_Europa!$A$2:$C$81,3,FALSE)</f>
        <v>283</v>
      </c>
      <c r="D116" s="25" t="str">
        <f>VLOOKUP(G116,[1]NUTS_Europa!$A$2:$C$81,2,FALSE)</f>
        <v>FRJ2</v>
      </c>
      <c r="E116" s="25">
        <f>VLOOKUP(G116,[1]NUTS_Europa!$A$2:$C$81,3,FALSE)</f>
        <v>163</v>
      </c>
      <c r="F116" s="25">
        <v>23</v>
      </c>
      <c r="G116" s="25">
        <v>68</v>
      </c>
      <c r="H116" s="25">
        <v>13660.379607350422</v>
      </c>
      <c r="I116" s="25">
        <v>74675.913405869374</v>
      </c>
      <c r="J116" s="25">
        <v>198656.2873</v>
      </c>
      <c r="K116" s="25">
        <v>9.3949999999999996</v>
      </c>
      <c r="L116" s="25">
        <v>12.295462658040089</v>
      </c>
      <c r="M116" s="25">
        <v>1.0050340867064003</v>
      </c>
      <c r="N116" s="25">
        <v>12.494601375</v>
      </c>
    </row>
    <row r="117" spans="2:14" s="25" customFormat="1">
      <c r="B117" s="25" t="str">
        <f>VLOOKUP(G117,[1]NUTS_Europa!$A$2:$C$81,2,FALSE)</f>
        <v>FRJ2</v>
      </c>
      <c r="C117" s="25">
        <f>VLOOKUP(G117,[1]NUTS_Europa!$A$2:$C$81,3,FALSE)</f>
        <v>163</v>
      </c>
      <c r="D117" s="25" t="str">
        <f>VLOOKUP(F117,[1]NUTS_Europa!$A$2:$C$81,2,FALSE)</f>
        <v>ES11</v>
      </c>
      <c r="E117" s="25">
        <f>VLOOKUP(F117,[1]NUTS_Europa!$A$2:$C$81,3,FALSE)</f>
        <v>285</v>
      </c>
      <c r="F117" s="25">
        <v>51</v>
      </c>
      <c r="G117" s="25">
        <v>68</v>
      </c>
      <c r="H117" s="25">
        <v>11372.902438189361</v>
      </c>
      <c r="I117" s="25">
        <v>78298.280379343996</v>
      </c>
      <c r="J117" s="25">
        <v>117923.68180000001</v>
      </c>
      <c r="K117" s="25">
        <v>12.75</v>
      </c>
      <c r="L117" s="25">
        <v>11.743048412780166</v>
      </c>
      <c r="M117" s="25">
        <v>0.94138018485179786</v>
      </c>
      <c r="N117" s="25">
        <v>12.09245655</v>
      </c>
    </row>
    <row r="118" spans="2:14" s="25" customFormat="1">
      <c r="B118" s="25" t="str">
        <f>VLOOKUP(F118,[1]NUTS_Europa!$A$2:$C$81,2,FALSE)</f>
        <v>ES11</v>
      </c>
      <c r="C118" s="25">
        <f>VLOOKUP(F118,[1]NUTS_Europa!$A$2:$C$81,3,FALSE)</f>
        <v>285</v>
      </c>
      <c r="D118" s="25" t="str">
        <f>VLOOKUP(G118,[1]NUTS_Europa!$A$2:$C$81,2,FALSE)</f>
        <v>ES12</v>
      </c>
      <c r="E118" s="25">
        <f>VLOOKUP(G118,[1]NUTS_Europa!$A$2:$C$81,3,FALSE)</f>
        <v>163</v>
      </c>
      <c r="F118" s="25">
        <v>51</v>
      </c>
      <c r="G118" s="25">
        <v>52</v>
      </c>
      <c r="H118" s="25">
        <v>7355.9213893014094</v>
      </c>
      <c r="I118" s="25">
        <v>78298.280379343996</v>
      </c>
      <c r="J118" s="25">
        <v>127001.217</v>
      </c>
      <c r="K118" s="25">
        <v>12.75</v>
      </c>
      <c r="L118" s="25">
        <v>11.743048412780166</v>
      </c>
      <c r="M118" s="25">
        <v>0.94138018485179786</v>
      </c>
      <c r="N118" s="25">
        <v>12.09245655</v>
      </c>
    </row>
    <row r="119" spans="2:14" s="25" customFormat="1">
      <c r="B119" s="25" t="s">
        <v>19</v>
      </c>
      <c r="C119" s="25">
        <v>163</v>
      </c>
      <c r="D119" s="25" t="s">
        <v>20</v>
      </c>
      <c r="E119" s="25">
        <v>283</v>
      </c>
      <c r="F119" s="25">
        <v>52</v>
      </c>
      <c r="G119" s="25">
        <v>62</v>
      </c>
      <c r="H119" s="25">
        <v>8820.7831837647973</v>
      </c>
      <c r="I119" s="25">
        <v>74675.913405869374</v>
      </c>
      <c r="J119" s="25">
        <v>118487.9544</v>
      </c>
      <c r="K119" s="25">
        <v>9.3949999999999996</v>
      </c>
      <c r="L119" s="25">
        <v>12.295462658040089</v>
      </c>
      <c r="M119" s="25">
        <v>1.0050340867064003</v>
      </c>
      <c r="N119" s="25">
        <v>12.494601375</v>
      </c>
    </row>
    <row r="120" spans="2:14" s="25" customFormat="1">
      <c r="B120" s="25" t="s">
        <v>20</v>
      </c>
      <c r="C120" s="25">
        <v>283</v>
      </c>
      <c r="D120" s="25" t="s">
        <v>21</v>
      </c>
      <c r="E120" s="25">
        <v>275</v>
      </c>
      <c r="F120" s="25">
        <v>62</v>
      </c>
      <c r="G120" s="25">
        <v>69</v>
      </c>
      <c r="H120" s="25">
        <v>7918.9830042641415</v>
      </c>
      <c r="I120" s="25">
        <v>67842.592206389498</v>
      </c>
      <c r="J120" s="25">
        <v>507158.32770000002</v>
      </c>
      <c r="K120" s="25">
        <v>4</v>
      </c>
      <c r="L120" s="25">
        <v>13.78593806474197</v>
      </c>
      <c r="M120" s="25">
        <v>1.007632166822809</v>
      </c>
      <c r="N120" s="25">
        <v>12.526900752527801</v>
      </c>
    </row>
    <row r="121" spans="2:14" s="25" customFormat="1">
      <c r="B121" s="25" t="str">
        <f>VLOOKUP(G121,[1]NUTS_Europa!$A$2:$C$81,2,FALSE)</f>
        <v>FRI2</v>
      </c>
      <c r="C121" s="25">
        <f>VLOOKUP(G121,[1]NUTS_Europa!$A$2:$C$81,3,FALSE)</f>
        <v>275</v>
      </c>
      <c r="D121" s="25" t="str">
        <f>VLOOKUP(F121,[1]NUTS_Europa!$A$2:$C$81,2,FALSE)</f>
        <v>FRI1</v>
      </c>
      <c r="E121" s="25">
        <f>VLOOKUP(F121,[1]NUTS_Europa!$A$2:$C$81,3,FALSE)</f>
        <v>283</v>
      </c>
      <c r="F121" s="25">
        <v>24</v>
      </c>
      <c r="G121" s="25">
        <v>69</v>
      </c>
      <c r="H121" s="25">
        <v>7557.1309491266238</v>
      </c>
      <c r="I121" s="25">
        <v>67842.592206389498</v>
      </c>
      <c r="J121" s="25">
        <v>141734.02660000001</v>
      </c>
      <c r="K121" s="25">
        <v>4</v>
      </c>
      <c r="L121" s="25">
        <v>13.78593806474197</v>
      </c>
      <c r="M121" s="25">
        <v>1.007632166822809</v>
      </c>
      <c r="N121" s="25">
        <v>12.526900752527801</v>
      </c>
    </row>
    <row r="122" spans="2:14" s="25" customFormat="1">
      <c r="B122" s="25" t="str">
        <f>VLOOKUP(F122,[1]NUTS_Europa!$A$2:$C$81,2,FALSE)</f>
        <v>FRI1</v>
      </c>
      <c r="C122" s="25">
        <f>VLOOKUP(F122,[1]NUTS_Europa!$A$2:$C$81,3,FALSE)</f>
        <v>283</v>
      </c>
      <c r="D122" s="25" t="str">
        <f>VLOOKUP(G122,[1]NUTS_Europa!$A$2:$C$81,2,FALSE)</f>
        <v>FRI1</v>
      </c>
      <c r="E122" s="25">
        <f>VLOOKUP(G122,[1]NUTS_Europa!$A$2:$C$81,3,FALSE)</f>
        <v>275</v>
      </c>
      <c r="F122" s="25">
        <v>24</v>
      </c>
      <c r="G122" s="25">
        <v>64</v>
      </c>
      <c r="H122" s="25">
        <v>9728.2432799517319</v>
      </c>
      <c r="I122" s="25">
        <v>67842.592206389498</v>
      </c>
      <c r="J122" s="25">
        <v>131067.4498</v>
      </c>
      <c r="K122" s="25">
        <v>4</v>
      </c>
      <c r="L122" s="25">
        <v>13.78593806474197</v>
      </c>
      <c r="M122" s="25">
        <v>1.007632166822809</v>
      </c>
      <c r="N122" s="25">
        <v>12.526900752527801</v>
      </c>
    </row>
    <row r="123" spans="2:14" s="25" customFormat="1">
      <c r="B123" s="25" t="str">
        <f>VLOOKUP(G123,[1]NUTS_Europa!$A$2:$C$81,2,FALSE)</f>
        <v>FRI1</v>
      </c>
      <c r="C123" s="25">
        <f>VLOOKUP(G123,[1]NUTS_Europa!$A$2:$C$81,3,FALSE)</f>
        <v>275</v>
      </c>
      <c r="D123" s="25" t="str">
        <f>VLOOKUP(F123,[1]NUTS_Europa!$A$2:$C$81,2,FALSE)</f>
        <v>FRI3</v>
      </c>
      <c r="E123" s="25">
        <f>VLOOKUP(F123,[1]NUTS_Europa!$A$2:$C$81,3,FALSE)</f>
        <v>283</v>
      </c>
      <c r="F123" s="25">
        <v>25</v>
      </c>
      <c r="G123" s="25">
        <v>64</v>
      </c>
      <c r="H123" s="25">
        <v>7746.2808870394165</v>
      </c>
      <c r="I123" s="25">
        <v>67842.592206389498</v>
      </c>
      <c r="J123" s="25">
        <v>142392.87169999999</v>
      </c>
      <c r="K123" s="25">
        <v>4</v>
      </c>
      <c r="L123" s="25">
        <v>13.78593806474197</v>
      </c>
      <c r="M123" s="25">
        <v>1.007632166822809</v>
      </c>
      <c r="N123" s="25">
        <v>12.526900752527801</v>
      </c>
    </row>
    <row r="124" spans="2:14" s="25" customFormat="1">
      <c r="B124" s="25" t="str">
        <f>VLOOKUP(F124,[1]NUTS_Europa!$A$2:$C$81,2,FALSE)</f>
        <v>ES21</v>
      </c>
      <c r="C124" s="25">
        <f>VLOOKUP(F124,[1]NUTS_Europa!$A$2:$C$81,3,FALSE)</f>
        <v>163</v>
      </c>
      <c r="D124" s="25" t="str">
        <f>VLOOKUP(G124,[1]NUTS_Europa!$A$2:$C$81,2,FALSE)</f>
        <v>FRJ2</v>
      </c>
      <c r="E124" s="25">
        <f>VLOOKUP(G124,[1]NUTS_Europa!$A$2:$C$81,3,FALSE)</f>
        <v>283</v>
      </c>
      <c r="F124" s="25">
        <v>14</v>
      </c>
      <c r="G124" s="25">
        <v>28</v>
      </c>
      <c r="H124" s="25">
        <v>8709.2263848482489</v>
      </c>
      <c r="I124" s="25">
        <v>74675.913405869374</v>
      </c>
      <c r="J124" s="25">
        <v>156784.57750000001</v>
      </c>
      <c r="K124" s="25">
        <v>9.3949999999999996</v>
      </c>
      <c r="L124" s="25">
        <v>12.295462658040089</v>
      </c>
      <c r="M124" s="25">
        <v>1.0050340867064003</v>
      </c>
      <c r="N124" s="25">
        <v>12.494601375</v>
      </c>
    </row>
    <row r="125" spans="2:14" s="25" customFormat="1">
      <c r="B125" s="25" t="str">
        <f>VLOOKUP(G125,[1]NUTS_Europa!$A$2:$C$81,2,FALSE)</f>
        <v>FRJ2</v>
      </c>
      <c r="C125" s="25">
        <f>VLOOKUP(G125,[1]NUTS_Europa!$A$2:$C$81,3,FALSE)</f>
        <v>283</v>
      </c>
      <c r="D125" s="25" t="str">
        <f>VLOOKUP(F125,[1]NUTS_Europa!$A$2:$C$81,2,FALSE)</f>
        <v>ES13</v>
      </c>
      <c r="E125" s="25">
        <f>VLOOKUP(F125,[1]NUTS_Europa!$A$2:$C$81,3,FALSE)</f>
        <v>163</v>
      </c>
      <c r="F125" s="25">
        <v>13</v>
      </c>
      <c r="G125" s="25">
        <v>28</v>
      </c>
      <c r="H125" s="25">
        <v>9444.1888247690476</v>
      </c>
      <c r="I125" s="25">
        <v>74675.913405869374</v>
      </c>
      <c r="J125" s="25">
        <v>142841.86170000001</v>
      </c>
      <c r="K125" s="25">
        <v>9.3949999999999996</v>
      </c>
      <c r="L125" s="25">
        <v>12.295462658040089</v>
      </c>
      <c r="M125" s="25">
        <v>1.0050340867064003</v>
      </c>
      <c r="N125" s="25">
        <v>12.494601375</v>
      </c>
    </row>
    <row r="126" spans="2:14" s="25" customFormat="1">
      <c r="B126" s="25" t="str">
        <f>VLOOKUP(F126,[1]NUTS_Europa!$A$2:$C$81,2,FALSE)</f>
        <v>ES13</v>
      </c>
      <c r="C126" s="25">
        <f>VLOOKUP(F126,[1]NUTS_Europa!$A$2:$C$81,3,FALSE)</f>
        <v>163</v>
      </c>
      <c r="D126" s="25" t="str">
        <f>VLOOKUP(G126,[1]NUTS_Europa!$A$2:$C$81,2,FALSE)</f>
        <v>FRH0</v>
      </c>
      <c r="E126" s="25">
        <f>VLOOKUP(G126,[1]NUTS_Europa!$A$2:$C$81,3,FALSE)</f>
        <v>283</v>
      </c>
      <c r="F126" s="25">
        <v>13</v>
      </c>
      <c r="G126" s="25">
        <v>23</v>
      </c>
      <c r="H126" s="25">
        <v>7213.0528464380486</v>
      </c>
      <c r="I126" s="25">
        <v>74675.913405869374</v>
      </c>
      <c r="J126" s="25">
        <v>118487.9544</v>
      </c>
      <c r="K126" s="25">
        <v>9.3949999999999996</v>
      </c>
      <c r="L126" s="25">
        <v>12.295462658040089</v>
      </c>
      <c r="M126" s="25">
        <v>1.0050340867064003</v>
      </c>
      <c r="N126" s="25">
        <v>12.494601375</v>
      </c>
    </row>
    <row r="127" spans="2:14" s="25" customFormat="1">
      <c r="B127" s="25" t="str">
        <f>VLOOKUP(F127,[1]NUTS_Europa!$A$2:$C$81,2,FALSE)</f>
        <v>FRI3</v>
      </c>
      <c r="C127" s="25">
        <f>VLOOKUP(F127,[1]NUTS_Europa!$A$2:$C$81,3,FALSE)</f>
        <v>283</v>
      </c>
      <c r="D127" s="25" t="str">
        <f>VLOOKUP(G127,[1]NUTS_Europa!$A$2:$C$81,2,FALSE)</f>
        <v>FRI3</v>
      </c>
      <c r="E127" s="25">
        <f>VLOOKUP(G127,[1]NUTS_Europa!$A$2:$C$81,3,FALSE)</f>
        <v>282</v>
      </c>
      <c r="F127" s="25">
        <v>25</v>
      </c>
      <c r="G127" s="25">
        <v>65</v>
      </c>
      <c r="H127" s="25">
        <v>6794.0536622864702</v>
      </c>
      <c r="I127" s="25">
        <v>70985.418467665964</v>
      </c>
      <c r="J127" s="25">
        <v>122072.6309</v>
      </c>
      <c r="K127" s="25">
        <v>5.5</v>
      </c>
      <c r="L127" s="25">
        <v>13.563684278250951</v>
      </c>
      <c r="M127" s="25">
        <v>1.0101408659077731</v>
      </c>
      <c r="N127" s="25">
        <v>12.558088943506652</v>
      </c>
    </row>
    <row r="128" spans="2:14" s="25" customFormat="1">
      <c r="B128" s="25" t="str">
        <f>VLOOKUP(G128,[1]NUTS_Europa!$A$2:$C$81,2,FALSE)</f>
        <v>FRI3</v>
      </c>
      <c r="C128" s="25">
        <f>VLOOKUP(G128,[1]NUTS_Europa!$A$2:$C$81,3,FALSE)</f>
        <v>282</v>
      </c>
      <c r="D128" s="25" t="str">
        <f>VLOOKUP(F128,[1]NUTS_Europa!$A$2:$C$81,2,FALSE)</f>
        <v>ES21</v>
      </c>
      <c r="E128" s="25">
        <f>VLOOKUP(F128,[1]NUTS_Europa!$A$2:$C$81,3,FALSE)</f>
        <v>163</v>
      </c>
      <c r="F128" s="25">
        <v>14</v>
      </c>
      <c r="G128" s="25">
        <v>65</v>
      </c>
      <c r="H128" s="25">
        <v>8111.8841145796159</v>
      </c>
      <c r="I128" s="25">
        <v>80287.753421682311</v>
      </c>
      <c r="J128" s="25">
        <v>119215.969</v>
      </c>
      <c r="K128" s="25">
        <v>13.336500000000001</v>
      </c>
      <c r="L128" s="25">
        <v>14.343236680779498</v>
      </c>
      <c r="M128" s="25">
        <v>1.2848745204594909</v>
      </c>
      <c r="N128" s="25">
        <v>14.30348747046744</v>
      </c>
    </row>
    <row r="129" s="25" customFormat="1"/>
    <row r="130" s="25" customFormat="1"/>
    <row r="131" s="25" customFormat="1"/>
  </sheetData>
  <autoFilter ref="B3:I83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9A8B-0A33-4BC9-96A0-45C63CACFCD7}">
  <dimension ref="B1:N83"/>
  <sheetViews>
    <sheetView workbookViewId="0">
      <selection activeCell="I1" sqref="I1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I1" s="2" t="s">
        <v>37</v>
      </c>
    </row>
    <row r="3" spans="2:14">
      <c r="F3" s="2" t="s">
        <v>4</v>
      </c>
      <c r="G3" s="2" t="s">
        <v>5</v>
      </c>
      <c r="H3" s="2" t="s">
        <v>22</v>
      </c>
      <c r="I3" s="2" t="s">
        <v>23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>
      <c r="B4" s="2" t="str">
        <f>VLOOKUP(F4,[1]NUTS_Europa!$A$2:$C$81,2,FALSE)</f>
        <v>BE21</v>
      </c>
      <c r="C4" s="2">
        <f>VLOOKUP(F4,[1]NUTS_Europa!$A$2:$C$81,3,FALSE)</f>
        <v>253</v>
      </c>
      <c r="D4" s="2" t="str">
        <f>VLOOKUP(G4,[1]NUTS_Europa!$A$2:$C$81,2,FALSE)</f>
        <v>FRD1</v>
      </c>
      <c r="E4" s="2">
        <f>VLOOKUP(G4,[1]NUTS_Europa!$A$2:$C$81,3,FALSE)</f>
        <v>268</v>
      </c>
      <c r="F4" s="2">
        <v>1</v>
      </c>
      <c r="G4" s="2">
        <v>19</v>
      </c>
      <c r="H4" s="3">
        <v>5959.4027571605611</v>
      </c>
      <c r="I4" s="3">
        <v>92196.724206444778</v>
      </c>
      <c r="J4" s="2">
        <v>115262.5922</v>
      </c>
      <c r="K4" s="2">
        <v>17.752803738317759</v>
      </c>
      <c r="L4" s="2">
        <v>12.040878907802687</v>
      </c>
      <c r="M4" s="2">
        <v>1.2534342938184966</v>
      </c>
      <c r="N4" s="2">
        <v>13.953488399999999</v>
      </c>
    </row>
    <row r="5" spans="2:14">
      <c r="B5" s="2" t="str">
        <f>VLOOKUP(F5,[1]NUTS_Europa!$A$2:$C$81,2,FALSE)</f>
        <v>BE21</v>
      </c>
      <c r="C5" s="2">
        <f>VLOOKUP(F5,[1]NUTS_Europa!$A$2:$C$81,3,FALSE)</f>
        <v>253</v>
      </c>
      <c r="D5" s="2" t="str">
        <f>VLOOKUP(G5,[1]NUTS_Europa!$A$2:$C$81,2,FALSE)</f>
        <v>NL32</v>
      </c>
      <c r="E5" s="2">
        <f>VLOOKUP(G5,[1]NUTS_Europa!$A$2:$C$81,3,FALSE)</f>
        <v>218</v>
      </c>
      <c r="F5" s="2">
        <v>1</v>
      </c>
      <c r="G5" s="2">
        <v>32</v>
      </c>
      <c r="H5" s="2">
        <v>5020.3382757282534</v>
      </c>
      <c r="I5" s="2">
        <v>83405.211234178976</v>
      </c>
      <c r="J5" s="2">
        <v>198656.2873</v>
      </c>
      <c r="K5" s="2">
        <v>8.364018691588786</v>
      </c>
      <c r="L5" s="2">
        <v>11.277865475611081</v>
      </c>
      <c r="M5" s="2">
        <v>4.1061072771613212</v>
      </c>
      <c r="N5" s="2">
        <v>55.768890838703399</v>
      </c>
    </row>
    <row r="6" spans="2:14">
      <c r="B6" s="2" t="str">
        <f>VLOOKUP(F6,[1]NUTS_Europa!$A$2:$C$81,2,FALSE)</f>
        <v>BE23</v>
      </c>
      <c r="C6" s="2">
        <f>VLOOKUP(F6,[1]NUTS_Europa!$A$2:$C$81,3,FALSE)</f>
        <v>253</v>
      </c>
      <c r="D6" s="2" t="str">
        <f>VLOOKUP(G6,[1]NUTS_Europa!$A$2:$C$81,2,FALSE)</f>
        <v>FRE1</v>
      </c>
      <c r="E6" s="2">
        <f>VLOOKUP(G6,[1]NUTS_Europa!$A$2:$C$81,3,FALSE)</f>
        <v>220</v>
      </c>
      <c r="F6" s="2">
        <v>2</v>
      </c>
      <c r="G6" s="2">
        <v>21</v>
      </c>
      <c r="H6" s="2">
        <v>3443.6463845744142</v>
      </c>
      <c r="I6" s="2">
        <v>69168.839085863307</v>
      </c>
      <c r="J6" s="2">
        <v>163029.68049999999</v>
      </c>
      <c r="K6" s="2">
        <v>4.0654205607476639</v>
      </c>
      <c r="L6" s="2">
        <v>10.980429344473691</v>
      </c>
      <c r="M6" s="2">
        <v>1.0419117301672187</v>
      </c>
      <c r="N6" s="2">
        <v>12.721768050000001</v>
      </c>
    </row>
    <row r="7" spans="2:14">
      <c r="B7" s="2" t="str">
        <f>VLOOKUP(F7,[1]NUTS_Europa!$A$2:$C$81,2,FALSE)</f>
        <v>BE23</v>
      </c>
      <c r="C7" s="2">
        <f>VLOOKUP(F7,[1]NUTS_Europa!$A$2:$C$81,3,FALSE)</f>
        <v>253</v>
      </c>
      <c r="D7" s="2" t="str">
        <f>VLOOKUP(G7,[1]NUTS_Europa!$A$2:$C$81,2,FALSE)</f>
        <v>BE25</v>
      </c>
      <c r="E7" s="2">
        <f>VLOOKUP(G7,[1]NUTS_Europa!$A$2:$C$81,3,FALSE)</f>
        <v>220</v>
      </c>
      <c r="F7" s="2">
        <v>2</v>
      </c>
      <c r="G7" s="2">
        <v>43</v>
      </c>
      <c r="H7" s="2">
        <v>2155.7925448063993</v>
      </c>
      <c r="I7" s="2">
        <v>69168.839085863307</v>
      </c>
      <c r="J7" s="2">
        <v>154854.3009</v>
      </c>
      <c r="K7" s="2">
        <v>4.0654205607476639</v>
      </c>
      <c r="L7" s="2">
        <v>10.980429344473691</v>
      </c>
      <c r="M7" s="2">
        <v>1.0419117301672187</v>
      </c>
      <c r="N7" s="2">
        <v>12.721768050000001</v>
      </c>
    </row>
    <row r="8" spans="2:14">
      <c r="B8" s="2" t="str">
        <f>VLOOKUP(F8,[1]NUTS_Europa!$A$2:$C$81,2,FALSE)</f>
        <v>BE25</v>
      </c>
      <c r="C8" s="2">
        <f>VLOOKUP(F8,[1]NUTS_Europa!$A$2:$C$81,3,FALSE)</f>
        <v>235</v>
      </c>
      <c r="D8" s="2" t="str">
        <f>VLOOKUP(G8,[1]NUTS_Europa!$A$2:$C$81,2,FALSE)</f>
        <v>DE50</v>
      </c>
      <c r="E8" s="2">
        <f>VLOOKUP(G8,[1]NUTS_Europa!$A$2:$C$81,3,FALSE)</f>
        <v>245</v>
      </c>
      <c r="F8" s="2">
        <v>3</v>
      </c>
      <c r="G8" s="2">
        <v>4</v>
      </c>
      <c r="H8" s="2">
        <v>53526.392396573705</v>
      </c>
      <c r="I8" s="2">
        <v>332421.2257592497</v>
      </c>
      <c r="J8" s="2">
        <v>135416.16140000001</v>
      </c>
      <c r="K8" s="2">
        <v>16.678037383177571</v>
      </c>
      <c r="L8" s="2">
        <v>6.5289198455291295</v>
      </c>
      <c r="M8" s="2">
        <v>1.2745961749415338</v>
      </c>
      <c r="N8" s="2">
        <v>16.348367820226315</v>
      </c>
    </row>
    <row r="9" spans="2:14">
      <c r="B9" s="2" t="str">
        <f>VLOOKUP(F9,[1]NUTS_Europa!$A$2:$C$81,2,FALSE)</f>
        <v>BE25</v>
      </c>
      <c r="C9" s="2">
        <f>VLOOKUP(F9,[1]NUTS_Europa!$A$2:$C$81,3,FALSE)</f>
        <v>235</v>
      </c>
      <c r="D9" s="2" t="str">
        <f>VLOOKUP(G9,[1]NUTS_Europa!$A$2:$C$81,2,FALSE)</f>
        <v>DEF0</v>
      </c>
      <c r="E9" s="2">
        <f>VLOOKUP(G9,[1]NUTS_Europa!$A$2:$C$81,3,FALSE)</f>
        <v>245</v>
      </c>
      <c r="F9" s="2">
        <v>3</v>
      </c>
      <c r="G9" s="2">
        <v>50</v>
      </c>
      <c r="H9" s="2">
        <v>54964.57466208683</v>
      </c>
      <c r="I9" s="2">
        <v>332421.2257592497</v>
      </c>
      <c r="J9" s="2">
        <v>141512.31529999999</v>
      </c>
      <c r="K9" s="2">
        <v>16.678037383177571</v>
      </c>
      <c r="L9" s="2">
        <v>6.5289198455291295</v>
      </c>
      <c r="M9" s="2">
        <v>1.2745961749415338</v>
      </c>
      <c r="N9" s="2">
        <v>16.348367820226315</v>
      </c>
    </row>
    <row r="10" spans="2:14">
      <c r="B10" s="2" t="str">
        <f>VLOOKUP(F10,[1]NUTS_Europa!$A$2:$C$81,2,FALSE)</f>
        <v>DE50</v>
      </c>
      <c r="C10" s="2">
        <f>VLOOKUP(F10,[1]NUTS_Europa!$A$2:$C$81,3,FALSE)</f>
        <v>245</v>
      </c>
      <c r="D10" s="2" t="str">
        <f>VLOOKUP(G10,[1]NUTS_Europa!$A$2:$C$81,2,FALSE)</f>
        <v>PT16</v>
      </c>
      <c r="E10" s="2">
        <f>VLOOKUP(G10,[1]NUTS_Europa!$A$2:$C$81,3,FALSE)</f>
        <v>294</v>
      </c>
      <c r="F10" s="2">
        <v>4</v>
      </c>
      <c r="G10" s="2">
        <v>78</v>
      </c>
      <c r="H10" s="2">
        <v>60559.986917975082</v>
      </c>
      <c r="I10" s="2">
        <v>419980.71643063211</v>
      </c>
      <c r="J10" s="2">
        <v>127001.217</v>
      </c>
      <c r="K10" s="2">
        <v>60.32710280373832</v>
      </c>
      <c r="L10" s="2">
        <v>7.4569490801894869</v>
      </c>
      <c r="M10" s="2">
        <v>1.3175713963883238</v>
      </c>
      <c r="N10" s="2">
        <v>16.924803728322498</v>
      </c>
    </row>
    <row r="11" spans="2:14">
      <c r="B11" s="2" t="str">
        <f>VLOOKUP(F11,[1]NUTS_Europa!$A$2:$C$81,2,FALSE)</f>
        <v>DE60</v>
      </c>
      <c r="C11" s="2">
        <f>VLOOKUP(F11,[1]NUTS_Europa!$A$2:$C$81,3,FALSE)</f>
        <v>1069</v>
      </c>
      <c r="D11" s="2" t="str">
        <f>VLOOKUP(G11,[1]NUTS_Europa!$A$2:$C$81,2,FALSE)</f>
        <v>FRF2</v>
      </c>
      <c r="E11" s="2">
        <f>VLOOKUP(G11,[1]NUTS_Europa!$A$2:$C$81,3,FALSE)</f>
        <v>269</v>
      </c>
      <c r="F11" s="2">
        <v>5</v>
      </c>
      <c r="G11" s="2">
        <v>27</v>
      </c>
      <c r="H11" s="2">
        <v>16238.737713006452</v>
      </c>
      <c r="I11" s="2">
        <v>98936.456008686073</v>
      </c>
      <c r="J11" s="2">
        <v>163029.68049999999</v>
      </c>
      <c r="K11" s="2">
        <v>24.348130841121495</v>
      </c>
      <c r="L11" s="2">
        <v>11.706065763962336</v>
      </c>
      <c r="M11" s="2">
        <v>4.1022665522314528</v>
      </c>
      <c r="N11" s="2">
        <v>52.695479294783247</v>
      </c>
    </row>
    <row r="12" spans="2:14">
      <c r="B12" s="2" t="str">
        <f>VLOOKUP(F12,[1]NUTS_Europa!$A$2:$C$81,2,FALSE)</f>
        <v>DE60</v>
      </c>
      <c r="C12" s="2">
        <f>VLOOKUP(F12,[1]NUTS_Europa!$A$2:$C$81,3,FALSE)</f>
        <v>1069</v>
      </c>
      <c r="D12" s="2" t="str">
        <f>VLOOKUP(G12,[1]NUTS_Europa!$A$2:$C$81,2,FALSE)</f>
        <v>NL33</v>
      </c>
      <c r="E12" s="2">
        <f>VLOOKUP(G12,[1]NUTS_Europa!$A$2:$C$81,3,FALSE)</f>
        <v>250</v>
      </c>
      <c r="F12" s="2">
        <v>5</v>
      </c>
      <c r="G12" s="2">
        <v>33</v>
      </c>
      <c r="H12" s="2">
        <v>21398.321598908173</v>
      </c>
      <c r="I12" s="2">
        <v>91877.812096342182</v>
      </c>
      <c r="J12" s="2">
        <v>192445.7181</v>
      </c>
      <c r="K12" s="2">
        <v>14.255607476635515</v>
      </c>
      <c r="L12" s="2">
        <v>11.453949456481361</v>
      </c>
      <c r="M12" s="2">
        <v>12.147331422347436</v>
      </c>
      <c r="N12" s="2">
        <v>156.03799589887399</v>
      </c>
    </row>
    <row r="13" spans="2:14">
      <c r="B13" s="2" t="str">
        <f>VLOOKUP(F13,[1]NUTS_Europa!$A$2:$C$81,2,FALSE)</f>
        <v>DE80</v>
      </c>
      <c r="C13" s="2">
        <f>VLOOKUP(F13,[1]NUTS_Europa!$A$2:$C$81,3,FALSE)</f>
        <v>1069</v>
      </c>
      <c r="D13" s="2" t="str">
        <f>VLOOKUP(G13,[1]NUTS_Europa!$A$2:$C$81,2,FALSE)</f>
        <v>FRD1</v>
      </c>
      <c r="E13" s="2">
        <f>VLOOKUP(G13,[1]NUTS_Europa!$A$2:$C$81,3,FALSE)</f>
        <v>268</v>
      </c>
      <c r="F13" s="2">
        <v>6</v>
      </c>
      <c r="G13" s="2">
        <v>19</v>
      </c>
      <c r="H13" s="2">
        <v>8442.0205346791663</v>
      </c>
      <c r="I13" s="2">
        <v>103280.13772868869</v>
      </c>
      <c r="J13" s="2">
        <v>114346.8514</v>
      </c>
      <c r="K13" s="2">
        <v>29.207943925233646</v>
      </c>
      <c r="L13" s="2">
        <v>10.360700710108816</v>
      </c>
      <c r="M13" s="2">
        <v>0.94138018485179786</v>
      </c>
      <c r="N13" s="2">
        <v>12.09245655</v>
      </c>
    </row>
    <row r="14" spans="2:14">
      <c r="B14" s="2" t="str">
        <f>VLOOKUP(F14,[1]NUTS_Europa!$A$2:$C$81,2,FALSE)</f>
        <v>DE80</v>
      </c>
      <c r="C14" s="2">
        <f>VLOOKUP(F14,[1]NUTS_Europa!$A$2:$C$81,3,FALSE)</f>
        <v>1069</v>
      </c>
      <c r="D14" s="2" t="str">
        <f>VLOOKUP(G14,[1]NUTS_Europa!$A$2:$C$81,2,FALSE)</f>
        <v>NL32</v>
      </c>
      <c r="E14" s="2">
        <f>VLOOKUP(G14,[1]NUTS_Europa!$A$2:$C$81,3,FALSE)</f>
        <v>218</v>
      </c>
      <c r="F14" s="2">
        <v>6</v>
      </c>
      <c r="G14" s="2">
        <v>32</v>
      </c>
      <c r="H14" s="2">
        <v>18038.137107021375</v>
      </c>
      <c r="I14" s="2">
        <v>86383.497364147916</v>
      </c>
      <c r="J14" s="2">
        <v>142392.87169999999</v>
      </c>
      <c r="K14" s="2">
        <v>12.615420560747665</v>
      </c>
      <c r="L14" s="2">
        <v>9.5976872779172098</v>
      </c>
      <c r="M14" s="2">
        <v>3.077120561180132</v>
      </c>
      <c r="N14" s="2">
        <v>49.915745744845445</v>
      </c>
    </row>
    <row r="15" spans="2:14">
      <c r="B15" s="2" t="str">
        <f>VLOOKUP(F15,[1]NUTS_Europa!$A$2:$C$81,2,FALSE)</f>
        <v>DE93</v>
      </c>
      <c r="C15" s="2">
        <f>VLOOKUP(F15,[1]NUTS_Europa!$A$2:$C$81,3,FALSE)</f>
        <v>1069</v>
      </c>
      <c r="D15" s="2" t="str">
        <f>VLOOKUP(G15,[1]NUTS_Europa!$A$2:$C$81,2,FALSE)</f>
        <v>FRD2</v>
      </c>
      <c r="E15" s="2">
        <f>VLOOKUP(G15,[1]NUTS_Europa!$A$2:$C$81,3,FALSE)</f>
        <v>269</v>
      </c>
      <c r="F15" s="2">
        <v>7</v>
      </c>
      <c r="G15" s="2">
        <v>20</v>
      </c>
      <c r="H15" s="2">
        <v>9963.2805097220844</v>
      </c>
      <c r="I15" s="2">
        <v>98936.456008686073</v>
      </c>
      <c r="J15" s="2">
        <v>199597.76430000001</v>
      </c>
      <c r="K15" s="2">
        <v>24.348130841121495</v>
      </c>
      <c r="L15" s="2">
        <v>11.706065763962336</v>
      </c>
      <c r="M15" s="2">
        <v>4.1022665522314528</v>
      </c>
      <c r="N15" s="2">
        <v>52.695479294783247</v>
      </c>
    </row>
    <row r="16" spans="2:14">
      <c r="B16" s="2" t="str">
        <f>VLOOKUP(F16,[1]NUTS_Europa!$A$2:$C$81,2,FALSE)</f>
        <v>DE93</v>
      </c>
      <c r="C16" s="2">
        <f>VLOOKUP(F16,[1]NUTS_Europa!$A$2:$C$81,3,FALSE)</f>
        <v>1069</v>
      </c>
      <c r="D16" s="2" t="str">
        <f>VLOOKUP(G16,[1]NUTS_Europa!$A$2:$C$81,2,FALSE)</f>
        <v>FRF2</v>
      </c>
      <c r="E16" s="2">
        <f>VLOOKUP(G16,[1]NUTS_Europa!$A$2:$C$81,3,FALSE)</f>
        <v>269</v>
      </c>
      <c r="F16" s="2">
        <v>7</v>
      </c>
      <c r="G16" s="2">
        <v>27</v>
      </c>
      <c r="H16" s="2">
        <v>18971.709703411445</v>
      </c>
      <c r="I16" s="2">
        <v>98936.456008686073</v>
      </c>
      <c r="J16" s="2">
        <v>137713.6226</v>
      </c>
      <c r="K16" s="2">
        <v>24.348130841121495</v>
      </c>
      <c r="L16" s="2">
        <v>11.706065763962336</v>
      </c>
      <c r="M16" s="2">
        <v>4.1022665522314528</v>
      </c>
      <c r="N16" s="2">
        <v>52.695479294783247</v>
      </c>
    </row>
    <row r="17" spans="2:14">
      <c r="B17" s="2" t="str">
        <f>VLOOKUP(F17,[1]NUTS_Europa!$A$2:$C$81,2,FALSE)</f>
        <v>DE94</v>
      </c>
      <c r="C17" s="2">
        <f>VLOOKUP(F17,[1]NUTS_Europa!$A$2:$C$81,3,FALSE)</f>
        <v>245</v>
      </c>
      <c r="D17" s="2" t="str">
        <f>VLOOKUP(G17,[1]NUTS_Europa!$A$2:$C$81,2,FALSE)</f>
        <v>FRE1</v>
      </c>
      <c r="E17" s="2">
        <f>VLOOKUP(G17,[1]NUTS_Europa!$A$2:$C$81,3,FALSE)</f>
        <v>235</v>
      </c>
      <c r="F17" s="2">
        <v>8</v>
      </c>
      <c r="G17" s="2">
        <v>61</v>
      </c>
      <c r="H17" s="2">
        <v>54148.889198064455</v>
      </c>
      <c r="I17" s="2">
        <v>332421.2257592497</v>
      </c>
      <c r="J17" s="2">
        <v>142841.86170000001</v>
      </c>
      <c r="K17" s="2">
        <v>16.678037383177571</v>
      </c>
      <c r="L17" s="2">
        <v>6.5289198455291295</v>
      </c>
      <c r="M17" s="2">
        <v>1.2745961749415338</v>
      </c>
      <c r="N17" s="2">
        <v>16.348367820226315</v>
      </c>
    </row>
    <row r="18" spans="2:14">
      <c r="B18" s="2" t="str">
        <f>VLOOKUP(F18,[1]NUTS_Europa!$A$2:$C$81,2,FALSE)</f>
        <v>DE94</v>
      </c>
      <c r="C18" s="2">
        <f>VLOOKUP(F18,[1]NUTS_Europa!$A$2:$C$81,3,FALSE)</f>
        <v>245</v>
      </c>
      <c r="D18" s="2" t="str">
        <f>VLOOKUP(G18,[1]NUTS_Europa!$A$2:$C$81,2,FALSE)</f>
        <v>PT16</v>
      </c>
      <c r="E18" s="2">
        <f>VLOOKUP(G18,[1]NUTS_Europa!$A$2:$C$81,3,FALSE)</f>
        <v>294</v>
      </c>
      <c r="F18" s="2">
        <v>8</v>
      </c>
      <c r="G18" s="2">
        <v>78</v>
      </c>
      <c r="H18" s="2">
        <v>60866.654206650048</v>
      </c>
      <c r="I18" s="2">
        <v>419980.71643063211</v>
      </c>
      <c r="J18" s="2">
        <v>145035.59770000001</v>
      </c>
      <c r="K18" s="2">
        <v>60.32710280373832</v>
      </c>
      <c r="L18" s="2">
        <v>7.4569490801894869</v>
      </c>
      <c r="M18" s="2">
        <v>1.3175713963883238</v>
      </c>
      <c r="N18" s="2">
        <v>16.924803728322498</v>
      </c>
    </row>
    <row r="19" spans="2:14">
      <c r="B19" s="2" t="str">
        <f>VLOOKUP(F19,[1]NUTS_Europa!$A$2:$C$81,2,FALSE)</f>
        <v>DEA1</v>
      </c>
      <c r="C19" s="2">
        <f>VLOOKUP(F19,[1]NUTS_Europa!$A$2:$C$81,3,FALSE)</f>
        <v>253</v>
      </c>
      <c r="D19" s="2" t="str">
        <f>VLOOKUP(G19,[1]NUTS_Europa!$A$2:$C$81,2,FALSE)</f>
        <v>BE23</v>
      </c>
      <c r="E19" s="2">
        <f>VLOOKUP(G19,[1]NUTS_Europa!$A$2:$C$81,3,FALSE)</f>
        <v>220</v>
      </c>
      <c r="F19" s="2">
        <v>9</v>
      </c>
      <c r="G19" s="2">
        <v>42</v>
      </c>
      <c r="H19" s="2">
        <v>5768.7988423656952</v>
      </c>
      <c r="I19" s="2">
        <v>69168.839085863307</v>
      </c>
      <c r="J19" s="2">
        <v>145277.79319999999</v>
      </c>
      <c r="K19" s="2">
        <v>4.0654205607476639</v>
      </c>
      <c r="L19" s="2">
        <v>10.980429344473691</v>
      </c>
      <c r="M19" s="2">
        <v>1.0419117301672187</v>
      </c>
      <c r="N19" s="2">
        <v>12.721768050000001</v>
      </c>
    </row>
    <row r="20" spans="2:14">
      <c r="B20" s="2" t="str">
        <f>VLOOKUP(F20,[1]NUTS_Europa!$A$2:$C$81,2,FALSE)</f>
        <v>DEA1</v>
      </c>
      <c r="C20" s="2">
        <f>VLOOKUP(F20,[1]NUTS_Europa!$A$2:$C$81,3,FALSE)</f>
        <v>253</v>
      </c>
      <c r="D20" s="2" t="str">
        <f>VLOOKUP(G20,[1]NUTS_Europa!$A$2:$C$81,2,FALSE)</f>
        <v>NL33</v>
      </c>
      <c r="E20" s="2">
        <f>VLOOKUP(G20,[1]NUTS_Europa!$A$2:$C$81,3,FALSE)</f>
        <v>220</v>
      </c>
      <c r="F20" s="2">
        <v>9</v>
      </c>
      <c r="G20" s="2">
        <v>73</v>
      </c>
      <c r="H20" s="2">
        <v>8062.2143054026392</v>
      </c>
      <c r="I20" s="2">
        <v>69168.839085863307</v>
      </c>
      <c r="J20" s="2">
        <v>131067.4498</v>
      </c>
      <c r="K20" s="2">
        <v>4.0654205607476639</v>
      </c>
      <c r="L20" s="2">
        <v>10.980429344473691</v>
      </c>
      <c r="M20" s="2">
        <v>1.0419117301672187</v>
      </c>
      <c r="N20" s="2">
        <v>12.721768050000001</v>
      </c>
    </row>
    <row r="21" spans="2:14">
      <c r="B21" s="2" t="str">
        <f>VLOOKUP(F21,[1]NUTS_Europa!$A$2:$C$81,2,FALSE)</f>
        <v>DEF0</v>
      </c>
      <c r="C21" s="2">
        <f>VLOOKUP(F21,[1]NUTS_Europa!$A$2:$C$81,3,FALSE)</f>
        <v>1069</v>
      </c>
      <c r="D21" s="2" t="str">
        <f>VLOOKUP(G21,[1]NUTS_Europa!$A$2:$C$81,2,FALSE)</f>
        <v>FRI2</v>
      </c>
      <c r="E21" s="2">
        <f>VLOOKUP(G21,[1]NUTS_Europa!$A$2:$C$81,3,FALSE)</f>
        <v>269</v>
      </c>
      <c r="F21" s="2">
        <v>10</v>
      </c>
      <c r="G21" s="2">
        <v>29</v>
      </c>
      <c r="H21" s="2">
        <v>22666.411077781737</v>
      </c>
      <c r="I21" s="2">
        <v>98936.456008686073</v>
      </c>
      <c r="J21" s="2">
        <v>198656.2873</v>
      </c>
      <c r="K21" s="2">
        <v>24.348130841121495</v>
      </c>
      <c r="L21" s="2">
        <v>11.706065763962336</v>
      </c>
      <c r="M21" s="2">
        <v>4.1022665522314528</v>
      </c>
      <c r="N21" s="2">
        <v>52.695479294783247</v>
      </c>
    </row>
    <row r="22" spans="2:14">
      <c r="B22" s="2" t="str">
        <f>VLOOKUP(F22,[1]NUTS_Europa!$A$2:$C$81,2,FALSE)</f>
        <v>DEF0</v>
      </c>
      <c r="C22" s="2">
        <f>VLOOKUP(F22,[1]NUTS_Europa!$A$2:$C$81,3,FALSE)</f>
        <v>1069</v>
      </c>
      <c r="D22" s="2" t="str">
        <f>VLOOKUP(G22,[1]NUTS_Europa!$A$2:$C$81,2,FALSE)</f>
        <v>FRD1</v>
      </c>
      <c r="E22" s="2">
        <f>VLOOKUP(G22,[1]NUTS_Europa!$A$2:$C$81,3,FALSE)</f>
        <v>269</v>
      </c>
      <c r="F22" s="2">
        <v>10</v>
      </c>
      <c r="G22" s="2">
        <v>59</v>
      </c>
      <c r="H22" s="2">
        <v>17131.277932657704</v>
      </c>
      <c r="I22" s="2">
        <v>98936.456008686073</v>
      </c>
      <c r="J22" s="2">
        <v>122072.6309</v>
      </c>
      <c r="K22" s="2">
        <v>24.348130841121495</v>
      </c>
      <c r="L22" s="2">
        <v>11.706065763962336</v>
      </c>
      <c r="M22" s="2">
        <v>4.1022665522314528</v>
      </c>
      <c r="N22" s="2">
        <v>52.695479294783247</v>
      </c>
    </row>
    <row r="23" spans="2:14">
      <c r="B23" s="2" t="str">
        <f>VLOOKUP(F23,[1]NUTS_Europa!$A$2:$C$81,2,FALSE)</f>
        <v>ES11</v>
      </c>
      <c r="C23" s="2">
        <f>VLOOKUP(F23,[1]NUTS_Europa!$A$2:$C$81,3,FALSE)</f>
        <v>288</v>
      </c>
      <c r="D23" s="2" t="str">
        <f>VLOOKUP(G23,[1]NUTS_Europa!$A$2:$C$81,2,FALSE)</f>
        <v>NL11</v>
      </c>
      <c r="E23" s="2">
        <f>VLOOKUP(G23,[1]NUTS_Europa!$A$2:$C$81,3,FALSE)</f>
        <v>245</v>
      </c>
      <c r="F23" s="2">
        <v>11</v>
      </c>
      <c r="G23" s="2">
        <v>30</v>
      </c>
      <c r="H23" s="2">
        <v>54151.264898998132</v>
      </c>
      <c r="I23" s="2">
        <v>408268.42867643962</v>
      </c>
      <c r="J23" s="2">
        <v>123614.25509999999</v>
      </c>
      <c r="K23" s="2">
        <v>51.901869158878512</v>
      </c>
      <c r="L23" s="2">
        <v>7.3293020370817299</v>
      </c>
      <c r="M23" s="2">
        <v>1.2045957955761486</v>
      </c>
      <c r="N23" s="2">
        <v>15.473580762283069</v>
      </c>
    </row>
    <row r="24" spans="2:14">
      <c r="B24" s="2" t="str">
        <f>VLOOKUP(F24,[1]NUTS_Europa!$A$2:$C$81,2,FALSE)</f>
        <v>ES11</v>
      </c>
      <c r="C24" s="2">
        <f>VLOOKUP(F24,[1]NUTS_Europa!$A$2:$C$81,3,FALSE)</f>
        <v>288</v>
      </c>
      <c r="D24" s="2" t="str">
        <f>VLOOKUP(G24,[1]NUTS_Europa!$A$2:$C$81,2,FALSE)</f>
        <v>DE93</v>
      </c>
      <c r="E24" s="2">
        <f>VLOOKUP(G24,[1]NUTS_Europa!$A$2:$C$81,3,FALSE)</f>
        <v>245</v>
      </c>
      <c r="F24" s="2">
        <v>11</v>
      </c>
      <c r="G24" s="2">
        <v>47</v>
      </c>
      <c r="H24" s="2">
        <v>54313.799391325148</v>
      </c>
      <c r="I24" s="2">
        <v>408268.42867643962</v>
      </c>
      <c r="J24" s="2">
        <v>141696.47589999999</v>
      </c>
      <c r="K24" s="2">
        <v>51.901869158878512</v>
      </c>
      <c r="L24" s="2">
        <v>7.3293020370817299</v>
      </c>
      <c r="M24" s="2">
        <v>1.2045957955761486</v>
      </c>
      <c r="N24" s="2">
        <v>15.473580762283069</v>
      </c>
    </row>
    <row r="25" spans="2:14">
      <c r="B25" s="2" t="str">
        <f>VLOOKUP(F25,[1]NUTS_Europa!$A$2:$C$81,2,FALSE)</f>
        <v>ES12</v>
      </c>
      <c r="C25" s="2">
        <f>VLOOKUP(F25,[1]NUTS_Europa!$A$2:$C$81,3,FALSE)</f>
        <v>285</v>
      </c>
      <c r="D25" s="2" t="str">
        <f>VLOOKUP(G25,[1]NUTS_Europa!$A$2:$C$81,2,FALSE)</f>
        <v>NL11</v>
      </c>
      <c r="E25" s="2">
        <f>VLOOKUP(G25,[1]NUTS_Europa!$A$2:$C$81,3,FALSE)</f>
        <v>245</v>
      </c>
      <c r="F25" s="2">
        <v>12</v>
      </c>
      <c r="G25" s="2">
        <v>30</v>
      </c>
      <c r="H25" s="2">
        <v>56168.344252924537</v>
      </c>
      <c r="I25" s="2">
        <v>367185.64417034591</v>
      </c>
      <c r="J25" s="2">
        <v>145277.79319999999</v>
      </c>
      <c r="K25" s="2">
        <v>47.006542056074771</v>
      </c>
      <c r="L25" s="2">
        <v>6.5265096287142406</v>
      </c>
      <c r="M25" s="2">
        <v>1.1812079579876538</v>
      </c>
      <c r="N25" s="2">
        <v>15.17315335326356</v>
      </c>
    </row>
    <row r="26" spans="2:14">
      <c r="B26" s="2" t="str">
        <f>VLOOKUP(F26,[1]NUTS_Europa!$A$2:$C$81,2,FALSE)</f>
        <v>ES12</v>
      </c>
      <c r="C26" s="2">
        <f>VLOOKUP(F26,[1]NUTS_Europa!$A$2:$C$81,3,FALSE)</f>
        <v>285</v>
      </c>
      <c r="D26" s="2" t="str">
        <f>VLOOKUP(G26,[1]NUTS_Europa!$A$2:$C$81,2,FALSE)</f>
        <v>DE80</v>
      </c>
      <c r="E26" s="2">
        <f>VLOOKUP(G26,[1]NUTS_Europa!$A$2:$C$81,3,FALSE)</f>
        <v>245</v>
      </c>
      <c r="F26" s="2">
        <v>12</v>
      </c>
      <c r="G26" s="2">
        <v>46</v>
      </c>
      <c r="H26" s="2">
        <v>60710.640133370929</v>
      </c>
      <c r="I26" s="2">
        <v>367185.64417034591</v>
      </c>
      <c r="J26" s="2">
        <v>117061.7148</v>
      </c>
      <c r="K26" s="2">
        <v>47.006542056074771</v>
      </c>
      <c r="L26" s="2">
        <v>6.5265096287142406</v>
      </c>
      <c r="M26" s="2">
        <v>1.1812079579876538</v>
      </c>
      <c r="N26" s="2">
        <v>15.17315335326356</v>
      </c>
    </row>
    <row r="27" spans="2:14">
      <c r="B27" s="2" t="str">
        <f>VLOOKUP(F27,[1]NUTS_Europa!$A$2:$C$81,2,FALSE)</f>
        <v>ES13</v>
      </c>
      <c r="C27" s="2">
        <f>VLOOKUP(F27,[1]NUTS_Europa!$A$2:$C$81,3,FALSE)</f>
        <v>163</v>
      </c>
      <c r="D27" s="2" t="str">
        <f>VLOOKUP(G27,[1]NUTS_Europa!$A$2:$C$81,2,FALSE)</f>
        <v>FRG0</v>
      </c>
      <c r="E27" s="2">
        <f>VLOOKUP(G27,[1]NUTS_Europa!$A$2:$C$81,3,FALSE)</f>
        <v>282</v>
      </c>
      <c r="F27" s="2">
        <v>13</v>
      </c>
      <c r="G27" s="2">
        <v>22</v>
      </c>
      <c r="H27" s="2">
        <v>7075.2016710900643</v>
      </c>
      <c r="I27" s="2">
        <v>79227.485282882888</v>
      </c>
      <c r="J27" s="2">
        <v>144185.261</v>
      </c>
      <c r="K27" s="2">
        <v>12.464018691588787</v>
      </c>
      <c r="L27" s="2">
        <v>12.440503996043798</v>
      </c>
      <c r="M27" s="2">
        <v>1.2848745204594909</v>
      </c>
      <c r="N27" s="2">
        <v>14.30348747046744</v>
      </c>
    </row>
    <row r="28" spans="2:14">
      <c r="B28" s="2" t="str">
        <f>VLOOKUP(F28,[1]NUTS_Europa!$A$2:$C$81,2,FALSE)</f>
        <v>ES13</v>
      </c>
      <c r="C28" s="2">
        <f>VLOOKUP(F28,[1]NUTS_Europa!$A$2:$C$81,3,FALSE)</f>
        <v>163</v>
      </c>
      <c r="D28" s="2" t="str">
        <f>VLOOKUP(G28,[1]NUTS_Europa!$A$2:$C$81,2,FALSE)</f>
        <v>FRH0</v>
      </c>
      <c r="E28" s="2">
        <f>VLOOKUP(G28,[1]NUTS_Europa!$A$2:$C$81,3,FALSE)</f>
        <v>282</v>
      </c>
      <c r="F28" s="2">
        <v>13</v>
      </c>
      <c r="G28" s="2">
        <v>63</v>
      </c>
      <c r="H28" s="2">
        <v>6305.2020300923914</v>
      </c>
      <c r="I28" s="2">
        <v>79227.485282882888</v>
      </c>
      <c r="J28" s="2">
        <v>127001.217</v>
      </c>
      <c r="K28" s="2">
        <v>12.464018691588787</v>
      </c>
      <c r="L28" s="2">
        <v>12.440503996043798</v>
      </c>
      <c r="M28" s="2">
        <v>1.2848745204594909</v>
      </c>
      <c r="N28" s="2">
        <v>14.30348747046744</v>
      </c>
    </row>
    <row r="29" spans="2:14">
      <c r="B29" s="2" t="str">
        <f>VLOOKUP(F29,[1]NUTS_Europa!$A$2:$C$81,2,FALSE)</f>
        <v>ES21</v>
      </c>
      <c r="C29" s="2">
        <f>VLOOKUP(F29,[1]NUTS_Europa!$A$2:$C$81,3,FALSE)</f>
        <v>163</v>
      </c>
      <c r="D29" s="2" t="str">
        <f>VLOOKUP(G29,[1]NUTS_Europa!$A$2:$C$81,2,FALSE)</f>
        <v>FRG0</v>
      </c>
      <c r="E29" s="2">
        <f>VLOOKUP(G29,[1]NUTS_Europa!$A$2:$C$81,3,FALSE)</f>
        <v>282</v>
      </c>
      <c r="F29" s="2">
        <v>14</v>
      </c>
      <c r="G29" s="2">
        <v>22</v>
      </c>
      <c r="H29" s="2">
        <v>6233.8362097072413</v>
      </c>
      <c r="I29" s="2">
        <v>79227.485282882888</v>
      </c>
      <c r="J29" s="2">
        <v>142392.87169999999</v>
      </c>
      <c r="K29" s="2">
        <v>12.464018691588787</v>
      </c>
      <c r="L29" s="2">
        <v>12.440503996043798</v>
      </c>
      <c r="M29" s="2">
        <v>1.2848745204594909</v>
      </c>
      <c r="N29" s="2">
        <v>14.30348747046744</v>
      </c>
    </row>
    <row r="30" spans="2:14">
      <c r="B30" s="2" t="str">
        <f>VLOOKUP(F30,[1]NUTS_Europa!$A$2:$C$81,2,FALSE)</f>
        <v>ES21</v>
      </c>
      <c r="C30" s="2">
        <f>VLOOKUP(F30,[1]NUTS_Europa!$A$2:$C$81,3,FALSE)</f>
        <v>163</v>
      </c>
      <c r="D30" s="2" t="str">
        <f>VLOOKUP(G30,[1]NUTS_Europa!$A$2:$C$81,2,FALSE)</f>
        <v>FRH0</v>
      </c>
      <c r="E30" s="2">
        <f>VLOOKUP(G30,[1]NUTS_Europa!$A$2:$C$81,3,FALSE)</f>
        <v>282</v>
      </c>
      <c r="F30" s="2">
        <v>14</v>
      </c>
      <c r="G30" s="2">
        <v>63</v>
      </c>
      <c r="H30" s="2">
        <v>5463.8365687095675</v>
      </c>
      <c r="I30" s="2">
        <v>79227.485282882888</v>
      </c>
      <c r="J30" s="2">
        <v>123614.25509999999</v>
      </c>
      <c r="K30" s="2">
        <v>12.464018691588787</v>
      </c>
      <c r="L30" s="2">
        <v>12.440503996043798</v>
      </c>
      <c r="M30" s="2">
        <v>1.2848745204594909</v>
      </c>
      <c r="N30" s="2">
        <v>14.30348747046744</v>
      </c>
    </row>
    <row r="31" spans="2:14">
      <c r="B31" s="2" t="str">
        <f>VLOOKUP(F31,[1]NUTS_Europa!$A$2:$C$81,2,FALSE)</f>
        <v>ES51</v>
      </c>
      <c r="C31" s="2">
        <f>VLOOKUP(F31,[1]NUTS_Europa!$A$2:$C$81,3,FALSE)</f>
        <v>1063</v>
      </c>
      <c r="D31" s="2" t="str">
        <f>VLOOKUP(G31,[1]NUTS_Europa!$A$2:$C$81,2,FALSE)</f>
        <v>ES52</v>
      </c>
      <c r="E31" s="2">
        <f>VLOOKUP(G31,[1]NUTS_Europa!$A$2:$C$81,3,FALSE)</f>
        <v>1064</v>
      </c>
      <c r="F31" s="2">
        <v>15</v>
      </c>
      <c r="G31" s="2">
        <v>16</v>
      </c>
      <c r="H31" s="2">
        <v>24490.519110254103</v>
      </c>
      <c r="I31" s="2">
        <v>351534.27601790329</v>
      </c>
      <c r="J31" s="2">
        <v>135416.16140000001</v>
      </c>
      <c r="K31" s="2">
        <v>7.5700934579439254</v>
      </c>
      <c r="L31" s="2">
        <v>10.468103513845939</v>
      </c>
      <c r="M31" s="2">
        <v>6.242202218580494</v>
      </c>
      <c r="N31" s="2">
        <v>94.768878226490997</v>
      </c>
    </row>
    <row r="32" spans="2:14">
      <c r="B32" s="2" t="str">
        <f>VLOOKUP(F32,[1]NUTS_Europa!$A$2:$C$81,2,FALSE)</f>
        <v>ES51</v>
      </c>
      <c r="C32" s="2">
        <f>VLOOKUP(F32,[1]NUTS_Europa!$A$2:$C$81,3,FALSE)</f>
        <v>1063</v>
      </c>
      <c r="D32" s="2" t="str">
        <f>VLOOKUP(G32,[1]NUTS_Europa!$A$2:$C$81,2,FALSE)</f>
        <v>PT15</v>
      </c>
      <c r="E32" s="2">
        <f>VLOOKUP(G32,[1]NUTS_Europa!$A$2:$C$81,3,FALSE)</f>
        <v>61</v>
      </c>
      <c r="F32" s="2">
        <v>15</v>
      </c>
      <c r="G32" s="2">
        <v>77</v>
      </c>
      <c r="H32" s="2">
        <v>25006.294667353872</v>
      </c>
      <c r="I32" s="2">
        <v>368988.11835192709</v>
      </c>
      <c r="J32" s="2">
        <v>120437.3524</v>
      </c>
      <c r="K32" s="2">
        <v>24.299065420560748</v>
      </c>
      <c r="L32" s="2">
        <v>10.563616270624856</v>
      </c>
      <c r="M32" s="2">
        <v>2.7891888131711045</v>
      </c>
      <c r="N32" s="2">
        <v>45.492445828008663</v>
      </c>
    </row>
    <row r="33" spans="2:14">
      <c r="B33" s="2" t="str">
        <f>VLOOKUP(F33,[1]NUTS_Europa!$A$2:$C$81,2,FALSE)</f>
        <v>ES52</v>
      </c>
      <c r="C33" s="2">
        <f>VLOOKUP(F33,[1]NUTS_Europa!$A$2:$C$81,3,FALSE)</f>
        <v>1064</v>
      </c>
      <c r="D33" s="2" t="str">
        <f>VLOOKUP(G33,[1]NUTS_Europa!$A$2:$C$81,2,FALSE)</f>
        <v>FRJ1</v>
      </c>
      <c r="E33" s="2">
        <f>VLOOKUP(G33,[1]NUTS_Europa!$A$2:$C$81,3,FALSE)</f>
        <v>1063</v>
      </c>
      <c r="F33" s="2">
        <v>16</v>
      </c>
      <c r="G33" s="2">
        <v>26</v>
      </c>
      <c r="H33" s="2">
        <v>54714.939474608953</v>
      </c>
      <c r="I33" s="2">
        <v>351534.27601790329</v>
      </c>
      <c r="J33" s="2">
        <v>117768.50930000001</v>
      </c>
      <c r="K33" s="2">
        <v>7.5700934579439254</v>
      </c>
      <c r="L33" s="2">
        <v>10.468103513845939</v>
      </c>
      <c r="M33" s="2">
        <v>6.242202218580494</v>
      </c>
      <c r="N33" s="2">
        <v>94.768878226490997</v>
      </c>
    </row>
    <row r="34" spans="2:14">
      <c r="B34" s="2" t="str">
        <f>VLOOKUP(F34,[1]NUTS_Europa!$A$2:$C$81,2,FALSE)</f>
        <v>ES61</v>
      </c>
      <c r="C34" s="2">
        <f>VLOOKUP(F34,[1]NUTS_Europa!$A$2:$C$81,3,FALSE)</f>
        <v>61</v>
      </c>
      <c r="D34" s="2" t="str">
        <f>VLOOKUP(G34,[1]NUTS_Europa!$A$2:$C$81,2,FALSE)</f>
        <v>FRJ1</v>
      </c>
      <c r="E34" s="2">
        <f>VLOOKUP(G34,[1]NUTS_Europa!$A$2:$C$81,3,FALSE)</f>
        <v>1063</v>
      </c>
      <c r="F34" s="2">
        <v>17</v>
      </c>
      <c r="G34" s="2">
        <v>26</v>
      </c>
      <c r="H34" s="2">
        <v>38439.927317956113</v>
      </c>
      <c r="I34" s="2">
        <v>368988.11835192709</v>
      </c>
      <c r="J34" s="2">
        <v>122072.6309</v>
      </c>
      <c r="K34" s="2">
        <v>24.299065420560748</v>
      </c>
      <c r="L34" s="2">
        <v>10.563616270624856</v>
      </c>
      <c r="M34" s="2">
        <v>2.7891888131711045</v>
      </c>
      <c r="N34" s="2">
        <v>45.492445828008663</v>
      </c>
    </row>
    <row r="35" spans="2:14">
      <c r="B35" s="2" t="str">
        <f>VLOOKUP(F35,[1]NUTS_Europa!$A$2:$C$81,2,FALSE)</f>
        <v>ES61</v>
      </c>
      <c r="C35" s="2">
        <f>VLOOKUP(F35,[1]NUTS_Europa!$A$2:$C$81,3,FALSE)</f>
        <v>61</v>
      </c>
      <c r="D35" s="2" t="str">
        <f>VLOOKUP(G35,[1]NUTS_Europa!$A$2:$C$81,2,FALSE)</f>
        <v>ES52</v>
      </c>
      <c r="E35" s="2">
        <f>VLOOKUP(G35,[1]NUTS_Europa!$A$2:$C$81,3,FALSE)</f>
        <v>1063</v>
      </c>
      <c r="F35" s="2">
        <v>17</v>
      </c>
      <c r="G35" s="2">
        <v>56</v>
      </c>
      <c r="H35" s="2">
        <v>39395.632619910917</v>
      </c>
      <c r="I35" s="2">
        <v>368988.11835192709</v>
      </c>
      <c r="J35" s="2">
        <v>145277.79319999999</v>
      </c>
      <c r="K35" s="2">
        <v>24.299065420560748</v>
      </c>
      <c r="L35" s="2">
        <v>10.563616270624856</v>
      </c>
      <c r="M35" s="2">
        <v>2.7891888131711045</v>
      </c>
      <c r="N35" s="2">
        <v>45.492445828008663</v>
      </c>
    </row>
    <row r="36" spans="2:14">
      <c r="B36" s="2" t="str">
        <f>VLOOKUP(F36,[1]NUTS_Europa!$A$2:$C$81,2,FALSE)</f>
        <v>ES62</v>
      </c>
      <c r="C36" s="2">
        <f>VLOOKUP(F36,[1]NUTS_Europa!$A$2:$C$81,3,FALSE)</f>
        <v>1064</v>
      </c>
      <c r="D36" s="2" t="str">
        <f>VLOOKUP(G36,[1]NUTS_Europa!$A$2:$C$81,2,FALSE)</f>
        <v>PT11</v>
      </c>
      <c r="E36" s="2">
        <f>VLOOKUP(G36,[1]NUTS_Europa!$A$2:$C$81,3,FALSE)</f>
        <v>111</v>
      </c>
      <c r="F36" s="2">
        <v>18</v>
      </c>
      <c r="G36" s="2">
        <v>36</v>
      </c>
      <c r="H36" s="2">
        <v>9525.0528846716661</v>
      </c>
      <c r="I36" s="2">
        <v>102338.47567711095</v>
      </c>
      <c r="J36" s="2">
        <v>199058.85829999999</v>
      </c>
      <c r="K36" s="2">
        <v>34.491635514018689</v>
      </c>
      <c r="L36" s="2">
        <v>11.865229002915022</v>
      </c>
      <c r="M36" s="2">
        <v>1.123199640303548</v>
      </c>
      <c r="N36" s="2">
        <v>17.052374499999999</v>
      </c>
    </row>
    <row r="37" spans="2:14">
      <c r="B37" s="2" t="str">
        <f>VLOOKUP(F37,[1]NUTS_Europa!$A$2:$C$81,2,FALSE)</f>
        <v>ES62</v>
      </c>
      <c r="C37" s="2">
        <f>VLOOKUP(F37,[1]NUTS_Europa!$A$2:$C$81,3,FALSE)</f>
        <v>1064</v>
      </c>
      <c r="D37" s="2" t="str">
        <f>VLOOKUP(G37,[1]NUTS_Europa!$A$2:$C$81,2,FALSE)</f>
        <v>PT16</v>
      </c>
      <c r="E37" s="2">
        <f>VLOOKUP(G37,[1]NUTS_Europa!$A$2:$C$81,3,FALSE)</f>
        <v>111</v>
      </c>
      <c r="F37" s="2">
        <v>18</v>
      </c>
      <c r="G37" s="2">
        <v>38</v>
      </c>
      <c r="H37" s="2">
        <v>8965.3086917091641</v>
      </c>
      <c r="I37" s="2">
        <v>102338.47567711095</v>
      </c>
      <c r="J37" s="2">
        <v>115262.5922</v>
      </c>
      <c r="K37" s="2">
        <v>34.491635514018689</v>
      </c>
      <c r="L37" s="2">
        <v>11.865229002915022</v>
      </c>
      <c r="M37" s="2">
        <v>1.123199640303548</v>
      </c>
      <c r="N37" s="2">
        <v>17.052374499999999</v>
      </c>
    </row>
    <row r="38" spans="2:14">
      <c r="B38" s="2" t="str">
        <f>VLOOKUP(F38,[1]NUTS_Europa!$A$2:$C$81,2,FALSE)</f>
        <v>FRD2</v>
      </c>
      <c r="C38" s="2">
        <f>VLOOKUP(F38,[1]NUTS_Europa!$A$2:$C$81,3,FALSE)</f>
        <v>269</v>
      </c>
      <c r="D38" s="2" t="str">
        <f>VLOOKUP(G38,[1]NUTS_Europa!$A$2:$C$81,2,FALSE)</f>
        <v>DE50</v>
      </c>
      <c r="E38" s="2">
        <f>VLOOKUP(G38,[1]NUTS_Europa!$A$2:$C$81,3,FALSE)</f>
        <v>1069</v>
      </c>
      <c r="F38" s="2">
        <v>20</v>
      </c>
      <c r="G38" s="2">
        <v>44</v>
      </c>
      <c r="H38" s="2">
        <v>14287.603279350233</v>
      </c>
      <c r="I38" s="2">
        <v>98936.456008686073</v>
      </c>
      <c r="J38" s="2">
        <v>123840.01519999999</v>
      </c>
      <c r="K38" s="2">
        <v>24.348130841121495</v>
      </c>
      <c r="L38" s="2">
        <v>11.706065763962336</v>
      </c>
      <c r="M38" s="2">
        <v>4.1022665522314528</v>
      </c>
      <c r="N38" s="2">
        <v>52.695479294783247</v>
      </c>
    </row>
    <row r="39" spans="2:14">
      <c r="B39" s="2" t="str">
        <f>VLOOKUP(F39,[1]NUTS_Europa!$A$2:$C$81,2,FALSE)</f>
        <v>FRE1</v>
      </c>
      <c r="C39" s="2">
        <f>VLOOKUP(F39,[1]NUTS_Europa!$A$2:$C$81,3,FALSE)</f>
        <v>220</v>
      </c>
      <c r="D39" s="2" t="str">
        <f>VLOOKUP(G39,[1]NUTS_Europa!$A$2:$C$81,2,FALSE)</f>
        <v>NL32</v>
      </c>
      <c r="E39" s="2">
        <f>VLOOKUP(G39,[1]NUTS_Europa!$A$2:$C$81,3,FALSE)</f>
        <v>253</v>
      </c>
      <c r="F39" s="2">
        <v>21</v>
      </c>
      <c r="G39" s="2">
        <v>72</v>
      </c>
      <c r="H39" s="2">
        <v>5506.5510436061886</v>
      </c>
      <c r="I39" s="2">
        <v>69168.839085863307</v>
      </c>
      <c r="J39" s="2">
        <v>117768.50930000001</v>
      </c>
      <c r="K39" s="2">
        <v>4.0654205607476639</v>
      </c>
      <c r="L39" s="2">
        <v>10.980429344473691</v>
      </c>
      <c r="M39" s="2">
        <v>1.0419117301672187</v>
      </c>
      <c r="N39" s="2">
        <v>12.721768050000001</v>
      </c>
    </row>
    <row r="40" spans="2:14">
      <c r="B40" s="2" t="str">
        <f>VLOOKUP(F40,[1]NUTS_Europa!$A$2:$C$81,2,FALSE)</f>
        <v>FRH0</v>
      </c>
      <c r="C40" s="2">
        <f>VLOOKUP(F40,[1]NUTS_Europa!$A$2:$C$81,3,FALSE)</f>
        <v>283</v>
      </c>
      <c r="D40" s="2" t="str">
        <f>VLOOKUP(G40,[1]NUTS_Europa!$A$2:$C$81,2,FALSE)</f>
        <v>ES12</v>
      </c>
      <c r="E40" s="2">
        <f>VLOOKUP(G40,[1]NUTS_Europa!$A$2:$C$81,3,FALSE)</f>
        <v>163</v>
      </c>
      <c r="F40" s="2">
        <v>23</v>
      </c>
      <c r="G40" s="2">
        <v>52</v>
      </c>
      <c r="H40" s="2">
        <v>9509.8104711905471</v>
      </c>
      <c r="I40" s="2">
        <v>72289.50008477745</v>
      </c>
      <c r="J40" s="2">
        <v>163171.4883</v>
      </c>
      <c r="K40" s="2">
        <v>8.7803738317757016</v>
      </c>
      <c r="L40" s="2">
        <v>10.824495767157766</v>
      </c>
      <c r="M40" s="2">
        <v>1.0050340867064003</v>
      </c>
      <c r="N40" s="2">
        <v>12.494601375</v>
      </c>
    </row>
    <row r="41" spans="2:14">
      <c r="B41" s="2" t="str">
        <f>VLOOKUP(F41,[1]NUTS_Europa!$A$2:$C$81,2,FALSE)</f>
        <v>FRH0</v>
      </c>
      <c r="C41" s="2">
        <f>VLOOKUP(F41,[1]NUTS_Europa!$A$2:$C$81,3,FALSE)</f>
        <v>283</v>
      </c>
      <c r="D41" s="2" t="str">
        <f>VLOOKUP(G41,[1]NUTS_Europa!$A$2:$C$81,2,FALSE)</f>
        <v>FRJ2</v>
      </c>
      <c r="E41" s="2">
        <f>VLOOKUP(G41,[1]NUTS_Europa!$A$2:$C$81,3,FALSE)</f>
        <v>163</v>
      </c>
      <c r="F41" s="2">
        <v>23</v>
      </c>
      <c r="G41" s="2">
        <v>68</v>
      </c>
      <c r="H41" s="2">
        <v>13660.379607350422</v>
      </c>
      <c r="I41" s="2">
        <v>72289.50008477745</v>
      </c>
      <c r="J41" s="2">
        <v>198656.2873</v>
      </c>
      <c r="K41" s="2">
        <v>8.7803738317757016</v>
      </c>
      <c r="L41" s="2">
        <v>10.824495767157766</v>
      </c>
      <c r="M41" s="2">
        <v>1.0050340867064003</v>
      </c>
      <c r="N41" s="2">
        <v>12.494601375</v>
      </c>
    </row>
    <row r="42" spans="2:14">
      <c r="B42" s="2" t="str">
        <f>VLOOKUP(F42,[1]NUTS_Europa!$A$2:$C$81,2,FALSE)</f>
        <v>FRI1</v>
      </c>
      <c r="C42" s="2">
        <f>VLOOKUP(F42,[1]NUTS_Europa!$A$2:$C$81,3,FALSE)</f>
        <v>283</v>
      </c>
      <c r="D42" s="2" t="str">
        <f>VLOOKUP(G42,[1]NUTS_Europa!$A$2:$C$81,2,FALSE)</f>
        <v>FRI3</v>
      </c>
      <c r="E42" s="2">
        <f>VLOOKUP(G42,[1]NUTS_Europa!$A$2:$C$81,3,FALSE)</f>
        <v>282</v>
      </c>
      <c r="F42" s="2">
        <v>24</v>
      </c>
      <c r="G42" s="2">
        <v>65</v>
      </c>
      <c r="H42" s="2">
        <v>8780.9505416167904</v>
      </c>
      <c r="I42" s="2">
        <v>67726.111029113061</v>
      </c>
      <c r="J42" s="2">
        <v>120125.8052</v>
      </c>
      <c r="K42" s="2">
        <v>5.1401869158878508</v>
      </c>
      <c r="L42" s="2">
        <v>11.4833879070802</v>
      </c>
      <c r="M42" s="2">
        <v>1.0101408659077731</v>
      </c>
      <c r="N42" s="2">
        <v>12.558088943506652</v>
      </c>
    </row>
    <row r="43" spans="2:14">
      <c r="B43" s="2" t="str">
        <f>VLOOKUP(F43,[1]NUTS_Europa!$A$2:$C$81,2,FALSE)</f>
        <v>FRI1</v>
      </c>
      <c r="C43" s="2">
        <f>VLOOKUP(F43,[1]NUTS_Europa!$A$2:$C$81,3,FALSE)</f>
        <v>283</v>
      </c>
      <c r="D43" s="2" t="str">
        <f>VLOOKUP(G43,[1]NUTS_Europa!$A$2:$C$81,2,FALSE)</f>
        <v>FRI2</v>
      </c>
      <c r="E43" s="2">
        <f>VLOOKUP(G43,[1]NUTS_Europa!$A$2:$C$81,3,FALSE)</f>
        <v>275</v>
      </c>
      <c r="F43" s="2">
        <v>24</v>
      </c>
      <c r="G43" s="2">
        <v>69</v>
      </c>
      <c r="H43" s="2">
        <v>7557.1309491266238</v>
      </c>
      <c r="I43" s="2">
        <v>64034.188098124068</v>
      </c>
      <c r="J43" s="2">
        <v>141734.02660000001</v>
      </c>
      <c r="K43" s="2">
        <v>3.7383177570093462</v>
      </c>
      <c r="L43" s="2">
        <v>10.702255385517937</v>
      </c>
      <c r="M43" s="2">
        <v>1.007632166822809</v>
      </c>
      <c r="N43" s="2">
        <v>12.526900752527801</v>
      </c>
    </row>
    <row r="44" spans="2:14">
      <c r="B44" s="2" t="str">
        <f>VLOOKUP(F44,[1]NUTS_Europa!$A$2:$C$81,2,FALSE)</f>
        <v>FRI3</v>
      </c>
      <c r="C44" s="2">
        <f>VLOOKUP(F44,[1]NUTS_Europa!$A$2:$C$81,3,FALSE)</f>
        <v>283</v>
      </c>
      <c r="D44" s="2" t="str">
        <f>VLOOKUP(G44,[1]NUTS_Europa!$A$2:$C$81,2,FALSE)</f>
        <v>FRI1</v>
      </c>
      <c r="E44" s="2">
        <f>VLOOKUP(G44,[1]NUTS_Europa!$A$2:$C$81,3,FALSE)</f>
        <v>275</v>
      </c>
      <c r="F44" s="2">
        <v>25</v>
      </c>
      <c r="G44" s="2">
        <v>64</v>
      </c>
      <c r="H44" s="2">
        <v>7746.2808870394165</v>
      </c>
      <c r="I44" s="2">
        <v>64034.188098124068</v>
      </c>
      <c r="J44" s="2">
        <v>142392.87169999999</v>
      </c>
      <c r="K44" s="2">
        <v>3.7383177570093462</v>
      </c>
      <c r="L44" s="2">
        <v>10.702255385517937</v>
      </c>
      <c r="M44" s="2">
        <v>1.007632166822809</v>
      </c>
      <c r="N44" s="2">
        <v>12.526900752527801</v>
      </c>
    </row>
    <row r="45" spans="2:14">
      <c r="B45" s="2" t="str">
        <f>VLOOKUP(F45,[1]NUTS_Europa!$A$2:$C$81,2,FALSE)</f>
        <v>FRI3</v>
      </c>
      <c r="C45" s="2">
        <f>VLOOKUP(F45,[1]NUTS_Europa!$A$2:$C$81,3,FALSE)</f>
        <v>283</v>
      </c>
      <c r="D45" s="2" t="str">
        <f>VLOOKUP(G45,[1]NUTS_Europa!$A$2:$C$81,2,FALSE)</f>
        <v>FRI3</v>
      </c>
      <c r="E45" s="2">
        <f>VLOOKUP(G45,[1]NUTS_Europa!$A$2:$C$81,3,FALSE)</f>
        <v>282</v>
      </c>
      <c r="F45" s="2">
        <v>25</v>
      </c>
      <c r="G45" s="2">
        <v>65</v>
      </c>
      <c r="H45" s="2">
        <v>6794.0536622864702</v>
      </c>
      <c r="I45" s="2">
        <v>67726.111029113061</v>
      </c>
      <c r="J45" s="2">
        <v>122072.6309</v>
      </c>
      <c r="K45" s="2">
        <v>5.1401869158878508</v>
      </c>
      <c r="L45" s="2">
        <v>11.4833879070802</v>
      </c>
      <c r="M45" s="2">
        <v>1.0101408659077731</v>
      </c>
      <c r="N45" s="2">
        <v>12.558088943506652</v>
      </c>
    </row>
    <row r="46" spans="2:14">
      <c r="B46" s="2" t="str">
        <f>VLOOKUP(F46,[1]NUTS_Europa!$A$2:$C$81,2,FALSE)</f>
        <v>FRJ2</v>
      </c>
      <c r="C46" s="2">
        <f>VLOOKUP(F46,[1]NUTS_Europa!$A$2:$C$81,3,FALSE)</f>
        <v>283</v>
      </c>
      <c r="D46" s="2" t="str">
        <f>VLOOKUP(G46,[1]NUTS_Europa!$A$2:$C$81,2,FALSE)</f>
        <v>ES12</v>
      </c>
      <c r="E46" s="2">
        <f>VLOOKUP(G46,[1]NUTS_Europa!$A$2:$C$81,3,FALSE)</f>
        <v>163</v>
      </c>
      <c r="F46" s="2">
        <v>28</v>
      </c>
      <c r="G46" s="2">
        <v>52</v>
      </c>
      <c r="H46" s="2">
        <v>11740.946449521547</v>
      </c>
      <c r="I46" s="2">
        <v>72289.50008477745</v>
      </c>
      <c r="J46" s="2">
        <v>117923.68180000001</v>
      </c>
      <c r="K46" s="2">
        <v>8.7803738317757016</v>
      </c>
      <c r="L46" s="2">
        <v>10.824495767157766</v>
      </c>
      <c r="M46" s="2">
        <v>1.0050340867064003</v>
      </c>
      <c r="N46" s="2">
        <v>12.494601375</v>
      </c>
    </row>
    <row r="47" spans="2:14">
      <c r="B47" s="2" t="str">
        <f>VLOOKUP(F47,[1]NUTS_Europa!$A$2:$C$81,2,FALSE)</f>
        <v>FRJ2</v>
      </c>
      <c r="C47" s="2">
        <f>VLOOKUP(F47,[1]NUTS_Europa!$A$2:$C$81,3,FALSE)</f>
        <v>283</v>
      </c>
      <c r="D47" s="2" t="str">
        <f>VLOOKUP(G47,[1]NUTS_Europa!$A$2:$C$81,2,FALSE)</f>
        <v>FRJ2</v>
      </c>
      <c r="E47" s="2">
        <f>VLOOKUP(G47,[1]NUTS_Europa!$A$2:$C$81,3,FALSE)</f>
        <v>163</v>
      </c>
      <c r="F47" s="2">
        <v>28</v>
      </c>
      <c r="G47" s="2">
        <v>68</v>
      </c>
      <c r="H47" s="2">
        <v>15891.51558568142</v>
      </c>
      <c r="I47" s="2">
        <v>72289.50008477745</v>
      </c>
      <c r="J47" s="2">
        <v>123840.01519999999</v>
      </c>
      <c r="K47" s="2">
        <v>8.7803738317757016</v>
      </c>
      <c r="L47" s="2">
        <v>10.824495767157766</v>
      </c>
      <c r="M47" s="2">
        <v>1.0050340867064003</v>
      </c>
      <c r="N47" s="2">
        <v>12.494601375</v>
      </c>
    </row>
    <row r="48" spans="2:14">
      <c r="B48" s="2" t="str">
        <f>VLOOKUP(F48,[1]NUTS_Europa!$A$2:$C$81,2,FALSE)</f>
        <v>FRI2</v>
      </c>
      <c r="C48" s="2">
        <f>VLOOKUP(F48,[1]NUTS_Europa!$A$2:$C$81,3,FALSE)</f>
        <v>269</v>
      </c>
      <c r="D48" s="2" t="str">
        <f>VLOOKUP(G48,[1]NUTS_Europa!$A$2:$C$81,2,FALSE)</f>
        <v>DE94</v>
      </c>
      <c r="E48" s="2">
        <f>VLOOKUP(G48,[1]NUTS_Europa!$A$2:$C$81,3,FALSE)</f>
        <v>1069</v>
      </c>
      <c r="F48" s="2">
        <v>29</v>
      </c>
      <c r="G48" s="2">
        <v>48</v>
      </c>
      <c r="H48" s="2">
        <v>26893.86901737022</v>
      </c>
      <c r="I48" s="2">
        <v>98936.456008686073</v>
      </c>
      <c r="J48" s="2">
        <v>163029.68049999999</v>
      </c>
      <c r="K48" s="2">
        <v>24.348130841121495</v>
      </c>
      <c r="L48" s="2">
        <v>11.706065763962336</v>
      </c>
      <c r="M48" s="2">
        <v>4.1022665522314528</v>
      </c>
      <c r="N48" s="2">
        <v>52.695479294783247</v>
      </c>
    </row>
    <row r="49" spans="2:14">
      <c r="B49" s="2" t="str">
        <f>VLOOKUP(F49,[1]NUTS_Europa!$A$2:$C$81,2,FALSE)</f>
        <v>NL12</v>
      </c>
      <c r="C49" s="2">
        <f>VLOOKUP(F49,[1]NUTS_Europa!$A$2:$C$81,3,FALSE)</f>
        <v>218</v>
      </c>
      <c r="D49" s="2" t="str">
        <f>VLOOKUP(G49,[1]NUTS_Europa!$A$2:$C$81,2,FALSE)</f>
        <v>NL33</v>
      </c>
      <c r="E49" s="2">
        <f>VLOOKUP(G49,[1]NUTS_Europa!$A$2:$C$81,3,FALSE)</f>
        <v>250</v>
      </c>
      <c r="F49" s="2">
        <v>31</v>
      </c>
      <c r="G49" s="2">
        <v>33</v>
      </c>
      <c r="H49" s="2">
        <v>3470.696748456292</v>
      </c>
      <c r="I49" s="2">
        <v>86980.923761764105</v>
      </c>
      <c r="J49" s="2">
        <v>192445.7181</v>
      </c>
      <c r="K49" s="2">
        <v>3.1775700934579443</v>
      </c>
      <c r="L49" s="2">
        <v>12.333843152141643</v>
      </c>
      <c r="M49" s="2">
        <v>0.84205524959566025</v>
      </c>
      <c r="N49" s="2">
        <v>11.43674145</v>
      </c>
    </row>
    <row r="50" spans="2:14">
      <c r="B50" s="2" t="str">
        <f>VLOOKUP(F50,[1]NUTS_Europa!$A$2:$C$81,2,FALSE)</f>
        <v>NL12</v>
      </c>
      <c r="C50" s="2">
        <f>VLOOKUP(F50,[1]NUTS_Europa!$A$2:$C$81,3,FALSE)</f>
        <v>218</v>
      </c>
      <c r="D50" s="2" t="str">
        <f>VLOOKUP(G50,[1]NUTS_Europa!$A$2:$C$81,2,FALSE)</f>
        <v>NL12</v>
      </c>
      <c r="E50" s="2">
        <f>VLOOKUP(G50,[1]NUTS_Europa!$A$2:$C$81,3,FALSE)</f>
        <v>250</v>
      </c>
      <c r="F50" s="2">
        <v>31</v>
      </c>
      <c r="G50" s="2">
        <v>71</v>
      </c>
      <c r="H50" s="2">
        <v>6326.8239262925626</v>
      </c>
      <c r="I50" s="2">
        <v>86980.923761764105</v>
      </c>
      <c r="J50" s="2">
        <v>119215.969</v>
      </c>
      <c r="K50" s="2">
        <v>3.1775700934579443</v>
      </c>
      <c r="L50" s="2">
        <v>12.333843152141643</v>
      </c>
      <c r="M50" s="2">
        <v>0.84205524959566025</v>
      </c>
      <c r="N50" s="2">
        <v>11.43674145</v>
      </c>
    </row>
    <row r="51" spans="2:14">
      <c r="B51" s="2" t="str">
        <f>VLOOKUP(F51,[1]NUTS_Europa!$A$2:$C$81,2,FALSE)</f>
        <v>NL34</v>
      </c>
      <c r="C51" s="2">
        <f>VLOOKUP(F51,[1]NUTS_Europa!$A$2:$C$81,3,FALSE)</f>
        <v>250</v>
      </c>
      <c r="D51" s="2" t="str">
        <f>VLOOKUP(G51,[1]NUTS_Europa!$A$2:$C$81,2,FALSE)</f>
        <v>NL11</v>
      </c>
      <c r="E51" s="2">
        <f>VLOOKUP(G51,[1]NUTS_Europa!$A$2:$C$81,3,FALSE)</f>
        <v>218</v>
      </c>
      <c r="F51" s="2">
        <v>34</v>
      </c>
      <c r="G51" s="2">
        <v>70</v>
      </c>
      <c r="H51" s="2">
        <v>5350.7552272423118</v>
      </c>
      <c r="I51" s="2">
        <v>86980.923761764105</v>
      </c>
      <c r="J51" s="2">
        <v>141512.31529999999</v>
      </c>
      <c r="K51" s="2">
        <v>3.1775700934579443</v>
      </c>
      <c r="L51" s="2">
        <v>12.333843152141643</v>
      </c>
      <c r="M51" s="2">
        <v>0.84205524959566025</v>
      </c>
      <c r="N51" s="2">
        <v>11.43674145</v>
      </c>
    </row>
    <row r="52" spans="2:14">
      <c r="B52" s="2" t="str">
        <f>VLOOKUP(F52,[1]NUTS_Europa!$A$2:$C$81,2,FALSE)</f>
        <v>NL34</v>
      </c>
      <c r="C52" s="2">
        <f>VLOOKUP(F52,[1]NUTS_Europa!$A$2:$C$81,3,FALSE)</f>
        <v>250</v>
      </c>
      <c r="D52" s="2" t="str">
        <f>VLOOKUP(G52,[1]NUTS_Europa!$A$2:$C$81,2,FALSE)</f>
        <v>NL34</v>
      </c>
      <c r="E52" s="2">
        <f>VLOOKUP(G52,[1]NUTS_Europa!$A$2:$C$81,3,FALSE)</f>
        <v>218</v>
      </c>
      <c r="F52" s="2">
        <v>34</v>
      </c>
      <c r="G52" s="2">
        <v>74</v>
      </c>
      <c r="H52" s="2">
        <v>5380.7881102900119</v>
      </c>
      <c r="I52" s="2">
        <v>86980.923761764105</v>
      </c>
      <c r="J52" s="2">
        <v>145277.79319999999</v>
      </c>
      <c r="K52" s="2">
        <v>3.1775700934579443</v>
      </c>
      <c r="L52" s="2">
        <v>12.333843152141643</v>
      </c>
      <c r="M52" s="2">
        <v>0.84205524959566025</v>
      </c>
      <c r="N52" s="2">
        <v>11.43674145</v>
      </c>
    </row>
    <row r="53" spans="2:14">
      <c r="B53" s="2" t="str">
        <f>VLOOKUP(F53,[1]NUTS_Europa!$A$2:$C$81,2,FALSE)</f>
        <v>NL41</v>
      </c>
      <c r="C53" s="2">
        <f>VLOOKUP(F53,[1]NUTS_Europa!$A$2:$C$81,3,FALSE)</f>
        <v>253</v>
      </c>
      <c r="D53" s="2" t="str">
        <f>VLOOKUP(G53,[1]NUTS_Europa!$A$2:$C$81,2,FALSE)</f>
        <v>BE23</v>
      </c>
      <c r="E53" s="2">
        <f>VLOOKUP(G53,[1]NUTS_Europa!$A$2:$C$81,3,FALSE)</f>
        <v>220</v>
      </c>
      <c r="F53" s="2">
        <v>35</v>
      </c>
      <c r="G53" s="2">
        <v>42</v>
      </c>
      <c r="H53" s="2">
        <v>3000.9988261586891</v>
      </c>
      <c r="I53" s="2">
        <v>69168.839085863307</v>
      </c>
      <c r="J53" s="2">
        <v>192445.7181</v>
      </c>
      <c r="K53" s="2">
        <v>4.0654205607476639</v>
      </c>
      <c r="L53" s="2">
        <v>10.980429344473691</v>
      </c>
      <c r="M53" s="2">
        <v>1.0419117301672187</v>
      </c>
      <c r="N53" s="2">
        <v>12.721768050000001</v>
      </c>
    </row>
    <row r="54" spans="2:14">
      <c r="B54" s="2" t="str">
        <f>VLOOKUP(F54,[1]NUTS_Europa!$A$2:$C$81,2,FALSE)</f>
        <v>NL41</v>
      </c>
      <c r="C54" s="2">
        <f>VLOOKUP(F54,[1]NUTS_Europa!$A$2:$C$81,3,FALSE)</f>
        <v>253</v>
      </c>
      <c r="D54" s="2" t="str">
        <f>VLOOKUP(G54,[1]NUTS_Europa!$A$2:$C$81,2,FALSE)</f>
        <v>BE25</v>
      </c>
      <c r="E54" s="2">
        <f>VLOOKUP(G54,[1]NUTS_Europa!$A$2:$C$81,3,FALSE)</f>
        <v>220</v>
      </c>
      <c r="F54" s="2">
        <v>35</v>
      </c>
      <c r="G54" s="2">
        <v>43</v>
      </c>
      <c r="H54" s="2">
        <v>2519.9328004087697</v>
      </c>
      <c r="I54" s="2">
        <v>69168.839085863307</v>
      </c>
      <c r="J54" s="2">
        <v>156784.57750000001</v>
      </c>
      <c r="K54" s="2">
        <v>4.0654205607476639</v>
      </c>
      <c r="L54" s="2">
        <v>10.980429344473691</v>
      </c>
      <c r="M54" s="2">
        <v>1.0419117301672187</v>
      </c>
      <c r="N54" s="2">
        <v>12.721768050000001</v>
      </c>
    </row>
    <row r="55" spans="2:14">
      <c r="B55" s="2" t="str">
        <f>VLOOKUP(F55,[1]NUTS_Europa!$A$2:$C$81,2,FALSE)</f>
        <v>PT11</v>
      </c>
      <c r="C55" s="2">
        <f>VLOOKUP(F55,[1]NUTS_Europa!$A$2:$C$81,3,FALSE)</f>
        <v>111</v>
      </c>
      <c r="D55" s="2" t="str">
        <f>VLOOKUP(G55,[1]NUTS_Europa!$A$2:$C$81,2,FALSE)</f>
        <v>PT11</v>
      </c>
      <c r="E55" s="2">
        <f>VLOOKUP(G55,[1]NUTS_Europa!$A$2:$C$81,3,FALSE)</f>
        <v>288</v>
      </c>
      <c r="F55" s="2">
        <v>36</v>
      </c>
      <c r="G55" s="2">
        <v>76</v>
      </c>
      <c r="H55" s="2">
        <v>5943.9384026769139</v>
      </c>
      <c r="I55" s="2">
        <v>70143.403890169473</v>
      </c>
      <c r="J55" s="2">
        <v>192445.7181</v>
      </c>
      <c r="K55" s="2">
        <v>3.4565420560747664</v>
      </c>
      <c r="L55" s="2">
        <v>10.279476176846561</v>
      </c>
      <c r="M55" s="2">
        <v>0.67391978418212883</v>
      </c>
      <c r="N55" s="2">
        <v>10.2314247</v>
      </c>
    </row>
    <row r="56" spans="2:14">
      <c r="B56" s="2" t="str">
        <f>VLOOKUP(F56,[1]NUTS_Europa!$A$2:$C$81,2,FALSE)</f>
        <v>PT15</v>
      </c>
      <c r="C56" s="2">
        <f>VLOOKUP(F56,[1]NUTS_Europa!$A$2:$C$81,3,FALSE)</f>
        <v>1065</v>
      </c>
      <c r="D56" s="2" t="str">
        <f>VLOOKUP(G56,[1]NUTS_Europa!$A$2:$C$81,2,FALSE)</f>
        <v>PT17</v>
      </c>
      <c r="E56" s="2">
        <f>VLOOKUP(G56,[1]NUTS_Europa!$A$2:$C$81,3,FALSE)</f>
        <v>294</v>
      </c>
      <c r="F56" s="2">
        <v>37</v>
      </c>
      <c r="G56" s="2">
        <v>39</v>
      </c>
      <c r="H56" s="2">
        <v>15818.988293538916</v>
      </c>
      <c r="I56" s="2">
        <v>66557.890769897815</v>
      </c>
      <c r="J56" s="2">
        <v>507158.32770000002</v>
      </c>
      <c r="K56" s="2">
        <v>2.1028037383177574</v>
      </c>
      <c r="L56" s="2">
        <v>9.217476649331628</v>
      </c>
      <c r="M56" s="2">
        <v>3.2063130992817319</v>
      </c>
      <c r="N56" s="2">
        <v>48.678124325637803</v>
      </c>
    </row>
    <row r="57" spans="2:14">
      <c r="B57" s="2" t="str">
        <f>VLOOKUP(F57,[1]NUTS_Europa!$A$2:$C$81,2,FALSE)</f>
        <v>PT15</v>
      </c>
      <c r="C57" s="2">
        <f>VLOOKUP(F57,[1]NUTS_Europa!$A$2:$C$81,3,FALSE)</f>
        <v>1065</v>
      </c>
      <c r="D57" s="2" t="str">
        <f>VLOOKUP(G57,[1]NUTS_Europa!$A$2:$C$81,2,FALSE)</f>
        <v>ES52</v>
      </c>
      <c r="E57" s="2">
        <f>VLOOKUP(G57,[1]NUTS_Europa!$A$2:$C$81,3,FALSE)</f>
        <v>1063</v>
      </c>
      <c r="F57" s="2">
        <v>37</v>
      </c>
      <c r="G57" s="2">
        <v>56</v>
      </c>
      <c r="H57" s="2">
        <v>14742.647309036656</v>
      </c>
      <c r="I57" s="2">
        <v>387846.75555545546</v>
      </c>
      <c r="J57" s="2">
        <v>141734.02660000001</v>
      </c>
      <c r="K57" s="2">
        <v>37.336448598130843</v>
      </c>
      <c r="L57" s="2">
        <v>10.794599875730171</v>
      </c>
      <c r="M57" s="2">
        <v>1.2669999699325465</v>
      </c>
      <c r="N57" s="2">
        <v>19.235545671061299</v>
      </c>
    </row>
    <row r="58" spans="2:14">
      <c r="B58" s="2" t="str">
        <f>VLOOKUP(F58,[1]NUTS_Europa!$A$2:$C$81,2,FALSE)</f>
        <v>PT16</v>
      </c>
      <c r="C58" s="2">
        <f>VLOOKUP(F58,[1]NUTS_Europa!$A$2:$C$81,3,FALSE)</f>
        <v>111</v>
      </c>
      <c r="D58" s="2" t="str">
        <f>VLOOKUP(G58,[1]NUTS_Europa!$A$2:$C$81,2,FALSE)</f>
        <v>PT11</v>
      </c>
      <c r="E58" s="2">
        <f>VLOOKUP(G58,[1]NUTS_Europa!$A$2:$C$81,3,FALSE)</f>
        <v>288</v>
      </c>
      <c r="F58" s="2">
        <v>38</v>
      </c>
      <c r="G58" s="2">
        <v>76</v>
      </c>
      <c r="H58" s="2">
        <v>5608.0918868994131</v>
      </c>
      <c r="I58" s="2">
        <v>70143.403890169473</v>
      </c>
      <c r="J58" s="2">
        <v>144185.261</v>
      </c>
      <c r="K58" s="2">
        <v>3.4565420560747664</v>
      </c>
      <c r="L58" s="2">
        <v>10.279476176846561</v>
      </c>
      <c r="M58" s="2">
        <v>0.67391978418212883</v>
      </c>
      <c r="N58" s="2">
        <v>10.2314247</v>
      </c>
    </row>
    <row r="59" spans="2:14">
      <c r="B59" s="2" t="str">
        <f>VLOOKUP(F59,[1]NUTS_Europa!$A$2:$C$81,2,FALSE)</f>
        <v>PT17</v>
      </c>
      <c r="C59" s="2">
        <f>VLOOKUP(F59,[1]NUTS_Europa!$A$2:$C$81,3,FALSE)</f>
        <v>294</v>
      </c>
      <c r="D59" s="2" t="str">
        <f>VLOOKUP(G59,[1]NUTS_Europa!$A$2:$C$81,2,FALSE)</f>
        <v>PT18</v>
      </c>
      <c r="E59" s="2">
        <f>VLOOKUP(G59,[1]NUTS_Europa!$A$2:$C$81,3,FALSE)</f>
        <v>1065</v>
      </c>
      <c r="F59" s="2">
        <v>39</v>
      </c>
      <c r="G59" s="2">
        <v>40</v>
      </c>
      <c r="H59" s="2">
        <v>12367.611922602546</v>
      </c>
      <c r="I59" s="2">
        <v>66557.890769897815</v>
      </c>
      <c r="J59" s="2">
        <v>126450.71709999999</v>
      </c>
      <c r="K59" s="2">
        <v>2.1028037383177574</v>
      </c>
      <c r="L59" s="2">
        <v>9.217476649331628</v>
      </c>
      <c r="M59" s="2">
        <v>3.2063130992817319</v>
      </c>
      <c r="N59" s="2">
        <v>48.678124325637803</v>
      </c>
    </row>
    <row r="60" spans="2:14">
      <c r="B60" s="2" t="str">
        <f>VLOOKUP(F60,[1]NUTS_Europa!$A$2:$C$81,2,FALSE)</f>
        <v>PT18</v>
      </c>
      <c r="C60" s="2">
        <f>VLOOKUP(F60,[1]NUTS_Europa!$A$2:$C$81,3,FALSE)</f>
        <v>1065</v>
      </c>
      <c r="D60" s="2" t="str">
        <f>VLOOKUP(G60,[1]NUTS_Europa!$A$2:$C$81,2,FALSE)</f>
        <v>ES21</v>
      </c>
      <c r="E60" s="2">
        <f>VLOOKUP(G60,[1]NUTS_Europa!$A$2:$C$81,3,FALSE)</f>
        <v>1063</v>
      </c>
      <c r="F60" s="2">
        <v>40</v>
      </c>
      <c r="G60" s="2">
        <v>54</v>
      </c>
      <c r="H60" s="2">
        <v>19541.338887596321</v>
      </c>
      <c r="I60" s="2">
        <v>387846.75555545546</v>
      </c>
      <c r="J60" s="2">
        <v>176841.96369999999</v>
      </c>
      <c r="K60" s="2">
        <v>37.336448598130843</v>
      </c>
      <c r="L60" s="2">
        <v>10.794599875730171</v>
      </c>
      <c r="M60" s="2">
        <v>1.2669999699325465</v>
      </c>
      <c r="N60" s="2">
        <v>19.235545671061299</v>
      </c>
    </row>
    <row r="61" spans="2:14">
      <c r="B61" s="2" t="str">
        <f>VLOOKUP(F61,[1]NUTS_Europa!$A$2:$C$81,2,FALSE)</f>
        <v>BE21</v>
      </c>
      <c r="C61" s="2">
        <f>VLOOKUP(F61,[1]NUTS_Europa!$A$2:$C$81,3,FALSE)</f>
        <v>250</v>
      </c>
      <c r="D61" s="2" t="str">
        <f>VLOOKUP(G61,[1]NUTS_Europa!$A$2:$C$81,2,FALSE)</f>
        <v>NL34</v>
      </c>
      <c r="E61" s="2">
        <f>VLOOKUP(G61,[1]NUTS_Europa!$A$2:$C$81,3,FALSE)</f>
        <v>218</v>
      </c>
      <c r="F61" s="2">
        <v>41</v>
      </c>
      <c r="G61" s="2">
        <v>74</v>
      </c>
      <c r="H61" s="2">
        <v>5170.5579289561119</v>
      </c>
      <c r="I61" s="2">
        <v>86980.923761764105</v>
      </c>
      <c r="J61" s="2">
        <v>118487.9544</v>
      </c>
      <c r="K61" s="2">
        <v>3.1775700934579443</v>
      </c>
      <c r="L61" s="2">
        <v>12.333843152141643</v>
      </c>
      <c r="M61" s="2">
        <v>0.84205524959566025</v>
      </c>
      <c r="N61" s="2">
        <v>11.43674145</v>
      </c>
    </row>
    <row r="62" spans="2:14">
      <c r="B62" s="2" t="str">
        <f>VLOOKUP(F62,[1]NUTS_Europa!$A$2:$C$81,2,FALSE)</f>
        <v>BE21</v>
      </c>
      <c r="C62" s="2">
        <f>VLOOKUP(F62,[1]NUTS_Europa!$A$2:$C$81,3,FALSE)</f>
        <v>250</v>
      </c>
      <c r="D62" s="2" t="str">
        <f>VLOOKUP(G62,[1]NUTS_Europa!$A$2:$C$81,2,FALSE)</f>
        <v>NL41</v>
      </c>
      <c r="E62" s="2">
        <f>VLOOKUP(G62,[1]NUTS_Europa!$A$2:$C$81,3,FALSE)</f>
        <v>218</v>
      </c>
      <c r="F62" s="2">
        <v>41</v>
      </c>
      <c r="G62" s="2">
        <v>75</v>
      </c>
      <c r="H62" s="2">
        <v>4344.6536451443617</v>
      </c>
      <c r="I62" s="2">
        <v>86980.923761764105</v>
      </c>
      <c r="J62" s="2">
        <v>127001.217</v>
      </c>
      <c r="K62" s="2">
        <v>3.1775700934579443</v>
      </c>
      <c r="L62" s="2">
        <v>12.333843152141643</v>
      </c>
      <c r="M62" s="2">
        <v>0.84205524959566025</v>
      </c>
      <c r="N62" s="2">
        <v>11.43674145</v>
      </c>
    </row>
    <row r="63" spans="2:14">
      <c r="B63" s="2" t="str">
        <f>VLOOKUP(F63,[1]NUTS_Europa!$A$2:$C$81,2,FALSE)</f>
        <v>DE50</v>
      </c>
      <c r="C63" s="2">
        <f>VLOOKUP(F63,[1]NUTS_Europa!$A$2:$C$81,3,FALSE)</f>
        <v>1069</v>
      </c>
      <c r="D63" s="2" t="str">
        <f>VLOOKUP(G63,[1]NUTS_Europa!$A$2:$C$81,2,FALSE)</f>
        <v>FRD1</v>
      </c>
      <c r="E63" s="2">
        <f>VLOOKUP(G63,[1]NUTS_Europa!$A$2:$C$81,3,FALSE)</f>
        <v>269</v>
      </c>
      <c r="F63" s="2">
        <v>44</v>
      </c>
      <c r="G63" s="2">
        <v>59</v>
      </c>
      <c r="H63" s="2">
        <v>18037.655985171761</v>
      </c>
      <c r="I63" s="2">
        <v>98936.456008686073</v>
      </c>
      <c r="J63" s="2">
        <v>145277.79319999999</v>
      </c>
      <c r="K63" s="2">
        <v>24.348130841121495</v>
      </c>
      <c r="L63" s="2">
        <v>11.706065763962336</v>
      </c>
      <c r="M63" s="2">
        <v>4.1022665522314528</v>
      </c>
      <c r="N63" s="2">
        <v>52.695479294783247</v>
      </c>
    </row>
    <row r="64" spans="2:14">
      <c r="B64" s="2" t="str">
        <f>VLOOKUP(F64,[1]NUTS_Europa!$A$2:$C$81,2,FALSE)</f>
        <v>DE60</v>
      </c>
      <c r="C64" s="2">
        <f>VLOOKUP(F64,[1]NUTS_Europa!$A$2:$C$81,3,FALSE)</f>
        <v>245</v>
      </c>
      <c r="D64" s="2" t="str">
        <f>VLOOKUP(G64,[1]NUTS_Europa!$A$2:$C$81,2,FALSE)</f>
        <v>FRE1</v>
      </c>
      <c r="E64" s="2">
        <f>VLOOKUP(G64,[1]NUTS_Europa!$A$2:$C$81,3,FALSE)</f>
        <v>235</v>
      </c>
      <c r="F64" s="2">
        <v>45</v>
      </c>
      <c r="G64" s="2">
        <v>61</v>
      </c>
      <c r="H64" s="2">
        <v>56127.999718666113</v>
      </c>
      <c r="I64" s="2">
        <v>332421.2257592497</v>
      </c>
      <c r="J64" s="2">
        <v>137713.6226</v>
      </c>
      <c r="K64" s="2">
        <v>16.678037383177571</v>
      </c>
      <c r="L64" s="2">
        <v>6.5289198455291295</v>
      </c>
      <c r="M64" s="2">
        <v>1.2745961749415338</v>
      </c>
      <c r="N64" s="2">
        <v>16.348367820226315</v>
      </c>
    </row>
    <row r="65" spans="2:14">
      <c r="B65" s="2" t="str">
        <f>VLOOKUP(F65,[1]NUTS_Europa!$A$2:$C$81,2,FALSE)</f>
        <v>DE60</v>
      </c>
      <c r="C65" s="2">
        <f>VLOOKUP(F65,[1]NUTS_Europa!$A$2:$C$81,3,FALSE)</f>
        <v>245</v>
      </c>
      <c r="D65" s="2" t="str">
        <f>VLOOKUP(G65,[1]NUTS_Europa!$A$2:$C$81,2,FALSE)</f>
        <v>FRF2</v>
      </c>
      <c r="E65" s="2">
        <f>VLOOKUP(G65,[1]NUTS_Europa!$A$2:$C$81,3,FALSE)</f>
        <v>235</v>
      </c>
      <c r="F65" s="2">
        <v>45</v>
      </c>
      <c r="G65" s="2">
        <v>67</v>
      </c>
      <c r="H65" s="2">
        <v>61460.006804538665</v>
      </c>
      <c r="I65" s="2">
        <v>332421.2257592497</v>
      </c>
      <c r="J65" s="2">
        <v>145035.59770000001</v>
      </c>
      <c r="K65" s="2">
        <v>16.678037383177571</v>
      </c>
      <c r="L65" s="2">
        <v>6.5289198455291295</v>
      </c>
      <c r="M65" s="2">
        <v>1.2745961749415338</v>
      </c>
      <c r="N65" s="2">
        <v>16.348367820226315</v>
      </c>
    </row>
    <row r="66" spans="2:14">
      <c r="B66" s="2" t="str">
        <f>VLOOKUP(F66,[1]NUTS_Europa!$A$2:$C$81,2,FALSE)</f>
        <v>DE80</v>
      </c>
      <c r="C66" s="2">
        <f>VLOOKUP(F66,[1]NUTS_Europa!$A$2:$C$81,3,FALSE)</f>
        <v>245</v>
      </c>
      <c r="D66" s="2" t="str">
        <f>VLOOKUP(G66,[1]NUTS_Europa!$A$2:$C$81,2,FALSE)</f>
        <v>ES11</v>
      </c>
      <c r="E66" s="2">
        <f>VLOOKUP(G66,[1]NUTS_Europa!$A$2:$C$81,3,FALSE)</f>
        <v>285</v>
      </c>
      <c r="F66" s="2">
        <v>46</v>
      </c>
      <c r="G66" s="2">
        <v>51</v>
      </c>
      <c r="H66" s="2">
        <v>57602.753478328654</v>
      </c>
      <c r="I66" s="2">
        <v>367185.64417034591</v>
      </c>
      <c r="J66" s="2">
        <v>127001.217</v>
      </c>
      <c r="K66" s="2">
        <v>47.006542056074771</v>
      </c>
      <c r="L66" s="2">
        <v>6.5265096287142406</v>
      </c>
      <c r="M66" s="2">
        <v>1.1812079579876538</v>
      </c>
      <c r="N66" s="2">
        <v>15.17315335326356</v>
      </c>
    </row>
    <row r="67" spans="2:14">
      <c r="B67" s="2" t="str">
        <f>VLOOKUP(F67,[1]NUTS_Europa!$A$2:$C$81,2,FALSE)</f>
        <v>DE93</v>
      </c>
      <c r="C67" s="2">
        <f>VLOOKUP(F67,[1]NUTS_Europa!$A$2:$C$81,3,FALSE)</f>
        <v>245</v>
      </c>
      <c r="D67" s="2" t="str">
        <f>VLOOKUP(G67,[1]NUTS_Europa!$A$2:$C$81,2,FALSE)</f>
        <v>ES13</v>
      </c>
      <c r="E67" s="2">
        <f>VLOOKUP(G67,[1]NUTS_Europa!$A$2:$C$81,3,FALSE)</f>
        <v>285</v>
      </c>
      <c r="F67" s="2">
        <v>47</v>
      </c>
      <c r="G67" s="2">
        <v>53</v>
      </c>
      <c r="H67" s="2">
        <v>59774.289666787678</v>
      </c>
      <c r="I67" s="2">
        <v>367185.64417034591</v>
      </c>
      <c r="J67" s="2">
        <v>198656.2873</v>
      </c>
      <c r="K67" s="2">
        <v>47.006542056074771</v>
      </c>
      <c r="L67" s="2">
        <v>6.5265096287142406</v>
      </c>
      <c r="M67" s="2">
        <v>1.1812079579876538</v>
      </c>
      <c r="N67" s="2">
        <v>15.17315335326356</v>
      </c>
    </row>
    <row r="68" spans="2:14">
      <c r="B68" s="2" t="str">
        <f>VLOOKUP(F68,[1]NUTS_Europa!$A$2:$C$81,2,FALSE)</f>
        <v>DE94</v>
      </c>
      <c r="C68" s="2">
        <f>VLOOKUP(F68,[1]NUTS_Europa!$A$2:$C$81,3,FALSE)</f>
        <v>1069</v>
      </c>
      <c r="D68" s="2" t="str">
        <f>VLOOKUP(G68,[1]NUTS_Europa!$A$2:$C$81,2,FALSE)</f>
        <v>NL41</v>
      </c>
      <c r="E68" s="2">
        <f>VLOOKUP(G68,[1]NUTS_Europa!$A$2:$C$81,3,FALSE)</f>
        <v>218</v>
      </c>
      <c r="F68" s="2">
        <v>48</v>
      </c>
      <c r="G68" s="2">
        <v>75</v>
      </c>
      <c r="H68" s="2">
        <v>19853.577771335978</v>
      </c>
      <c r="I68" s="2">
        <v>86383.497364147916</v>
      </c>
      <c r="J68" s="2">
        <v>159445.52859999999</v>
      </c>
      <c r="K68" s="2">
        <v>12.615420560747665</v>
      </c>
      <c r="L68" s="2">
        <v>9.5976872779172098</v>
      </c>
      <c r="M68" s="2">
        <v>3.077120561180132</v>
      </c>
      <c r="N68" s="2">
        <v>49.915745744845445</v>
      </c>
    </row>
    <row r="69" spans="2:14">
      <c r="B69" s="2" t="str">
        <f>VLOOKUP(F69,[1]NUTS_Europa!$A$2:$C$81,2,FALSE)</f>
        <v>DEA1</v>
      </c>
      <c r="C69" s="2">
        <f>VLOOKUP(F69,[1]NUTS_Europa!$A$2:$C$81,3,FALSE)</f>
        <v>245</v>
      </c>
      <c r="D69" s="2" t="str">
        <f>VLOOKUP(G69,[1]NUTS_Europa!$A$2:$C$81,2,FALSE)</f>
        <v>ES11</v>
      </c>
      <c r="E69" s="2">
        <f>VLOOKUP(G69,[1]NUTS_Europa!$A$2:$C$81,3,FALSE)</f>
        <v>285</v>
      </c>
      <c r="F69" s="2">
        <v>49</v>
      </c>
      <c r="G69" s="2">
        <v>51</v>
      </c>
      <c r="H69" s="2">
        <v>56427.33480751139</v>
      </c>
      <c r="I69" s="2">
        <v>367185.64417034591</v>
      </c>
      <c r="J69" s="2">
        <v>176841.96369999999</v>
      </c>
      <c r="K69" s="2">
        <v>47.006542056074771</v>
      </c>
      <c r="L69" s="2">
        <v>6.5265096287142406</v>
      </c>
      <c r="M69" s="2">
        <v>1.1812079579876538</v>
      </c>
      <c r="N69" s="2">
        <v>15.17315335326356</v>
      </c>
    </row>
    <row r="70" spans="2:14">
      <c r="B70" s="2" t="str">
        <f>VLOOKUP(F70,[1]NUTS_Europa!$A$2:$C$81,2,FALSE)</f>
        <v>DEA1</v>
      </c>
      <c r="C70" s="2">
        <f>VLOOKUP(F70,[1]NUTS_Europa!$A$2:$C$81,3,FALSE)</f>
        <v>245</v>
      </c>
      <c r="D70" s="2" t="str">
        <f>VLOOKUP(G70,[1]NUTS_Europa!$A$2:$C$81,2,FALSE)</f>
        <v>ES13</v>
      </c>
      <c r="E70" s="2">
        <f>VLOOKUP(G70,[1]NUTS_Europa!$A$2:$C$81,3,FALSE)</f>
        <v>285</v>
      </c>
      <c r="F70" s="2">
        <v>49</v>
      </c>
      <c r="G70" s="2">
        <v>53</v>
      </c>
      <c r="H70" s="2">
        <v>62981.788073594122</v>
      </c>
      <c r="I70" s="2">
        <v>367185.64417034591</v>
      </c>
      <c r="J70" s="2">
        <v>199058.85829999999</v>
      </c>
      <c r="K70" s="2">
        <v>47.006542056074771</v>
      </c>
      <c r="L70" s="2">
        <v>6.5265096287142406</v>
      </c>
      <c r="M70" s="2">
        <v>1.1812079579876538</v>
      </c>
      <c r="N70" s="2">
        <v>15.17315335326356</v>
      </c>
    </row>
    <row r="71" spans="2:14">
      <c r="B71" s="2" t="str">
        <f>VLOOKUP(F71,[1]NUTS_Europa!$A$2:$C$81,2,FALSE)</f>
        <v>DEF0</v>
      </c>
      <c r="C71" s="2">
        <f>VLOOKUP(F71,[1]NUTS_Europa!$A$2:$C$81,3,FALSE)</f>
        <v>245</v>
      </c>
      <c r="D71" s="2" t="str">
        <f>VLOOKUP(G71,[1]NUTS_Europa!$A$2:$C$81,2,FALSE)</f>
        <v>FRF2</v>
      </c>
      <c r="E71" s="2">
        <f>VLOOKUP(G71,[1]NUTS_Europa!$A$2:$C$81,3,FALSE)</f>
        <v>235</v>
      </c>
      <c r="F71" s="2">
        <v>50</v>
      </c>
      <c r="G71" s="2">
        <v>67</v>
      </c>
      <c r="H71" s="2">
        <v>60622.855933568339</v>
      </c>
      <c r="I71" s="2">
        <v>332421.2257592497</v>
      </c>
      <c r="J71" s="2">
        <v>142392.87169999999</v>
      </c>
      <c r="K71" s="2">
        <v>16.678037383177571</v>
      </c>
      <c r="L71" s="2">
        <v>6.5289198455291295</v>
      </c>
      <c r="M71" s="2">
        <v>1.2745961749415338</v>
      </c>
      <c r="N71" s="2">
        <v>16.348367820226315</v>
      </c>
    </row>
    <row r="72" spans="2:14">
      <c r="B72" s="2" t="str">
        <f>VLOOKUP(F72,[1]NUTS_Europa!$A$2:$C$81,2,FALSE)</f>
        <v>ES21</v>
      </c>
      <c r="C72" s="2">
        <f>VLOOKUP(F72,[1]NUTS_Europa!$A$2:$C$81,3,FALSE)</f>
        <v>1063</v>
      </c>
      <c r="D72" s="2" t="str">
        <f>VLOOKUP(G72,[1]NUTS_Europa!$A$2:$C$81,2,FALSE)</f>
        <v>ES62</v>
      </c>
      <c r="E72" s="2">
        <f>VLOOKUP(G72,[1]NUTS_Europa!$A$2:$C$81,3,FALSE)</f>
        <v>462</v>
      </c>
      <c r="F72" s="2">
        <v>54</v>
      </c>
      <c r="G72" s="2">
        <v>58</v>
      </c>
      <c r="H72" s="2">
        <v>17550.396574143808</v>
      </c>
      <c r="I72" s="2">
        <v>368540.07571059489</v>
      </c>
      <c r="J72" s="2">
        <v>131067.4498</v>
      </c>
      <c r="K72" s="2">
        <v>21.495327102803738</v>
      </c>
      <c r="L72" s="2">
        <v>11.525091229810798</v>
      </c>
      <c r="M72" s="2">
        <v>0.81507264240296062</v>
      </c>
      <c r="N72" s="2">
        <v>12.374402060174839</v>
      </c>
    </row>
    <row r="73" spans="2:14">
      <c r="B73" s="2" t="str">
        <f>VLOOKUP(F73,[1]NUTS_Europa!$A$2:$C$81,2,FALSE)</f>
        <v>ES51</v>
      </c>
      <c r="C73" s="2">
        <f>VLOOKUP(F73,[1]NUTS_Europa!$A$2:$C$81,3,FALSE)</f>
        <v>1064</v>
      </c>
      <c r="D73" s="2" t="str">
        <f>VLOOKUP(G73,[1]NUTS_Europa!$A$2:$C$81,2,FALSE)</f>
        <v>ES61</v>
      </c>
      <c r="E73" s="2">
        <f>VLOOKUP(G73,[1]NUTS_Europa!$A$2:$C$81,3,FALSE)</f>
        <v>297</v>
      </c>
      <c r="F73" s="2">
        <v>55</v>
      </c>
      <c r="G73" s="2">
        <v>57</v>
      </c>
      <c r="H73" s="2">
        <v>10642.303927952407</v>
      </c>
      <c r="I73" s="2">
        <v>84666.516199111778</v>
      </c>
      <c r="J73" s="2">
        <v>117061.7148</v>
      </c>
      <c r="K73" s="2">
        <v>21.635514018691591</v>
      </c>
      <c r="L73" s="2">
        <v>10.587312837422601</v>
      </c>
      <c r="M73" s="2">
        <v>0.83351292974559399</v>
      </c>
      <c r="N73" s="2">
        <v>12.654361805861022</v>
      </c>
    </row>
    <row r="74" spans="2:14">
      <c r="B74" s="2" t="str">
        <f>VLOOKUP(F74,[1]NUTS_Europa!$A$2:$C$81,2,FALSE)</f>
        <v>ES51</v>
      </c>
      <c r="C74" s="2">
        <f>VLOOKUP(F74,[1]NUTS_Europa!$A$2:$C$81,3,FALSE)</f>
        <v>1064</v>
      </c>
      <c r="D74" s="2" t="str">
        <f>VLOOKUP(G74,[1]NUTS_Europa!$A$2:$C$81,2,FALSE)</f>
        <v>PT17</v>
      </c>
      <c r="E74" s="2">
        <f>VLOOKUP(G74,[1]NUTS_Europa!$A$2:$C$81,3,FALSE)</f>
        <v>297</v>
      </c>
      <c r="F74" s="2">
        <v>55</v>
      </c>
      <c r="G74" s="2">
        <v>79</v>
      </c>
      <c r="H74" s="2">
        <v>11821.98149858019</v>
      </c>
      <c r="I74" s="2">
        <v>84666.516199111778</v>
      </c>
      <c r="J74" s="2">
        <v>117923.68180000001</v>
      </c>
      <c r="K74" s="2">
        <v>21.635514018691591</v>
      </c>
      <c r="L74" s="2">
        <v>10.587312837422601</v>
      </c>
      <c r="M74" s="2">
        <v>0.83351292974559399</v>
      </c>
      <c r="N74" s="2">
        <v>12.654361805861022</v>
      </c>
    </row>
    <row r="75" spans="2:14">
      <c r="B75" s="2" t="str">
        <f>VLOOKUP(F75,[1]NUTS_Europa!$A$2:$C$81,2,FALSE)</f>
        <v>ES61</v>
      </c>
      <c r="C75" s="2">
        <f>VLOOKUP(F75,[1]NUTS_Europa!$A$2:$C$81,3,FALSE)</f>
        <v>297</v>
      </c>
      <c r="D75" s="2" t="str">
        <f>VLOOKUP(G75,[1]NUTS_Europa!$A$2:$C$81,2,FALSE)</f>
        <v>FRJ1</v>
      </c>
      <c r="E75" s="2">
        <f>VLOOKUP(G75,[1]NUTS_Europa!$A$2:$C$81,3,FALSE)</f>
        <v>1064</v>
      </c>
      <c r="F75" s="2">
        <v>57</v>
      </c>
      <c r="G75" s="2">
        <v>66</v>
      </c>
      <c r="H75" s="2">
        <v>10609.073573850217</v>
      </c>
      <c r="I75" s="2">
        <v>84666.516199111778</v>
      </c>
      <c r="J75" s="2">
        <v>159445.52859999999</v>
      </c>
      <c r="K75" s="2">
        <v>21.635514018691591</v>
      </c>
      <c r="L75" s="2">
        <v>10.587312837422601</v>
      </c>
      <c r="M75" s="2">
        <v>0.83351292974559399</v>
      </c>
      <c r="N75" s="2">
        <v>12.654361805861022</v>
      </c>
    </row>
    <row r="76" spans="2:14">
      <c r="B76" s="2" t="str">
        <f>VLOOKUP(F76,[1]NUTS_Europa!$A$2:$C$81,2,FALSE)</f>
        <v>ES62</v>
      </c>
      <c r="C76" s="2">
        <f>VLOOKUP(F76,[1]NUTS_Europa!$A$2:$C$81,3,FALSE)</f>
        <v>462</v>
      </c>
      <c r="D76" s="2" t="str">
        <f>VLOOKUP(G76,[1]NUTS_Europa!$A$2:$C$81,2,FALSE)</f>
        <v>PT18</v>
      </c>
      <c r="E76" s="2">
        <f>VLOOKUP(G76,[1]NUTS_Europa!$A$2:$C$81,3,FALSE)</f>
        <v>61</v>
      </c>
      <c r="F76" s="2">
        <v>58</v>
      </c>
      <c r="G76" s="2">
        <v>80</v>
      </c>
      <c r="H76" s="2">
        <v>28503.037975083131</v>
      </c>
      <c r="I76" s="2">
        <v>65636.510297759654</v>
      </c>
      <c r="J76" s="2">
        <v>199597.76430000001</v>
      </c>
      <c r="K76" s="2">
        <v>3.1308411214953273</v>
      </c>
      <c r="L76" s="2">
        <v>11.501586543151877</v>
      </c>
      <c r="M76" s="2">
        <v>1.4518343173840174</v>
      </c>
      <c r="N76" s="2">
        <v>23.67982179010146</v>
      </c>
    </row>
    <row r="77" spans="2:14">
      <c r="B77" s="2" t="str">
        <f>VLOOKUP(F77,[1]NUTS_Europa!$A$2:$C$81,2,FALSE)</f>
        <v>FRD2</v>
      </c>
      <c r="C77" s="2">
        <f>VLOOKUP(F77,[1]NUTS_Europa!$A$2:$C$81,3,FALSE)</f>
        <v>271</v>
      </c>
      <c r="D77" s="2" t="str">
        <f>VLOOKUP(G77,[1]NUTS_Europa!$A$2:$C$81,2,FALSE)</f>
        <v>PT15</v>
      </c>
      <c r="E77" s="2">
        <f>VLOOKUP(G77,[1]NUTS_Europa!$A$2:$C$81,3,FALSE)</f>
        <v>61</v>
      </c>
      <c r="F77" s="2">
        <v>60</v>
      </c>
      <c r="G77" s="2">
        <v>77</v>
      </c>
      <c r="H77" s="2">
        <v>5131.0369366321438</v>
      </c>
      <c r="I77" s="2">
        <v>122511.34591116106</v>
      </c>
      <c r="J77" s="2">
        <v>154854.3009</v>
      </c>
      <c r="K77" s="2">
        <v>54.112149532710283</v>
      </c>
      <c r="L77" s="2">
        <v>11.20291127361612</v>
      </c>
      <c r="M77" s="2">
        <v>0.83440418552950846</v>
      </c>
      <c r="N77" s="2">
        <v>11.384664750000001</v>
      </c>
    </row>
    <row r="78" spans="2:14">
      <c r="B78" s="2" t="str">
        <f>VLOOKUP(F78,[1]NUTS_Europa!$A$2:$C$81,2,FALSE)</f>
        <v>FRD2</v>
      </c>
      <c r="C78" s="2">
        <f>VLOOKUP(F78,[1]NUTS_Europa!$A$2:$C$81,3,FALSE)</f>
        <v>271</v>
      </c>
      <c r="D78" s="2" t="str">
        <f>VLOOKUP(G78,[1]NUTS_Europa!$A$2:$C$81,2,FALSE)</f>
        <v>PT18</v>
      </c>
      <c r="E78" s="2">
        <f>VLOOKUP(G78,[1]NUTS_Europa!$A$2:$C$81,3,FALSE)</f>
        <v>61</v>
      </c>
      <c r="F78" s="2">
        <v>60</v>
      </c>
      <c r="G78" s="2">
        <v>80</v>
      </c>
      <c r="H78" s="2">
        <v>7477.8831128618949</v>
      </c>
      <c r="I78" s="2">
        <v>122511.34591116106</v>
      </c>
      <c r="J78" s="2">
        <v>120125.8052</v>
      </c>
      <c r="K78" s="2">
        <v>54.112149532710283</v>
      </c>
      <c r="L78" s="2">
        <v>11.20291127361612</v>
      </c>
      <c r="M78" s="2">
        <v>0.83440418552950846</v>
      </c>
      <c r="N78" s="2">
        <v>11.384664750000001</v>
      </c>
    </row>
    <row r="79" spans="2:14">
      <c r="B79" s="2" t="str">
        <f>VLOOKUP(F79,[1]NUTS_Europa!$A$2:$C$81,2,FALSE)</f>
        <v>FRG0</v>
      </c>
      <c r="C79" s="2">
        <f>VLOOKUP(F79,[1]NUTS_Europa!$A$2:$C$81,3,FALSE)</f>
        <v>283</v>
      </c>
      <c r="D79" s="2" t="str">
        <f>VLOOKUP(G79,[1]NUTS_Europa!$A$2:$C$81,2,FALSE)</f>
        <v>FRI1</v>
      </c>
      <c r="E79" s="2">
        <f>VLOOKUP(G79,[1]NUTS_Europa!$A$2:$C$81,3,FALSE)</f>
        <v>275</v>
      </c>
      <c r="F79" s="2">
        <v>62</v>
      </c>
      <c r="G79" s="2">
        <v>64</v>
      </c>
      <c r="H79" s="2">
        <v>10090.095335089249</v>
      </c>
      <c r="I79" s="2">
        <v>64034.188098124068</v>
      </c>
      <c r="J79" s="2">
        <v>156784.57750000001</v>
      </c>
      <c r="K79" s="2">
        <v>3.7383177570093462</v>
      </c>
      <c r="L79" s="2">
        <v>10.702255385517937</v>
      </c>
      <c r="M79" s="2">
        <v>1.007632166822809</v>
      </c>
      <c r="N79" s="2">
        <v>12.526900752527801</v>
      </c>
    </row>
    <row r="80" spans="2:14">
      <c r="B80" s="2" t="str">
        <f>VLOOKUP(F80,[1]NUTS_Europa!$A$2:$C$81,2,FALSE)</f>
        <v>FRG0</v>
      </c>
      <c r="C80" s="2">
        <f>VLOOKUP(F80,[1]NUTS_Europa!$A$2:$C$81,3,FALSE)</f>
        <v>283</v>
      </c>
      <c r="D80" s="2" t="str">
        <f>VLOOKUP(G80,[1]NUTS_Europa!$A$2:$C$81,2,FALSE)</f>
        <v>FRI2</v>
      </c>
      <c r="E80" s="2">
        <f>VLOOKUP(G80,[1]NUTS_Europa!$A$2:$C$81,3,FALSE)</f>
        <v>275</v>
      </c>
      <c r="F80" s="2">
        <v>62</v>
      </c>
      <c r="G80" s="2">
        <v>69</v>
      </c>
      <c r="H80" s="2">
        <v>7918.9830042641415</v>
      </c>
      <c r="I80" s="2">
        <v>64034.188098124068</v>
      </c>
      <c r="J80" s="2">
        <v>507158.32770000002</v>
      </c>
      <c r="K80" s="2">
        <v>3.7383177570093462</v>
      </c>
      <c r="L80" s="2">
        <v>10.702255385517937</v>
      </c>
      <c r="M80" s="2">
        <v>1.007632166822809</v>
      </c>
      <c r="N80" s="2">
        <v>12.526900752527801</v>
      </c>
    </row>
    <row r="81" spans="2:14">
      <c r="B81" s="2" t="str">
        <f>VLOOKUP(F81,[1]NUTS_Europa!$A$2:$C$81,2,FALSE)</f>
        <v>FRJ1</v>
      </c>
      <c r="C81" s="2">
        <f>VLOOKUP(F81,[1]NUTS_Europa!$A$2:$C$81,3,FALSE)</f>
        <v>1064</v>
      </c>
      <c r="D81" s="2" t="str">
        <f>VLOOKUP(G81,[1]NUTS_Europa!$A$2:$C$81,2,FALSE)</f>
        <v>PT17</v>
      </c>
      <c r="E81" s="2">
        <f>VLOOKUP(G81,[1]NUTS_Europa!$A$2:$C$81,3,FALSE)</f>
        <v>297</v>
      </c>
      <c r="F81" s="2">
        <v>66</v>
      </c>
      <c r="G81" s="2">
        <v>79</v>
      </c>
      <c r="H81" s="2">
        <v>11788.751144477998</v>
      </c>
      <c r="I81" s="2">
        <v>84666.516199111778</v>
      </c>
      <c r="J81" s="2">
        <v>192445.7181</v>
      </c>
      <c r="K81" s="2">
        <v>21.635514018691591</v>
      </c>
      <c r="L81" s="2">
        <v>10.587312837422601</v>
      </c>
      <c r="M81" s="2">
        <v>0.83351292974559399</v>
      </c>
      <c r="N81" s="2">
        <v>12.654361805861022</v>
      </c>
    </row>
    <row r="82" spans="2:14">
      <c r="B82" s="2" t="str">
        <f>VLOOKUP(F82,[1]NUTS_Europa!$A$2:$C$81,2,FALSE)</f>
        <v>NL11</v>
      </c>
      <c r="C82" s="2">
        <f>VLOOKUP(F82,[1]NUTS_Europa!$A$2:$C$81,3,FALSE)</f>
        <v>218</v>
      </c>
      <c r="D82" s="2" t="str">
        <f>VLOOKUP(G82,[1]NUTS_Europa!$A$2:$C$81,2,FALSE)</f>
        <v>NL12</v>
      </c>
      <c r="E82" s="2">
        <f>VLOOKUP(G82,[1]NUTS_Europa!$A$2:$C$81,3,FALSE)</f>
        <v>250</v>
      </c>
      <c r="F82" s="2">
        <v>70</v>
      </c>
      <c r="G82" s="2">
        <v>71</v>
      </c>
      <c r="H82" s="2">
        <v>6957.5144702942616</v>
      </c>
      <c r="I82" s="2">
        <v>86980.923761764105</v>
      </c>
      <c r="J82" s="2">
        <v>119215.969</v>
      </c>
      <c r="K82" s="2">
        <v>3.1775700934579443</v>
      </c>
      <c r="L82" s="2">
        <v>12.333843152141643</v>
      </c>
      <c r="M82" s="2">
        <v>0.84205524959566025</v>
      </c>
      <c r="N82" s="2">
        <v>11.43674145</v>
      </c>
    </row>
    <row r="83" spans="2:14">
      <c r="B83" s="2" t="str">
        <f>VLOOKUP(F83,[1]NUTS_Europa!$A$2:$C$81,2,FALSE)</f>
        <v>NL32</v>
      </c>
      <c r="C83" s="2">
        <f>VLOOKUP(F83,[1]NUTS_Europa!$A$2:$C$81,3,FALSE)</f>
        <v>253</v>
      </c>
      <c r="D83" s="2" t="str">
        <f>VLOOKUP(G83,[1]NUTS_Europa!$A$2:$C$81,2,FALSE)</f>
        <v>NL33</v>
      </c>
      <c r="E83" s="2">
        <f>VLOOKUP(G83,[1]NUTS_Europa!$A$2:$C$81,3,FALSE)</f>
        <v>220</v>
      </c>
      <c r="F83" s="2">
        <v>72</v>
      </c>
      <c r="G83" s="2">
        <v>73</v>
      </c>
      <c r="H83" s="2">
        <v>6993.1786926250406</v>
      </c>
      <c r="I83" s="2">
        <v>69168.839085863307</v>
      </c>
      <c r="J83" s="2">
        <v>131067.4498</v>
      </c>
      <c r="K83" s="2">
        <v>4.0654205607476639</v>
      </c>
      <c r="L83" s="2">
        <v>10.980429344473691</v>
      </c>
      <c r="M83" s="2">
        <v>1.0419117301672187</v>
      </c>
      <c r="N83" s="2">
        <v>12.721768050000001</v>
      </c>
    </row>
  </sheetData>
  <autoFilter ref="B3:I83" xr:uid="{00000000-0001-0000-00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A34C-E103-4B69-B9A1-80F45D2BA09C}">
  <dimension ref="A1:R117"/>
  <sheetViews>
    <sheetView zoomScale="80" zoomScaleNormal="80" workbookViewId="0">
      <selection activeCell="H2" sqref="H2"/>
    </sheetView>
  </sheetViews>
  <sheetFormatPr baseColWidth="10" defaultColWidth="9.140625" defaultRowHeight="12.75"/>
  <cols>
    <col min="1" max="1" width="9.140625" style="12" customWidth="1"/>
    <col min="2" max="3" width="9.140625" style="22"/>
    <col min="4" max="4" width="13.7109375" style="12" customWidth="1"/>
    <col min="5" max="5" width="13.28515625" style="12" customWidth="1"/>
    <col min="6" max="6" width="43" style="12" customWidth="1"/>
    <col min="7" max="11" width="9.140625" style="12" customWidth="1"/>
    <col min="12" max="14" width="9.140625" style="12"/>
    <col min="15" max="15" width="20.7109375" style="12" bestFit="1" customWidth="1"/>
    <col min="16" max="16384" width="9.140625" style="12"/>
  </cols>
  <sheetData>
    <row r="1" spans="1:18">
      <c r="A1" s="10"/>
      <c r="B1" s="11" t="s">
        <v>49</v>
      </c>
      <c r="C1" s="11" t="s">
        <v>50</v>
      </c>
      <c r="D1" s="10" t="s">
        <v>51</v>
      </c>
      <c r="E1" s="10" t="s">
        <v>52</v>
      </c>
      <c r="F1" s="12" t="s">
        <v>53</v>
      </c>
    </row>
    <row r="2" spans="1:18" ht="15">
      <c r="A2" s="10">
        <v>1</v>
      </c>
      <c r="B2" s="13" t="s">
        <v>40</v>
      </c>
      <c r="C2" s="13">
        <v>253</v>
      </c>
      <c r="D2" s="10">
        <v>3977071</v>
      </c>
      <c r="E2" s="10">
        <v>51056031</v>
      </c>
      <c r="F2" s="14" t="s">
        <v>54</v>
      </c>
      <c r="G2" s="12">
        <f>COUNTIF('[2]14 buques 19.5 kn 25000 charter'!$B$4:$E$83,B2)</f>
        <v>4</v>
      </c>
      <c r="J2" s="15"/>
      <c r="L2" s="15"/>
      <c r="M2" s="16"/>
      <c r="R2" s="13"/>
    </row>
    <row r="3" spans="1:18" ht="15">
      <c r="A3" s="10">
        <v>2</v>
      </c>
      <c r="B3" s="13" t="s">
        <v>55</v>
      </c>
      <c r="C3" s="13">
        <f>C2</f>
        <v>253</v>
      </c>
      <c r="D3" s="10">
        <v>5007976</v>
      </c>
      <c r="E3" s="10">
        <v>51441127</v>
      </c>
      <c r="F3" s="14" t="s">
        <v>56</v>
      </c>
      <c r="G3" s="12">
        <f>COUNTIF('[2]14 buques 19.5 kn 25000 charter'!$B$4:$E$83,B3)</f>
        <v>4</v>
      </c>
      <c r="J3" s="15"/>
      <c r="L3" s="15"/>
      <c r="M3" s="16"/>
      <c r="R3" s="13"/>
    </row>
    <row r="4" spans="1:18" ht="15">
      <c r="A4" s="10">
        <v>3</v>
      </c>
      <c r="B4" s="13" t="s">
        <v>46</v>
      </c>
      <c r="C4" s="13">
        <v>235</v>
      </c>
      <c r="D4" s="10">
        <v>3123165</v>
      </c>
      <c r="E4" s="10">
        <v>51124189</v>
      </c>
      <c r="F4" s="14" t="s">
        <v>57</v>
      </c>
      <c r="G4" s="12">
        <f>COUNTIF('[2]14 buques 19.5 kn 25000 charter'!$B$4:$E$83,B4)</f>
        <v>4</v>
      </c>
      <c r="J4" s="15"/>
      <c r="L4" s="15"/>
      <c r="M4" s="16"/>
      <c r="R4" s="13"/>
    </row>
    <row r="5" spans="1:18" ht="15">
      <c r="A5" s="10">
        <v>4</v>
      </c>
      <c r="B5" s="13" t="s">
        <v>58</v>
      </c>
      <c r="C5" s="13">
        <v>245</v>
      </c>
      <c r="D5" s="10">
        <v>8788959</v>
      </c>
      <c r="E5" s="10">
        <v>53142071</v>
      </c>
      <c r="F5" s="14" t="s">
        <v>59</v>
      </c>
      <c r="G5" s="12">
        <f>COUNTIF('[2]14 buques 19.5 kn 25000 charter'!$B$4:$E$83,B5)</f>
        <v>4</v>
      </c>
      <c r="J5" s="15"/>
      <c r="L5" s="15"/>
      <c r="M5" s="16"/>
      <c r="R5" s="13"/>
    </row>
    <row r="6" spans="1:18" ht="15">
      <c r="A6" s="10">
        <v>5</v>
      </c>
      <c r="B6" s="13" t="s">
        <v>42</v>
      </c>
      <c r="C6" s="13">
        <v>1069</v>
      </c>
      <c r="D6" s="10">
        <v>9779604</v>
      </c>
      <c r="E6" s="10">
        <v>53902936</v>
      </c>
      <c r="F6" s="14" t="s">
        <v>60</v>
      </c>
      <c r="G6" s="12">
        <f>COUNTIF('[2]14 buques 19.5 kn 25000 charter'!$B$4:$E$83,B6)</f>
        <v>4</v>
      </c>
      <c r="J6" s="15"/>
      <c r="L6" s="15"/>
      <c r="M6" s="16"/>
      <c r="R6" s="13"/>
    </row>
    <row r="7" spans="1:18" ht="15">
      <c r="A7" s="10">
        <v>6</v>
      </c>
      <c r="B7" s="13" t="s">
        <v>61</v>
      </c>
      <c r="C7" s="13">
        <f>C6</f>
        <v>1069</v>
      </c>
      <c r="D7" s="10">
        <v>11868153</v>
      </c>
      <c r="E7" s="10">
        <v>53708458</v>
      </c>
      <c r="F7" s="14" t="s">
        <v>62</v>
      </c>
      <c r="G7" s="12">
        <f>COUNTIF('[2]14 buques 19.5 kn 25000 charter'!$B$4:$E$83,B7)</f>
        <v>4</v>
      </c>
      <c r="J7" s="15"/>
      <c r="L7" s="15"/>
      <c r="M7" s="16"/>
      <c r="R7" s="13"/>
    </row>
    <row r="8" spans="1:18" ht="15">
      <c r="A8" s="10">
        <v>7</v>
      </c>
      <c r="B8" s="13" t="s">
        <v>43</v>
      </c>
      <c r="C8" s="13">
        <f>C7</f>
        <v>1069</v>
      </c>
      <c r="D8" s="10">
        <v>9980268</v>
      </c>
      <c r="E8" s="10">
        <v>53485807</v>
      </c>
      <c r="F8" s="14" t="s">
        <v>63</v>
      </c>
      <c r="G8" s="12">
        <f>COUNTIF('[2]14 buques 19.5 kn 25000 charter'!$B$4:$E$83,B8)</f>
        <v>4</v>
      </c>
      <c r="J8" s="15"/>
      <c r="L8" s="15"/>
      <c r="M8" s="16"/>
      <c r="R8" s="13"/>
    </row>
    <row r="9" spans="1:18" ht="15">
      <c r="A9" s="10">
        <v>8</v>
      </c>
      <c r="B9" s="13" t="s">
        <v>64</v>
      </c>
      <c r="C9" s="13">
        <v>245</v>
      </c>
      <c r="D9" s="10">
        <v>7544631</v>
      </c>
      <c r="E9" s="10">
        <v>53435080</v>
      </c>
      <c r="F9" s="14" t="s">
        <v>65</v>
      </c>
      <c r="G9" s="12">
        <f>COUNTIF('[2]14 buques 19.5 kn 25000 charter'!$B$4:$E$83,B9)</f>
        <v>4</v>
      </c>
      <c r="J9" s="15"/>
      <c r="L9" s="15"/>
      <c r="M9" s="16"/>
      <c r="R9" s="13"/>
    </row>
    <row r="10" spans="1:18" ht="15">
      <c r="A10" s="10">
        <v>9</v>
      </c>
      <c r="B10" s="13" t="s">
        <v>66</v>
      </c>
      <c r="C10" s="13">
        <v>253</v>
      </c>
      <c r="D10" s="10">
        <v>7627532</v>
      </c>
      <c r="E10" s="10">
        <v>52350409</v>
      </c>
      <c r="F10" s="14" t="s">
        <v>67</v>
      </c>
      <c r="G10" s="12">
        <f>COUNTIF('[2]14 buques 19.5 kn 25000 charter'!$B$4:$E$83,B10)</f>
        <v>4</v>
      </c>
      <c r="J10" s="15"/>
      <c r="L10" s="15"/>
      <c r="M10" s="16"/>
      <c r="R10" s="13"/>
    </row>
    <row r="11" spans="1:18" ht="15">
      <c r="A11" s="10">
        <v>10</v>
      </c>
      <c r="B11" s="13" t="s">
        <v>44</v>
      </c>
      <c r="C11" s="13">
        <v>1069</v>
      </c>
      <c r="D11" s="10">
        <v>9450896</v>
      </c>
      <c r="E11" s="10">
        <v>54765741</v>
      </c>
      <c r="F11" s="14" t="s">
        <v>68</v>
      </c>
      <c r="G11" s="12">
        <f>COUNTIF('[2]14 buques 19.5 kn 25000 charter'!$B$4:$E$83,B11)</f>
        <v>4</v>
      </c>
      <c r="J11" s="15"/>
      <c r="L11" s="15"/>
      <c r="M11" s="16"/>
      <c r="R11" s="13"/>
    </row>
    <row r="12" spans="1:18" ht="15">
      <c r="A12" s="10">
        <v>11</v>
      </c>
      <c r="B12" s="13" t="s">
        <v>69</v>
      </c>
      <c r="C12" s="13">
        <v>288</v>
      </c>
      <c r="D12" s="10">
        <v>-8049491</v>
      </c>
      <c r="E12" s="10">
        <v>43014444</v>
      </c>
      <c r="F12" s="14" t="s">
        <v>70</v>
      </c>
      <c r="G12" s="12">
        <f>COUNTIF('[2]14 buques 19.5 kn 25000 charter'!$B$4:$E$83,B12)</f>
        <v>4</v>
      </c>
      <c r="J12" s="15"/>
      <c r="L12" s="15"/>
      <c r="M12" s="16"/>
      <c r="R12" s="13"/>
    </row>
    <row r="13" spans="1:18" ht="15">
      <c r="A13" s="10">
        <v>12</v>
      </c>
      <c r="B13" s="13" t="s">
        <v>19</v>
      </c>
      <c r="C13" s="13">
        <v>285</v>
      </c>
      <c r="D13" s="10">
        <v>-5874719</v>
      </c>
      <c r="E13" s="10">
        <v>43424336</v>
      </c>
      <c r="F13" s="14" t="s">
        <v>71</v>
      </c>
      <c r="G13" s="12">
        <f>COUNTIF('[2]14 buques 19.5 kn 25000 charter'!$B$4:$E$83,B13)</f>
        <v>4</v>
      </c>
      <c r="J13" s="15"/>
      <c r="L13" s="15"/>
      <c r="M13" s="16"/>
      <c r="R13" s="13"/>
    </row>
    <row r="14" spans="1:18" ht="15">
      <c r="A14" s="10">
        <v>13</v>
      </c>
      <c r="B14" s="13" t="s">
        <v>72</v>
      </c>
      <c r="C14" s="13">
        <v>163</v>
      </c>
      <c r="D14" s="10">
        <v>-4131409</v>
      </c>
      <c r="E14" s="10">
        <v>43277646</v>
      </c>
      <c r="F14" s="14" t="s">
        <v>73</v>
      </c>
      <c r="G14" s="12">
        <f>COUNTIF('[2]14 buques 19.5 kn 25000 charter'!$B$4:$E$83,B14)</f>
        <v>4</v>
      </c>
      <c r="J14" s="15"/>
      <c r="L14" s="15"/>
      <c r="M14" s="16"/>
      <c r="R14" s="13"/>
    </row>
    <row r="15" spans="1:18" ht="15">
      <c r="A15" s="10">
        <v>14</v>
      </c>
      <c r="B15" s="13" t="s">
        <v>74</v>
      </c>
      <c r="C15" s="13">
        <v>163</v>
      </c>
      <c r="D15" s="10">
        <v>-2670293</v>
      </c>
      <c r="E15" s="10">
        <v>43315678</v>
      </c>
      <c r="F15" s="14" t="s">
        <v>75</v>
      </c>
      <c r="G15" s="12">
        <f>COUNTIF('[2]14 buques 19.5 kn 25000 charter'!$B$4:$E$83,B15)</f>
        <v>4</v>
      </c>
      <c r="J15" s="15"/>
      <c r="L15" s="15"/>
      <c r="M15" s="16"/>
      <c r="R15" s="13"/>
    </row>
    <row r="16" spans="1:18" ht="15">
      <c r="A16" s="10">
        <v>15</v>
      </c>
      <c r="B16" s="13" t="s">
        <v>76</v>
      </c>
      <c r="C16" s="13">
        <v>1063</v>
      </c>
      <c r="D16" s="10">
        <v>1311517</v>
      </c>
      <c r="E16" s="10">
        <v>42073992</v>
      </c>
      <c r="F16" s="14" t="s">
        <v>77</v>
      </c>
      <c r="G16" s="12">
        <f>COUNTIF('[2]14 buques 19.5 kn 25000 charter'!$B$4:$E$83,B16)</f>
        <v>4</v>
      </c>
      <c r="J16" s="15"/>
      <c r="L16" s="15"/>
      <c r="M16" s="16"/>
      <c r="R16" s="13"/>
    </row>
    <row r="17" spans="1:18" ht="15">
      <c r="A17" s="10">
        <v>16</v>
      </c>
      <c r="B17" s="13" t="s">
        <v>78</v>
      </c>
      <c r="C17" s="13">
        <v>1064</v>
      </c>
      <c r="D17" s="10">
        <v>-726743</v>
      </c>
      <c r="E17" s="10">
        <v>40696321</v>
      </c>
      <c r="F17" s="14" t="s">
        <v>79</v>
      </c>
      <c r="G17" s="12">
        <f>COUNTIF('[2]14 buques 19.5 kn 25000 charter'!$B$4:$E$83,B17)</f>
        <v>4</v>
      </c>
      <c r="J17" s="15"/>
      <c r="L17" s="15"/>
      <c r="M17" s="16"/>
      <c r="R17" s="13"/>
    </row>
    <row r="18" spans="1:18" ht="15">
      <c r="A18" s="10">
        <v>17</v>
      </c>
      <c r="B18" s="13" t="s">
        <v>80</v>
      </c>
      <c r="C18" s="13">
        <v>61</v>
      </c>
      <c r="D18" s="10">
        <v>-4560438</v>
      </c>
      <c r="E18" s="10">
        <v>37900386</v>
      </c>
      <c r="F18" s="14" t="s">
        <v>81</v>
      </c>
      <c r="G18" s="12">
        <f>COUNTIF('[2]14 buques 19.5 kn 25000 charter'!$B$4:$E$83,B18)</f>
        <v>4</v>
      </c>
      <c r="J18" s="15"/>
      <c r="L18" s="15"/>
      <c r="M18" s="16"/>
      <c r="R18" s="13"/>
    </row>
    <row r="19" spans="1:18" ht="15">
      <c r="A19" s="10">
        <v>18</v>
      </c>
      <c r="B19" s="13" t="s">
        <v>82</v>
      </c>
      <c r="C19" s="13">
        <v>1064</v>
      </c>
      <c r="D19" s="10">
        <v>-1567875</v>
      </c>
      <c r="E19" s="10">
        <v>38202995</v>
      </c>
      <c r="F19" s="14" t="s">
        <v>83</v>
      </c>
      <c r="G19" s="12">
        <f>COUNTIF('[2]14 buques 19.5 kn 25000 charter'!$B$4:$E$83,B19)</f>
        <v>4</v>
      </c>
      <c r="J19" s="15"/>
      <c r="L19" s="15"/>
      <c r="M19" s="16"/>
      <c r="R19" s="13"/>
    </row>
    <row r="20" spans="1:18" ht="15">
      <c r="A20" s="10">
        <v>19</v>
      </c>
      <c r="B20" s="17" t="s">
        <v>45</v>
      </c>
      <c r="C20" s="13">
        <v>268</v>
      </c>
      <c r="D20" s="10">
        <v>571508</v>
      </c>
      <c r="E20" s="10">
        <v>48757721</v>
      </c>
      <c r="F20" s="18" t="s">
        <v>84</v>
      </c>
      <c r="G20" s="12">
        <f>COUNTIF('[2]14 buques 19.5 kn 25000 charter'!$B$4:$E$83,B20)</f>
        <v>4</v>
      </c>
      <c r="J20" s="15"/>
      <c r="L20" s="15"/>
      <c r="M20" s="16"/>
      <c r="R20" s="13"/>
    </row>
    <row r="21" spans="1:18" ht="15">
      <c r="A21" s="10">
        <v>20</v>
      </c>
      <c r="B21" s="17" t="s">
        <v>85</v>
      </c>
      <c r="C21" s="19">
        <v>269</v>
      </c>
      <c r="D21" s="10">
        <v>1111617</v>
      </c>
      <c r="E21" s="10">
        <v>49896542</v>
      </c>
      <c r="F21" s="18" t="s">
        <v>86</v>
      </c>
      <c r="G21" s="12">
        <f>COUNTIF('[2]14 buques 19.5 kn 25000 charter'!$B$4:$E$83,B21)</f>
        <v>4</v>
      </c>
      <c r="J21" s="15"/>
      <c r="L21" s="15"/>
      <c r="M21" s="16"/>
      <c r="P21" s="19"/>
      <c r="R21" s="13"/>
    </row>
    <row r="22" spans="1:18" ht="15">
      <c r="A22" s="10">
        <v>21</v>
      </c>
      <c r="B22" s="17" t="s">
        <v>87</v>
      </c>
      <c r="C22" s="19">
        <v>220</v>
      </c>
      <c r="D22" s="10">
        <v>2240088</v>
      </c>
      <c r="E22" s="10">
        <v>50691170</v>
      </c>
      <c r="F22" s="14" t="s">
        <v>88</v>
      </c>
      <c r="G22" s="12">
        <f>COUNTIF('[2]14 buques 19.5 kn 25000 charter'!$B$4:$E$83,B22)</f>
        <v>4</v>
      </c>
      <c r="J22" s="15"/>
      <c r="L22" s="15"/>
      <c r="M22" s="16"/>
      <c r="P22" s="19"/>
      <c r="R22" s="13"/>
    </row>
    <row r="23" spans="1:18" ht="15">
      <c r="A23" s="10">
        <v>22</v>
      </c>
      <c r="B23" s="17" t="s">
        <v>20</v>
      </c>
      <c r="C23" s="19">
        <v>282</v>
      </c>
      <c r="D23" s="10">
        <v>-295848</v>
      </c>
      <c r="E23" s="10">
        <v>47531443</v>
      </c>
      <c r="F23" s="14" t="s">
        <v>89</v>
      </c>
      <c r="G23" s="12">
        <f>COUNTIF('[2]14 buques 19.5 kn 25000 charter'!$B$4:$E$83,B23)</f>
        <v>4</v>
      </c>
      <c r="J23" s="15"/>
      <c r="L23" s="15"/>
      <c r="M23" s="16"/>
      <c r="R23" s="13"/>
    </row>
    <row r="24" spans="1:18" ht="15">
      <c r="A24" s="10">
        <v>23</v>
      </c>
      <c r="B24" s="17" t="s">
        <v>15</v>
      </c>
      <c r="C24" s="19">
        <v>283</v>
      </c>
      <c r="D24" s="10">
        <v>-1843648</v>
      </c>
      <c r="E24" s="10">
        <v>48212407</v>
      </c>
      <c r="F24" s="14" t="s">
        <v>90</v>
      </c>
      <c r="G24" s="12">
        <f>COUNTIF('[2]14 buques 19.5 kn 25000 charter'!$B$4:$E$83,B24)</f>
        <v>4</v>
      </c>
      <c r="J24" s="15"/>
      <c r="L24" s="15"/>
      <c r="M24" s="16"/>
      <c r="R24" s="13"/>
    </row>
    <row r="25" spans="1:18" ht="15">
      <c r="A25" s="10">
        <v>24</v>
      </c>
      <c r="B25" s="17" t="s">
        <v>91</v>
      </c>
      <c r="C25" s="13">
        <f>C24</f>
        <v>283</v>
      </c>
      <c r="D25" s="10">
        <v>-725136</v>
      </c>
      <c r="E25" s="10">
        <v>44252240</v>
      </c>
      <c r="F25" s="14" t="s">
        <v>92</v>
      </c>
      <c r="G25" s="12">
        <f>COUNTIF('[2]14 buques 19.5 kn 25000 charter'!$B$4:$E$83,B25)</f>
        <v>4</v>
      </c>
      <c r="J25" s="15"/>
      <c r="L25" s="15"/>
      <c r="M25" s="16"/>
      <c r="R25" s="13"/>
    </row>
    <row r="26" spans="1:18" ht="15">
      <c r="A26" s="10">
        <v>25</v>
      </c>
      <c r="B26" s="17" t="s">
        <v>93</v>
      </c>
      <c r="C26" s="13">
        <f>C25</f>
        <v>283</v>
      </c>
      <c r="D26" s="10">
        <v>1299447</v>
      </c>
      <c r="E26" s="10">
        <v>46122303</v>
      </c>
      <c r="F26" s="14" t="s">
        <v>94</v>
      </c>
      <c r="G26" s="12">
        <f>COUNTIF('[2]14 buques 19.5 kn 25000 charter'!$B$4:$E$83,B26)</f>
        <v>4</v>
      </c>
      <c r="J26" s="15"/>
      <c r="L26" s="15"/>
      <c r="M26" s="16"/>
      <c r="R26" s="13"/>
    </row>
    <row r="27" spans="1:18" ht="15">
      <c r="A27" s="10">
        <v>26</v>
      </c>
      <c r="B27" s="17" t="s">
        <v>95</v>
      </c>
      <c r="C27" s="19">
        <v>1063</v>
      </c>
      <c r="D27" s="10">
        <v>2545157</v>
      </c>
      <c r="E27" s="10">
        <v>43217336</v>
      </c>
      <c r="F27" s="14" t="s">
        <v>96</v>
      </c>
      <c r="G27" s="12">
        <f>COUNTIF('[2]14 buques 19.5 kn 25000 charter'!$B$4:$E$83,B27)</f>
        <v>4</v>
      </c>
      <c r="J27" s="15"/>
      <c r="L27" s="15"/>
      <c r="M27" s="16"/>
    </row>
    <row r="28" spans="1:18" ht="15">
      <c r="A28" s="10">
        <v>27</v>
      </c>
      <c r="B28" s="17" t="s">
        <v>97</v>
      </c>
      <c r="C28" s="19">
        <v>269</v>
      </c>
      <c r="D28" s="10">
        <v>2528531</v>
      </c>
      <c r="E28" s="10">
        <v>47410961</v>
      </c>
      <c r="F28" s="14" t="s">
        <v>98</v>
      </c>
      <c r="G28" s="12">
        <f>COUNTIF('[2]14 buques 19.5 kn 25000 charter'!$B$4:$E$83,B28)</f>
        <v>4</v>
      </c>
      <c r="J28" s="15"/>
      <c r="L28" s="15"/>
      <c r="M28" s="16"/>
    </row>
    <row r="29" spans="1:18" ht="15">
      <c r="A29" s="10">
        <v>28</v>
      </c>
      <c r="B29" s="17" t="s">
        <v>99</v>
      </c>
      <c r="C29" s="20">
        <v>283</v>
      </c>
      <c r="D29" s="10">
        <v>-621061</v>
      </c>
      <c r="E29" s="10">
        <v>46056221</v>
      </c>
      <c r="F29" s="14" t="s">
        <v>100</v>
      </c>
      <c r="G29" s="12">
        <f>COUNTIF('[2]14 buques 19.5 kn 25000 charter'!$B$4:$E$83,B29)</f>
        <v>4</v>
      </c>
      <c r="J29" s="15"/>
      <c r="L29" s="15"/>
      <c r="M29" s="16"/>
    </row>
    <row r="30" spans="1:18" ht="15">
      <c r="A30" s="10">
        <v>29</v>
      </c>
      <c r="B30" s="17" t="s">
        <v>21</v>
      </c>
      <c r="C30" s="20">
        <v>269</v>
      </c>
      <c r="D30" s="10">
        <v>1257854</v>
      </c>
      <c r="E30" s="10">
        <v>44267792</v>
      </c>
      <c r="F30" s="14" t="s">
        <v>101</v>
      </c>
      <c r="G30" s="12">
        <f>COUNTIF('[2]14 buques 19.5 kn 25000 charter'!$B$4:$E$83,B30)</f>
        <v>4</v>
      </c>
      <c r="J30" s="15"/>
      <c r="L30" s="15"/>
      <c r="M30" s="16"/>
    </row>
    <row r="31" spans="1:18" ht="15">
      <c r="A31" s="10">
        <v>30</v>
      </c>
      <c r="B31" s="13" t="s">
        <v>102</v>
      </c>
      <c r="C31" s="13">
        <v>245</v>
      </c>
      <c r="D31" s="10">
        <v>6461970</v>
      </c>
      <c r="E31" s="10">
        <v>53511817</v>
      </c>
      <c r="F31" s="14" t="s">
        <v>103</v>
      </c>
      <c r="G31" s="12">
        <f>COUNTIF('[2]14 buques 19.5 kn 25000 charter'!$B$4:$E$83,B31)</f>
        <v>4</v>
      </c>
      <c r="J31" s="15"/>
      <c r="L31" s="15"/>
      <c r="M31" s="16"/>
    </row>
    <row r="32" spans="1:18" ht="15">
      <c r="A32" s="10">
        <v>31</v>
      </c>
      <c r="B32" s="13" t="s">
        <v>16</v>
      </c>
      <c r="C32" s="21">
        <v>218</v>
      </c>
      <c r="D32" s="10">
        <v>6145767</v>
      </c>
      <c r="E32" s="10">
        <v>53131117</v>
      </c>
      <c r="F32" s="14" t="s">
        <v>104</v>
      </c>
      <c r="G32" s="12">
        <f>COUNTIF('[2]14 buques 19.5 kn 25000 charter'!$B$4:$E$83,B32)</f>
        <v>4</v>
      </c>
      <c r="J32" s="15"/>
      <c r="L32" s="15"/>
      <c r="M32" s="16"/>
    </row>
    <row r="33" spans="1:13" ht="15">
      <c r="A33" s="10">
        <v>32</v>
      </c>
      <c r="B33" s="13" t="s">
        <v>105</v>
      </c>
      <c r="C33" s="13">
        <v>218</v>
      </c>
      <c r="D33" s="10">
        <v>5958752</v>
      </c>
      <c r="E33" s="10">
        <v>52449552</v>
      </c>
      <c r="F33" s="14" t="s">
        <v>106</v>
      </c>
      <c r="G33" s="12">
        <f>COUNTIF('[2]14 buques 19.5 kn 25000 charter'!$B$4:$E$83,B33)</f>
        <v>4</v>
      </c>
      <c r="J33" s="15"/>
      <c r="L33" s="15"/>
      <c r="M33" s="16"/>
    </row>
    <row r="34" spans="1:13" ht="15">
      <c r="A34" s="10">
        <v>33</v>
      </c>
      <c r="B34" s="13" t="s">
        <v>41</v>
      </c>
      <c r="C34" s="13">
        <v>250</v>
      </c>
      <c r="D34" s="10">
        <v>4308773</v>
      </c>
      <c r="E34" s="10">
        <v>52031749</v>
      </c>
      <c r="F34" s="14" t="s">
        <v>107</v>
      </c>
      <c r="G34" s="12">
        <f>COUNTIF('[2]14 buques 19.5 kn 25000 charter'!$B$4:$E$83,B34)</f>
        <v>4</v>
      </c>
      <c r="J34" s="15"/>
      <c r="L34" s="15"/>
      <c r="M34" s="16"/>
    </row>
    <row r="35" spans="1:13" ht="15">
      <c r="A35" s="10">
        <v>34</v>
      </c>
      <c r="B35" s="13" t="s">
        <v>108</v>
      </c>
      <c r="C35" s="13">
        <f>C34</f>
        <v>250</v>
      </c>
      <c r="D35" s="10">
        <v>3806523</v>
      </c>
      <c r="E35" s="10">
        <v>51688411</v>
      </c>
      <c r="F35" s="14" t="s">
        <v>109</v>
      </c>
      <c r="G35" s="12">
        <f>COUNTIF('[2]14 buques 19.5 kn 25000 charter'!$B$4:$E$83,B35)</f>
        <v>4</v>
      </c>
      <c r="J35" s="15"/>
      <c r="L35" s="15"/>
      <c r="M35" s="16"/>
    </row>
    <row r="36" spans="1:13" ht="15">
      <c r="A36" s="10">
        <v>35</v>
      </c>
      <c r="B36" s="13" t="s">
        <v>110</v>
      </c>
      <c r="C36" s="13">
        <v>253</v>
      </c>
      <c r="D36" s="10">
        <v>5365344</v>
      </c>
      <c r="E36" s="10">
        <v>51858701</v>
      </c>
      <c r="F36" s="14" t="s">
        <v>111</v>
      </c>
      <c r="G36" s="12">
        <f>COUNTIF('[2]14 buques 19.5 kn 25000 charter'!$B$4:$E$83,B36)</f>
        <v>4</v>
      </c>
      <c r="J36" s="15"/>
      <c r="L36" s="15"/>
      <c r="M36" s="16"/>
    </row>
    <row r="37" spans="1:13" ht="15">
      <c r="A37" s="10">
        <v>36</v>
      </c>
      <c r="B37" s="13" t="s">
        <v>112</v>
      </c>
      <c r="C37" s="13">
        <v>111</v>
      </c>
      <c r="D37" s="10">
        <v>-7903712</v>
      </c>
      <c r="E37" s="10">
        <v>41645164</v>
      </c>
      <c r="F37" s="14" t="s">
        <v>113</v>
      </c>
      <c r="G37" s="12">
        <f>COUNTIF('[2]14 buques 19.5 kn 25000 charter'!$B$4:$E$83,B37)</f>
        <v>4</v>
      </c>
      <c r="J37" s="15"/>
      <c r="L37" s="15"/>
      <c r="M37" s="16"/>
    </row>
    <row r="38" spans="1:13" ht="15">
      <c r="A38" s="10">
        <v>37</v>
      </c>
      <c r="B38" s="13" t="s">
        <v>114</v>
      </c>
      <c r="C38" s="13">
        <v>1065</v>
      </c>
      <c r="D38" s="10">
        <v>-8060565</v>
      </c>
      <c r="E38" s="10">
        <v>37432045</v>
      </c>
      <c r="F38" s="14" t="s">
        <v>115</v>
      </c>
      <c r="G38" s="12">
        <f>COUNTIF('[2]14 buques 19.5 kn 25000 charter'!$B$4:$E$83,B38)</f>
        <v>4</v>
      </c>
      <c r="J38" s="15"/>
      <c r="L38" s="15"/>
      <c r="M38" s="16"/>
    </row>
    <row r="39" spans="1:13" ht="15">
      <c r="A39" s="10">
        <v>38</v>
      </c>
      <c r="B39" s="13" t="s">
        <v>116</v>
      </c>
      <c r="C39" s="13">
        <v>111</v>
      </c>
      <c r="D39" s="10">
        <v>-7621893</v>
      </c>
      <c r="E39" s="10">
        <v>40004387</v>
      </c>
      <c r="F39" s="14" t="s">
        <v>117</v>
      </c>
      <c r="G39" s="12">
        <f>COUNTIF('[2]14 buques 19.5 kn 25000 charter'!$B$4:$E$83,B39)</f>
        <v>4</v>
      </c>
      <c r="J39" s="15"/>
      <c r="L39" s="15"/>
      <c r="M39" s="16"/>
    </row>
    <row r="40" spans="1:13" ht="15">
      <c r="A40" s="10">
        <v>39</v>
      </c>
      <c r="B40" s="13" t="s">
        <v>118</v>
      </c>
      <c r="C40" s="13">
        <v>294</v>
      </c>
      <c r="D40" s="10">
        <v>-8731857</v>
      </c>
      <c r="E40" s="10">
        <v>38823270</v>
      </c>
      <c r="F40" s="14" t="s">
        <v>119</v>
      </c>
      <c r="G40" s="12">
        <f>COUNTIF('[2]14 buques 19.5 kn 25000 charter'!$B$4:$E$83,B40)</f>
        <v>4</v>
      </c>
      <c r="J40" s="15"/>
      <c r="L40" s="15"/>
      <c r="M40" s="16"/>
    </row>
    <row r="41" spans="1:13" ht="15">
      <c r="A41" s="10">
        <v>40</v>
      </c>
      <c r="B41" s="13" t="s">
        <v>120</v>
      </c>
      <c r="C41" s="13">
        <v>1065</v>
      </c>
      <c r="D41" s="10">
        <v>-7322763</v>
      </c>
      <c r="E41" s="10">
        <v>40723574</v>
      </c>
      <c r="F41" s="14" t="s">
        <v>121</v>
      </c>
      <c r="G41" s="12">
        <f>COUNTIF('[2]14 buques 19.5 kn 25000 charter'!$B$4:$E$83,B41)</f>
        <v>4</v>
      </c>
      <c r="J41" s="15"/>
      <c r="L41" s="15"/>
      <c r="M41" s="16"/>
    </row>
    <row r="42" spans="1:13" ht="15">
      <c r="A42" s="10">
        <v>41</v>
      </c>
      <c r="B42" s="13" t="s">
        <v>40</v>
      </c>
      <c r="C42" s="13">
        <v>250</v>
      </c>
      <c r="D42" s="10">
        <v>3977071</v>
      </c>
      <c r="E42" s="10">
        <v>51056031</v>
      </c>
      <c r="G42" s="12">
        <f>COUNTIF('[2]14 buques 19.5 kn 25000 charter'!$B$4:$E$83,B42)</f>
        <v>4</v>
      </c>
      <c r="J42" s="15"/>
      <c r="L42" s="15"/>
      <c r="M42" s="16"/>
    </row>
    <row r="43" spans="1:13" ht="15">
      <c r="A43" s="10">
        <v>42</v>
      </c>
      <c r="B43" s="13" t="s">
        <v>55</v>
      </c>
      <c r="C43" s="13">
        <v>220</v>
      </c>
      <c r="D43" s="10">
        <v>5007976</v>
      </c>
      <c r="E43" s="10">
        <v>51441127</v>
      </c>
      <c r="G43" s="12">
        <f>COUNTIF('[2]14 buques 19.5 kn 25000 charter'!$B$4:$E$83,B43)</f>
        <v>4</v>
      </c>
      <c r="J43" s="15"/>
      <c r="L43" s="15"/>
      <c r="M43" s="16"/>
    </row>
    <row r="44" spans="1:13" ht="15">
      <c r="A44" s="10">
        <v>43</v>
      </c>
      <c r="B44" s="13" t="s">
        <v>46</v>
      </c>
      <c r="C44" s="13">
        <v>220</v>
      </c>
      <c r="D44" s="10">
        <v>3123165</v>
      </c>
      <c r="E44" s="10">
        <v>51124189</v>
      </c>
      <c r="G44" s="12">
        <f>COUNTIF('[2]14 buques 19.5 kn 25000 charter'!$B$4:$E$83,B44)</f>
        <v>4</v>
      </c>
      <c r="J44" s="15"/>
      <c r="L44" s="15"/>
      <c r="M44" s="16"/>
    </row>
    <row r="45" spans="1:13" ht="15">
      <c r="A45" s="10">
        <v>44</v>
      </c>
      <c r="B45" s="13" t="s">
        <v>58</v>
      </c>
      <c r="C45" s="13">
        <v>1069</v>
      </c>
      <c r="D45" s="10">
        <v>8788959</v>
      </c>
      <c r="E45" s="10">
        <v>53142071</v>
      </c>
      <c r="G45" s="12">
        <f>COUNTIF('[2]14 buques 19.5 kn 25000 charter'!$B$4:$E$83,B45)</f>
        <v>4</v>
      </c>
      <c r="J45" s="15"/>
      <c r="L45" s="15"/>
      <c r="M45" s="16"/>
    </row>
    <row r="46" spans="1:13" ht="15">
      <c r="A46" s="10">
        <v>45</v>
      </c>
      <c r="B46" s="13" t="s">
        <v>42</v>
      </c>
      <c r="C46" s="13">
        <v>245</v>
      </c>
      <c r="D46" s="10">
        <v>9779604</v>
      </c>
      <c r="E46" s="10">
        <v>53902936</v>
      </c>
      <c r="G46" s="12">
        <f>COUNTIF('[2]14 buques 19.5 kn 25000 charter'!$B$4:$E$83,B46)</f>
        <v>4</v>
      </c>
      <c r="J46" s="15"/>
      <c r="L46" s="15"/>
      <c r="M46" s="16"/>
    </row>
    <row r="47" spans="1:13" ht="15">
      <c r="A47" s="10">
        <v>46</v>
      </c>
      <c r="B47" s="13" t="s">
        <v>61</v>
      </c>
      <c r="C47" s="13">
        <v>245</v>
      </c>
      <c r="D47" s="10">
        <v>11868153</v>
      </c>
      <c r="E47" s="10">
        <v>53708458</v>
      </c>
      <c r="G47" s="12">
        <f>COUNTIF('[2]14 buques 19.5 kn 25000 charter'!$B$4:$E$83,B47)</f>
        <v>4</v>
      </c>
      <c r="J47" s="15"/>
      <c r="L47" s="15"/>
      <c r="M47" s="16"/>
    </row>
    <row r="48" spans="1:13" ht="15">
      <c r="A48" s="10">
        <v>47</v>
      </c>
      <c r="B48" s="13" t="s">
        <v>43</v>
      </c>
      <c r="C48" s="13">
        <v>245</v>
      </c>
      <c r="D48" s="10">
        <v>9980268</v>
      </c>
      <c r="E48" s="10">
        <v>53485807</v>
      </c>
      <c r="G48" s="12">
        <f>COUNTIF('[2]14 buques 19.5 kn 25000 charter'!$B$4:$E$83,B48)</f>
        <v>4</v>
      </c>
      <c r="J48" s="15"/>
      <c r="L48" s="15"/>
      <c r="M48" s="16"/>
    </row>
    <row r="49" spans="1:13" ht="15">
      <c r="A49" s="10">
        <v>48</v>
      </c>
      <c r="B49" s="13" t="s">
        <v>64</v>
      </c>
      <c r="C49" s="13">
        <v>1069</v>
      </c>
      <c r="D49" s="10">
        <v>7544631</v>
      </c>
      <c r="E49" s="10">
        <v>53435080</v>
      </c>
      <c r="G49" s="12">
        <f>COUNTIF('[2]14 buques 19.5 kn 25000 charter'!$B$4:$E$83,B49)</f>
        <v>4</v>
      </c>
      <c r="J49" s="15"/>
      <c r="L49" s="15"/>
      <c r="M49" s="16"/>
    </row>
    <row r="50" spans="1:13" ht="15">
      <c r="A50" s="10">
        <v>49</v>
      </c>
      <c r="B50" s="13" t="s">
        <v>66</v>
      </c>
      <c r="C50" s="13">
        <v>245</v>
      </c>
      <c r="D50" s="10">
        <v>7627532</v>
      </c>
      <c r="E50" s="10">
        <v>52350409</v>
      </c>
      <c r="G50" s="12">
        <f>COUNTIF('[2]14 buques 19.5 kn 25000 charter'!$B$4:$E$83,B50)</f>
        <v>4</v>
      </c>
      <c r="J50" s="15"/>
      <c r="L50" s="15"/>
      <c r="M50" s="16"/>
    </row>
    <row r="51" spans="1:13" ht="15">
      <c r="A51" s="10">
        <v>50</v>
      </c>
      <c r="B51" s="13" t="s">
        <v>44</v>
      </c>
      <c r="C51" s="13">
        <v>245</v>
      </c>
      <c r="D51" s="10">
        <v>9450896</v>
      </c>
      <c r="E51" s="10">
        <v>54765741</v>
      </c>
      <c r="G51" s="12">
        <f>COUNTIF('[2]14 buques 19.5 kn 25000 charter'!$B$4:$E$83,B51)</f>
        <v>4</v>
      </c>
      <c r="J51" s="15"/>
      <c r="L51" s="15"/>
      <c r="M51" s="16"/>
    </row>
    <row r="52" spans="1:13" ht="15">
      <c r="A52" s="10">
        <v>51</v>
      </c>
      <c r="B52" s="13" t="s">
        <v>69</v>
      </c>
      <c r="C52" s="13">
        <v>285</v>
      </c>
      <c r="D52" s="10">
        <v>-8049491</v>
      </c>
      <c r="E52" s="10">
        <v>43014444</v>
      </c>
      <c r="G52" s="12">
        <f>COUNTIF('[2]14 buques 19.5 kn 25000 charter'!$B$4:$E$83,B52)</f>
        <v>4</v>
      </c>
      <c r="J52" s="15"/>
      <c r="L52" s="15"/>
      <c r="M52" s="16"/>
    </row>
    <row r="53" spans="1:13" ht="15">
      <c r="A53" s="10">
        <v>52</v>
      </c>
      <c r="B53" s="13" t="s">
        <v>19</v>
      </c>
      <c r="C53" s="13">
        <v>163</v>
      </c>
      <c r="D53" s="10">
        <v>-5874719</v>
      </c>
      <c r="E53" s="10">
        <v>43424336</v>
      </c>
      <c r="G53" s="12">
        <f>COUNTIF('[2]14 buques 19.5 kn 25000 charter'!$B$4:$E$83,B53)</f>
        <v>4</v>
      </c>
      <c r="J53" s="15"/>
      <c r="L53" s="15"/>
      <c r="M53" s="16"/>
    </row>
    <row r="54" spans="1:13" ht="15">
      <c r="A54" s="10">
        <v>53</v>
      </c>
      <c r="B54" s="13" t="s">
        <v>72</v>
      </c>
      <c r="C54" s="13">
        <v>285</v>
      </c>
      <c r="D54" s="10">
        <v>-4131409</v>
      </c>
      <c r="E54" s="10">
        <v>43277646</v>
      </c>
      <c r="G54" s="12">
        <f>COUNTIF('[2]14 buques 19.5 kn 25000 charter'!$B$4:$E$83,B54)</f>
        <v>4</v>
      </c>
      <c r="J54" s="15"/>
      <c r="L54" s="15"/>
      <c r="M54" s="16"/>
    </row>
    <row r="55" spans="1:13" ht="15">
      <c r="A55" s="10">
        <v>54</v>
      </c>
      <c r="B55" s="13" t="s">
        <v>74</v>
      </c>
      <c r="C55" s="13">
        <v>1063</v>
      </c>
      <c r="D55" s="10">
        <v>-2670293</v>
      </c>
      <c r="E55" s="10">
        <v>43315678</v>
      </c>
      <c r="G55" s="12">
        <f>COUNTIF('[2]14 buques 19.5 kn 25000 charter'!$B$4:$E$83,B55)</f>
        <v>4</v>
      </c>
      <c r="J55" s="15"/>
      <c r="L55" s="15"/>
      <c r="M55" s="16"/>
    </row>
    <row r="56" spans="1:13" ht="15">
      <c r="A56" s="10">
        <v>55</v>
      </c>
      <c r="B56" s="13" t="s">
        <v>76</v>
      </c>
      <c r="C56" s="13">
        <v>1064</v>
      </c>
      <c r="D56" s="10">
        <v>1311517</v>
      </c>
      <c r="E56" s="10">
        <v>42073992</v>
      </c>
      <c r="G56" s="12">
        <f>COUNTIF('[2]14 buques 19.5 kn 25000 charter'!$B$4:$E$83,B56)</f>
        <v>4</v>
      </c>
      <c r="J56" s="15"/>
      <c r="L56" s="15"/>
      <c r="M56" s="16"/>
    </row>
    <row r="57" spans="1:13" ht="15">
      <c r="A57" s="10">
        <v>56</v>
      </c>
      <c r="B57" s="13" t="s">
        <v>78</v>
      </c>
      <c r="C57" s="13">
        <v>1063</v>
      </c>
      <c r="D57" s="10">
        <v>-726743</v>
      </c>
      <c r="E57" s="10">
        <v>40696321</v>
      </c>
      <c r="G57" s="12">
        <f>COUNTIF('[2]14 buques 19.5 kn 25000 charter'!$B$4:$E$83,B57)</f>
        <v>4</v>
      </c>
      <c r="J57" s="15"/>
      <c r="L57" s="15"/>
      <c r="M57" s="16"/>
    </row>
    <row r="58" spans="1:13" ht="15">
      <c r="A58" s="10">
        <v>57</v>
      </c>
      <c r="B58" s="13" t="s">
        <v>80</v>
      </c>
      <c r="C58" s="13">
        <v>297</v>
      </c>
      <c r="D58" s="10">
        <v>-4560438</v>
      </c>
      <c r="E58" s="10">
        <v>37900386</v>
      </c>
      <c r="G58" s="12">
        <f>COUNTIF('[2]14 buques 19.5 kn 25000 charter'!$B$4:$E$83,B58)</f>
        <v>4</v>
      </c>
      <c r="J58" s="15"/>
      <c r="L58" s="15"/>
      <c r="M58" s="16"/>
    </row>
    <row r="59" spans="1:13" ht="15">
      <c r="A59" s="10">
        <v>58</v>
      </c>
      <c r="B59" s="13" t="s">
        <v>82</v>
      </c>
      <c r="C59" s="13">
        <v>462</v>
      </c>
      <c r="D59" s="10">
        <v>-1567875</v>
      </c>
      <c r="E59" s="10">
        <v>38202995</v>
      </c>
      <c r="G59" s="12">
        <f>COUNTIF('[2]14 buques 19.5 kn 25000 charter'!$B$4:$E$83,B59)</f>
        <v>4</v>
      </c>
      <c r="J59" s="15"/>
      <c r="L59" s="15"/>
      <c r="M59" s="16"/>
    </row>
    <row r="60" spans="1:13" ht="15">
      <c r="A60" s="10">
        <v>59</v>
      </c>
      <c r="B60" s="13" t="s">
        <v>45</v>
      </c>
      <c r="C60" s="13">
        <v>269</v>
      </c>
      <c r="D60" s="10">
        <v>571508</v>
      </c>
      <c r="E60" s="10">
        <v>48757721</v>
      </c>
      <c r="G60" s="12">
        <f>COUNTIF('[2]14 buques 19.5 kn 25000 charter'!$B$4:$E$83,B60)</f>
        <v>4</v>
      </c>
      <c r="J60" s="15"/>
      <c r="L60" s="15"/>
      <c r="M60" s="16"/>
    </row>
    <row r="61" spans="1:13" ht="15">
      <c r="A61" s="10">
        <v>60</v>
      </c>
      <c r="B61" s="13" t="s">
        <v>85</v>
      </c>
      <c r="C61" s="13">
        <v>271</v>
      </c>
      <c r="D61" s="10">
        <v>1111617</v>
      </c>
      <c r="E61" s="10">
        <v>49896542</v>
      </c>
      <c r="G61" s="12">
        <f>COUNTIF('[2]14 buques 19.5 kn 25000 charter'!$B$4:$E$83,B61)</f>
        <v>4</v>
      </c>
      <c r="J61" s="15"/>
      <c r="L61" s="15"/>
      <c r="M61" s="16"/>
    </row>
    <row r="62" spans="1:13" ht="15">
      <c r="A62" s="10">
        <v>61</v>
      </c>
      <c r="B62" s="13" t="s">
        <v>87</v>
      </c>
      <c r="C62" s="13">
        <v>235</v>
      </c>
      <c r="D62" s="10">
        <v>2240088</v>
      </c>
      <c r="E62" s="10">
        <v>50691170</v>
      </c>
      <c r="G62" s="12">
        <f>COUNTIF('[2]14 buques 19.5 kn 25000 charter'!$B$4:$E$83,B62)</f>
        <v>4</v>
      </c>
      <c r="J62" s="15"/>
      <c r="L62" s="15"/>
      <c r="M62" s="16"/>
    </row>
    <row r="63" spans="1:13" ht="15">
      <c r="A63" s="10">
        <v>62</v>
      </c>
      <c r="B63" s="13" t="s">
        <v>20</v>
      </c>
      <c r="C63" s="13">
        <v>283</v>
      </c>
      <c r="D63" s="10">
        <v>-295848</v>
      </c>
      <c r="E63" s="10">
        <v>47531443</v>
      </c>
      <c r="G63" s="12">
        <f>COUNTIF('[2]14 buques 19.5 kn 25000 charter'!$B$4:$E$83,B63)</f>
        <v>4</v>
      </c>
      <c r="J63" s="15"/>
      <c r="L63" s="15"/>
      <c r="M63" s="16"/>
    </row>
    <row r="64" spans="1:13" ht="15">
      <c r="A64" s="10">
        <v>63</v>
      </c>
      <c r="B64" s="13" t="s">
        <v>15</v>
      </c>
      <c r="C64" s="13">
        <v>282</v>
      </c>
      <c r="D64" s="10">
        <v>-1843648</v>
      </c>
      <c r="E64" s="10">
        <v>48212407</v>
      </c>
      <c r="G64" s="12">
        <f>COUNTIF('[2]14 buques 19.5 kn 25000 charter'!$B$4:$E$83,B64)</f>
        <v>4</v>
      </c>
      <c r="J64" s="15"/>
      <c r="L64" s="15"/>
      <c r="M64" s="16"/>
    </row>
    <row r="65" spans="1:13" ht="15">
      <c r="A65" s="10">
        <v>64</v>
      </c>
      <c r="B65" s="13" t="s">
        <v>91</v>
      </c>
      <c r="C65" s="13">
        <v>275</v>
      </c>
      <c r="D65" s="10">
        <v>-725136</v>
      </c>
      <c r="E65" s="10">
        <v>44252240</v>
      </c>
      <c r="G65" s="12">
        <f>COUNTIF('[2]14 buques 19.5 kn 25000 charter'!$B$4:$E$83,B65)</f>
        <v>4</v>
      </c>
      <c r="J65" s="15"/>
      <c r="L65" s="15"/>
      <c r="M65" s="16"/>
    </row>
    <row r="66" spans="1:13" ht="15">
      <c r="A66" s="10">
        <v>65</v>
      </c>
      <c r="B66" s="13" t="s">
        <v>93</v>
      </c>
      <c r="C66" s="13">
        <v>282</v>
      </c>
      <c r="D66" s="10">
        <v>1299447</v>
      </c>
      <c r="E66" s="10">
        <v>46122303</v>
      </c>
      <c r="G66" s="12">
        <f>COUNTIF('[2]14 buques 19.5 kn 25000 charter'!$B$4:$E$83,B66)</f>
        <v>4</v>
      </c>
      <c r="J66" s="15"/>
      <c r="L66" s="15"/>
      <c r="M66" s="16"/>
    </row>
    <row r="67" spans="1:13" ht="15">
      <c r="A67" s="10">
        <v>66</v>
      </c>
      <c r="B67" s="13" t="s">
        <v>95</v>
      </c>
      <c r="C67" s="13">
        <v>1064</v>
      </c>
      <c r="D67" s="10">
        <v>2545157</v>
      </c>
      <c r="E67" s="10">
        <v>43217336</v>
      </c>
      <c r="G67" s="12">
        <f>COUNTIF('[2]14 buques 19.5 kn 25000 charter'!$B$4:$E$83,B67)</f>
        <v>4</v>
      </c>
      <c r="J67" s="15"/>
      <c r="L67" s="15"/>
      <c r="M67" s="16"/>
    </row>
    <row r="68" spans="1:13" ht="15">
      <c r="A68" s="10">
        <v>67</v>
      </c>
      <c r="B68" s="13" t="s">
        <v>97</v>
      </c>
      <c r="C68" s="13">
        <v>235</v>
      </c>
      <c r="D68" s="10">
        <v>2528531</v>
      </c>
      <c r="E68" s="10">
        <v>47410961</v>
      </c>
      <c r="G68" s="12">
        <f>COUNTIF('[2]14 buques 19.5 kn 25000 charter'!$B$4:$E$83,B68)</f>
        <v>4</v>
      </c>
      <c r="J68" s="15"/>
      <c r="L68" s="15"/>
      <c r="M68" s="16"/>
    </row>
    <row r="69" spans="1:13" ht="15">
      <c r="A69" s="10">
        <v>68</v>
      </c>
      <c r="B69" s="13" t="s">
        <v>99</v>
      </c>
      <c r="C69" s="13">
        <v>163</v>
      </c>
      <c r="D69" s="10">
        <v>1257854</v>
      </c>
      <c r="E69" s="10">
        <v>44267792</v>
      </c>
      <c r="G69" s="12">
        <f>COUNTIF('[2]14 buques 19.5 kn 25000 charter'!$B$4:$E$83,B69)</f>
        <v>4</v>
      </c>
      <c r="J69" s="15"/>
      <c r="L69" s="15"/>
      <c r="M69" s="16"/>
    </row>
    <row r="70" spans="1:13" ht="15">
      <c r="A70" s="10">
        <v>69</v>
      </c>
      <c r="B70" s="13" t="s">
        <v>21</v>
      </c>
      <c r="C70" s="13">
        <v>275</v>
      </c>
      <c r="D70" s="10">
        <v>-621061</v>
      </c>
      <c r="E70" s="10">
        <v>46056221</v>
      </c>
      <c r="G70" s="12">
        <f>COUNTIF('[2]14 buques 19.5 kn 25000 charter'!$B$4:$E$83,B70)</f>
        <v>4</v>
      </c>
      <c r="J70" s="15"/>
      <c r="L70" s="15"/>
      <c r="M70" s="16"/>
    </row>
    <row r="71" spans="1:13" ht="15">
      <c r="A71" s="10">
        <v>70</v>
      </c>
      <c r="B71" s="13" t="s">
        <v>102</v>
      </c>
      <c r="C71" s="13">
        <v>218</v>
      </c>
      <c r="D71" s="10">
        <v>6461970</v>
      </c>
      <c r="E71" s="10">
        <v>53511817</v>
      </c>
      <c r="G71" s="12">
        <f>COUNTIF('[2]14 buques 19.5 kn 25000 charter'!$B$4:$E$83,B71)</f>
        <v>4</v>
      </c>
      <c r="J71" s="15"/>
      <c r="L71" s="15"/>
      <c r="M71" s="16"/>
    </row>
    <row r="72" spans="1:13" ht="15">
      <c r="A72" s="10">
        <v>71</v>
      </c>
      <c r="B72" s="13" t="s">
        <v>16</v>
      </c>
      <c r="C72" s="13">
        <v>250</v>
      </c>
      <c r="D72" s="10">
        <v>6145767</v>
      </c>
      <c r="E72" s="10">
        <v>53131117</v>
      </c>
      <c r="G72" s="12">
        <f>COUNTIF('[2]14 buques 19.5 kn 25000 charter'!$B$4:$E$83,B72)</f>
        <v>4</v>
      </c>
      <c r="J72" s="15"/>
      <c r="L72" s="15"/>
      <c r="M72" s="16"/>
    </row>
    <row r="73" spans="1:13" ht="15">
      <c r="A73" s="10">
        <v>72</v>
      </c>
      <c r="B73" s="13" t="s">
        <v>105</v>
      </c>
      <c r="C73" s="13">
        <v>253</v>
      </c>
      <c r="D73" s="10">
        <v>5958752</v>
      </c>
      <c r="E73" s="10">
        <v>52449552</v>
      </c>
      <c r="G73" s="12">
        <f>COUNTIF('[2]14 buques 19.5 kn 25000 charter'!$B$4:$E$83,B73)</f>
        <v>4</v>
      </c>
      <c r="J73" s="15"/>
      <c r="L73" s="15"/>
      <c r="M73" s="16"/>
    </row>
    <row r="74" spans="1:13" ht="15">
      <c r="A74" s="10">
        <v>73</v>
      </c>
      <c r="B74" s="13" t="s">
        <v>41</v>
      </c>
      <c r="C74" s="13">
        <v>220</v>
      </c>
      <c r="D74" s="10">
        <v>4308773</v>
      </c>
      <c r="E74" s="10">
        <v>52031749</v>
      </c>
      <c r="G74" s="12">
        <f>COUNTIF('[2]14 buques 19.5 kn 25000 charter'!$B$4:$E$83,B74)</f>
        <v>4</v>
      </c>
      <c r="J74" s="15"/>
      <c r="L74" s="15"/>
      <c r="M74" s="16"/>
    </row>
    <row r="75" spans="1:13" ht="15">
      <c r="A75" s="10">
        <v>74</v>
      </c>
      <c r="B75" s="13" t="s">
        <v>108</v>
      </c>
      <c r="C75" s="13">
        <v>218</v>
      </c>
      <c r="D75" s="10">
        <v>3806523</v>
      </c>
      <c r="E75" s="10">
        <v>51688411</v>
      </c>
      <c r="G75" s="12">
        <f>COUNTIF('[2]14 buques 19.5 kn 25000 charter'!$B$4:$E$83,B75)</f>
        <v>4</v>
      </c>
      <c r="J75" s="15"/>
      <c r="L75" s="15"/>
      <c r="M75" s="16"/>
    </row>
    <row r="76" spans="1:13" ht="15">
      <c r="A76" s="10">
        <v>75</v>
      </c>
      <c r="B76" s="13" t="s">
        <v>110</v>
      </c>
      <c r="C76" s="13">
        <v>218</v>
      </c>
      <c r="D76" s="10">
        <v>5365344</v>
      </c>
      <c r="E76" s="10">
        <v>51858701</v>
      </c>
      <c r="G76" s="12">
        <f>COUNTIF('[2]14 buques 19.5 kn 25000 charter'!$B$4:$E$83,B76)</f>
        <v>4</v>
      </c>
      <c r="J76" s="15"/>
      <c r="L76" s="15"/>
      <c r="M76" s="16"/>
    </row>
    <row r="77" spans="1:13" ht="15">
      <c r="A77" s="10">
        <v>76</v>
      </c>
      <c r="B77" s="13" t="s">
        <v>112</v>
      </c>
      <c r="C77" s="13">
        <v>288</v>
      </c>
      <c r="D77" s="10">
        <v>-7903712</v>
      </c>
      <c r="E77" s="10">
        <v>41645164</v>
      </c>
      <c r="G77" s="12">
        <f>COUNTIF('[2]14 buques 19.5 kn 25000 charter'!$B$4:$E$83,B77)</f>
        <v>4</v>
      </c>
      <c r="J77" s="15"/>
      <c r="L77" s="15"/>
      <c r="M77" s="16"/>
    </row>
    <row r="78" spans="1:13" ht="15">
      <c r="A78" s="10">
        <v>77</v>
      </c>
      <c r="B78" s="13" t="s">
        <v>114</v>
      </c>
      <c r="C78" s="13">
        <v>61</v>
      </c>
      <c r="D78" s="10">
        <v>-8060565</v>
      </c>
      <c r="E78" s="10">
        <v>37432045</v>
      </c>
      <c r="G78" s="12">
        <f>COUNTIF('[2]14 buques 19.5 kn 25000 charter'!$B$4:$E$83,B78)</f>
        <v>4</v>
      </c>
      <c r="J78" s="15"/>
      <c r="L78" s="15"/>
      <c r="M78" s="16"/>
    </row>
    <row r="79" spans="1:13" ht="15">
      <c r="A79" s="10">
        <v>78</v>
      </c>
      <c r="B79" s="13" t="s">
        <v>116</v>
      </c>
      <c r="C79" s="13">
        <v>294</v>
      </c>
      <c r="D79" s="10">
        <v>-7621893</v>
      </c>
      <c r="E79" s="10">
        <v>40004387</v>
      </c>
      <c r="G79" s="12">
        <f>COUNTIF('[2]14 buques 19.5 kn 25000 charter'!$B$4:$E$83,B79)</f>
        <v>4</v>
      </c>
      <c r="J79" s="15"/>
      <c r="L79" s="15"/>
      <c r="M79" s="16"/>
    </row>
    <row r="80" spans="1:13" ht="15">
      <c r="A80" s="10">
        <v>79</v>
      </c>
      <c r="B80" s="13" t="s">
        <v>118</v>
      </c>
      <c r="C80" s="13">
        <v>297</v>
      </c>
      <c r="D80" s="10">
        <v>-8731857</v>
      </c>
      <c r="E80" s="10">
        <v>38823270</v>
      </c>
      <c r="G80" s="12">
        <f>COUNTIF('[2]14 buques 19.5 kn 25000 charter'!$B$4:$E$83,B80)</f>
        <v>4</v>
      </c>
      <c r="J80" s="15"/>
      <c r="L80" s="15"/>
      <c r="M80" s="16"/>
    </row>
    <row r="81" spans="1:13" ht="15">
      <c r="A81" s="10">
        <v>80</v>
      </c>
      <c r="B81" s="13" t="s">
        <v>120</v>
      </c>
      <c r="C81" s="13">
        <v>61</v>
      </c>
      <c r="D81" s="10">
        <v>-7322763</v>
      </c>
      <c r="E81" s="10">
        <v>40723574</v>
      </c>
      <c r="G81" s="12">
        <f>COUNTIF('[2]14 buques 19.5 kn 25000 charter'!$B$4:$E$83,B81)</f>
        <v>4</v>
      </c>
      <c r="J81" s="15"/>
      <c r="L81" s="15"/>
      <c r="M81" s="16"/>
    </row>
    <row r="82" spans="1:13">
      <c r="C82" s="12"/>
    </row>
    <row r="83" spans="1:13">
      <c r="C83" s="12"/>
    </row>
    <row r="84" spans="1:13">
      <c r="C84" s="12"/>
    </row>
    <row r="85" spans="1:13">
      <c r="C85" s="12"/>
    </row>
    <row r="86" spans="1:13">
      <c r="C86" s="12"/>
    </row>
    <row r="87" spans="1:13">
      <c r="C87" s="12"/>
    </row>
    <row r="88" spans="1:13">
      <c r="C88" s="12"/>
    </row>
    <row r="89" spans="1:13">
      <c r="C89" s="12"/>
    </row>
    <row r="90" spans="1:13">
      <c r="C90" s="12"/>
    </row>
    <row r="91" spans="1:13">
      <c r="C91" s="12"/>
    </row>
    <row r="92" spans="1:13">
      <c r="C92" s="12"/>
    </row>
    <row r="93" spans="1:13">
      <c r="C93" s="12"/>
    </row>
    <row r="94" spans="1:13">
      <c r="C94" s="12"/>
    </row>
    <row r="95" spans="1:13">
      <c r="C95" s="12"/>
    </row>
    <row r="96" spans="1:13">
      <c r="C96" s="12"/>
    </row>
    <row r="97" spans="2:3">
      <c r="C97" s="12"/>
    </row>
    <row r="98" spans="2:3">
      <c r="B98" s="12"/>
    </row>
    <row r="100" spans="2:3">
      <c r="B100" s="12"/>
    </row>
    <row r="101" spans="2:3">
      <c r="B101" s="12"/>
    </row>
    <row r="102" spans="2:3">
      <c r="B102" s="12"/>
    </row>
    <row r="103" spans="2:3">
      <c r="B103" s="12"/>
    </row>
    <row r="104" spans="2:3">
      <c r="B104" s="12"/>
    </row>
    <row r="105" spans="2:3">
      <c r="B105" s="12"/>
    </row>
    <row r="106" spans="2:3">
      <c r="B106" s="12"/>
    </row>
    <row r="108" spans="2:3">
      <c r="B108" s="12"/>
    </row>
    <row r="109" spans="2:3">
      <c r="B109" s="12"/>
    </row>
    <row r="110" spans="2:3">
      <c r="B110" s="12"/>
    </row>
    <row r="111" spans="2:3">
      <c r="B111" s="12"/>
    </row>
    <row r="112" spans="2:3">
      <c r="B112" s="12"/>
    </row>
    <row r="113" spans="2:2">
      <c r="B113" s="12"/>
    </row>
    <row r="114" spans="2:2">
      <c r="B114" s="12"/>
    </row>
    <row r="115" spans="2:2">
      <c r="B115" s="12"/>
    </row>
    <row r="117" spans="2:2">
      <c r="B117" s="12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D6EB-33B3-4AD3-8815-DC3742567679}">
  <dimension ref="A3:O28"/>
  <sheetViews>
    <sheetView workbookViewId="0">
      <selection activeCell="O3" sqref="O3:O27"/>
    </sheetView>
  </sheetViews>
  <sheetFormatPr baseColWidth="10" defaultRowHeight="15"/>
  <cols>
    <col min="1" max="16384" width="11.42578125" style="13"/>
  </cols>
  <sheetData>
    <row r="3" spans="1:15">
      <c r="C3" s="23" t="s">
        <v>122</v>
      </c>
      <c r="D3" s="23" t="s">
        <v>123</v>
      </c>
      <c r="E3" s="13" t="s">
        <v>124</v>
      </c>
      <c r="F3" s="13" t="s">
        <v>125</v>
      </c>
      <c r="N3" s="23">
        <v>282</v>
      </c>
      <c r="O3" s="23" t="s">
        <v>126</v>
      </c>
    </row>
    <row r="4" spans="1:15">
      <c r="C4" s="23">
        <v>282</v>
      </c>
      <c r="D4" s="23" t="s">
        <v>126</v>
      </c>
      <c r="E4" s="13">
        <v>157391</v>
      </c>
      <c r="F4" s="13">
        <f>E4/52</f>
        <v>3026.75</v>
      </c>
      <c r="N4" s="23">
        <v>1064</v>
      </c>
      <c r="O4" s="23" t="s">
        <v>127</v>
      </c>
    </row>
    <row r="5" spans="1:15">
      <c r="C5" s="23">
        <v>1064</v>
      </c>
      <c r="D5" s="23" t="s">
        <v>127</v>
      </c>
      <c r="E5" s="13">
        <f>1380871+1335726</f>
        <v>2716597</v>
      </c>
      <c r="F5" s="13">
        <f t="shared" ref="F5:F28" si="0">E5/52</f>
        <v>52242.25</v>
      </c>
      <c r="N5" s="23">
        <v>269</v>
      </c>
      <c r="O5" s="23" t="s">
        <v>128</v>
      </c>
    </row>
    <row r="6" spans="1:15">
      <c r="C6" s="23">
        <v>269</v>
      </c>
      <c r="D6" s="23" t="s">
        <v>128</v>
      </c>
      <c r="E6" s="13">
        <v>3070000</v>
      </c>
      <c r="F6" s="13">
        <f t="shared" si="0"/>
        <v>59038.461538461539</v>
      </c>
      <c r="N6" s="23">
        <v>268</v>
      </c>
      <c r="O6" s="13" t="s">
        <v>129</v>
      </c>
    </row>
    <row r="7" spans="1:15">
      <c r="C7" s="23">
        <v>268</v>
      </c>
      <c r="D7" s="23" t="s">
        <v>130</v>
      </c>
      <c r="E7" s="13">
        <v>20000</v>
      </c>
      <c r="F7" s="13">
        <f t="shared" si="0"/>
        <v>384.61538461538464</v>
      </c>
      <c r="N7" s="23">
        <v>235</v>
      </c>
      <c r="O7" s="23" t="s">
        <v>131</v>
      </c>
    </row>
    <row r="8" spans="1:15">
      <c r="C8" s="23">
        <v>235</v>
      </c>
      <c r="D8" s="23" t="s">
        <v>131</v>
      </c>
      <c r="E8" s="13">
        <v>462691</v>
      </c>
      <c r="F8" s="13">
        <f t="shared" si="0"/>
        <v>8897.9038461538457</v>
      </c>
      <c r="N8" s="23">
        <v>1063</v>
      </c>
      <c r="O8" s="23" t="s">
        <v>132</v>
      </c>
    </row>
    <row r="9" spans="1:15">
      <c r="C9" s="23">
        <v>1063</v>
      </c>
      <c r="D9" s="23" t="s">
        <v>132</v>
      </c>
      <c r="E9" s="13">
        <v>11166640</v>
      </c>
      <c r="F9" s="13">
        <f t="shared" si="0"/>
        <v>214743.07692307694</v>
      </c>
      <c r="N9" s="23">
        <v>220</v>
      </c>
      <c r="O9" s="23" t="s">
        <v>133</v>
      </c>
    </row>
    <row r="10" spans="1:15">
      <c r="A10" s="13" t="s">
        <v>134</v>
      </c>
      <c r="B10" s="13" t="s">
        <v>135</v>
      </c>
      <c r="C10" s="23">
        <v>220</v>
      </c>
      <c r="D10" s="23" t="s">
        <v>133</v>
      </c>
      <c r="E10" s="13">
        <v>6770000</v>
      </c>
      <c r="F10" s="13">
        <f t="shared" si="0"/>
        <v>130192.30769230769</v>
      </c>
      <c r="N10" s="23">
        <v>250</v>
      </c>
      <c r="O10" s="23" t="s">
        <v>136</v>
      </c>
    </row>
    <row r="11" spans="1:15">
      <c r="C11" s="23">
        <v>250</v>
      </c>
      <c r="D11" s="23" t="s">
        <v>136</v>
      </c>
      <c r="E11" s="13">
        <v>15299970</v>
      </c>
      <c r="F11" s="13">
        <f t="shared" si="0"/>
        <v>294230.19230769231</v>
      </c>
      <c r="N11" s="23">
        <v>253</v>
      </c>
      <c r="O11" s="23" t="s">
        <v>137</v>
      </c>
    </row>
    <row r="12" spans="1:15">
      <c r="C12" s="23">
        <v>253</v>
      </c>
      <c r="D12" s="23" t="s">
        <v>137</v>
      </c>
      <c r="E12" s="13">
        <v>12020000</v>
      </c>
      <c r="F12" s="13">
        <f t="shared" si="0"/>
        <v>231153.84615384616</v>
      </c>
      <c r="N12" s="23">
        <v>218</v>
      </c>
      <c r="O12" s="23" t="s">
        <v>138</v>
      </c>
    </row>
    <row r="13" spans="1:15">
      <c r="C13" s="23">
        <v>218</v>
      </c>
      <c r="D13" s="23" t="s">
        <v>138</v>
      </c>
      <c r="E13" s="13">
        <v>1400000</v>
      </c>
      <c r="F13" s="13">
        <f t="shared" si="0"/>
        <v>26923.076923076922</v>
      </c>
      <c r="N13" s="23">
        <v>245</v>
      </c>
      <c r="O13" s="23" t="s">
        <v>139</v>
      </c>
    </row>
    <row r="14" spans="1:15">
      <c r="C14" s="23">
        <v>245</v>
      </c>
      <c r="D14" s="23" t="s">
        <v>139</v>
      </c>
      <c r="E14" s="13">
        <v>4900000</v>
      </c>
      <c r="F14" s="13">
        <f t="shared" si="0"/>
        <v>94230.769230769234</v>
      </c>
      <c r="N14" s="23">
        <v>1065</v>
      </c>
      <c r="O14" s="23" t="s">
        <v>140</v>
      </c>
    </row>
    <row r="15" spans="1:15">
      <c r="C15" s="23">
        <v>1065</v>
      </c>
      <c r="D15" s="23" t="s">
        <v>140</v>
      </c>
      <c r="E15" s="13">
        <v>1800000</v>
      </c>
      <c r="F15" s="13">
        <f t="shared" si="0"/>
        <v>34615.384615384617</v>
      </c>
      <c r="N15" s="23">
        <v>294</v>
      </c>
      <c r="O15" s="23" t="s">
        <v>141</v>
      </c>
    </row>
    <row r="16" spans="1:15">
      <c r="C16" s="23">
        <v>294</v>
      </c>
      <c r="D16" s="23" t="s">
        <v>141</v>
      </c>
      <c r="E16" s="13">
        <v>1200000</v>
      </c>
      <c r="F16" s="13">
        <f t="shared" si="0"/>
        <v>23076.923076923078</v>
      </c>
      <c r="N16" s="23">
        <v>111</v>
      </c>
      <c r="O16" s="23" t="s">
        <v>142</v>
      </c>
    </row>
    <row r="17" spans="3:15">
      <c r="C17" s="23">
        <v>111</v>
      </c>
      <c r="D17" s="23" t="s">
        <v>142</v>
      </c>
      <c r="E17" s="13">
        <v>717954</v>
      </c>
      <c r="F17" s="13">
        <f t="shared" si="0"/>
        <v>13806.807692307691</v>
      </c>
      <c r="N17" s="23">
        <v>1069</v>
      </c>
      <c r="O17" s="23" t="s">
        <v>143</v>
      </c>
    </row>
    <row r="18" spans="3:15">
      <c r="C18" s="23">
        <v>1069</v>
      </c>
      <c r="D18" s="23" t="s">
        <v>143</v>
      </c>
      <c r="E18" s="13">
        <v>9300000</v>
      </c>
      <c r="F18" s="13">
        <f t="shared" si="0"/>
        <v>178846.15384615384</v>
      </c>
      <c r="G18" s="13" t="s">
        <v>144</v>
      </c>
      <c r="N18" s="23">
        <v>288</v>
      </c>
      <c r="O18" s="23" t="s">
        <v>145</v>
      </c>
    </row>
    <row r="19" spans="3:15">
      <c r="C19" s="23">
        <v>288</v>
      </c>
      <c r="D19" s="23" t="s">
        <v>145</v>
      </c>
      <c r="E19" s="13">
        <v>228822</v>
      </c>
      <c r="F19" s="13">
        <f t="shared" si="0"/>
        <v>4400.4230769230771</v>
      </c>
      <c r="N19" s="23">
        <v>285</v>
      </c>
      <c r="O19" s="13" t="s">
        <v>146</v>
      </c>
    </row>
    <row r="20" spans="3:15">
      <c r="C20" s="23">
        <v>285</v>
      </c>
      <c r="D20" s="23" t="s">
        <v>147</v>
      </c>
      <c r="E20" s="13">
        <v>1190</v>
      </c>
      <c r="F20" s="13">
        <f t="shared" si="0"/>
        <v>22.884615384615383</v>
      </c>
      <c r="N20" s="23">
        <v>297</v>
      </c>
      <c r="O20" s="23" t="s">
        <v>148</v>
      </c>
    </row>
    <row r="21" spans="3:15">
      <c r="C21" s="23">
        <v>297</v>
      </c>
      <c r="D21" s="23" t="s">
        <v>148</v>
      </c>
      <c r="E21" s="13">
        <v>214866</v>
      </c>
      <c r="F21" s="13">
        <f t="shared" si="0"/>
        <v>4132.0384615384619</v>
      </c>
      <c r="N21" s="23">
        <v>61</v>
      </c>
      <c r="O21" s="23" t="s">
        <v>149</v>
      </c>
    </row>
    <row r="22" spans="3:15">
      <c r="C22" s="23">
        <v>61</v>
      </c>
      <c r="D22" s="23" t="s">
        <v>149</v>
      </c>
      <c r="E22" s="13">
        <v>5125385</v>
      </c>
      <c r="F22" s="13">
        <f t="shared" si="0"/>
        <v>98565.096153846156</v>
      </c>
      <c r="N22" s="23">
        <v>462</v>
      </c>
      <c r="O22" s="23" t="s">
        <v>150</v>
      </c>
    </row>
    <row r="23" spans="3:15">
      <c r="C23" s="23">
        <v>462</v>
      </c>
      <c r="D23" s="23" t="s">
        <v>150</v>
      </c>
      <c r="E23" s="13">
        <v>232314</v>
      </c>
      <c r="F23" s="13">
        <f t="shared" si="0"/>
        <v>4467.5769230769229</v>
      </c>
      <c r="G23" s="13" t="s">
        <v>151</v>
      </c>
      <c r="N23" s="23">
        <v>275</v>
      </c>
      <c r="O23" s="13" t="s">
        <v>152</v>
      </c>
    </row>
    <row r="24" spans="3:15">
      <c r="C24" s="23">
        <v>275</v>
      </c>
      <c r="D24" s="23" t="s">
        <v>153</v>
      </c>
      <c r="E24" s="13">
        <v>40000</v>
      </c>
      <c r="F24" s="13">
        <f t="shared" si="0"/>
        <v>769.23076923076928</v>
      </c>
      <c r="N24" s="23">
        <v>163</v>
      </c>
      <c r="O24" s="23" t="s">
        <v>154</v>
      </c>
    </row>
    <row r="25" spans="3:15">
      <c r="C25" s="23">
        <v>163</v>
      </c>
      <c r="D25" s="23" t="s">
        <v>154</v>
      </c>
      <c r="E25" s="13">
        <v>538918</v>
      </c>
      <c r="F25" s="13">
        <f t="shared" si="0"/>
        <v>10363.807692307691</v>
      </c>
      <c r="N25" s="23">
        <v>271</v>
      </c>
      <c r="O25" s="13" t="s">
        <v>155</v>
      </c>
    </row>
    <row r="26" spans="3:15">
      <c r="C26" s="23">
        <v>271</v>
      </c>
      <c r="D26" s="23" t="s">
        <v>156</v>
      </c>
      <c r="E26" s="13">
        <v>66989</v>
      </c>
      <c r="F26" s="13">
        <f t="shared" si="0"/>
        <v>1288.25</v>
      </c>
      <c r="H26" s="13" t="s">
        <v>157</v>
      </c>
      <c r="N26" s="23">
        <v>272</v>
      </c>
      <c r="O26" s="13" t="s">
        <v>158</v>
      </c>
    </row>
    <row r="27" spans="3:15">
      <c r="C27" s="23">
        <v>272</v>
      </c>
      <c r="D27" s="23" t="s">
        <v>159</v>
      </c>
      <c r="E27" s="13">
        <v>50000</v>
      </c>
      <c r="F27" s="13">
        <f t="shared" si="0"/>
        <v>961.53846153846155</v>
      </c>
      <c r="N27" s="23">
        <v>283</v>
      </c>
      <c r="O27" s="23" t="s">
        <v>160</v>
      </c>
    </row>
    <row r="28" spans="3:15">
      <c r="C28" s="23">
        <v>283</v>
      </c>
      <c r="D28" s="23" t="s">
        <v>160</v>
      </c>
      <c r="E28" s="24">
        <f>AVERAGE(E4,E6,E7,E8,E24,E26,E27)</f>
        <v>552438.71428571432</v>
      </c>
      <c r="F28" s="24">
        <f t="shared" si="0"/>
        <v>10623.821428571429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547-6D03-44BA-AE6A-2B2433826A84}">
  <dimension ref="B1:N128"/>
  <sheetViews>
    <sheetView topLeftCell="A106" workbookViewId="0">
      <selection activeCell="A86" sqref="A86:XFD121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G1" s="2" t="s">
        <v>24</v>
      </c>
    </row>
    <row r="3" spans="2:1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39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 s="4" customFormat="1">
      <c r="B4" s="4" t="str">
        <f>VLOOKUP(F4,[1]NUTS_Europa!$A$2:$C$81,2,FALSE)</f>
        <v>BE21</v>
      </c>
      <c r="C4" s="4">
        <f>VLOOKUP(F4,[1]NUTS_Europa!$A$2:$C$81,3,FALSE)</f>
        <v>253</v>
      </c>
      <c r="D4" s="4" t="str">
        <f>VLOOKUP(G4,[1]NUTS_Europa!$A$2:$C$81,2,FALSE)</f>
        <v>NL33</v>
      </c>
      <c r="E4" s="4">
        <f>VLOOKUP(G4,[1]NUTS_Europa!$A$2:$C$81,3,FALSE)</f>
        <v>250</v>
      </c>
      <c r="F4" s="4">
        <v>1</v>
      </c>
      <c r="G4" s="4">
        <v>33</v>
      </c>
      <c r="H4" s="29">
        <v>31867.965674673978</v>
      </c>
      <c r="I4" s="29">
        <v>52754.428534170933</v>
      </c>
      <c r="J4" s="4">
        <v>507158.32770000002</v>
      </c>
      <c r="K4" s="4">
        <v>10.644285714285715</v>
      </c>
      <c r="L4" s="4">
        <v>14.209877507489523</v>
      </c>
      <c r="M4" s="4">
        <v>16.539684703476212</v>
      </c>
      <c r="N4" s="4">
        <v>184.1231724612696</v>
      </c>
    </row>
    <row r="5" spans="2:14" s="4" customFormat="1">
      <c r="B5" s="4" t="str">
        <f>VLOOKUP(F5,[1]NUTS_Europa!$A$2:$C$81,2,FALSE)</f>
        <v>BE21</v>
      </c>
      <c r="C5" s="4">
        <f>VLOOKUP(F5,[1]NUTS_Europa!$A$2:$C$81,3,FALSE)</f>
        <v>253</v>
      </c>
      <c r="D5" s="4" t="str">
        <f>VLOOKUP(G5,[1]NUTS_Europa!$A$2:$C$81,2,FALSE)</f>
        <v>BE21</v>
      </c>
      <c r="E5" s="4">
        <f>VLOOKUP(G5,[1]NUTS_Europa!$A$2:$C$81,3,FALSE)</f>
        <v>250</v>
      </c>
      <c r="F5" s="4">
        <v>1</v>
      </c>
      <c r="G5" s="4">
        <v>41</v>
      </c>
      <c r="H5" s="4">
        <v>48597.323475235949</v>
      </c>
      <c r="I5" s="4">
        <v>52754.428534170933</v>
      </c>
      <c r="J5" s="4">
        <v>141696.47589999999</v>
      </c>
      <c r="K5" s="4">
        <v>10.644285714285715</v>
      </c>
      <c r="L5" s="4">
        <v>14.209877507489523</v>
      </c>
      <c r="M5" s="4">
        <v>16.539684703476212</v>
      </c>
      <c r="N5" s="4">
        <v>184.1231724612696</v>
      </c>
    </row>
    <row r="6" spans="2:14" s="4" customFormat="1">
      <c r="B6" s="4" t="str">
        <f>VLOOKUP(F6,[1]NUTS_Europa!$A$2:$C$81,2,FALSE)</f>
        <v>BE23</v>
      </c>
      <c r="C6" s="4">
        <f>VLOOKUP(F6,[1]NUTS_Europa!$A$2:$C$81,3,FALSE)</f>
        <v>253</v>
      </c>
      <c r="D6" s="4" t="str">
        <f>VLOOKUP(G6,[1]NUTS_Europa!$A$2:$C$81,2,FALSE)</f>
        <v>FRE1</v>
      </c>
      <c r="E6" s="4">
        <f>VLOOKUP(G6,[1]NUTS_Europa!$A$2:$C$81,3,FALSE)</f>
        <v>220</v>
      </c>
      <c r="F6" s="4">
        <v>2</v>
      </c>
      <c r="G6" s="4">
        <v>21</v>
      </c>
      <c r="H6" s="4">
        <v>3443.6463845744142</v>
      </c>
      <c r="I6" s="4">
        <v>33933.003062616903</v>
      </c>
      <c r="J6" s="4">
        <v>163029.68049999999</v>
      </c>
      <c r="K6" s="4">
        <v>6.2142857142857144</v>
      </c>
      <c r="L6" s="4">
        <v>10.715160891125112</v>
      </c>
      <c r="M6" s="4">
        <v>1.0419117301672187</v>
      </c>
      <c r="N6" s="4">
        <v>12.721768050000001</v>
      </c>
    </row>
    <row r="7" spans="2:14" s="4" customFormat="1">
      <c r="B7" s="4" t="str">
        <f>VLOOKUP(F7,[1]NUTS_Europa!$A$2:$C$81,2,FALSE)</f>
        <v>BE23</v>
      </c>
      <c r="C7" s="4">
        <f>VLOOKUP(F7,[1]NUTS_Europa!$A$2:$C$81,3,FALSE)</f>
        <v>253</v>
      </c>
      <c r="D7" s="4" t="str">
        <f>VLOOKUP(G7,[1]NUTS_Europa!$A$2:$C$81,2,FALSE)</f>
        <v>BE23</v>
      </c>
      <c r="E7" s="4">
        <f>VLOOKUP(G7,[1]NUTS_Europa!$A$2:$C$81,3,FALSE)</f>
        <v>220</v>
      </c>
      <c r="F7" s="4">
        <v>2</v>
      </c>
      <c r="G7" s="4">
        <v>42</v>
      </c>
      <c r="H7" s="4">
        <v>2636.8585705563196</v>
      </c>
      <c r="I7" s="4">
        <v>33933.003062616903</v>
      </c>
      <c r="J7" s="4">
        <v>135416.16140000001</v>
      </c>
      <c r="K7" s="4">
        <v>6.2142857142857144</v>
      </c>
      <c r="L7" s="4">
        <v>10.715160891125112</v>
      </c>
      <c r="M7" s="4">
        <v>1.0419117301672187</v>
      </c>
      <c r="N7" s="4">
        <v>12.721768050000001</v>
      </c>
    </row>
    <row r="8" spans="2:14" s="4" customFormat="1">
      <c r="B8" s="4" t="str">
        <f>VLOOKUP(F8,[1]NUTS_Europa!$A$2:$C$81,2,FALSE)</f>
        <v>BE25</v>
      </c>
      <c r="C8" s="4">
        <f>VLOOKUP(F8,[1]NUTS_Europa!$A$2:$C$81,3,FALSE)</f>
        <v>235</v>
      </c>
      <c r="D8" s="4" t="str">
        <f>VLOOKUP(G8,[1]NUTS_Europa!$A$2:$C$81,2,FALSE)</f>
        <v>DE50</v>
      </c>
      <c r="E8" s="4">
        <f>VLOOKUP(G8,[1]NUTS_Europa!$A$2:$C$81,3,FALSE)</f>
        <v>245</v>
      </c>
      <c r="F8" s="4">
        <v>3</v>
      </c>
      <c r="G8" s="4">
        <v>4</v>
      </c>
      <c r="H8" s="4">
        <v>53526.392396573705</v>
      </c>
      <c r="I8" s="4">
        <v>437553.33751170768</v>
      </c>
      <c r="J8" s="4">
        <v>135416.16140000001</v>
      </c>
      <c r="K8" s="4">
        <v>25.493571428571432</v>
      </c>
      <c r="L8" s="4">
        <v>9.8929020816130038</v>
      </c>
      <c r="M8" s="4">
        <v>1.2745961749415338</v>
      </c>
      <c r="N8" s="4">
        <v>16.348367820226315</v>
      </c>
    </row>
    <row r="9" spans="2:14" s="4" customFormat="1">
      <c r="B9" s="4" t="str">
        <f>VLOOKUP(F9,[1]NUTS_Europa!$A$2:$C$81,2,FALSE)</f>
        <v>BE25</v>
      </c>
      <c r="C9" s="4">
        <f>VLOOKUP(F9,[1]NUTS_Europa!$A$2:$C$81,3,FALSE)</f>
        <v>235</v>
      </c>
      <c r="D9" s="4" t="str">
        <f>VLOOKUP(G9,[1]NUTS_Europa!$A$2:$C$81,2,FALSE)</f>
        <v>NL34</v>
      </c>
      <c r="E9" s="4">
        <f>VLOOKUP(G9,[1]NUTS_Europa!$A$2:$C$81,3,FALSE)</f>
        <v>250</v>
      </c>
      <c r="F9" s="4">
        <v>3</v>
      </c>
      <c r="G9" s="4">
        <v>34</v>
      </c>
      <c r="H9" s="4">
        <v>13115.952049275194</v>
      </c>
      <c r="I9" s="4">
        <v>43964.377953898496</v>
      </c>
      <c r="J9" s="4">
        <v>507158.32770000002</v>
      </c>
      <c r="K9" s="4">
        <v>10.071428571428571</v>
      </c>
      <c r="L9" s="4">
        <v>10.536063236387697</v>
      </c>
      <c r="M9" s="4">
        <v>2.851987382564821</v>
      </c>
      <c r="N9" s="4">
        <v>36.580479108179439</v>
      </c>
    </row>
    <row r="10" spans="2:14" s="4" customFormat="1">
      <c r="B10" s="4" t="str">
        <f>VLOOKUP(F10,[1]NUTS_Europa!$A$2:$C$81,2,FALSE)</f>
        <v>DE50</v>
      </c>
      <c r="C10" s="4">
        <f>VLOOKUP(F10,[1]NUTS_Europa!$A$2:$C$81,3,FALSE)</f>
        <v>245</v>
      </c>
      <c r="D10" s="4" t="str">
        <f>VLOOKUP(G10,[1]NUTS_Europa!$A$2:$C$81,2,FALSE)</f>
        <v>PT11</v>
      </c>
      <c r="E10" s="4">
        <f>VLOOKUP(G10,[1]NUTS_Europa!$A$2:$C$81,3,FALSE)</f>
        <v>288</v>
      </c>
      <c r="F10" s="4">
        <v>4</v>
      </c>
      <c r="G10" s="4">
        <v>76</v>
      </c>
      <c r="H10" s="4">
        <v>54212.215333620763</v>
      </c>
      <c r="I10" s="4">
        <v>445407.03418762598</v>
      </c>
      <c r="J10" s="4">
        <v>144185.261</v>
      </c>
      <c r="K10" s="4">
        <v>79.335714285714289</v>
      </c>
      <c r="L10" s="4">
        <v>8.4321868661657913</v>
      </c>
      <c r="M10" s="4">
        <v>1.2045957955761486</v>
      </c>
      <c r="N10" s="4">
        <v>15.473580762283069</v>
      </c>
    </row>
    <row r="11" spans="2:14" s="4" customFormat="1">
      <c r="B11" s="4" t="str">
        <f>VLOOKUP(F11,[1]NUTS_Europa!$A$2:$C$81,2,FALSE)</f>
        <v>DE60</v>
      </c>
      <c r="C11" s="4">
        <f>VLOOKUP(F11,[1]NUTS_Europa!$A$2:$C$81,3,FALSE)</f>
        <v>1069</v>
      </c>
      <c r="D11" s="4" t="str">
        <f>VLOOKUP(G11,[1]NUTS_Europa!$A$2:$C$81,2,FALSE)</f>
        <v>NL33</v>
      </c>
      <c r="E11" s="4">
        <f>VLOOKUP(G11,[1]NUTS_Europa!$A$2:$C$81,3,FALSE)</f>
        <v>250</v>
      </c>
      <c r="F11" s="4">
        <v>5</v>
      </c>
      <c r="G11" s="4">
        <v>33</v>
      </c>
      <c r="H11" s="4">
        <v>21398.321598908173</v>
      </c>
      <c r="I11" s="4">
        <v>62133.284891463634</v>
      </c>
      <c r="J11" s="4">
        <v>192445.7181</v>
      </c>
      <c r="K11" s="4">
        <v>21.790714285714284</v>
      </c>
      <c r="L11" s="4">
        <v>11.963080504881789</v>
      </c>
      <c r="M11" s="4">
        <v>12.147331422347436</v>
      </c>
      <c r="N11" s="4">
        <v>156.03799589887399</v>
      </c>
    </row>
    <row r="12" spans="2:14" s="4" customFormat="1">
      <c r="B12" s="4" t="str">
        <f>VLOOKUP(F12,[1]NUTS_Europa!$A$2:$C$81,2,FALSE)</f>
        <v>DE60</v>
      </c>
      <c r="C12" s="4">
        <f>VLOOKUP(F12,[1]NUTS_Europa!$A$2:$C$81,3,FALSE)</f>
        <v>1069</v>
      </c>
      <c r="D12" s="4" t="str">
        <f>VLOOKUP(G12,[1]NUTS_Europa!$A$2:$C$81,2,FALSE)</f>
        <v>BE21</v>
      </c>
      <c r="E12" s="4">
        <f>VLOOKUP(G12,[1]NUTS_Europa!$A$2:$C$81,3,FALSE)</f>
        <v>250</v>
      </c>
      <c r="F12" s="4">
        <v>5</v>
      </c>
      <c r="G12" s="4">
        <v>41</v>
      </c>
      <c r="H12" s="4">
        <v>35575.871491081511</v>
      </c>
      <c r="I12" s="4">
        <v>62133.284891463634</v>
      </c>
      <c r="J12" s="4">
        <v>118487.9544</v>
      </c>
      <c r="K12" s="4">
        <v>21.790714285714284</v>
      </c>
      <c r="L12" s="4">
        <v>11.963080504881789</v>
      </c>
      <c r="M12" s="4">
        <v>12.147331422347436</v>
      </c>
      <c r="N12" s="4">
        <v>156.03799589887399</v>
      </c>
    </row>
    <row r="13" spans="2:14" s="4" customFormat="1">
      <c r="B13" s="4" t="str">
        <f>VLOOKUP(F13,[1]NUTS_Europa!$A$2:$C$81,2,FALSE)</f>
        <v>DE80</v>
      </c>
      <c r="C13" s="4">
        <f>VLOOKUP(F13,[1]NUTS_Europa!$A$2:$C$81,3,FALSE)</f>
        <v>1069</v>
      </c>
      <c r="D13" s="4" t="str">
        <f>VLOOKUP(G13,[1]NUTS_Europa!$A$2:$C$81,2,FALSE)</f>
        <v>FRE1</v>
      </c>
      <c r="E13" s="4">
        <f>VLOOKUP(G13,[1]NUTS_Europa!$A$2:$C$81,3,FALSE)</f>
        <v>235</v>
      </c>
      <c r="F13" s="4">
        <v>6</v>
      </c>
      <c r="G13" s="4">
        <v>61</v>
      </c>
      <c r="H13" s="4">
        <v>7419.501495579836</v>
      </c>
      <c r="I13" s="4">
        <v>58169.466947754459</v>
      </c>
      <c r="J13" s="4">
        <v>137713.6226</v>
      </c>
      <c r="K13" s="4">
        <v>29.118571428571432</v>
      </c>
      <c r="L13" s="4">
        <v>10.501971735879795</v>
      </c>
      <c r="M13" s="4">
        <v>1.0215995831984059</v>
      </c>
      <c r="N13" s="4">
        <v>15.482575701680013</v>
      </c>
    </row>
    <row r="14" spans="2:14" s="4" customFormat="1">
      <c r="B14" s="4" t="str">
        <f>VLOOKUP(F14,[1]NUTS_Europa!$A$2:$C$81,2,FALSE)</f>
        <v>DE80</v>
      </c>
      <c r="C14" s="4">
        <f>VLOOKUP(F14,[1]NUTS_Europa!$A$2:$C$81,3,FALSE)</f>
        <v>1069</v>
      </c>
      <c r="D14" s="4" t="str">
        <f>VLOOKUP(G14,[1]NUTS_Europa!$A$2:$C$81,2,FALSE)</f>
        <v>FRF2</v>
      </c>
      <c r="E14" s="4">
        <f>VLOOKUP(G14,[1]NUTS_Europa!$A$2:$C$81,3,FALSE)</f>
        <v>235</v>
      </c>
      <c r="F14" s="4">
        <v>6</v>
      </c>
      <c r="G14" s="4">
        <v>67</v>
      </c>
      <c r="H14" s="4">
        <v>12469.131174622211</v>
      </c>
      <c r="I14" s="4">
        <v>58169.466947754459</v>
      </c>
      <c r="J14" s="4">
        <v>145035.59770000001</v>
      </c>
      <c r="K14" s="4">
        <v>29.118571428571432</v>
      </c>
      <c r="L14" s="4">
        <v>10.501971735879795</v>
      </c>
      <c r="M14" s="4">
        <v>1.0215995831984059</v>
      </c>
      <c r="N14" s="4">
        <v>15.482575701680013</v>
      </c>
    </row>
    <row r="15" spans="2:14" s="30" customFormat="1">
      <c r="B15" s="30" t="str">
        <f>VLOOKUP(F15,[1]NUTS_Europa!$A$2:$C$81,2,FALSE)</f>
        <v>DE93</v>
      </c>
      <c r="C15" s="30">
        <f>VLOOKUP(F15,[1]NUTS_Europa!$A$2:$C$81,3,FALSE)</f>
        <v>1069</v>
      </c>
      <c r="D15" s="30" t="str">
        <f>VLOOKUP(G15,[1]NUTS_Europa!$A$2:$C$81,2,FALSE)</f>
        <v>FRD2</v>
      </c>
      <c r="E15" s="30">
        <f>VLOOKUP(G15,[1]NUTS_Europa!$A$2:$C$81,3,FALSE)</f>
        <v>269</v>
      </c>
      <c r="F15" s="30">
        <v>7</v>
      </c>
      <c r="G15" s="30">
        <v>20</v>
      </c>
      <c r="H15" s="30">
        <v>9963.2805097220844</v>
      </c>
      <c r="I15" s="30">
        <v>76922.141870983003</v>
      </c>
      <c r="J15" s="30">
        <v>199597.76430000001</v>
      </c>
      <c r="K15" s="30">
        <v>37.217857142857142</v>
      </c>
      <c r="L15" s="30">
        <v>13.243731688838441</v>
      </c>
      <c r="M15" s="30">
        <v>4.1022665522314528</v>
      </c>
      <c r="N15" s="30">
        <v>52.695479294783247</v>
      </c>
    </row>
    <row r="16" spans="2:14" s="30" customFormat="1">
      <c r="B16" s="30" t="str">
        <f>VLOOKUP(F16,[1]NUTS_Europa!$A$2:$C$81,2,FALSE)</f>
        <v>DE93</v>
      </c>
      <c r="C16" s="30">
        <f>VLOOKUP(F16,[1]NUTS_Europa!$A$2:$C$81,3,FALSE)</f>
        <v>1069</v>
      </c>
      <c r="D16" s="30" t="str">
        <f>VLOOKUP(G16,[1]NUTS_Europa!$A$2:$C$81,2,FALSE)</f>
        <v>FRD1</v>
      </c>
      <c r="E16" s="30">
        <f>VLOOKUP(G16,[1]NUTS_Europa!$A$2:$C$81,3,FALSE)</f>
        <v>269</v>
      </c>
      <c r="F16" s="30">
        <v>7</v>
      </c>
      <c r="G16" s="30">
        <v>59</v>
      </c>
      <c r="H16" s="30">
        <v>13713.333215543615</v>
      </c>
      <c r="I16" s="30">
        <v>76922.141870983003</v>
      </c>
      <c r="J16" s="30">
        <v>199597.76430000001</v>
      </c>
      <c r="K16" s="30">
        <v>37.217857142857142</v>
      </c>
      <c r="L16" s="30">
        <v>13.243731688838441</v>
      </c>
      <c r="M16" s="30">
        <v>4.1022665522314528</v>
      </c>
      <c r="N16" s="30">
        <v>52.695479294783247</v>
      </c>
    </row>
    <row r="17" spans="2:14" s="4" customFormat="1">
      <c r="B17" s="4" t="str">
        <f>VLOOKUP(F17,[1]NUTS_Europa!$A$2:$C$81,2,FALSE)</f>
        <v>DE94</v>
      </c>
      <c r="C17" s="4">
        <f>VLOOKUP(F17,[1]NUTS_Europa!$A$2:$C$81,3,FALSE)</f>
        <v>245</v>
      </c>
      <c r="D17" s="4" t="str">
        <f>VLOOKUP(G17,[1]NUTS_Europa!$A$2:$C$81,2,FALSE)</f>
        <v>ES11</v>
      </c>
      <c r="E17" s="4">
        <f>VLOOKUP(G17,[1]NUTS_Europa!$A$2:$C$81,3,FALSE)</f>
        <v>288</v>
      </c>
      <c r="F17" s="4">
        <v>8</v>
      </c>
      <c r="G17" s="4">
        <v>11</v>
      </c>
      <c r="H17" s="4">
        <v>52135.83719414306</v>
      </c>
      <c r="I17" s="4">
        <v>445407.03418762598</v>
      </c>
      <c r="J17" s="4">
        <v>123840.01519999999</v>
      </c>
      <c r="K17" s="4">
        <v>79.335714285714289</v>
      </c>
      <c r="L17" s="4">
        <v>8.4321868661657913</v>
      </c>
      <c r="M17" s="4">
        <v>1.2045957955761486</v>
      </c>
      <c r="N17" s="4">
        <v>15.473580762283069</v>
      </c>
    </row>
    <row r="18" spans="2:14" s="4" customFormat="1">
      <c r="B18" s="4" t="str">
        <f>VLOOKUP(F18,[1]NUTS_Europa!$A$2:$C$81,2,FALSE)</f>
        <v>DE94</v>
      </c>
      <c r="C18" s="4">
        <f>VLOOKUP(F18,[1]NUTS_Europa!$A$2:$C$81,3,FALSE)</f>
        <v>245</v>
      </c>
      <c r="D18" s="4" t="str">
        <f>VLOOKUP(G18,[1]NUTS_Europa!$A$2:$C$81,2,FALSE)</f>
        <v>PT11</v>
      </c>
      <c r="E18" s="4">
        <f>VLOOKUP(G18,[1]NUTS_Europa!$A$2:$C$81,3,FALSE)</f>
        <v>288</v>
      </c>
      <c r="F18" s="4">
        <v>8</v>
      </c>
      <c r="G18" s="4">
        <v>76</v>
      </c>
      <c r="H18" s="4">
        <v>54492.587332884876</v>
      </c>
      <c r="I18" s="4">
        <v>445407.03418762598</v>
      </c>
      <c r="J18" s="4">
        <v>163171.4883</v>
      </c>
      <c r="K18" s="4">
        <v>79.335714285714289</v>
      </c>
      <c r="L18" s="4">
        <v>8.4321868661657913</v>
      </c>
      <c r="M18" s="4">
        <v>1.2045957955761486</v>
      </c>
      <c r="N18" s="4">
        <v>15.473580762283069</v>
      </c>
    </row>
    <row r="19" spans="2:14" s="4" customFormat="1">
      <c r="B19" s="4" t="str">
        <f>VLOOKUP(F19,[1]NUTS_Europa!$A$2:$C$81,2,FALSE)</f>
        <v>DEA1</v>
      </c>
      <c r="C19" s="4">
        <f>VLOOKUP(F19,[1]NUTS_Europa!$A$2:$C$81,3,FALSE)</f>
        <v>253</v>
      </c>
      <c r="D19" s="4" t="str">
        <f>VLOOKUP(G19,[1]NUTS_Europa!$A$2:$C$81,2,FALSE)</f>
        <v>FRE1</v>
      </c>
      <c r="E19" s="4">
        <f>VLOOKUP(G19,[1]NUTS_Europa!$A$2:$C$81,3,FALSE)</f>
        <v>220</v>
      </c>
      <c r="F19" s="4">
        <v>9</v>
      </c>
      <c r="G19" s="4">
        <v>21</v>
      </c>
      <c r="H19" s="4">
        <v>6575.5866563837899</v>
      </c>
      <c r="I19" s="4">
        <v>33933.003062616903</v>
      </c>
      <c r="J19" s="4">
        <v>198656.2873</v>
      </c>
      <c r="K19" s="4">
        <v>6.2142857142857144</v>
      </c>
      <c r="L19" s="4">
        <v>10.715160891125112</v>
      </c>
      <c r="M19" s="4">
        <v>1.0419117301672187</v>
      </c>
      <c r="N19" s="4">
        <v>12.721768050000001</v>
      </c>
    </row>
    <row r="20" spans="2:14" s="4" customFormat="1">
      <c r="B20" s="4" t="str">
        <f>VLOOKUP(F20,[1]NUTS_Europa!$A$2:$C$81,2,FALSE)</f>
        <v>DEA1</v>
      </c>
      <c r="C20" s="4">
        <f>VLOOKUP(F20,[1]NUTS_Europa!$A$2:$C$81,3,FALSE)</f>
        <v>253</v>
      </c>
      <c r="D20" s="4" t="str">
        <f>VLOOKUP(G20,[1]NUTS_Europa!$A$2:$C$81,2,FALSE)</f>
        <v>NL33</v>
      </c>
      <c r="E20" s="4">
        <f>VLOOKUP(G20,[1]NUTS_Europa!$A$2:$C$81,3,FALSE)</f>
        <v>220</v>
      </c>
      <c r="F20" s="4">
        <v>9</v>
      </c>
      <c r="G20" s="4">
        <v>73</v>
      </c>
      <c r="H20" s="4">
        <v>8062.2143054026392</v>
      </c>
      <c r="I20" s="4">
        <v>33933.003062616903</v>
      </c>
      <c r="J20" s="4">
        <v>131067.4498</v>
      </c>
      <c r="K20" s="4">
        <v>6.2142857142857144</v>
      </c>
      <c r="L20" s="4">
        <v>10.715160891125112</v>
      </c>
      <c r="M20" s="4">
        <v>1.0419117301672187</v>
      </c>
      <c r="N20" s="4">
        <v>12.721768050000001</v>
      </c>
    </row>
    <row r="21" spans="2:14" s="4" customFormat="1">
      <c r="B21" s="4" t="str">
        <f>VLOOKUP(F21,[1]NUTS_Europa!$A$2:$C$81,2,FALSE)</f>
        <v>DEF0</v>
      </c>
      <c r="C21" s="4">
        <f>VLOOKUP(F21,[1]NUTS_Europa!$A$2:$C$81,3,FALSE)</f>
        <v>1069</v>
      </c>
      <c r="D21" s="4" t="str">
        <f>VLOOKUP(G21,[1]NUTS_Europa!$A$2:$C$81,2,FALSE)</f>
        <v>FRD2</v>
      </c>
      <c r="E21" s="4">
        <f>VLOOKUP(G21,[1]NUTS_Europa!$A$2:$C$81,3,FALSE)</f>
        <v>269</v>
      </c>
      <c r="F21" s="4">
        <v>10</v>
      </c>
      <c r="G21" s="4">
        <v>20</v>
      </c>
      <c r="H21" s="4">
        <v>13381.225226836174</v>
      </c>
      <c r="I21" s="4">
        <v>76922.141870983003</v>
      </c>
      <c r="J21" s="4">
        <v>122072.6309</v>
      </c>
      <c r="K21" s="4">
        <v>37.217857142857142</v>
      </c>
      <c r="L21" s="4">
        <v>13.243731688838441</v>
      </c>
      <c r="M21" s="4">
        <v>4.1022665522314528</v>
      </c>
      <c r="N21" s="4">
        <v>52.695479294783247</v>
      </c>
    </row>
    <row r="22" spans="2:14" s="4" customFormat="1">
      <c r="B22" s="4" t="str">
        <f>VLOOKUP(F22,[1]NUTS_Europa!$A$2:$C$81,2,FALSE)</f>
        <v>DEF0</v>
      </c>
      <c r="C22" s="4">
        <f>VLOOKUP(F22,[1]NUTS_Europa!$A$2:$C$81,3,FALSE)</f>
        <v>1069</v>
      </c>
      <c r="D22" s="4" t="str">
        <f>VLOOKUP(G22,[1]NUTS_Europa!$A$2:$C$81,2,FALSE)</f>
        <v>FRI2</v>
      </c>
      <c r="E22" s="4">
        <f>VLOOKUP(G22,[1]NUTS_Europa!$A$2:$C$81,3,FALSE)</f>
        <v>269</v>
      </c>
      <c r="F22" s="4">
        <v>10</v>
      </c>
      <c r="G22" s="4">
        <v>29</v>
      </c>
      <c r="H22" s="4">
        <v>22666.411077781737</v>
      </c>
      <c r="I22" s="4">
        <v>76922.141870983003</v>
      </c>
      <c r="J22" s="4">
        <v>198656.2873</v>
      </c>
      <c r="K22" s="4">
        <v>37.217857142857142</v>
      </c>
      <c r="L22" s="4">
        <v>13.243731688838441</v>
      </c>
      <c r="M22" s="4">
        <v>4.1022665522314528</v>
      </c>
      <c r="N22" s="4">
        <v>52.695479294783247</v>
      </c>
    </row>
    <row r="23" spans="2:14" s="4" customFormat="1">
      <c r="B23" s="4" t="str">
        <f>VLOOKUP(F23,[1]NUTS_Europa!$A$2:$C$81,2,FALSE)</f>
        <v>ES11</v>
      </c>
      <c r="C23" s="4">
        <f>VLOOKUP(F23,[1]NUTS_Europa!$A$2:$C$81,3,FALSE)</f>
        <v>288</v>
      </c>
      <c r="D23" s="4" t="str">
        <f>VLOOKUP(G23,[1]NUTS_Europa!$A$2:$C$81,2,FALSE)</f>
        <v>DEF0</v>
      </c>
      <c r="E23" s="4">
        <f>VLOOKUP(G23,[1]NUTS_Europa!$A$2:$C$81,3,FALSE)</f>
        <v>245</v>
      </c>
      <c r="F23" s="4">
        <v>11</v>
      </c>
      <c r="G23" s="4">
        <v>50</v>
      </c>
      <c r="H23" s="4">
        <v>53216.691568117756</v>
      </c>
      <c r="I23" s="4">
        <v>445407.03418762598</v>
      </c>
      <c r="J23" s="4">
        <v>199597.76430000001</v>
      </c>
      <c r="K23" s="4">
        <v>79.335714285714289</v>
      </c>
      <c r="L23" s="4">
        <v>8.4321868661657913</v>
      </c>
      <c r="M23" s="4">
        <v>1.2045957955761486</v>
      </c>
      <c r="N23" s="4">
        <v>15.473580762283069</v>
      </c>
    </row>
    <row r="24" spans="2:14" s="4" customFormat="1">
      <c r="B24" s="4" t="str">
        <f>VLOOKUP(F24,[1]NUTS_Europa!$A$2:$C$81,2,FALSE)</f>
        <v>ES12</v>
      </c>
      <c r="C24" s="4">
        <f>VLOOKUP(F24,[1]NUTS_Europa!$A$2:$C$81,3,FALSE)</f>
        <v>285</v>
      </c>
      <c r="D24" s="4" t="str">
        <f>VLOOKUP(G24,[1]NUTS_Europa!$A$2:$C$81,2,FALSE)</f>
        <v>PT11</v>
      </c>
      <c r="E24" s="4">
        <f>VLOOKUP(G24,[1]NUTS_Europa!$A$2:$C$81,3,FALSE)</f>
        <v>111</v>
      </c>
      <c r="F24" s="4">
        <v>12</v>
      </c>
      <c r="G24" s="4">
        <v>36</v>
      </c>
      <c r="H24" s="4">
        <v>6470.3992903207709</v>
      </c>
      <c r="I24" s="4">
        <v>39204.909320127728</v>
      </c>
      <c r="J24" s="4">
        <v>191087.21979999999</v>
      </c>
      <c r="K24" s="4">
        <v>12.927857142857144</v>
      </c>
      <c r="L24" s="4">
        <v>10.463391785889744</v>
      </c>
      <c r="M24" s="4">
        <v>0.67391978418212883</v>
      </c>
      <c r="N24" s="4">
        <v>10.2314247</v>
      </c>
    </row>
    <row r="25" spans="2:14" s="4" customFormat="1">
      <c r="B25" s="4" t="str">
        <f>VLOOKUP(F25,[1]NUTS_Europa!$A$2:$C$81,2,FALSE)</f>
        <v>ES12</v>
      </c>
      <c r="C25" s="4">
        <f>VLOOKUP(F25,[1]NUTS_Europa!$A$2:$C$81,3,FALSE)</f>
        <v>285</v>
      </c>
      <c r="D25" s="4" t="str">
        <f>VLOOKUP(G25,[1]NUTS_Europa!$A$2:$C$81,2,FALSE)</f>
        <v>PT16</v>
      </c>
      <c r="E25" s="4">
        <f>VLOOKUP(G25,[1]NUTS_Europa!$A$2:$C$81,3,FALSE)</f>
        <v>111</v>
      </c>
      <c r="F25" s="4">
        <v>12</v>
      </c>
      <c r="G25" s="4">
        <v>38</v>
      </c>
      <c r="H25" s="4">
        <v>6134.5527745432719</v>
      </c>
      <c r="I25" s="4">
        <v>39204.909320127728</v>
      </c>
      <c r="J25" s="4">
        <v>142392.87169999999</v>
      </c>
      <c r="K25" s="4">
        <v>12.927857142857144</v>
      </c>
      <c r="L25" s="4">
        <v>10.463391785889744</v>
      </c>
      <c r="M25" s="4">
        <v>0.67391978418212883</v>
      </c>
      <c r="N25" s="4">
        <v>10.2314247</v>
      </c>
    </row>
    <row r="26" spans="2:14" s="4" customFormat="1">
      <c r="B26" s="4" t="str">
        <f>VLOOKUP(F26,[1]NUTS_Europa!$A$2:$C$81,2,FALSE)</f>
        <v>ES13</v>
      </c>
      <c r="C26" s="4">
        <f>VLOOKUP(F26,[1]NUTS_Europa!$A$2:$C$81,3,FALSE)</f>
        <v>163</v>
      </c>
      <c r="D26" s="4" t="str">
        <f>VLOOKUP(G26,[1]NUTS_Europa!$A$2:$C$81,2,FALSE)</f>
        <v>FRH0</v>
      </c>
      <c r="E26" s="4">
        <f>VLOOKUP(G26,[1]NUTS_Europa!$A$2:$C$81,3,FALSE)</f>
        <v>283</v>
      </c>
      <c r="F26" s="4">
        <v>13</v>
      </c>
      <c r="G26" s="4">
        <v>23</v>
      </c>
      <c r="H26" s="4">
        <v>7213.0528464380486</v>
      </c>
      <c r="I26" s="4">
        <v>41401.093499983595</v>
      </c>
      <c r="J26" s="4">
        <v>118487.9544</v>
      </c>
      <c r="K26" s="4">
        <v>13.421428571428573</v>
      </c>
      <c r="L26" s="4">
        <v>12.487399082235406</v>
      </c>
      <c r="M26" s="4">
        <v>1.0050340867064003</v>
      </c>
      <c r="N26" s="4">
        <v>12.494601375</v>
      </c>
    </row>
    <row r="27" spans="2:14" s="4" customFormat="1">
      <c r="B27" s="4" t="str">
        <f>VLOOKUP(F27,[1]NUTS_Europa!$A$2:$C$81,2,FALSE)</f>
        <v>ES13</v>
      </c>
      <c r="C27" s="4">
        <f>VLOOKUP(F27,[1]NUTS_Europa!$A$2:$C$81,3,FALSE)</f>
        <v>163</v>
      </c>
      <c r="D27" s="4" t="str">
        <f>VLOOKUP(G27,[1]NUTS_Europa!$A$2:$C$81,2,FALSE)</f>
        <v>FRG0</v>
      </c>
      <c r="E27" s="4">
        <f>VLOOKUP(G27,[1]NUTS_Europa!$A$2:$C$81,3,FALSE)</f>
        <v>283</v>
      </c>
      <c r="F27" s="4">
        <v>13</v>
      </c>
      <c r="G27" s="4">
        <v>62</v>
      </c>
      <c r="H27" s="4">
        <v>6524.0255590122988</v>
      </c>
      <c r="I27" s="4">
        <v>41401.093499983595</v>
      </c>
      <c r="J27" s="4">
        <v>118487.9544</v>
      </c>
      <c r="K27" s="4">
        <v>13.421428571428573</v>
      </c>
      <c r="L27" s="4">
        <v>12.487399082235406</v>
      </c>
      <c r="M27" s="4">
        <v>1.0050340867064003</v>
      </c>
      <c r="N27" s="4">
        <v>12.494601375</v>
      </c>
    </row>
    <row r="28" spans="2:14" s="4" customFormat="1">
      <c r="B28" s="4" t="str">
        <f>VLOOKUP(F28,[1]NUTS_Europa!$A$2:$C$81,2,FALSE)</f>
        <v>ES21</v>
      </c>
      <c r="C28" s="4">
        <f>VLOOKUP(F28,[1]NUTS_Europa!$A$2:$C$81,3,FALSE)</f>
        <v>163</v>
      </c>
      <c r="D28" s="4" t="str">
        <f>VLOOKUP(G28,[1]NUTS_Europa!$A$2:$C$81,2,FALSE)</f>
        <v>FRG0</v>
      </c>
      <c r="E28" s="4">
        <f>VLOOKUP(G28,[1]NUTS_Europa!$A$2:$C$81,3,FALSE)</f>
        <v>282</v>
      </c>
      <c r="F28" s="4">
        <v>14</v>
      </c>
      <c r="G28" s="4">
        <v>22</v>
      </c>
      <c r="H28" s="4">
        <v>6233.8362097072413</v>
      </c>
      <c r="I28" s="4">
        <v>47125.549643584862</v>
      </c>
      <c r="J28" s="4">
        <v>142392.87169999999</v>
      </c>
      <c r="K28" s="4">
        <v>19.052142857142858</v>
      </c>
      <c r="L28" s="4">
        <v>9.3142236186284464</v>
      </c>
      <c r="M28" s="4">
        <v>1.2848745204594909</v>
      </c>
      <c r="N28" s="4">
        <v>14.30348747046744</v>
      </c>
    </row>
    <row r="29" spans="2:14" s="4" customFormat="1">
      <c r="B29" s="4" t="str">
        <f>VLOOKUP(F29,[1]NUTS_Europa!$A$2:$C$81,2,FALSE)</f>
        <v>ES21</v>
      </c>
      <c r="C29" s="4">
        <f>VLOOKUP(F29,[1]NUTS_Europa!$A$2:$C$81,3,FALSE)</f>
        <v>163</v>
      </c>
      <c r="D29" s="4" t="str">
        <f>VLOOKUP(G29,[1]NUTS_Europa!$A$2:$C$81,2,FALSE)</f>
        <v>FRJ2</v>
      </c>
      <c r="E29" s="4">
        <f>VLOOKUP(G29,[1]NUTS_Europa!$A$2:$C$81,3,FALSE)</f>
        <v>283</v>
      </c>
      <c r="F29" s="4">
        <v>14</v>
      </c>
      <c r="G29" s="4">
        <v>28</v>
      </c>
      <c r="H29" s="4">
        <v>8709.2263848482489</v>
      </c>
      <c r="I29" s="4">
        <v>41401.093499983595</v>
      </c>
      <c r="J29" s="4">
        <v>156784.57750000001</v>
      </c>
      <c r="K29" s="4">
        <v>13.421428571428573</v>
      </c>
      <c r="L29" s="4">
        <v>12.487399082235406</v>
      </c>
      <c r="M29" s="4">
        <v>1.0050340867064003</v>
      </c>
      <c r="N29" s="4">
        <v>12.494601375</v>
      </c>
    </row>
    <row r="30" spans="2:14" s="4" customFormat="1">
      <c r="B30" s="4" t="str">
        <f>VLOOKUP(F30,[1]NUTS_Europa!$A$2:$C$81,2,FALSE)</f>
        <v>ES51</v>
      </c>
      <c r="C30" s="4">
        <f>VLOOKUP(F30,[1]NUTS_Europa!$A$2:$C$81,3,FALSE)</f>
        <v>1063</v>
      </c>
      <c r="D30" s="4" t="str">
        <f>VLOOKUP(G30,[1]NUTS_Europa!$A$2:$C$81,2,FALSE)</f>
        <v>ES52</v>
      </c>
      <c r="E30" s="4">
        <f>VLOOKUP(G30,[1]NUTS_Europa!$A$2:$C$81,3,FALSE)</f>
        <v>1064</v>
      </c>
      <c r="F30" s="4">
        <v>15</v>
      </c>
      <c r="G30" s="4">
        <v>16</v>
      </c>
      <c r="H30" s="4">
        <v>24490.519110254103</v>
      </c>
      <c r="I30" s="4">
        <v>317517.75467776787</v>
      </c>
      <c r="J30" s="4">
        <v>135416.16140000001</v>
      </c>
      <c r="K30" s="4">
        <v>11.571428571428571</v>
      </c>
      <c r="L30" s="4">
        <v>9.5009179264802537</v>
      </c>
      <c r="M30" s="4">
        <v>6.242202218580494</v>
      </c>
      <c r="N30" s="4">
        <v>94.768878226490997</v>
      </c>
    </row>
    <row r="31" spans="2:14" s="4" customFormat="1">
      <c r="B31" s="4" t="str">
        <f>VLOOKUP(F31,[1]NUTS_Europa!$A$2:$C$81,2,FALSE)</f>
        <v>ES51</v>
      </c>
      <c r="C31" s="4">
        <f>VLOOKUP(F31,[1]NUTS_Europa!$A$2:$C$81,3,FALSE)</f>
        <v>1063</v>
      </c>
      <c r="D31" s="4" t="str">
        <f>VLOOKUP(G31,[1]NUTS_Europa!$A$2:$C$81,2,FALSE)</f>
        <v>ES62</v>
      </c>
      <c r="E31" s="4">
        <f>VLOOKUP(G31,[1]NUTS_Europa!$A$2:$C$81,3,FALSE)</f>
        <v>1064</v>
      </c>
      <c r="F31" s="4">
        <v>15</v>
      </c>
      <c r="G31" s="4">
        <v>18</v>
      </c>
      <c r="H31" s="4">
        <v>47348.592477615101</v>
      </c>
      <c r="I31" s="4">
        <v>317517.75467776787</v>
      </c>
      <c r="J31" s="4">
        <v>199597.76430000001</v>
      </c>
      <c r="K31" s="4">
        <v>11.571428571428571</v>
      </c>
      <c r="L31" s="4">
        <v>9.5009179264802537</v>
      </c>
      <c r="M31" s="4">
        <v>6.242202218580494</v>
      </c>
      <c r="N31" s="4">
        <v>94.768878226490997</v>
      </c>
    </row>
    <row r="32" spans="2:14" s="4" customFormat="1">
      <c r="B32" s="4" t="str">
        <f>VLOOKUP(F32,[1]NUTS_Europa!$A$2:$C$81,2,FALSE)</f>
        <v>ES52</v>
      </c>
      <c r="C32" s="4">
        <f>VLOOKUP(F32,[1]NUTS_Europa!$A$2:$C$81,3,FALSE)</f>
        <v>1064</v>
      </c>
      <c r="D32" s="4" t="str">
        <f>VLOOKUP(G32,[1]NUTS_Europa!$A$2:$C$81,2,FALSE)</f>
        <v>FRJ1</v>
      </c>
      <c r="E32" s="4">
        <f>VLOOKUP(G32,[1]NUTS_Europa!$A$2:$C$81,3,FALSE)</f>
        <v>1063</v>
      </c>
      <c r="F32" s="4">
        <v>16</v>
      </c>
      <c r="G32" s="4">
        <v>26</v>
      </c>
      <c r="H32" s="4">
        <v>54714.939474608953</v>
      </c>
      <c r="I32" s="4">
        <v>317517.75467776787</v>
      </c>
      <c r="J32" s="4">
        <v>117768.50930000001</v>
      </c>
      <c r="K32" s="4">
        <v>11.571428571428571</v>
      </c>
      <c r="L32" s="4">
        <v>9.5009179264802537</v>
      </c>
      <c r="M32" s="4">
        <v>6.242202218580494</v>
      </c>
      <c r="N32" s="4">
        <v>94.768878226490997</v>
      </c>
    </row>
    <row r="33" spans="2:14" s="4" customFormat="1">
      <c r="B33" s="4" t="str">
        <f>VLOOKUP(F33,[1]NUTS_Europa!$A$2:$C$81,2,FALSE)</f>
        <v>ES61</v>
      </c>
      <c r="C33" s="4">
        <f>VLOOKUP(F33,[1]NUTS_Europa!$A$2:$C$81,3,FALSE)</f>
        <v>61</v>
      </c>
      <c r="D33" s="4" t="str">
        <f>VLOOKUP(G33,[1]NUTS_Europa!$A$2:$C$81,2,FALSE)</f>
        <v>ES21</v>
      </c>
      <c r="E33" s="4">
        <f>VLOOKUP(G33,[1]NUTS_Europa!$A$2:$C$81,3,FALSE)</f>
        <v>1063</v>
      </c>
      <c r="F33" s="4">
        <v>17</v>
      </c>
      <c r="G33" s="4">
        <v>54</v>
      </c>
      <c r="H33" s="4">
        <v>53970.138474721716</v>
      </c>
      <c r="I33" s="4">
        <v>346819.07915934466</v>
      </c>
      <c r="J33" s="4">
        <v>137713.6226</v>
      </c>
      <c r="K33" s="4">
        <v>37.142857142857146</v>
      </c>
      <c r="L33" s="4">
        <v>11.77221273215871</v>
      </c>
      <c r="M33" s="4">
        <v>2.7891888131711045</v>
      </c>
      <c r="N33" s="4">
        <v>45.492445828008663</v>
      </c>
    </row>
    <row r="34" spans="2:14" s="4" customFormat="1">
      <c r="B34" s="4" t="str">
        <f>VLOOKUP(F34,[1]NUTS_Europa!$A$2:$C$81,2,FALSE)</f>
        <v>ES61</v>
      </c>
      <c r="C34" s="4">
        <f>VLOOKUP(F34,[1]NUTS_Europa!$A$2:$C$81,3,FALSE)</f>
        <v>61</v>
      </c>
      <c r="D34" s="4" t="str">
        <f>VLOOKUP(G34,[1]NUTS_Europa!$A$2:$C$81,2,FALSE)</f>
        <v>ES52</v>
      </c>
      <c r="E34" s="4">
        <f>VLOOKUP(G34,[1]NUTS_Europa!$A$2:$C$81,3,FALSE)</f>
        <v>1063</v>
      </c>
      <c r="F34" s="4">
        <v>17</v>
      </c>
      <c r="G34" s="4">
        <v>56</v>
      </c>
      <c r="H34" s="4">
        <v>39395.632619910917</v>
      </c>
      <c r="I34" s="4">
        <v>346819.07915934466</v>
      </c>
      <c r="J34" s="4">
        <v>145277.79319999999</v>
      </c>
      <c r="K34" s="4">
        <v>37.142857142857146</v>
      </c>
      <c r="L34" s="4">
        <v>11.77221273215871</v>
      </c>
      <c r="M34" s="4">
        <v>2.7891888131711045</v>
      </c>
      <c r="N34" s="4">
        <v>45.492445828008663</v>
      </c>
    </row>
    <row r="35" spans="2:14" s="4" customFormat="1">
      <c r="B35" s="4" t="str">
        <f>VLOOKUP(F35,[1]NUTS_Europa!$A$2:$C$81,2,FALSE)</f>
        <v>ES62</v>
      </c>
      <c r="C35" s="4">
        <f>VLOOKUP(F35,[1]NUTS_Europa!$A$2:$C$81,3,FALSE)</f>
        <v>1064</v>
      </c>
      <c r="D35" s="4" t="str">
        <f>VLOOKUP(G35,[1]NUTS_Europa!$A$2:$C$81,2,FALSE)</f>
        <v>FRJ1</v>
      </c>
      <c r="E35" s="4">
        <f>VLOOKUP(G35,[1]NUTS_Europa!$A$2:$C$81,3,FALSE)</f>
        <v>1063</v>
      </c>
      <c r="F35" s="4">
        <v>18</v>
      </c>
      <c r="G35" s="4">
        <v>26</v>
      </c>
      <c r="H35" s="4">
        <v>77573.012841969947</v>
      </c>
      <c r="I35" s="4">
        <v>317517.75467776787</v>
      </c>
      <c r="J35" s="4">
        <v>120125.8052</v>
      </c>
      <c r="K35" s="4">
        <v>11.571428571428571</v>
      </c>
      <c r="L35" s="4">
        <v>9.5009179264802537</v>
      </c>
      <c r="M35" s="4">
        <v>6.242202218580494</v>
      </c>
      <c r="N35" s="4">
        <v>94.768878226490997</v>
      </c>
    </row>
    <row r="36" spans="2:14" s="4" customFormat="1">
      <c r="B36" s="4" t="str">
        <f>VLOOKUP(F36,[1]NUTS_Europa!$A$2:$C$81,2,FALSE)</f>
        <v>FRD1</v>
      </c>
      <c r="C36" s="4">
        <f>VLOOKUP(F36,[1]NUTS_Europa!$A$2:$C$81,3,FALSE)</f>
        <v>268</v>
      </c>
      <c r="D36" s="4" t="str">
        <f>VLOOKUP(G36,[1]NUTS_Europa!$A$2:$C$81,2,FALSE)</f>
        <v>FRF2</v>
      </c>
      <c r="E36" s="4">
        <f>VLOOKUP(G36,[1]NUTS_Europa!$A$2:$C$81,3,FALSE)</f>
        <v>269</v>
      </c>
      <c r="F36" s="4">
        <v>19</v>
      </c>
      <c r="G36" s="4">
        <v>27</v>
      </c>
      <c r="H36" s="4">
        <v>9191.390907543504</v>
      </c>
      <c r="I36" s="4">
        <v>48456.628036852628</v>
      </c>
      <c r="J36" s="4">
        <v>117061.7148</v>
      </c>
      <c r="K36" s="4">
        <v>7.4285714285714288</v>
      </c>
      <c r="L36" s="4">
        <v>14.19473004699411</v>
      </c>
      <c r="M36" s="4">
        <v>1.2534342938184966</v>
      </c>
      <c r="N36" s="4">
        <v>13.953488399999999</v>
      </c>
    </row>
    <row r="37" spans="2:14" s="4" customFormat="1">
      <c r="B37" s="4" t="str">
        <f>VLOOKUP(F37,[1]NUTS_Europa!$A$2:$C$81,2,FALSE)</f>
        <v>FRD1</v>
      </c>
      <c r="C37" s="4">
        <f>VLOOKUP(F37,[1]NUTS_Europa!$A$2:$C$81,3,FALSE)</f>
        <v>268</v>
      </c>
      <c r="D37" s="4" t="str">
        <f>VLOOKUP(G37,[1]NUTS_Europa!$A$2:$C$81,2,FALSE)</f>
        <v>FRI2</v>
      </c>
      <c r="E37" s="4">
        <f>VLOOKUP(G37,[1]NUTS_Europa!$A$2:$C$81,3,FALSE)</f>
        <v>269</v>
      </c>
      <c r="F37" s="4">
        <v>19</v>
      </c>
      <c r="G37" s="4">
        <v>29</v>
      </c>
      <c r="H37" s="4">
        <v>9264.6746286203033</v>
      </c>
      <c r="I37" s="4">
        <v>48456.628036852628</v>
      </c>
      <c r="J37" s="4">
        <v>198656.2873</v>
      </c>
      <c r="K37" s="4">
        <v>7.4285714285714288</v>
      </c>
      <c r="L37" s="4">
        <v>14.19473004699411</v>
      </c>
      <c r="M37" s="4">
        <v>1.2534342938184966</v>
      </c>
      <c r="N37" s="4">
        <v>13.953488399999999</v>
      </c>
    </row>
    <row r="38" spans="2:14" s="4" customFormat="1">
      <c r="B38" s="4" t="str">
        <f>VLOOKUP(F38,[1]NUTS_Europa!$A$2:$C$81,2,FALSE)</f>
        <v>FRG0</v>
      </c>
      <c r="C38" s="4">
        <f>VLOOKUP(F38,[1]NUTS_Europa!$A$2:$C$81,3,FALSE)</f>
        <v>282</v>
      </c>
      <c r="D38" s="4" t="str">
        <f>VLOOKUP(G38,[1]NUTS_Europa!$A$2:$C$81,2,FALSE)</f>
        <v>NL12</v>
      </c>
      <c r="E38" s="4">
        <f>VLOOKUP(G38,[1]NUTS_Europa!$A$2:$C$81,3,FALSE)</f>
        <v>250</v>
      </c>
      <c r="F38" s="4">
        <v>22</v>
      </c>
      <c r="G38" s="4">
        <v>71</v>
      </c>
      <c r="H38" s="4">
        <v>20241.534835206374</v>
      </c>
      <c r="I38" s="4">
        <v>62788.241849409933</v>
      </c>
      <c r="J38" s="4">
        <v>199058.85829999999</v>
      </c>
      <c r="K38" s="4">
        <v>25.928571428571427</v>
      </c>
      <c r="L38" s="4">
        <v>9.9180429779756203</v>
      </c>
      <c r="M38" s="4">
        <v>2.7782178093605734</v>
      </c>
      <c r="N38" s="4">
        <v>30.927692154878642</v>
      </c>
    </row>
    <row r="39" spans="2:14" s="4" customFormat="1">
      <c r="B39" s="4" t="str">
        <f>VLOOKUP(F39,[1]NUTS_Europa!$A$2:$C$81,2,FALSE)</f>
        <v>FRH0</v>
      </c>
      <c r="C39" s="4">
        <f>VLOOKUP(F39,[1]NUTS_Europa!$A$2:$C$81,3,FALSE)</f>
        <v>283</v>
      </c>
      <c r="D39" s="4" t="str">
        <f>VLOOKUP(G39,[1]NUTS_Europa!$A$2:$C$81,2,FALSE)</f>
        <v>ES12</v>
      </c>
      <c r="E39" s="4">
        <f>VLOOKUP(G39,[1]NUTS_Europa!$A$2:$C$81,3,FALSE)</f>
        <v>163</v>
      </c>
      <c r="F39" s="4">
        <v>23</v>
      </c>
      <c r="G39" s="4">
        <v>52</v>
      </c>
      <c r="H39" s="4">
        <v>9509.8104711905471</v>
      </c>
      <c r="I39" s="4">
        <v>41401.093499983595</v>
      </c>
      <c r="J39" s="4">
        <v>163171.4883</v>
      </c>
      <c r="K39" s="4">
        <v>13.421428571428573</v>
      </c>
      <c r="L39" s="4">
        <v>12.487399082235406</v>
      </c>
      <c r="M39" s="4">
        <v>1.0050340867064003</v>
      </c>
      <c r="N39" s="4">
        <v>12.494601375</v>
      </c>
    </row>
    <row r="40" spans="2:14" s="4" customFormat="1">
      <c r="B40" s="4" t="str">
        <f>VLOOKUP(F40,[1]NUTS_Europa!$A$2:$C$81,2,FALSE)</f>
        <v>FRI1</v>
      </c>
      <c r="C40" s="4">
        <f>VLOOKUP(F40,[1]NUTS_Europa!$A$2:$C$81,3,FALSE)</f>
        <v>283</v>
      </c>
      <c r="D40" s="4" t="str">
        <f>VLOOKUP(G40,[1]NUTS_Europa!$A$2:$C$81,2,FALSE)</f>
        <v>FRI1</v>
      </c>
      <c r="E40" s="4">
        <f>VLOOKUP(G40,[1]NUTS_Europa!$A$2:$C$81,3,FALSE)</f>
        <v>275</v>
      </c>
      <c r="F40" s="4">
        <v>24</v>
      </c>
      <c r="G40" s="4">
        <v>64</v>
      </c>
      <c r="H40" s="4">
        <v>9728.2432799517319</v>
      </c>
      <c r="I40" s="4">
        <v>30726.868862947278</v>
      </c>
      <c r="J40" s="4">
        <v>131067.4498</v>
      </c>
      <c r="K40" s="4">
        <v>5.7142857142857144</v>
      </c>
      <c r="L40" s="4">
        <v>13.471260591179874</v>
      </c>
      <c r="M40" s="4">
        <v>1.007632166822809</v>
      </c>
      <c r="N40" s="4">
        <v>12.526900752527801</v>
      </c>
    </row>
    <row r="41" spans="2:14" s="4" customFormat="1">
      <c r="B41" s="4" t="str">
        <f>VLOOKUP(F41,[1]NUTS_Europa!$A$2:$C$81,2,FALSE)</f>
        <v>FRI1</v>
      </c>
      <c r="C41" s="4">
        <f>VLOOKUP(F41,[1]NUTS_Europa!$A$2:$C$81,3,FALSE)</f>
        <v>283</v>
      </c>
      <c r="D41" s="4" t="str">
        <f>VLOOKUP(G41,[1]NUTS_Europa!$A$2:$C$81,2,FALSE)</f>
        <v>FRI2</v>
      </c>
      <c r="E41" s="4">
        <f>VLOOKUP(G41,[1]NUTS_Europa!$A$2:$C$81,3,FALSE)</f>
        <v>275</v>
      </c>
      <c r="F41" s="4">
        <v>24</v>
      </c>
      <c r="G41" s="4">
        <v>69</v>
      </c>
      <c r="H41" s="4">
        <v>7557.1309491266238</v>
      </c>
      <c r="I41" s="4">
        <v>30726.868862947278</v>
      </c>
      <c r="J41" s="4">
        <v>141734.02660000001</v>
      </c>
      <c r="K41" s="4">
        <v>5.7142857142857144</v>
      </c>
      <c r="L41" s="4">
        <v>13.471260591179874</v>
      </c>
      <c r="M41" s="4">
        <v>1.007632166822809</v>
      </c>
      <c r="N41" s="4">
        <v>12.526900752527801</v>
      </c>
    </row>
    <row r="42" spans="2:14" s="4" customFormat="1">
      <c r="B42" s="4" t="str">
        <f>VLOOKUP(F42,[1]NUTS_Europa!$A$2:$C$81,2,FALSE)</f>
        <v>FRI3</v>
      </c>
      <c r="C42" s="4">
        <f>VLOOKUP(F42,[1]NUTS_Europa!$A$2:$C$81,3,FALSE)</f>
        <v>283</v>
      </c>
      <c r="D42" s="4" t="str">
        <f>VLOOKUP(G42,[1]NUTS_Europa!$A$2:$C$81,2,FALSE)</f>
        <v>FRI3</v>
      </c>
      <c r="E42" s="4">
        <f>VLOOKUP(G42,[1]NUTS_Europa!$A$2:$C$81,3,FALSE)</f>
        <v>282</v>
      </c>
      <c r="F42" s="4">
        <v>25</v>
      </c>
      <c r="G42" s="4">
        <v>65</v>
      </c>
      <c r="H42" s="4">
        <v>6794.0536622864702</v>
      </c>
      <c r="I42" s="4">
        <v>33202.860480832787</v>
      </c>
      <c r="J42" s="4">
        <v>122072.6309</v>
      </c>
      <c r="K42" s="4">
        <v>7.8571428571428568</v>
      </c>
      <c r="L42" s="4">
        <v>11.012089414168509</v>
      </c>
      <c r="M42" s="4">
        <v>1.0101408659077731</v>
      </c>
      <c r="N42" s="4">
        <v>12.558088943506652</v>
      </c>
    </row>
    <row r="43" spans="2:14" s="4" customFormat="1">
      <c r="B43" s="4" t="str">
        <f>VLOOKUP(F43,[1]NUTS_Europa!$A$2:$C$81,2,FALSE)</f>
        <v>FRI3</v>
      </c>
      <c r="C43" s="4">
        <f>VLOOKUP(F43,[1]NUTS_Europa!$A$2:$C$81,3,FALSE)</f>
        <v>283</v>
      </c>
      <c r="D43" s="4" t="str">
        <f>VLOOKUP(G43,[1]NUTS_Europa!$A$2:$C$81,2,FALSE)</f>
        <v>FRI2</v>
      </c>
      <c r="E43" s="4">
        <f>VLOOKUP(G43,[1]NUTS_Europa!$A$2:$C$81,3,FALSE)</f>
        <v>275</v>
      </c>
      <c r="F43" s="4">
        <v>25</v>
      </c>
      <c r="G43" s="4">
        <v>69</v>
      </c>
      <c r="H43" s="4">
        <v>5575.1685562143102</v>
      </c>
      <c r="I43" s="4">
        <v>30726.868862947278</v>
      </c>
      <c r="J43" s="4">
        <v>192445.7181</v>
      </c>
      <c r="K43" s="4">
        <v>5.7142857142857144</v>
      </c>
      <c r="L43" s="4">
        <v>13.471260591179874</v>
      </c>
      <c r="M43" s="4">
        <v>1.007632166822809</v>
      </c>
      <c r="N43" s="4">
        <v>12.526900752527801</v>
      </c>
    </row>
    <row r="44" spans="2:14" s="4" customFormat="1">
      <c r="B44" s="4" t="str">
        <f>VLOOKUP(F44,[1]NUTS_Europa!$A$2:$C$81,2,FALSE)</f>
        <v>FRF2</v>
      </c>
      <c r="C44" s="4">
        <f>VLOOKUP(F44,[1]NUTS_Europa!$A$2:$C$81,3,FALSE)</f>
        <v>269</v>
      </c>
      <c r="D44" s="4" t="str">
        <f>VLOOKUP(G44,[1]NUTS_Europa!$A$2:$C$81,2,FALSE)</f>
        <v>DE50</v>
      </c>
      <c r="E44" s="4">
        <f>VLOOKUP(G44,[1]NUTS_Europa!$A$2:$C$81,3,FALSE)</f>
        <v>1069</v>
      </c>
      <c r="F44" s="4">
        <v>27</v>
      </c>
      <c r="G44" s="4">
        <v>44</v>
      </c>
      <c r="H44" s="4">
        <v>23296.032473039595</v>
      </c>
      <c r="I44" s="4">
        <v>76922.141870983003</v>
      </c>
      <c r="J44" s="4">
        <v>114203.5226</v>
      </c>
      <c r="K44" s="4">
        <v>37.217857142857142</v>
      </c>
      <c r="L44" s="4">
        <v>13.243731688838441</v>
      </c>
      <c r="M44" s="4">
        <v>4.1022665522314528</v>
      </c>
      <c r="N44" s="4">
        <v>52.695479294783247</v>
      </c>
    </row>
    <row r="45" spans="2:14" s="4" customFormat="1">
      <c r="B45" s="4" t="str">
        <f>VLOOKUP(F45,[1]NUTS_Europa!$A$2:$C$81,2,FALSE)</f>
        <v>FRJ2</v>
      </c>
      <c r="C45" s="4">
        <f>VLOOKUP(F45,[1]NUTS_Europa!$A$2:$C$81,3,FALSE)</f>
        <v>283</v>
      </c>
      <c r="D45" s="4" t="str">
        <f>VLOOKUP(G45,[1]NUTS_Europa!$A$2:$C$81,2,FALSE)</f>
        <v>FRJ2</v>
      </c>
      <c r="E45" s="4">
        <f>VLOOKUP(G45,[1]NUTS_Europa!$A$2:$C$81,3,FALSE)</f>
        <v>163</v>
      </c>
      <c r="F45" s="4">
        <v>28</v>
      </c>
      <c r="G45" s="4">
        <v>68</v>
      </c>
      <c r="H45" s="4">
        <v>15891.51558568142</v>
      </c>
      <c r="I45" s="4">
        <v>41401.093499983595</v>
      </c>
      <c r="J45" s="4">
        <v>123840.01519999999</v>
      </c>
      <c r="K45" s="4">
        <v>13.421428571428573</v>
      </c>
      <c r="L45" s="4">
        <v>12.487399082235406</v>
      </c>
      <c r="M45" s="4">
        <v>1.0050340867064003</v>
      </c>
      <c r="N45" s="4">
        <v>12.494601375</v>
      </c>
    </row>
    <row r="46" spans="2:14" s="4" customFormat="1">
      <c r="B46" s="4" t="str">
        <f>VLOOKUP(F46,[1]NUTS_Europa!$A$2:$C$81,2,FALSE)</f>
        <v>NL11</v>
      </c>
      <c r="C46" s="4">
        <f>VLOOKUP(F46,[1]NUTS_Europa!$A$2:$C$81,3,FALSE)</f>
        <v>245</v>
      </c>
      <c r="D46" s="4" t="str">
        <f>VLOOKUP(G46,[1]NUTS_Europa!$A$2:$C$81,2,FALSE)</f>
        <v>NL34</v>
      </c>
      <c r="E46" s="4">
        <f>VLOOKUP(G46,[1]NUTS_Europa!$A$2:$C$81,3,FALSE)</f>
        <v>218</v>
      </c>
      <c r="F46" s="4">
        <v>30</v>
      </c>
      <c r="G46" s="4">
        <v>74</v>
      </c>
      <c r="H46" s="4">
        <v>41290.700293420996</v>
      </c>
      <c r="I46" s="4">
        <v>381083.1647774257</v>
      </c>
      <c r="J46" s="4">
        <v>115262.5922</v>
      </c>
      <c r="K46" s="4">
        <v>16.082857142857144</v>
      </c>
      <c r="L46" s="4">
        <v>8.4909446771694093</v>
      </c>
      <c r="M46" s="4">
        <v>0.90266341119967397</v>
      </c>
      <c r="N46" s="4">
        <v>12.259917689751211</v>
      </c>
    </row>
    <row r="47" spans="2:14" s="4" customFormat="1">
      <c r="B47" s="4" t="str">
        <f>VLOOKUP(F47,[1]NUTS_Europa!$A$2:$C$81,2,FALSE)</f>
        <v>NL11</v>
      </c>
      <c r="C47" s="4">
        <f>VLOOKUP(F47,[1]NUTS_Europa!$A$2:$C$81,3,FALSE)</f>
        <v>245</v>
      </c>
      <c r="D47" s="4" t="str">
        <f>VLOOKUP(G47,[1]NUTS_Europa!$A$2:$C$81,2,FALSE)</f>
        <v>NL41</v>
      </c>
      <c r="E47" s="4">
        <f>VLOOKUP(G47,[1]NUTS_Europa!$A$2:$C$81,3,FALSE)</f>
        <v>218</v>
      </c>
      <c r="F47" s="4">
        <v>30</v>
      </c>
      <c r="G47" s="4">
        <v>75</v>
      </c>
      <c r="H47" s="4">
        <v>40405.350337455617</v>
      </c>
      <c r="I47" s="4">
        <v>381083.1647774257</v>
      </c>
      <c r="J47" s="4">
        <v>191087.21979999999</v>
      </c>
      <c r="K47" s="4">
        <v>16.082857142857144</v>
      </c>
      <c r="L47" s="4">
        <v>8.4909446771694093</v>
      </c>
      <c r="M47" s="4">
        <v>0.90266341119967397</v>
      </c>
      <c r="N47" s="4">
        <v>12.259917689751211</v>
      </c>
    </row>
    <row r="48" spans="2:14" s="4" customFormat="1">
      <c r="B48" s="4" t="str">
        <f>VLOOKUP(F48,[1]NUTS_Europa!$A$2:$C$81,2,FALSE)</f>
        <v>NL12</v>
      </c>
      <c r="C48" s="4">
        <f>VLOOKUP(F48,[1]NUTS_Europa!$A$2:$C$81,3,FALSE)</f>
        <v>218</v>
      </c>
      <c r="D48" s="4" t="str">
        <f>VLOOKUP(G48,[1]NUTS_Europa!$A$2:$C$81,2,FALSE)</f>
        <v>DE80</v>
      </c>
      <c r="E48" s="4">
        <f>VLOOKUP(G48,[1]NUTS_Europa!$A$2:$C$81,3,FALSE)</f>
        <v>245</v>
      </c>
      <c r="F48" s="4">
        <v>31</v>
      </c>
      <c r="G48" s="4">
        <v>46</v>
      </c>
      <c r="H48" s="4">
        <v>44252.598327923377</v>
      </c>
      <c r="I48" s="4">
        <v>381083.1647774257</v>
      </c>
      <c r="J48" s="4">
        <v>142841.86170000001</v>
      </c>
      <c r="K48" s="4">
        <v>16.082857142857144</v>
      </c>
      <c r="L48" s="4">
        <v>8.4909446771694093</v>
      </c>
      <c r="M48" s="4">
        <v>0.90266341119967397</v>
      </c>
      <c r="N48" s="4">
        <v>12.259917689751211</v>
      </c>
    </row>
    <row r="49" spans="2:14" s="4" customFormat="1">
      <c r="B49" s="4" t="str">
        <f>VLOOKUP(F49,[1]NUTS_Europa!$A$2:$C$81,2,FALSE)</f>
        <v>NL12</v>
      </c>
      <c r="C49" s="4">
        <f>VLOOKUP(F49,[1]NUTS_Europa!$A$2:$C$81,3,FALSE)</f>
        <v>218</v>
      </c>
      <c r="D49" s="4" t="str">
        <f>VLOOKUP(G49,[1]NUTS_Europa!$A$2:$C$81,2,FALSE)</f>
        <v>DE93</v>
      </c>
      <c r="E49" s="4">
        <f>VLOOKUP(G49,[1]NUTS_Europa!$A$2:$C$81,3,FALSE)</f>
        <v>245</v>
      </c>
      <c r="F49" s="4">
        <v>31</v>
      </c>
      <c r="G49" s="4">
        <v>47</v>
      </c>
      <c r="H49" s="4">
        <v>40711.198504061846</v>
      </c>
      <c r="I49" s="4">
        <v>381083.1647774257</v>
      </c>
      <c r="J49" s="4">
        <v>141696.47589999999</v>
      </c>
      <c r="K49" s="4">
        <v>16.082857142857144</v>
      </c>
      <c r="L49" s="4">
        <v>8.4909446771694093</v>
      </c>
      <c r="M49" s="4">
        <v>0.90266341119967397</v>
      </c>
      <c r="N49" s="4">
        <v>12.259917689751211</v>
      </c>
    </row>
    <row r="50" spans="2:14" s="4" customFormat="1">
      <c r="B50" s="4" t="str">
        <f>VLOOKUP(F50,[1]NUTS_Europa!$A$2:$C$81,2,FALSE)</f>
        <v>NL32</v>
      </c>
      <c r="C50" s="4">
        <f>VLOOKUP(F50,[1]NUTS_Europa!$A$2:$C$81,3,FALSE)</f>
        <v>218</v>
      </c>
      <c r="D50" s="4" t="str">
        <f>VLOOKUP(G50,[1]NUTS_Europa!$A$2:$C$81,2,FALSE)</f>
        <v>DE60</v>
      </c>
      <c r="E50" s="4">
        <f>VLOOKUP(G50,[1]NUTS_Europa!$A$2:$C$81,3,FALSE)</f>
        <v>245</v>
      </c>
      <c r="F50" s="4">
        <v>32</v>
      </c>
      <c r="G50" s="4">
        <v>45</v>
      </c>
      <c r="H50" s="4">
        <v>38575.090519396268</v>
      </c>
      <c r="I50" s="4">
        <v>381083.1647774257</v>
      </c>
      <c r="J50" s="4">
        <v>114346.8514</v>
      </c>
      <c r="K50" s="4">
        <v>16.082857142857144</v>
      </c>
      <c r="L50" s="4">
        <v>8.4909446771694093</v>
      </c>
      <c r="M50" s="4">
        <v>0.90266341119967397</v>
      </c>
      <c r="N50" s="4">
        <v>12.259917689751211</v>
      </c>
    </row>
    <row r="51" spans="2:14" s="4" customFormat="1">
      <c r="B51" s="4" t="str">
        <f>VLOOKUP(F51,[1]NUTS_Europa!$A$2:$C$81,2,FALSE)</f>
        <v>NL32</v>
      </c>
      <c r="C51" s="4">
        <f>VLOOKUP(F51,[1]NUTS_Europa!$A$2:$C$81,3,FALSE)</f>
        <v>218</v>
      </c>
      <c r="D51" s="4" t="str">
        <f>VLOOKUP(G51,[1]NUTS_Europa!$A$2:$C$81,2,FALSE)</f>
        <v>DEA1</v>
      </c>
      <c r="E51" s="4">
        <f>VLOOKUP(G51,[1]NUTS_Europa!$A$2:$C$81,3,FALSE)</f>
        <v>245</v>
      </c>
      <c r="F51" s="4">
        <v>32</v>
      </c>
      <c r="G51" s="4">
        <v>49</v>
      </c>
      <c r="H51" s="4">
        <v>41408.210378485499</v>
      </c>
      <c r="I51" s="4">
        <v>381083.1647774257</v>
      </c>
      <c r="J51" s="4">
        <v>117923.68180000001</v>
      </c>
      <c r="K51" s="4">
        <v>16.082857142857144</v>
      </c>
      <c r="L51" s="4">
        <v>8.4909446771694093</v>
      </c>
      <c r="M51" s="4">
        <v>0.90266341119967397</v>
      </c>
      <c r="N51" s="4">
        <v>12.259917689751211</v>
      </c>
    </row>
    <row r="52" spans="2:14" s="4" customFormat="1">
      <c r="B52" s="4" t="str">
        <f>VLOOKUP(F52,[1]NUTS_Europa!$A$2:$C$81,2,FALSE)</f>
        <v>NL34</v>
      </c>
      <c r="C52" s="4">
        <f>VLOOKUP(F52,[1]NUTS_Europa!$A$2:$C$81,3,FALSE)</f>
        <v>250</v>
      </c>
      <c r="D52" s="4" t="str">
        <f>VLOOKUP(G52,[1]NUTS_Europa!$A$2:$C$81,2,FALSE)</f>
        <v>FRH0</v>
      </c>
      <c r="E52" s="4">
        <f>VLOOKUP(G52,[1]NUTS_Europa!$A$2:$C$81,3,FALSE)</f>
        <v>282</v>
      </c>
      <c r="F52" s="4">
        <v>34</v>
      </c>
      <c r="G52" s="4">
        <v>63</v>
      </c>
      <c r="H52" s="4">
        <v>14231.541984901738</v>
      </c>
      <c r="I52" s="4">
        <v>62788.241849409933</v>
      </c>
      <c r="J52" s="4">
        <v>135416.16140000001</v>
      </c>
      <c r="K52" s="4">
        <v>25.928571428571427</v>
      </c>
      <c r="L52" s="4">
        <v>9.9180429779756203</v>
      </c>
      <c r="M52" s="4">
        <v>2.7782178093605734</v>
      </c>
      <c r="N52" s="4">
        <v>30.927692154878642</v>
      </c>
    </row>
    <row r="53" spans="2:14" s="4" customFormat="1">
      <c r="B53" s="4" t="str">
        <f>VLOOKUP(F53,[1]NUTS_Europa!$A$2:$C$81,2,FALSE)</f>
        <v>NL41</v>
      </c>
      <c r="C53" s="4">
        <f>VLOOKUP(F53,[1]NUTS_Europa!$A$2:$C$81,3,FALSE)</f>
        <v>253</v>
      </c>
      <c r="D53" s="4" t="str">
        <f>VLOOKUP(G53,[1]NUTS_Europa!$A$2:$C$81,2,FALSE)</f>
        <v>BE25</v>
      </c>
      <c r="E53" s="4">
        <f>VLOOKUP(G53,[1]NUTS_Europa!$A$2:$C$81,3,FALSE)</f>
        <v>220</v>
      </c>
      <c r="F53" s="4">
        <v>35</v>
      </c>
      <c r="G53" s="4">
        <v>43</v>
      </c>
      <c r="H53" s="4">
        <v>2519.9328004087697</v>
      </c>
      <c r="I53" s="4">
        <v>33933.003062616903</v>
      </c>
      <c r="J53" s="4">
        <v>156784.57750000001</v>
      </c>
      <c r="K53" s="4">
        <v>6.2142857142857144</v>
      </c>
      <c r="L53" s="4">
        <v>10.715160891125112</v>
      </c>
      <c r="M53" s="4">
        <v>1.0419117301672187</v>
      </c>
      <c r="N53" s="4">
        <v>12.721768050000001</v>
      </c>
    </row>
    <row r="54" spans="2:14" s="4" customFormat="1">
      <c r="B54" s="4" t="str">
        <f>VLOOKUP(F54,[1]NUTS_Europa!$A$2:$C$81,2,FALSE)</f>
        <v>NL41</v>
      </c>
      <c r="C54" s="4">
        <f>VLOOKUP(F54,[1]NUTS_Europa!$A$2:$C$81,3,FALSE)</f>
        <v>253</v>
      </c>
      <c r="D54" s="4" t="str">
        <f>VLOOKUP(G54,[1]NUTS_Europa!$A$2:$C$81,2,FALSE)</f>
        <v>NL33</v>
      </c>
      <c r="E54" s="4">
        <f>VLOOKUP(G54,[1]NUTS_Europa!$A$2:$C$81,3,FALSE)</f>
        <v>220</v>
      </c>
      <c r="F54" s="4">
        <v>35</v>
      </c>
      <c r="G54" s="4">
        <v>73</v>
      </c>
      <c r="H54" s="4">
        <v>5294.4142891956353</v>
      </c>
      <c r="I54" s="4">
        <v>33933.003062616903</v>
      </c>
      <c r="J54" s="4">
        <v>115262.5922</v>
      </c>
      <c r="K54" s="4">
        <v>6.2142857142857144</v>
      </c>
      <c r="L54" s="4">
        <v>10.715160891125112</v>
      </c>
      <c r="M54" s="4">
        <v>1.0419117301672187</v>
      </c>
      <c r="N54" s="4">
        <v>12.721768050000001</v>
      </c>
    </row>
    <row r="55" spans="2:14" s="4" customFormat="1">
      <c r="B55" s="4" t="str">
        <f>VLOOKUP(F55,[1]NUTS_Europa!$A$2:$C$81,2,FALSE)</f>
        <v>PT11</v>
      </c>
      <c r="C55" s="4">
        <f>VLOOKUP(F55,[1]NUTS_Europa!$A$2:$C$81,3,FALSE)</f>
        <v>111</v>
      </c>
      <c r="D55" s="4" t="str">
        <f>VLOOKUP(G55,[1]NUTS_Europa!$A$2:$C$81,2,FALSE)</f>
        <v>ES13</v>
      </c>
      <c r="E55" s="4">
        <f>VLOOKUP(G55,[1]NUTS_Europa!$A$2:$C$81,3,FALSE)</f>
        <v>285</v>
      </c>
      <c r="F55" s="4">
        <v>36</v>
      </c>
      <c r="G55" s="4">
        <v>53</v>
      </c>
      <c r="H55" s="4">
        <v>8794.4571795010725</v>
      </c>
      <c r="I55" s="4">
        <v>39204.909320127728</v>
      </c>
      <c r="J55" s="4">
        <v>154854.3009</v>
      </c>
      <c r="K55" s="4">
        <v>12.927857142857144</v>
      </c>
      <c r="L55" s="4">
        <v>10.463391785889744</v>
      </c>
      <c r="M55" s="4">
        <v>0.67391978418212883</v>
      </c>
      <c r="N55" s="4">
        <v>10.2314247</v>
      </c>
    </row>
    <row r="56" spans="2:14" s="4" customFormat="1">
      <c r="B56" s="4" t="str">
        <f>VLOOKUP(F56,[1]NUTS_Europa!$A$2:$C$81,2,FALSE)</f>
        <v>PT15</v>
      </c>
      <c r="C56" s="4">
        <f>VLOOKUP(F56,[1]NUTS_Europa!$A$2:$C$81,3,FALSE)</f>
        <v>1065</v>
      </c>
      <c r="D56" s="4" t="str">
        <f>VLOOKUP(G56,[1]NUTS_Europa!$A$2:$C$81,2,FALSE)</f>
        <v>PT17</v>
      </c>
      <c r="E56" s="4">
        <f>VLOOKUP(G56,[1]NUTS_Europa!$A$2:$C$81,3,FALSE)</f>
        <v>294</v>
      </c>
      <c r="F56" s="4">
        <v>37</v>
      </c>
      <c r="G56" s="4">
        <v>39</v>
      </c>
      <c r="H56" s="4">
        <v>15818.988293538916</v>
      </c>
      <c r="I56" s="4">
        <v>31031.852138828192</v>
      </c>
      <c r="J56" s="4">
        <v>507158.32770000002</v>
      </c>
      <c r="K56" s="4">
        <v>3.2142857142857144</v>
      </c>
      <c r="L56" s="4">
        <v>10.213129562088339</v>
      </c>
      <c r="M56" s="4">
        <v>3.2063130992817319</v>
      </c>
      <c r="N56" s="4">
        <v>48.678124325637803</v>
      </c>
    </row>
    <row r="57" spans="2:14" s="4" customFormat="1">
      <c r="B57" s="4" t="str">
        <f>VLOOKUP(F57,[1]NUTS_Europa!$A$2:$C$81,2,FALSE)</f>
        <v>PT15</v>
      </c>
      <c r="C57" s="4">
        <f>VLOOKUP(F57,[1]NUTS_Europa!$A$2:$C$81,3,FALSE)</f>
        <v>1065</v>
      </c>
      <c r="D57" s="4" t="str">
        <f>VLOOKUP(G57,[1]NUTS_Europa!$A$2:$C$81,2,FALSE)</f>
        <v>PT16</v>
      </c>
      <c r="E57" s="4">
        <f>VLOOKUP(G57,[1]NUTS_Europa!$A$2:$C$81,3,FALSE)</f>
        <v>294</v>
      </c>
      <c r="F57" s="4">
        <v>37</v>
      </c>
      <c r="G57" s="4">
        <v>78</v>
      </c>
      <c r="H57" s="4">
        <v>34827.124084584786</v>
      </c>
      <c r="I57" s="4">
        <v>31031.852138828192</v>
      </c>
      <c r="J57" s="4">
        <v>507158.32770000002</v>
      </c>
      <c r="K57" s="4">
        <v>3.2142857142857144</v>
      </c>
      <c r="L57" s="4">
        <v>10.213129562088339</v>
      </c>
      <c r="M57" s="4">
        <v>3.2063130992817319</v>
      </c>
      <c r="N57" s="4">
        <v>48.678124325637803</v>
      </c>
    </row>
    <row r="58" spans="2:14" s="4" customFormat="1">
      <c r="B58" s="4" t="str">
        <f>VLOOKUP(F58,[1]NUTS_Europa!$A$2:$C$81,2,FALSE)</f>
        <v>PT16</v>
      </c>
      <c r="C58" s="4">
        <f>VLOOKUP(F58,[1]NUTS_Europa!$A$2:$C$81,3,FALSE)</f>
        <v>111</v>
      </c>
      <c r="D58" s="4" t="str">
        <f>VLOOKUP(G58,[1]NUTS_Europa!$A$2:$C$81,2,FALSE)</f>
        <v>ES13</v>
      </c>
      <c r="E58" s="4">
        <f>VLOOKUP(G58,[1]NUTS_Europa!$A$2:$C$81,3,FALSE)</f>
        <v>285</v>
      </c>
      <c r="F58" s="4">
        <v>38</v>
      </c>
      <c r="G58" s="4">
        <v>53</v>
      </c>
      <c r="H58" s="4">
        <v>8458.6106637235716</v>
      </c>
      <c r="I58" s="4">
        <v>39204.909320127728</v>
      </c>
      <c r="J58" s="4">
        <v>141734.02660000001</v>
      </c>
      <c r="K58" s="4">
        <v>12.927857142857144</v>
      </c>
      <c r="L58" s="4">
        <v>10.463391785889744</v>
      </c>
      <c r="M58" s="4">
        <v>0.67391978418212883</v>
      </c>
      <c r="N58" s="4">
        <v>10.2314247</v>
      </c>
    </row>
    <row r="59" spans="2:14" s="4" customFormat="1">
      <c r="B59" s="4" t="str">
        <f>VLOOKUP(F59,[1]NUTS_Europa!$A$2:$C$81,2,FALSE)</f>
        <v>PT17</v>
      </c>
      <c r="C59" s="4">
        <f>VLOOKUP(F59,[1]NUTS_Europa!$A$2:$C$81,3,FALSE)</f>
        <v>294</v>
      </c>
      <c r="D59" s="4" t="str">
        <f>VLOOKUP(G59,[1]NUTS_Europa!$A$2:$C$81,2,FALSE)</f>
        <v>PT18</v>
      </c>
      <c r="E59" s="4">
        <f>VLOOKUP(G59,[1]NUTS_Europa!$A$2:$C$81,3,FALSE)</f>
        <v>1065</v>
      </c>
      <c r="F59" s="4">
        <v>39</v>
      </c>
      <c r="G59" s="4">
        <v>40</v>
      </c>
      <c r="H59" s="4">
        <v>12367.611922602546</v>
      </c>
      <c r="I59" s="4">
        <v>31031.852138828192</v>
      </c>
      <c r="J59" s="4">
        <v>126450.71709999999</v>
      </c>
      <c r="K59" s="4">
        <v>3.2142857142857144</v>
      </c>
      <c r="L59" s="4">
        <v>10.213129562088339</v>
      </c>
      <c r="M59" s="4">
        <v>3.2063130992817319</v>
      </c>
      <c r="N59" s="4">
        <v>48.678124325637803</v>
      </c>
    </row>
    <row r="60" spans="2:14" s="4" customFormat="1">
      <c r="B60" s="4" t="str">
        <f>VLOOKUP(F60,[1]NUTS_Europa!$A$2:$C$81,2,FALSE)</f>
        <v>PT18</v>
      </c>
      <c r="C60" s="4">
        <f>VLOOKUP(F60,[1]NUTS_Europa!$A$2:$C$81,3,FALSE)</f>
        <v>1065</v>
      </c>
      <c r="D60" s="4" t="str">
        <f>VLOOKUP(G60,[1]NUTS_Europa!$A$2:$C$81,2,FALSE)</f>
        <v>PT16</v>
      </c>
      <c r="E60" s="4">
        <f>VLOOKUP(G60,[1]NUTS_Europa!$A$2:$C$81,3,FALSE)</f>
        <v>294</v>
      </c>
      <c r="F60" s="4">
        <v>40</v>
      </c>
      <c r="G60" s="4">
        <v>78</v>
      </c>
      <c r="H60" s="4">
        <v>31375.747713648412</v>
      </c>
      <c r="I60" s="4">
        <v>31031.852138828192</v>
      </c>
      <c r="J60" s="4">
        <v>126450.71709999999</v>
      </c>
      <c r="K60" s="4">
        <v>3.2142857142857144</v>
      </c>
      <c r="L60" s="4">
        <v>10.213129562088339</v>
      </c>
      <c r="M60" s="4">
        <v>3.2063130992817319</v>
      </c>
      <c r="N60" s="4">
        <v>48.678124325637803</v>
      </c>
    </row>
    <row r="61" spans="2:14" s="4" customFormat="1">
      <c r="B61" s="4" t="str">
        <f>VLOOKUP(F61,[1]NUTS_Europa!$A$2:$C$81,2,FALSE)</f>
        <v>BE23</v>
      </c>
      <c r="C61" s="4">
        <f>VLOOKUP(F61,[1]NUTS_Europa!$A$2:$C$81,3,FALSE)</f>
        <v>220</v>
      </c>
      <c r="D61" s="4" t="str">
        <f>VLOOKUP(G61,[1]NUTS_Europa!$A$2:$C$81,2,FALSE)</f>
        <v>NL32</v>
      </c>
      <c r="E61" s="4">
        <f>VLOOKUP(G61,[1]NUTS_Europa!$A$2:$C$81,3,FALSE)</f>
        <v>253</v>
      </c>
      <c r="F61" s="4">
        <v>42</v>
      </c>
      <c r="G61" s="4">
        <v>72</v>
      </c>
      <c r="H61" s="4">
        <v>4699.7632295880949</v>
      </c>
      <c r="I61" s="4">
        <v>33933.003062616903</v>
      </c>
      <c r="J61" s="4">
        <v>198656.2873</v>
      </c>
      <c r="K61" s="4">
        <v>6.2142857142857144</v>
      </c>
      <c r="L61" s="4">
        <v>10.715160891125112</v>
      </c>
      <c r="M61" s="4">
        <v>1.0419117301672187</v>
      </c>
      <c r="N61" s="4">
        <v>12.721768050000001</v>
      </c>
    </row>
    <row r="62" spans="2:14" s="4" customFormat="1">
      <c r="B62" s="4" t="str">
        <f>VLOOKUP(F62,[1]NUTS_Europa!$A$2:$C$81,2,FALSE)</f>
        <v>BE25</v>
      </c>
      <c r="C62" s="4">
        <f>VLOOKUP(F62,[1]NUTS_Europa!$A$2:$C$81,3,FALSE)</f>
        <v>220</v>
      </c>
      <c r="D62" s="4" t="str">
        <f>VLOOKUP(G62,[1]NUTS_Europa!$A$2:$C$81,2,FALSE)</f>
        <v>NL32</v>
      </c>
      <c r="E62" s="4">
        <f>VLOOKUP(G62,[1]NUTS_Europa!$A$2:$C$81,3,FALSE)</f>
        <v>253</v>
      </c>
      <c r="F62" s="4">
        <v>43</v>
      </c>
      <c r="G62" s="4">
        <v>72</v>
      </c>
      <c r="H62" s="4">
        <v>4218.6972038381755</v>
      </c>
      <c r="I62" s="4">
        <v>33933.003062616903</v>
      </c>
      <c r="J62" s="4">
        <v>117061.7148</v>
      </c>
      <c r="K62" s="4">
        <v>6.2142857142857144</v>
      </c>
      <c r="L62" s="4">
        <v>10.715160891125112</v>
      </c>
      <c r="M62" s="4">
        <v>1.0419117301672187</v>
      </c>
      <c r="N62" s="4">
        <v>12.721768050000001</v>
      </c>
    </row>
    <row r="63" spans="2:14" s="4" customFormat="1">
      <c r="B63" s="4" t="str">
        <f>VLOOKUP(F63,[1]NUTS_Europa!$A$2:$C$81,2,FALSE)</f>
        <v>DE50</v>
      </c>
      <c r="C63" s="4">
        <f>VLOOKUP(F63,[1]NUTS_Europa!$A$2:$C$81,3,FALSE)</f>
        <v>1069</v>
      </c>
      <c r="D63" s="4" t="str">
        <f>VLOOKUP(G63,[1]NUTS_Europa!$A$2:$C$81,2,FALSE)</f>
        <v>FRD1</v>
      </c>
      <c r="E63" s="4">
        <f>VLOOKUP(G63,[1]NUTS_Europa!$A$2:$C$81,3,FALSE)</f>
        <v>269</v>
      </c>
      <c r="F63" s="4">
        <v>44</v>
      </c>
      <c r="G63" s="4">
        <v>59</v>
      </c>
      <c r="H63" s="4">
        <v>18037.655985171761</v>
      </c>
      <c r="I63" s="4">
        <v>76922.141870983003</v>
      </c>
      <c r="J63" s="4">
        <v>145277.79319999999</v>
      </c>
      <c r="K63" s="4">
        <v>37.217857142857142</v>
      </c>
      <c r="L63" s="4">
        <v>13.243731688838441</v>
      </c>
      <c r="M63" s="4">
        <v>4.1022665522314528</v>
      </c>
      <c r="N63" s="4">
        <v>52.695479294783247</v>
      </c>
    </row>
    <row r="64" spans="2:14" s="4" customFormat="1">
      <c r="B64" s="4" t="str">
        <f>VLOOKUP(F64,[1]NUTS_Europa!$A$2:$C$81,2,FALSE)</f>
        <v>DE60</v>
      </c>
      <c r="C64" s="4">
        <f>VLOOKUP(F64,[1]NUTS_Europa!$A$2:$C$81,3,FALSE)</f>
        <v>245</v>
      </c>
      <c r="D64" s="4" t="str">
        <f>VLOOKUP(G64,[1]NUTS_Europa!$A$2:$C$81,2,FALSE)</f>
        <v>NL34</v>
      </c>
      <c r="E64" s="4">
        <f>VLOOKUP(G64,[1]NUTS_Europa!$A$2:$C$81,3,FALSE)</f>
        <v>218</v>
      </c>
      <c r="F64" s="4">
        <v>45</v>
      </c>
      <c r="G64" s="4">
        <v>74</v>
      </c>
      <c r="H64" s="4">
        <v>41178.019389934496</v>
      </c>
      <c r="I64" s="4">
        <v>381083.1647774257</v>
      </c>
      <c r="J64" s="4">
        <v>120437.3524</v>
      </c>
      <c r="K64" s="4">
        <v>16.082857142857144</v>
      </c>
      <c r="L64" s="4">
        <v>8.4909446771694093</v>
      </c>
      <c r="M64" s="4">
        <v>0.90266341119967397</v>
      </c>
      <c r="N64" s="4">
        <v>12.259917689751211</v>
      </c>
    </row>
    <row r="65" spans="2:14" s="4" customFormat="1">
      <c r="B65" s="4" t="str">
        <f>VLOOKUP(F65,[1]NUTS_Europa!$A$2:$C$81,2,FALSE)</f>
        <v>DE80</v>
      </c>
      <c r="C65" s="4">
        <f>VLOOKUP(F65,[1]NUTS_Europa!$A$2:$C$81,3,FALSE)</f>
        <v>245</v>
      </c>
      <c r="D65" s="4" t="str">
        <f>VLOOKUP(G65,[1]NUTS_Europa!$A$2:$C$81,2,FALSE)</f>
        <v>NL11</v>
      </c>
      <c r="E65" s="4">
        <f>VLOOKUP(G65,[1]NUTS_Europa!$A$2:$C$81,3,FALSE)</f>
        <v>218</v>
      </c>
      <c r="F65" s="4">
        <v>46</v>
      </c>
      <c r="G65" s="4">
        <v>70</v>
      </c>
      <c r="H65" s="4">
        <v>44928.683748842399</v>
      </c>
      <c r="I65" s="4">
        <v>381083.1647774257</v>
      </c>
      <c r="J65" s="4">
        <v>163171.4883</v>
      </c>
      <c r="K65" s="4">
        <v>16.082857142857144</v>
      </c>
      <c r="L65" s="4">
        <v>8.4909446771694093</v>
      </c>
      <c r="M65" s="4">
        <v>0.90266341119967397</v>
      </c>
      <c r="N65" s="4">
        <v>12.259917689751211</v>
      </c>
    </row>
    <row r="66" spans="2:14" s="4" customFormat="1">
      <c r="B66" s="4" t="str">
        <f>VLOOKUP(F66,[1]NUTS_Europa!$A$2:$C$81,2,FALSE)</f>
        <v>DE93</v>
      </c>
      <c r="C66" s="4">
        <f>VLOOKUP(F66,[1]NUTS_Europa!$A$2:$C$81,3,FALSE)</f>
        <v>245</v>
      </c>
      <c r="D66" s="4" t="str">
        <f>VLOOKUP(G66,[1]NUTS_Europa!$A$2:$C$81,2,FALSE)</f>
        <v>NL11</v>
      </c>
      <c r="E66" s="4">
        <f>VLOOKUP(G66,[1]NUTS_Europa!$A$2:$C$81,3,FALSE)</f>
        <v>218</v>
      </c>
      <c r="F66" s="4">
        <v>47</v>
      </c>
      <c r="G66" s="4">
        <v>70</v>
      </c>
      <c r="H66" s="4">
        <v>41387.28392498086</v>
      </c>
      <c r="I66" s="4">
        <v>381083.1647774257</v>
      </c>
      <c r="J66" s="4">
        <v>141512.31529999999</v>
      </c>
      <c r="K66" s="4">
        <v>16.082857142857144</v>
      </c>
      <c r="L66" s="4">
        <v>8.4909446771694093</v>
      </c>
      <c r="M66" s="4">
        <v>0.90266341119967397</v>
      </c>
      <c r="N66" s="4">
        <v>12.259917689751211</v>
      </c>
    </row>
    <row r="67" spans="2:14" s="4" customFormat="1">
      <c r="B67" s="4" t="str">
        <f>VLOOKUP(F67,[1]NUTS_Europa!$A$2:$C$81,2,FALSE)</f>
        <v>DE94</v>
      </c>
      <c r="C67" s="4">
        <f>VLOOKUP(F67,[1]NUTS_Europa!$A$2:$C$81,3,FALSE)</f>
        <v>1069</v>
      </c>
      <c r="D67" s="4" t="str">
        <f>VLOOKUP(G67,[1]NUTS_Europa!$A$2:$C$81,2,FALSE)</f>
        <v>FRE1</v>
      </c>
      <c r="E67" s="4">
        <f>VLOOKUP(G67,[1]NUTS_Europa!$A$2:$C$81,3,FALSE)</f>
        <v>235</v>
      </c>
      <c r="F67" s="4">
        <v>48</v>
      </c>
      <c r="G67" s="4">
        <v>61</v>
      </c>
      <c r="H67" s="4">
        <v>5813.5403657716734</v>
      </c>
      <c r="I67" s="4">
        <v>58169.466947754459</v>
      </c>
      <c r="J67" s="4">
        <v>507158.32770000002</v>
      </c>
      <c r="K67" s="4">
        <v>29.118571428571432</v>
      </c>
      <c r="L67" s="4">
        <v>10.501971735879795</v>
      </c>
      <c r="M67" s="4">
        <v>1.0215995831984059</v>
      </c>
      <c r="N67" s="4">
        <v>15.482575701680013</v>
      </c>
    </row>
    <row r="68" spans="2:14" s="4" customFormat="1">
      <c r="B68" s="4" t="str">
        <f>VLOOKUP(F68,[1]NUTS_Europa!$A$2:$C$81,2,FALSE)</f>
        <v>DE94</v>
      </c>
      <c r="C68" s="4">
        <f>VLOOKUP(F68,[1]NUTS_Europa!$A$2:$C$81,3,FALSE)</f>
        <v>1069</v>
      </c>
      <c r="D68" s="4" t="str">
        <f>VLOOKUP(G68,[1]NUTS_Europa!$A$2:$C$81,2,FALSE)</f>
        <v>FRF2</v>
      </c>
      <c r="E68" s="4">
        <f>VLOOKUP(G68,[1]NUTS_Europa!$A$2:$C$81,3,FALSE)</f>
        <v>235</v>
      </c>
      <c r="F68" s="4">
        <v>48</v>
      </c>
      <c r="G68" s="4">
        <v>67</v>
      </c>
      <c r="H68" s="4">
        <v>10863.170044814049</v>
      </c>
      <c r="I68" s="4">
        <v>58169.466947754459</v>
      </c>
      <c r="J68" s="4">
        <v>126450.71709999999</v>
      </c>
      <c r="K68" s="4">
        <v>29.118571428571432</v>
      </c>
      <c r="L68" s="4">
        <v>10.501971735879795</v>
      </c>
      <c r="M68" s="4">
        <v>1.0215995831984059</v>
      </c>
      <c r="N68" s="4">
        <v>15.482575701680013</v>
      </c>
    </row>
    <row r="69" spans="2:14" s="4" customFormat="1">
      <c r="B69" s="4" t="str">
        <f>VLOOKUP(F69,[1]NUTS_Europa!$A$2:$C$81,2,FALSE)</f>
        <v>DEA1</v>
      </c>
      <c r="C69" s="4">
        <f>VLOOKUP(F69,[1]NUTS_Europa!$A$2:$C$81,3,FALSE)</f>
        <v>245</v>
      </c>
      <c r="D69" s="4" t="str">
        <f>VLOOKUP(G69,[1]NUTS_Europa!$A$2:$C$81,2,FALSE)</f>
        <v>NL41</v>
      </c>
      <c r="E69" s="4">
        <f>VLOOKUP(G69,[1]NUTS_Europa!$A$2:$C$81,3,FALSE)</f>
        <v>218</v>
      </c>
      <c r="F69" s="4">
        <v>49</v>
      </c>
      <c r="G69" s="4">
        <v>75</v>
      </c>
      <c r="H69" s="4">
        <v>43125.78929305834</v>
      </c>
      <c r="I69" s="4">
        <v>381083.1647774257</v>
      </c>
      <c r="J69" s="4">
        <v>126450.71709999999</v>
      </c>
      <c r="K69" s="4">
        <v>16.082857142857144</v>
      </c>
      <c r="L69" s="4">
        <v>8.4909446771694093</v>
      </c>
      <c r="M69" s="4">
        <v>0.90266341119967397</v>
      </c>
      <c r="N69" s="4">
        <v>12.259917689751211</v>
      </c>
    </row>
    <row r="70" spans="2:14" s="4" customFormat="1">
      <c r="B70" s="4" t="str">
        <f>VLOOKUP(F70,[1]NUTS_Europa!$A$2:$C$81,2,FALSE)</f>
        <v>DEF0</v>
      </c>
      <c r="C70" s="4">
        <f>VLOOKUP(F70,[1]NUTS_Europa!$A$2:$C$81,3,FALSE)</f>
        <v>245</v>
      </c>
      <c r="D70" s="4" t="str">
        <f>VLOOKUP(G70,[1]NUTS_Europa!$A$2:$C$81,2,FALSE)</f>
        <v>FRI3</v>
      </c>
      <c r="E70" s="4">
        <f>VLOOKUP(G70,[1]NUTS_Europa!$A$2:$C$81,3,FALSE)</f>
        <v>282</v>
      </c>
      <c r="F70" s="4">
        <v>50</v>
      </c>
      <c r="G70" s="4">
        <v>65</v>
      </c>
      <c r="H70" s="4">
        <v>57875.949494344226</v>
      </c>
      <c r="I70" s="4">
        <v>457382.15557855071</v>
      </c>
      <c r="J70" s="4">
        <v>191087.21979999999</v>
      </c>
      <c r="K70" s="4">
        <v>63.290714285714287</v>
      </c>
      <c r="L70" s="4">
        <v>9.2748818232009267</v>
      </c>
      <c r="M70" s="4">
        <v>1.2667493591971579</v>
      </c>
      <c r="N70" s="4">
        <v>14.10171444680808</v>
      </c>
    </row>
    <row r="71" spans="2:14" s="4" customFormat="1">
      <c r="B71" s="4" t="str">
        <f>VLOOKUP(F71,[1]NUTS_Europa!$A$2:$C$81,2,FALSE)</f>
        <v>ES11</v>
      </c>
      <c r="C71" s="4">
        <f>VLOOKUP(F71,[1]NUTS_Europa!$A$2:$C$81,3,FALSE)</f>
        <v>285</v>
      </c>
      <c r="D71" s="4" t="str">
        <f>VLOOKUP(G71,[1]NUTS_Europa!$A$2:$C$81,2,FALSE)</f>
        <v>ES12</v>
      </c>
      <c r="E71" s="4">
        <f>VLOOKUP(G71,[1]NUTS_Europa!$A$2:$C$81,3,FALSE)</f>
        <v>163</v>
      </c>
      <c r="F71" s="4">
        <v>51</v>
      </c>
      <c r="G71" s="4">
        <v>52</v>
      </c>
      <c r="H71" s="4">
        <v>7355.9213893014094</v>
      </c>
      <c r="I71" s="4">
        <v>46337.0601078088</v>
      </c>
      <c r="J71" s="4">
        <v>127001.217</v>
      </c>
      <c r="K71" s="4">
        <v>18.214285714285715</v>
      </c>
      <c r="L71" s="4">
        <v>10.762459489434145</v>
      </c>
      <c r="M71" s="4">
        <v>0.94138018485179786</v>
      </c>
      <c r="N71" s="4">
        <v>12.09245655</v>
      </c>
    </row>
    <row r="72" spans="2:14" s="4" customFormat="1">
      <c r="B72" s="4" t="str">
        <f>VLOOKUP(F72,[1]NUTS_Europa!$A$2:$C$81,2,FALSE)</f>
        <v>ES11</v>
      </c>
      <c r="C72" s="4">
        <f>VLOOKUP(F72,[1]NUTS_Europa!$A$2:$C$81,3,FALSE)</f>
        <v>285</v>
      </c>
      <c r="D72" s="4" t="str">
        <f>VLOOKUP(G72,[1]NUTS_Europa!$A$2:$C$81,2,FALSE)</f>
        <v>FRJ2</v>
      </c>
      <c r="E72" s="4">
        <f>VLOOKUP(G72,[1]NUTS_Europa!$A$2:$C$81,3,FALSE)</f>
        <v>163</v>
      </c>
      <c r="F72" s="4">
        <v>51</v>
      </c>
      <c r="G72" s="4">
        <v>68</v>
      </c>
      <c r="H72" s="4">
        <v>11372.902438189361</v>
      </c>
      <c r="I72" s="4">
        <v>46337.0601078088</v>
      </c>
      <c r="J72" s="4">
        <v>117923.68180000001</v>
      </c>
      <c r="K72" s="4">
        <v>18.214285714285715</v>
      </c>
      <c r="L72" s="4">
        <v>10.762459489434145</v>
      </c>
      <c r="M72" s="4">
        <v>0.94138018485179786</v>
      </c>
      <c r="N72" s="4">
        <v>12.09245655</v>
      </c>
    </row>
    <row r="73" spans="2:14" s="4" customFormat="1">
      <c r="B73" s="4" t="str">
        <f>VLOOKUP(F73,[1]NUTS_Europa!$A$2:$C$81,2,FALSE)</f>
        <v>ES21</v>
      </c>
      <c r="C73" s="4">
        <f>VLOOKUP(F73,[1]NUTS_Europa!$A$2:$C$81,3,FALSE)</f>
        <v>1063</v>
      </c>
      <c r="D73" s="4" t="str">
        <f>VLOOKUP(G73,[1]NUTS_Europa!$A$2:$C$81,2,FALSE)</f>
        <v>ES62</v>
      </c>
      <c r="E73" s="4">
        <f>VLOOKUP(G73,[1]NUTS_Europa!$A$2:$C$81,3,FALSE)</f>
        <v>462</v>
      </c>
      <c r="F73" s="4">
        <v>54</v>
      </c>
      <c r="G73" s="4">
        <v>58</v>
      </c>
      <c r="H73" s="4">
        <v>17550.396574143808</v>
      </c>
      <c r="I73" s="4">
        <v>343286.79554477165</v>
      </c>
      <c r="J73" s="4">
        <v>131067.4498</v>
      </c>
      <c r="K73" s="4">
        <v>32.857142857142854</v>
      </c>
      <c r="L73" s="4">
        <v>11.073723136966006</v>
      </c>
      <c r="M73" s="4">
        <v>0.81507264240296062</v>
      </c>
      <c r="N73" s="4">
        <v>12.374402060174839</v>
      </c>
    </row>
    <row r="74" spans="2:14" s="4" customFormat="1">
      <c r="B74" s="4" t="str">
        <f>VLOOKUP(F74,[1]NUTS_Europa!$A$2:$C$81,2,FALSE)</f>
        <v>ES51</v>
      </c>
      <c r="C74" s="4">
        <f>VLOOKUP(F74,[1]NUTS_Europa!$A$2:$C$81,3,FALSE)</f>
        <v>1064</v>
      </c>
      <c r="D74" s="4" t="str">
        <f>VLOOKUP(G74,[1]NUTS_Europa!$A$2:$C$81,2,FALSE)</f>
        <v>ES61</v>
      </c>
      <c r="E74" s="4">
        <f>VLOOKUP(G74,[1]NUTS_Europa!$A$2:$C$81,3,FALSE)</f>
        <v>297</v>
      </c>
      <c r="F74" s="4">
        <v>55</v>
      </c>
      <c r="G74" s="4">
        <v>57</v>
      </c>
      <c r="H74" s="4">
        <v>10642.303927952407</v>
      </c>
      <c r="I74" s="4">
        <v>57326.844029221269</v>
      </c>
      <c r="J74" s="4">
        <v>117061.7148</v>
      </c>
      <c r="K74" s="4">
        <v>33.071428571428569</v>
      </c>
      <c r="L74" s="4">
        <v>6.4732547419229665</v>
      </c>
      <c r="M74" s="4">
        <v>0.83351292974559399</v>
      </c>
      <c r="N74" s="4">
        <v>12.654361805861022</v>
      </c>
    </row>
    <row r="75" spans="2:14" s="4" customFormat="1">
      <c r="B75" s="4" t="str">
        <f>VLOOKUP(F75,[1]NUTS_Europa!$A$2:$C$81,2,FALSE)</f>
        <v>ES51</v>
      </c>
      <c r="C75" s="4">
        <f>VLOOKUP(F75,[1]NUTS_Europa!$A$2:$C$81,3,FALSE)</f>
        <v>1064</v>
      </c>
      <c r="D75" s="4" t="str">
        <f>VLOOKUP(G75,[1]NUTS_Europa!$A$2:$C$81,2,FALSE)</f>
        <v>PT17</v>
      </c>
      <c r="E75" s="4">
        <f>VLOOKUP(G75,[1]NUTS_Europa!$A$2:$C$81,3,FALSE)</f>
        <v>297</v>
      </c>
      <c r="F75" s="4">
        <v>55</v>
      </c>
      <c r="G75" s="4">
        <v>79</v>
      </c>
      <c r="H75" s="4">
        <v>11821.98149858019</v>
      </c>
      <c r="I75" s="4">
        <v>57326.844029221269</v>
      </c>
      <c r="J75" s="4">
        <v>117923.68180000001</v>
      </c>
      <c r="K75" s="4">
        <v>33.071428571428569</v>
      </c>
      <c r="L75" s="4">
        <v>6.4732547419229665</v>
      </c>
      <c r="M75" s="4">
        <v>0.83351292974559399</v>
      </c>
      <c r="N75" s="4">
        <v>12.654361805861022</v>
      </c>
    </row>
    <row r="76" spans="2:14" s="4" customFormat="1">
      <c r="B76" s="4" t="str">
        <f>VLOOKUP(F76,[1]NUTS_Europa!$A$2:$C$81,2,FALSE)</f>
        <v>ES52</v>
      </c>
      <c r="C76" s="4">
        <f>VLOOKUP(F76,[1]NUTS_Europa!$A$2:$C$81,3,FALSE)</f>
        <v>1063</v>
      </c>
      <c r="D76" s="4" t="str">
        <f>VLOOKUP(G76,[1]NUTS_Europa!$A$2:$C$81,2,FALSE)</f>
        <v>PT15</v>
      </c>
      <c r="E76" s="4">
        <f>VLOOKUP(G76,[1]NUTS_Europa!$A$2:$C$81,3,FALSE)</f>
        <v>61</v>
      </c>
      <c r="F76" s="4">
        <v>56</v>
      </c>
      <c r="G76" s="4">
        <v>77</v>
      </c>
      <c r="H76" s="4">
        <v>40470.801084610073</v>
      </c>
      <c r="I76" s="4">
        <v>346819.07915934466</v>
      </c>
      <c r="J76" s="4">
        <v>118487.9544</v>
      </c>
      <c r="K76" s="4">
        <v>37.142857142857146</v>
      </c>
      <c r="L76" s="4">
        <v>11.77221273215871</v>
      </c>
      <c r="M76" s="4">
        <v>2.7891888131711045</v>
      </c>
      <c r="N76" s="4">
        <v>45.492445828008663</v>
      </c>
    </row>
    <row r="77" spans="2:14" s="4" customFormat="1">
      <c r="B77" s="4" t="str">
        <f>VLOOKUP(F77,[1]NUTS_Europa!$A$2:$C$81,2,FALSE)</f>
        <v>ES61</v>
      </c>
      <c r="C77" s="4">
        <f>VLOOKUP(F77,[1]NUTS_Europa!$A$2:$C$81,3,FALSE)</f>
        <v>297</v>
      </c>
      <c r="D77" s="4" t="str">
        <f>VLOOKUP(G77,[1]NUTS_Europa!$A$2:$C$81,2,FALSE)</f>
        <v>FRJ1</v>
      </c>
      <c r="E77" s="4">
        <f>VLOOKUP(G77,[1]NUTS_Europa!$A$2:$C$81,3,FALSE)</f>
        <v>1064</v>
      </c>
      <c r="F77" s="4">
        <v>57</v>
      </c>
      <c r="G77" s="4">
        <v>66</v>
      </c>
      <c r="H77" s="4">
        <v>10609.073573850217</v>
      </c>
      <c r="I77" s="4">
        <v>57326.844029221269</v>
      </c>
      <c r="J77" s="4">
        <v>159445.52859999999</v>
      </c>
      <c r="K77" s="4">
        <v>33.071428571428569</v>
      </c>
      <c r="L77" s="4">
        <v>6.4732547419229665</v>
      </c>
      <c r="M77" s="4">
        <v>0.83351292974559399</v>
      </c>
      <c r="N77" s="4">
        <v>12.654361805861022</v>
      </c>
    </row>
    <row r="78" spans="2:14" s="4" customFormat="1">
      <c r="B78" s="4" t="str">
        <f>VLOOKUP(F78,[1]NUTS_Europa!$A$2:$C$81,2,FALSE)</f>
        <v>ES62</v>
      </c>
      <c r="C78" s="4">
        <f>VLOOKUP(F78,[1]NUTS_Europa!$A$2:$C$81,3,FALSE)</f>
        <v>462</v>
      </c>
      <c r="D78" s="4" t="str">
        <f>VLOOKUP(G78,[1]NUTS_Europa!$A$2:$C$81,2,FALSE)</f>
        <v>PT18</v>
      </c>
      <c r="E78" s="4">
        <f>VLOOKUP(G78,[1]NUTS_Europa!$A$2:$C$81,3,FALSE)</f>
        <v>61</v>
      </c>
      <c r="F78" s="4">
        <v>58</v>
      </c>
      <c r="G78" s="4">
        <v>80</v>
      </c>
      <c r="H78" s="4">
        <v>28503.037975083131</v>
      </c>
      <c r="I78" s="4">
        <v>30013.054472050295</v>
      </c>
      <c r="J78" s="4">
        <v>199597.76430000001</v>
      </c>
      <c r="K78" s="4">
        <v>4.7857142857142856</v>
      </c>
      <c r="L78" s="4">
        <v>11.783896268861632</v>
      </c>
      <c r="M78" s="4">
        <v>1.4518343173840174</v>
      </c>
      <c r="N78" s="4">
        <v>23.67982179010146</v>
      </c>
    </row>
    <row r="79" spans="2:14" s="4" customFormat="1">
      <c r="B79" s="4" t="str">
        <f>VLOOKUP(F79,[1]NUTS_Europa!$A$2:$C$81,2,FALSE)</f>
        <v>FRD2</v>
      </c>
      <c r="C79" s="4">
        <f>VLOOKUP(F79,[1]NUTS_Europa!$A$2:$C$81,3,FALSE)</f>
        <v>271</v>
      </c>
      <c r="D79" s="4" t="str">
        <f>VLOOKUP(G79,[1]NUTS_Europa!$A$2:$C$81,2,FALSE)</f>
        <v>PT15</v>
      </c>
      <c r="E79" s="4">
        <f>VLOOKUP(G79,[1]NUTS_Europa!$A$2:$C$81,3,FALSE)</f>
        <v>61</v>
      </c>
      <c r="F79" s="4">
        <v>60</v>
      </c>
      <c r="G79" s="4">
        <v>77</v>
      </c>
      <c r="H79" s="4">
        <v>5131.0369366321438</v>
      </c>
      <c r="I79" s="4">
        <v>118630.54222025658</v>
      </c>
      <c r="J79" s="4">
        <v>154854.3009</v>
      </c>
      <c r="K79" s="4">
        <v>82.714285714285708</v>
      </c>
      <c r="L79" s="4">
        <v>13.12963501092033</v>
      </c>
      <c r="M79" s="4">
        <v>0.83440418552950846</v>
      </c>
      <c r="N79" s="4">
        <v>11.384664750000001</v>
      </c>
    </row>
    <row r="80" spans="2:14" s="4" customFormat="1">
      <c r="B80" s="4" t="str">
        <f>VLOOKUP(F80,[1]NUTS_Europa!$A$2:$C$81,2,FALSE)</f>
        <v>FRD2</v>
      </c>
      <c r="C80" s="4">
        <f>VLOOKUP(F80,[1]NUTS_Europa!$A$2:$C$81,3,FALSE)</f>
        <v>271</v>
      </c>
      <c r="D80" s="4" t="str">
        <f>VLOOKUP(G80,[1]NUTS_Europa!$A$2:$C$81,2,FALSE)</f>
        <v>PT18</v>
      </c>
      <c r="E80" s="4">
        <f>VLOOKUP(G80,[1]NUTS_Europa!$A$2:$C$81,3,FALSE)</f>
        <v>61</v>
      </c>
      <c r="F80" s="4">
        <v>60</v>
      </c>
      <c r="G80" s="4">
        <v>80</v>
      </c>
      <c r="H80" s="4">
        <v>7477.8831128618949</v>
      </c>
      <c r="I80" s="4">
        <v>118630.54222025658</v>
      </c>
      <c r="J80" s="4">
        <v>120125.8052</v>
      </c>
      <c r="K80" s="4">
        <v>82.714285714285708</v>
      </c>
      <c r="L80" s="4">
        <v>13.12963501092033</v>
      </c>
      <c r="M80" s="4">
        <v>0.83440418552950846</v>
      </c>
      <c r="N80" s="4">
        <v>11.384664750000001</v>
      </c>
    </row>
    <row r="81" spans="2:14" s="4" customFormat="1">
      <c r="B81" s="4" t="str">
        <f>VLOOKUP(F81,[1]NUTS_Europa!$A$2:$C$81,2,FALSE)</f>
        <v>FRG0</v>
      </c>
      <c r="C81" s="4">
        <f>VLOOKUP(F81,[1]NUTS_Europa!$A$2:$C$81,3,FALSE)</f>
        <v>283</v>
      </c>
      <c r="D81" s="4" t="str">
        <f>VLOOKUP(G81,[1]NUTS_Europa!$A$2:$C$81,2,FALSE)</f>
        <v>FRI1</v>
      </c>
      <c r="E81" s="4">
        <f>VLOOKUP(G81,[1]NUTS_Europa!$A$2:$C$81,3,FALSE)</f>
        <v>275</v>
      </c>
      <c r="F81" s="4">
        <v>62</v>
      </c>
      <c r="G81" s="4">
        <v>64</v>
      </c>
      <c r="H81" s="4">
        <v>10090.095335089249</v>
      </c>
      <c r="I81" s="4">
        <v>30726.868862947278</v>
      </c>
      <c r="J81" s="4">
        <v>156784.57750000001</v>
      </c>
      <c r="K81" s="4">
        <v>5.7142857142857144</v>
      </c>
      <c r="L81" s="4">
        <v>13.471260591179874</v>
      </c>
      <c r="M81" s="4">
        <v>1.007632166822809</v>
      </c>
      <c r="N81" s="4">
        <v>12.526900752527801</v>
      </c>
    </row>
    <row r="82" spans="2:14" s="4" customFormat="1">
      <c r="B82" s="4" t="str">
        <f>VLOOKUP(F82,[1]NUTS_Europa!$A$2:$C$81,2,FALSE)</f>
        <v>FRH0</v>
      </c>
      <c r="C82" s="4">
        <f>VLOOKUP(F82,[1]NUTS_Europa!$A$2:$C$81,3,FALSE)</f>
        <v>282</v>
      </c>
      <c r="D82" s="4" t="str">
        <f>VLOOKUP(G82,[1]NUTS_Europa!$A$2:$C$81,2,FALSE)</f>
        <v>NL12</v>
      </c>
      <c r="E82" s="4">
        <f>VLOOKUP(G82,[1]NUTS_Europa!$A$2:$C$81,3,FALSE)</f>
        <v>250</v>
      </c>
      <c r="F82" s="4">
        <v>63</v>
      </c>
      <c r="G82" s="4">
        <v>71</v>
      </c>
      <c r="H82" s="4">
        <v>18576.60438343279</v>
      </c>
      <c r="I82" s="4">
        <v>62788.241849409933</v>
      </c>
      <c r="J82" s="4">
        <v>117923.68180000001</v>
      </c>
      <c r="K82" s="4">
        <v>25.928571428571427</v>
      </c>
      <c r="L82" s="4">
        <v>9.9180429779756203</v>
      </c>
      <c r="M82" s="4">
        <v>2.7782178093605734</v>
      </c>
      <c r="N82" s="4">
        <v>30.927692154878642</v>
      </c>
    </row>
    <row r="83" spans="2:14" s="4" customFormat="1">
      <c r="B83" s="4" t="str">
        <f>VLOOKUP(F83,[1]NUTS_Europa!$A$2:$C$81,2,FALSE)</f>
        <v>FRJ1</v>
      </c>
      <c r="C83" s="4">
        <f>VLOOKUP(F83,[1]NUTS_Europa!$A$2:$C$81,3,FALSE)</f>
        <v>1064</v>
      </c>
      <c r="D83" s="4" t="str">
        <f>VLOOKUP(G83,[1]NUTS_Europa!$A$2:$C$81,2,FALSE)</f>
        <v>PT17</v>
      </c>
      <c r="E83" s="4">
        <f>VLOOKUP(G83,[1]NUTS_Europa!$A$2:$C$81,3,FALSE)</f>
        <v>297</v>
      </c>
      <c r="F83" s="4">
        <v>66</v>
      </c>
      <c r="G83" s="4">
        <v>79</v>
      </c>
      <c r="H83" s="4">
        <v>11788.751144477998</v>
      </c>
      <c r="I83" s="4">
        <v>57326.844029221269</v>
      </c>
      <c r="J83" s="4">
        <v>192445.7181</v>
      </c>
      <c r="K83" s="4">
        <v>33.071428571428569</v>
      </c>
      <c r="L83" s="4">
        <v>6.4732547419229665</v>
      </c>
      <c r="M83" s="4">
        <v>0.83351292974559399</v>
      </c>
      <c r="N83" s="4">
        <v>12.654361805861022</v>
      </c>
    </row>
    <row r="84" spans="2:14" s="4" customFormat="1"/>
    <row r="85" spans="2:14" s="4" customFormat="1">
      <c r="B85" s="4" t="s">
        <v>14</v>
      </c>
    </row>
    <row r="86" spans="2:14" s="4" customFormat="1">
      <c r="B86" s="4" t="s">
        <v>0</v>
      </c>
      <c r="C86" s="4" t="s">
        <v>1</v>
      </c>
      <c r="D86" s="4" t="s">
        <v>2</v>
      </c>
      <c r="E86" s="4" t="s">
        <v>3</v>
      </c>
      <c r="F86" s="4" t="s">
        <v>4</v>
      </c>
      <c r="G86" s="4" t="s">
        <v>5</v>
      </c>
      <c r="H86" s="4" t="s">
        <v>39</v>
      </c>
      <c r="I86" s="4" t="s">
        <v>13</v>
      </c>
      <c r="J86" s="4" t="s">
        <v>6</v>
      </c>
      <c r="K86" s="4" t="s">
        <v>7</v>
      </c>
      <c r="L86" s="4" t="s">
        <v>8</v>
      </c>
      <c r="M86" s="4" t="s">
        <v>9</v>
      </c>
      <c r="N86" s="4" t="s">
        <v>10</v>
      </c>
    </row>
    <row r="87" spans="2:14" s="4" customFormat="1">
      <c r="B87" s="4" t="str">
        <f>VLOOKUP(F87,[1]NUTS_Europa!$A$2:$C$81,2,FALSE)</f>
        <v>ES52</v>
      </c>
      <c r="C87" s="4">
        <f>VLOOKUP(F87,[1]NUTS_Europa!$A$2:$C$81,3,FALSE)</f>
        <v>1063</v>
      </c>
      <c r="D87" s="4" t="str">
        <f>VLOOKUP(G87,[1]NUTS_Europa!$A$2:$C$81,2,FALSE)</f>
        <v>PT15</v>
      </c>
      <c r="E87" s="4">
        <f>VLOOKUP(G87,[1]NUTS_Europa!$A$2:$C$81,3,FALSE)</f>
        <v>61</v>
      </c>
      <c r="F87" s="4">
        <v>56</v>
      </c>
      <c r="G87" s="4">
        <v>77</v>
      </c>
      <c r="H87" s="4">
        <v>40470.801084610073</v>
      </c>
      <c r="I87" s="4">
        <v>346819.07915934466</v>
      </c>
      <c r="J87" s="4">
        <v>118487.9544</v>
      </c>
      <c r="K87" s="4">
        <v>37.142857142857146</v>
      </c>
      <c r="L87" s="4">
        <v>11.77221273215871</v>
      </c>
      <c r="M87" s="4">
        <v>2.7891888131711045</v>
      </c>
      <c r="N87" s="4">
        <v>45.492445828008663</v>
      </c>
    </row>
    <row r="88" spans="2:14" s="4" customFormat="1">
      <c r="B88" s="4" t="str">
        <f>VLOOKUP(G88,[1]NUTS_Europa!$A$2:$C$81,2,FALSE)</f>
        <v>PT15</v>
      </c>
      <c r="C88" s="4">
        <f>VLOOKUP(G88,[1]NUTS_Europa!$A$2:$C$81,3,FALSE)</f>
        <v>61</v>
      </c>
      <c r="D88" s="4" t="str">
        <f>VLOOKUP(F88,[1]NUTS_Europa!$A$2:$C$81,2,FALSE)</f>
        <v>FRD2</v>
      </c>
      <c r="E88" s="4">
        <f>VLOOKUP(F88,[1]NUTS_Europa!$A$2:$C$81,3,FALSE)</f>
        <v>271</v>
      </c>
      <c r="F88" s="4">
        <v>60</v>
      </c>
      <c r="G88" s="4">
        <v>77</v>
      </c>
      <c r="H88" s="4">
        <v>5131.0369366321438</v>
      </c>
      <c r="I88" s="4">
        <v>118630.54222025658</v>
      </c>
      <c r="J88" s="4">
        <v>154854.3009</v>
      </c>
      <c r="K88" s="4">
        <v>82.714285714285708</v>
      </c>
      <c r="L88" s="4">
        <v>13.12963501092033</v>
      </c>
      <c r="M88" s="4">
        <v>0.83440418552950846</v>
      </c>
      <c r="N88" s="4">
        <v>11.384664750000001</v>
      </c>
    </row>
    <row r="89" spans="2:14" s="4" customFormat="1">
      <c r="B89" s="4" t="str">
        <f>VLOOKUP(F89,[1]NUTS_Europa!$A$2:$C$81,2,FALSE)</f>
        <v>FRD2</v>
      </c>
      <c r="C89" s="4">
        <f>VLOOKUP(F89,[1]NUTS_Europa!$A$2:$C$81,3,FALSE)</f>
        <v>271</v>
      </c>
      <c r="D89" s="4" t="str">
        <f>VLOOKUP(G89,[1]NUTS_Europa!$A$2:$C$81,2,FALSE)</f>
        <v>PT18</v>
      </c>
      <c r="E89" s="4">
        <f>VLOOKUP(G89,[1]NUTS_Europa!$A$2:$C$81,3,FALSE)</f>
        <v>61</v>
      </c>
      <c r="F89" s="4">
        <v>60</v>
      </c>
      <c r="G89" s="4">
        <v>80</v>
      </c>
      <c r="H89" s="4">
        <v>7477.8831128618949</v>
      </c>
      <c r="I89" s="4">
        <v>118630.54222025658</v>
      </c>
      <c r="J89" s="4">
        <v>120125.8052</v>
      </c>
      <c r="K89" s="4">
        <v>82.714285714285708</v>
      </c>
      <c r="L89" s="4">
        <v>13.12963501092033</v>
      </c>
      <c r="M89" s="4">
        <v>0.83440418552950846</v>
      </c>
      <c r="N89" s="4">
        <v>11.384664750000001</v>
      </c>
    </row>
    <row r="90" spans="2:14" s="4" customFormat="1">
      <c r="B90" s="4" t="str">
        <f>VLOOKUP(G90,[1]NUTS_Europa!$A$2:$C$81,2,FALSE)</f>
        <v>PT18</v>
      </c>
      <c r="C90" s="4">
        <f>VLOOKUP(G90,[1]NUTS_Europa!$A$2:$C$81,3,FALSE)</f>
        <v>61</v>
      </c>
      <c r="D90" s="4" t="str">
        <f>VLOOKUP(F90,[1]NUTS_Europa!$A$2:$C$81,2,FALSE)</f>
        <v>ES62</v>
      </c>
      <c r="E90" s="4">
        <f>VLOOKUP(F90,[1]NUTS_Europa!$A$2:$C$81,3,FALSE)</f>
        <v>462</v>
      </c>
      <c r="F90" s="4">
        <v>58</v>
      </c>
      <c r="G90" s="4">
        <v>80</v>
      </c>
      <c r="H90" s="4">
        <v>28503.037975083131</v>
      </c>
      <c r="I90" s="4">
        <v>30013.054472050295</v>
      </c>
      <c r="J90" s="4">
        <v>199597.76430000001</v>
      </c>
      <c r="K90" s="4">
        <v>4.7857142857142856</v>
      </c>
      <c r="L90" s="4">
        <v>11.783896268861632</v>
      </c>
      <c r="M90" s="4">
        <v>1.4518343173840174</v>
      </c>
      <c r="N90" s="4">
        <v>23.67982179010146</v>
      </c>
    </row>
    <row r="91" spans="2:14" s="4" customFormat="1">
      <c r="B91" s="4" t="str">
        <f>VLOOKUP(G91,[1]NUTS_Europa!$A$2:$C$81,2,FALSE)</f>
        <v>ES62</v>
      </c>
      <c r="C91" s="4">
        <f>VLOOKUP(G91,[1]NUTS_Europa!$A$2:$C$81,3,FALSE)</f>
        <v>462</v>
      </c>
      <c r="D91" s="4" t="str">
        <f>VLOOKUP(F91,[1]NUTS_Europa!$A$2:$C$81,2,FALSE)</f>
        <v>ES21</v>
      </c>
      <c r="E91" s="4">
        <f>VLOOKUP(F91,[1]NUTS_Europa!$A$2:$C$81,3,FALSE)</f>
        <v>1063</v>
      </c>
      <c r="F91" s="4">
        <v>54</v>
      </c>
      <c r="G91" s="4">
        <v>58</v>
      </c>
      <c r="H91" s="4">
        <v>17550.396574143808</v>
      </c>
      <c r="I91" s="4">
        <v>343286.79554477165</v>
      </c>
      <c r="J91" s="4">
        <v>131067.4498</v>
      </c>
      <c r="K91" s="4">
        <v>32.857142857142854</v>
      </c>
      <c r="L91" s="4">
        <v>11.073723136966006</v>
      </c>
      <c r="M91" s="4">
        <v>0.81507264240296062</v>
      </c>
      <c r="N91" s="4">
        <v>12.374402060174839</v>
      </c>
    </row>
    <row r="92" spans="2:14" s="4" customFormat="1">
      <c r="B92" s="4" t="str">
        <f>VLOOKUP(G92,[1]NUTS_Europa!$A$2:$C$81,2,FALSE)</f>
        <v>ES21</v>
      </c>
      <c r="C92" s="4">
        <f>VLOOKUP(G92,[1]NUTS_Europa!$A$2:$C$81,3,FALSE)</f>
        <v>1063</v>
      </c>
      <c r="D92" s="4" t="str">
        <f>VLOOKUP(F92,[1]NUTS_Europa!$A$2:$C$81,2,FALSE)</f>
        <v>ES61</v>
      </c>
      <c r="E92" s="4">
        <f>VLOOKUP(F92,[1]NUTS_Europa!$A$2:$C$81,3,FALSE)</f>
        <v>61</v>
      </c>
      <c r="F92" s="4">
        <v>17</v>
      </c>
      <c r="G92" s="4">
        <v>54</v>
      </c>
      <c r="H92" s="4">
        <v>53970.138474721716</v>
      </c>
      <c r="I92" s="4">
        <v>346819.07915934466</v>
      </c>
      <c r="J92" s="4">
        <v>137713.6226</v>
      </c>
      <c r="K92" s="4">
        <v>37.142857142857146</v>
      </c>
      <c r="L92" s="4">
        <v>11.77221273215871</v>
      </c>
      <c r="M92" s="4">
        <v>2.7891888131711045</v>
      </c>
      <c r="N92" s="4">
        <v>45.492445828008663</v>
      </c>
    </row>
    <row r="93" spans="2:14" s="4" customFormat="1">
      <c r="B93" s="4" t="str">
        <f>VLOOKUP(F93,[1]NUTS_Europa!$A$2:$C$81,2,FALSE)</f>
        <v>ES61</v>
      </c>
      <c r="C93" s="4">
        <f>VLOOKUP(F93,[1]NUTS_Europa!$A$2:$C$81,3,FALSE)</f>
        <v>61</v>
      </c>
      <c r="D93" s="4" t="str">
        <f>VLOOKUP(G93,[1]NUTS_Europa!$A$2:$C$81,2,FALSE)</f>
        <v>ES52</v>
      </c>
      <c r="E93" s="4">
        <f>VLOOKUP(G93,[1]NUTS_Europa!$A$2:$C$81,3,FALSE)</f>
        <v>1063</v>
      </c>
      <c r="F93" s="4">
        <v>17</v>
      </c>
      <c r="G93" s="4">
        <v>56</v>
      </c>
      <c r="H93" s="4">
        <v>39395.632619910917</v>
      </c>
      <c r="I93" s="4">
        <v>346819.07915934466</v>
      </c>
      <c r="J93" s="4">
        <v>145277.79319999999</v>
      </c>
      <c r="K93" s="4">
        <v>37.142857142857146</v>
      </c>
      <c r="L93" s="4">
        <v>11.77221273215871</v>
      </c>
      <c r="M93" s="4">
        <v>2.7891888131711045</v>
      </c>
      <c r="N93" s="4">
        <v>45.492445828008663</v>
      </c>
    </row>
    <row r="94" spans="2:14" s="4" customFormat="1"/>
    <row r="95" spans="2:14" s="4" customFormat="1"/>
    <row r="96" spans="2:14" s="4" customFormat="1">
      <c r="B96" s="4" t="s">
        <v>17</v>
      </c>
    </row>
    <row r="97" spans="2:14" s="4" customFormat="1">
      <c r="B97" s="4" t="s">
        <v>0</v>
      </c>
      <c r="C97" s="4" t="s">
        <v>1</v>
      </c>
      <c r="D97" s="4" t="s">
        <v>2</v>
      </c>
      <c r="E97" s="4" t="s">
        <v>3</v>
      </c>
      <c r="F97" s="4" t="s">
        <v>4</v>
      </c>
      <c r="G97" s="4" t="s">
        <v>5</v>
      </c>
      <c r="H97" s="4" t="s">
        <v>39</v>
      </c>
      <c r="I97" s="4" t="s">
        <v>13</v>
      </c>
      <c r="J97" s="4" t="s">
        <v>6</v>
      </c>
      <c r="K97" s="4" t="s">
        <v>7</v>
      </c>
      <c r="L97" s="4" t="s">
        <v>8</v>
      </c>
      <c r="M97" s="4" t="s">
        <v>9</v>
      </c>
      <c r="N97" s="4" t="s">
        <v>10</v>
      </c>
    </row>
    <row r="98" spans="2:14" s="4" customFormat="1">
      <c r="B98" s="4" t="str">
        <f>VLOOKUP(F98,[1]NUTS_Europa!$A$2:$C$81,2,FALSE)</f>
        <v>DE50</v>
      </c>
      <c r="C98" s="4">
        <f>VLOOKUP(F98,[1]NUTS_Europa!$A$2:$C$81,3,FALSE)</f>
        <v>245</v>
      </c>
      <c r="D98" s="4" t="str">
        <f>VLOOKUP(G98,[1]NUTS_Europa!$A$2:$C$81,2,FALSE)</f>
        <v>PT11</v>
      </c>
      <c r="E98" s="4">
        <f>VLOOKUP(G98,[1]NUTS_Europa!$A$2:$C$81,3,FALSE)</f>
        <v>288</v>
      </c>
      <c r="F98" s="4">
        <v>4</v>
      </c>
      <c r="G98" s="4">
        <v>76</v>
      </c>
      <c r="H98" s="4">
        <v>54212.215333620763</v>
      </c>
      <c r="I98" s="4">
        <v>445407.03418762598</v>
      </c>
      <c r="J98" s="4">
        <v>144185.261</v>
      </c>
      <c r="K98" s="4">
        <v>79.335714285714289</v>
      </c>
      <c r="L98" s="4">
        <v>8.4321868661657913</v>
      </c>
      <c r="M98" s="4">
        <v>1.2045957955761486</v>
      </c>
      <c r="N98" s="4">
        <v>15.473580762283069</v>
      </c>
    </row>
    <row r="99" spans="2:14" s="4" customFormat="1">
      <c r="B99" s="4" t="str">
        <f>VLOOKUP(G99,[1]NUTS_Europa!$A$2:$C$81,2,FALSE)</f>
        <v>PT11</v>
      </c>
      <c r="C99" s="4">
        <f>VLOOKUP(G99,[1]NUTS_Europa!$A$2:$C$81,3,FALSE)</f>
        <v>288</v>
      </c>
      <c r="D99" s="4" t="str">
        <f>VLOOKUP(F99,[1]NUTS_Europa!$A$2:$C$81,2,FALSE)</f>
        <v>DE94</v>
      </c>
      <c r="E99" s="4">
        <f>VLOOKUP(F99,[1]NUTS_Europa!$A$2:$C$81,3,FALSE)</f>
        <v>245</v>
      </c>
      <c r="F99" s="4">
        <v>8</v>
      </c>
      <c r="G99" s="4">
        <v>76</v>
      </c>
      <c r="H99" s="4">
        <v>54492.587332884876</v>
      </c>
      <c r="I99" s="4">
        <v>445407.03418762598</v>
      </c>
      <c r="J99" s="4">
        <v>163171.4883</v>
      </c>
      <c r="K99" s="4">
        <v>79.335714285714289</v>
      </c>
      <c r="L99" s="4">
        <v>8.4321868661657913</v>
      </c>
      <c r="M99" s="4">
        <v>1.2045957955761486</v>
      </c>
      <c r="N99" s="4">
        <v>15.473580762283069</v>
      </c>
    </row>
    <row r="100" spans="2:14" s="4" customFormat="1">
      <c r="B100" s="4" t="str">
        <f>VLOOKUP(F100,[1]NUTS_Europa!$A$2:$C$81,2,FALSE)</f>
        <v>DE94</v>
      </c>
      <c r="C100" s="4">
        <f>VLOOKUP(F100,[1]NUTS_Europa!$A$2:$C$81,3,FALSE)</f>
        <v>245</v>
      </c>
      <c r="D100" s="4" t="str">
        <f>VLOOKUP(G100,[1]NUTS_Europa!$A$2:$C$81,2,FALSE)</f>
        <v>ES11</v>
      </c>
      <c r="E100" s="4">
        <f>VLOOKUP(G100,[1]NUTS_Europa!$A$2:$C$81,3,FALSE)</f>
        <v>288</v>
      </c>
      <c r="F100" s="4">
        <v>8</v>
      </c>
      <c r="G100" s="4">
        <v>11</v>
      </c>
      <c r="H100" s="4">
        <v>52135.83719414306</v>
      </c>
      <c r="I100" s="4">
        <v>445407.03418762598</v>
      </c>
      <c r="J100" s="4">
        <v>123840.01519999999</v>
      </c>
      <c r="K100" s="4">
        <v>79.335714285714289</v>
      </c>
      <c r="L100" s="4">
        <v>8.4321868661657913</v>
      </c>
      <c r="M100" s="4">
        <v>1.2045957955761486</v>
      </c>
      <c r="N100" s="4">
        <v>15.473580762283069</v>
      </c>
    </row>
    <row r="101" spans="2:14" s="4" customFormat="1">
      <c r="B101" s="4" t="str">
        <f>VLOOKUP(F101,[1]NUTS_Europa!$A$2:$C$81,2,FALSE)</f>
        <v>ES11</v>
      </c>
      <c r="C101" s="4">
        <f>VLOOKUP(F101,[1]NUTS_Europa!$A$2:$C$81,3,FALSE)</f>
        <v>288</v>
      </c>
      <c r="D101" s="4" t="str">
        <f>VLOOKUP(G101,[1]NUTS_Europa!$A$2:$C$81,2,FALSE)</f>
        <v>DEF0</v>
      </c>
      <c r="E101" s="4">
        <f>VLOOKUP(G101,[1]NUTS_Europa!$A$2:$C$81,3,FALSE)</f>
        <v>245</v>
      </c>
      <c r="F101" s="4">
        <v>11</v>
      </c>
      <c r="G101" s="4">
        <v>50</v>
      </c>
      <c r="H101" s="4">
        <v>53216.691568117756</v>
      </c>
      <c r="I101" s="4">
        <v>445407.03418762598</v>
      </c>
      <c r="J101" s="4">
        <v>199597.76430000001</v>
      </c>
      <c r="K101" s="4">
        <v>79.335714285714289</v>
      </c>
      <c r="L101" s="4">
        <v>8.4321868661657913</v>
      </c>
      <c r="M101" s="4">
        <v>1.2045957955761486</v>
      </c>
      <c r="N101" s="4">
        <v>15.473580762283069</v>
      </c>
    </row>
    <row r="102" spans="2:14" s="4" customFormat="1">
      <c r="B102" s="4" t="str">
        <f>VLOOKUP(F102,[1]NUTS_Europa!$A$2:$C$81,2,FALSE)</f>
        <v>DEF0</v>
      </c>
      <c r="C102" s="4">
        <f>VLOOKUP(F102,[1]NUTS_Europa!$A$2:$C$81,3,FALSE)</f>
        <v>245</v>
      </c>
      <c r="D102" s="4" t="str">
        <f>VLOOKUP(G102,[1]NUTS_Europa!$A$2:$C$81,2,FALSE)</f>
        <v>FRI3</v>
      </c>
      <c r="E102" s="4">
        <f>VLOOKUP(G102,[1]NUTS_Europa!$A$2:$C$81,3,FALSE)</f>
        <v>282</v>
      </c>
      <c r="F102" s="4">
        <v>50</v>
      </c>
      <c r="G102" s="4">
        <v>65</v>
      </c>
      <c r="H102" s="4">
        <v>57875.949494344226</v>
      </c>
      <c r="I102" s="4">
        <v>457382.15557855071</v>
      </c>
      <c r="J102" s="4">
        <v>191087.21979999999</v>
      </c>
      <c r="K102" s="4">
        <v>63.290714285714287</v>
      </c>
      <c r="L102" s="4">
        <v>9.2748818232009267</v>
      </c>
      <c r="M102" s="4">
        <v>1.2667493591971579</v>
      </c>
      <c r="N102" s="4">
        <v>14.10171444680808</v>
      </c>
    </row>
    <row r="103" spans="2:14" s="4" customFormat="1">
      <c r="B103" s="4" t="str">
        <f>VLOOKUP(G103,[1]NUTS_Europa!$A$2:$C$81,2,FALSE)</f>
        <v>FRI3</v>
      </c>
      <c r="C103" s="4">
        <f>VLOOKUP(G103,[1]NUTS_Europa!$A$2:$C$81,3,FALSE)</f>
        <v>282</v>
      </c>
      <c r="D103" s="4" t="str">
        <f>VLOOKUP(F103,[1]NUTS_Europa!$A$2:$C$81,2,FALSE)</f>
        <v>FRI3</v>
      </c>
      <c r="E103" s="4">
        <f>VLOOKUP(F103,[1]NUTS_Europa!$A$2:$C$81,3,FALSE)</f>
        <v>283</v>
      </c>
      <c r="F103" s="4">
        <v>25</v>
      </c>
      <c r="G103" s="4">
        <v>65</v>
      </c>
      <c r="H103" s="4">
        <v>6794.0536622864702</v>
      </c>
      <c r="I103" s="4">
        <v>33202.860480832787</v>
      </c>
      <c r="J103" s="4">
        <v>122072.6309</v>
      </c>
      <c r="K103" s="4">
        <v>7.8571428571428568</v>
      </c>
      <c r="L103" s="4">
        <v>11.012089414168509</v>
      </c>
      <c r="M103" s="4">
        <v>1.0101408659077731</v>
      </c>
      <c r="N103" s="4">
        <v>12.558088943506652</v>
      </c>
    </row>
    <row r="104" spans="2:14" s="4" customFormat="1">
      <c r="B104" s="4" t="str">
        <f>VLOOKUP(F104,[1]NUTS_Europa!$A$2:$C$81,2,FALSE)</f>
        <v>FRI3</v>
      </c>
      <c r="C104" s="4">
        <f>VLOOKUP(F104,[1]NUTS_Europa!$A$2:$C$81,3,FALSE)</f>
        <v>283</v>
      </c>
      <c r="D104" s="4" t="str">
        <f>VLOOKUP(G104,[1]NUTS_Europa!$A$2:$C$81,2,FALSE)</f>
        <v>FRI2</v>
      </c>
      <c r="E104" s="4">
        <f>VLOOKUP(G104,[1]NUTS_Europa!$A$2:$C$81,3,FALSE)</f>
        <v>275</v>
      </c>
      <c r="F104" s="4">
        <v>25</v>
      </c>
      <c r="G104" s="4">
        <v>69</v>
      </c>
      <c r="H104" s="4">
        <v>5575.1685562143102</v>
      </c>
      <c r="I104" s="4">
        <v>30726.868862947278</v>
      </c>
      <c r="J104" s="4">
        <v>192445.7181</v>
      </c>
      <c r="K104" s="4">
        <v>5.7142857142857144</v>
      </c>
      <c r="L104" s="4">
        <v>13.471260591179874</v>
      </c>
      <c r="M104" s="4">
        <v>1.007632166822809</v>
      </c>
      <c r="N104" s="4">
        <v>12.526900752527801</v>
      </c>
    </row>
    <row r="105" spans="2:14" s="4" customFormat="1">
      <c r="B105" s="4" t="str">
        <f>VLOOKUP(G105,[1]NUTS_Europa!$A$2:$C$81,2,FALSE)</f>
        <v>FRI2</v>
      </c>
      <c r="C105" s="4">
        <f>VLOOKUP(G105,[1]NUTS_Europa!$A$2:$C$81,3,FALSE)</f>
        <v>275</v>
      </c>
      <c r="D105" s="4" t="str">
        <f>VLOOKUP(F105,[1]NUTS_Europa!$A$2:$C$81,2,FALSE)</f>
        <v>FRI1</v>
      </c>
      <c r="E105" s="4">
        <f>VLOOKUP(F105,[1]NUTS_Europa!$A$2:$C$81,3,FALSE)</f>
        <v>283</v>
      </c>
      <c r="F105" s="4">
        <v>24</v>
      </c>
      <c r="G105" s="4">
        <v>69</v>
      </c>
      <c r="H105" s="4">
        <v>7557.1309491266238</v>
      </c>
      <c r="I105" s="4">
        <v>30726.868862947278</v>
      </c>
      <c r="J105" s="4">
        <v>141734.02660000001</v>
      </c>
      <c r="K105" s="4">
        <v>5.7142857142857144</v>
      </c>
      <c r="L105" s="4">
        <v>13.471260591179874</v>
      </c>
      <c r="M105" s="4">
        <v>1.007632166822809</v>
      </c>
      <c r="N105" s="4">
        <v>12.526900752527801</v>
      </c>
    </row>
    <row r="106" spans="2:14" s="4" customFormat="1">
      <c r="B106" s="4" t="str">
        <f>VLOOKUP(F106,[1]NUTS_Europa!$A$2:$C$81,2,FALSE)</f>
        <v>FRI1</v>
      </c>
      <c r="C106" s="4">
        <f>VLOOKUP(F106,[1]NUTS_Europa!$A$2:$C$81,3,FALSE)</f>
        <v>283</v>
      </c>
      <c r="D106" s="4" t="str">
        <f>VLOOKUP(G106,[1]NUTS_Europa!$A$2:$C$81,2,FALSE)</f>
        <v>FRI1</v>
      </c>
      <c r="E106" s="4">
        <f>VLOOKUP(G106,[1]NUTS_Europa!$A$2:$C$81,3,FALSE)</f>
        <v>275</v>
      </c>
      <c r="F106" s="4">
        <v>24</v>
      </c>
      <c r="G106" s="4">
        <v>64</v>
      </c>
      <c r="H106" s="4">
        <v>9728.2432799517319</v>
      </c>
      <c r="I106" s="4">
        <v>30726.868862947278</v>
      </c>
      <c r="J106" s="4">
        <v>131067.4498</v>
      </c>
      <c r="K106" s="4">
        <v>5.7142857142857144</v>
      </c>
      <c r="L106" s="4">
        <v>13.471260591179874</v>
      </c>
      <c r="M106" s="4">
        <v>1.007632166822809</v>
      </c>
      <c r="N106" s="4">
        <v>12.526900752527801</v>
      </c>
    </row>
    <row r="107" spans="2:14" s="4" customFormat="1">
      <c r="B107" s="4" t="str">
        <f>VLOOKUP(G107,[1]NUTS_Europa!$A$2:$C$81,2,FALSE)</f>
        <v>FRI1</v>
      </c>
      <c r="C107" s="4">
        <f>VLOOKUP(G107,[1]NUTS_Europa!$A$2:$C$81,3,FALSE)</f>
        <v>275</v>
      </c>
      <c r="D107" s="4" t="str">
        <f>VLOOKUP(F107,[1]NUTS_Europa!$A$2:$C$81,2,FALSE)</f>
        <v>FRG0</v>
      </c>
      <c r="E107" s="4">
        <f>VLOOKUP(F107,[1]NUTS_Europa!$A$2:$C$81,3,FALSE)</f>
        <v>283</v>
      </c>
      <c r="F107" s="4">
        <v>62</v>
      </c>
      <c r="G107" s="4">
        <v>64</v>
      </c>
      <c r="H107" s="4">
        <v>10090.095335089249</v>
      </c>
      <c r="I107" s="4">
        <v>30726.868862947278</v>
      </c>
      <c r="J107" s="4">
        <v>156784.57750000001</v>
      </c>
      <c r="K107" s="4">
        <v>5.7142857142857144</v>
      </c>
      <c r="L107" s="4">
        <v>13.471260591179874</v>
      </c>
      <c r="M107" s="4">
        <v>1.007632166822809</v>
      </c>
      <c r="N107" s="4">
        <v>12.526900752527801</v>
      </c>
    </row>
    <row r="108" spans="2:14" s="4" customFormat="1">
      <c r="B108" s="4" t="str">
        <f>VLOOKUP(G108,[1]NUTS_Europa!$A$2:$C$81,2,FALSE)</f>
        <v>FRG0</v>
      </c>
      <c r="C108" s="4">
        <f>VLOOKUP(G108,[1]NUTS_Europa!$A$2:$C$81,3,FALSE)</f>
        <v>283</v>
      </c>
      <c r="D108" s="4" t="str">
        <f>VLOOKUP(F108,[1]NUTS_Europa!$A$2:$C$81,2,FALSE)</f>
        <v>ES13</v>
      </c>
      <c r="E108" s="4">
        <f>VLOOKUP(F108,[1]NUTS_Europa!$A$2:$C$81,3,FALSE)</f>
        <v>163</v>
      </c>
      <c r="F108" s="4">
        <v>13</v>
      </c>
      <c r="G108" s="4">
        <v>62</v>
      </c>
      <c r="H108" s="4">
        <v>6524.0255590122988</v>
      </c>
      <c r="I108" s="4">
        <v>41401.093499983595</v>
      </c>
      <c r="J108" s="4">
        <v>118487.9544</v>
      </c>
      <c r="K108" s="4">
        <v>13.421428571428573</v>
      </c>
      <c r="L108" s="4">
        <v>12.487399082235406</v>
      </c>
      <c r="M108" s="4">
        <v>1.0050340867064003</v>
      </c>
      <c r="N108" s="4">
        <v>12.494601375</v>
      </c>
    </row>
    <row r="109" spans="2:14" s="4" customFormat="1">
      <c r="B109" s="4" t="str">
        <f>VLOOKUP(F109,[1]NUTS_Europa!$A$2:$C$81,2,FALSE)</f>
        <v>ES13</v>
      </c>
      <c r="C109" s="4">
        <f>VLOOKUP(F109,[1]NUTS_Europa!$A$2:$C$81,3,FALSE)</f>
        <v>163</v>
      </c>
      <c r="D109" s="4" t="str">
        <f>VLOOKUP(G109,[1]NUTS_Europa!$A$2:$C$81,2,FALSE)</f>
        <v>FRH0</v>
      </c>
      <c r="E109" s="4">
        <f>VLOOKUP(G109,[1]NUTS_Europa!$A$2:$C$81,3,FALSE)</f>
        <v>283</v>
      </c>
      <c r="F109" s="4">
        <v>13</v>
      </c>
      <c r="G109" s="4">
        <v>23</v>
      </c>
      <c r="H109" s="4">
        <v>7213.0528464380486</v>
      </c>
      <c r="I109" s="4">
        <v>41401.093499983595</v>
      </c>
      <c r="J109" s="4">
        <v>118487.9544</v>
      </c>
      <c r="K109" s="4">
        <v>13.421428571428573</v>
      </c>
      <c r="L109" s="4">
        <v>12.487399082235406</v>
      </c>
      <c r="M109" s="4">
        <v>1.0050340867064003</v>
      </c>
      <c r="N109" s="4">
        <v>12.494601375</v>
      </c>
    </row>
    <row r="110" spans="2:14" s="4" customFormat="1">
      <c r="B110" s="4" t="str">
        <f>VLOOKUP(F110,[1]NUTS_Europa!$A$2:$C$81,2,FALSE)</f>
        <v>FRH0</v>
      </c>
      <c r="C110" s="4">
        <f>VLOOKUP(F110,[1]NUTS_Europa!$A$2:$C$81,3,FALSE)</f>
        <v>283</v>
      </c>
      <c r="D110" s="4" t="str">
        <f>VLOOKUP(G110,[1]NUTS_Europa!$A$2:$C$81,2,FALSE)</f>
        <v>ES12</v>
      </c>
      <c r="E110" s="4">
        <f>VLOOKUP(G110,[1]NUTS_Europa!$A$2:$C$81,3,FALSE)</f>
        <v>163</v>
      </c>
      <c r="F110" s="4">
        <v>23</v>
      </c>
      <c r="G110" s="4">
        <v>52</v>
      </c>
      <c r="H110" s="4">
        <v>9509.8104711905471</v>
      </c>
      <c r="I110" s="4">
        <v>41401.093499983595</v>
      </c>
      <c r="J110" s="4">
        <v>163171.4883</v>
      </c>
      <c r="K110" s="4">
        <v>13.421428571428573</v>
      </c>
      <c r="L110" s="4">
        <v>12.487399082235406</v>
      </c>
      <c r="M110" s="4">
        <v>1.0050340867064003</v>
      </c>
      <c r="N110" s="4">
        <v>12.494601375</v>
      </c>
    </row>
    <row r="111" spans="2:14" s="4" customFormat="1">
      <c r="B111" s="4" t="str">
        <f>VLOOKUP(G111,[1]NUTS_Europa!$A$2:$C$81,2,FALSE)</f>
        <v>ES12</v>
      </c>
      <c r="C111" s="4">
        <f>VLOOKUP(G111,[1]NUTS_Europa!$A$2:$C$81,3,FALSE)</f>
        <v>163</v>
      </c>
      <c r="D111" s="4" t="str">
        <f>VLOOKUP(F111,[1]NUTS_Europa!$A$2:$C$81,2,FALSE)</f>
        <v>ES11</v>
      </c>
      <c r="E111" s="4">
        <f>VLOOKUP(F111,[1]NUTS_Europa!$A$2:$C$81,3,FALSE)</f>
        <v>285</v>
      </c>
      <c r="F111" s="4">
        <v>51</v>
      </c>
      <c r="G111" s="4">
        <v>52</v>
      </c>
      <c r="H111" s="4">
        <v>7355.9213893014094</v>
      </c>
      <c r="I111" s="4">
        <v>46337.0601078088</v>
      </c>
      <c r="J111" s="4">
        <v>127001.217</v>
      </c>
      <c r="K111" s="4">
        <v>18.214285714285715</v>
      </c>
      <c r="L111" s="4">
        <v>10.762459489434145</v>
      </c>
      <c r="M111" s="4">
        <v>0.94138018485179786</v>
      </c>
      <c r="N111" s="4">
        <v>12.09245655</v>
      </c>
    </row>
    <row r="112" spans="2:14" s="4" customFormat="1">
      <c r="B112" s="4" t="str">
        <f>VLOOKUP(F112,[1]NUTS_Europa!$A$2:$C$81,2,FALSE)</f>
        <v>ES11</v>
      </c>
      <c r="C112" s="4">
        <f>VLOOKUP(F112,[1]NUTS_Europa!$A$2:$C$81,3,FALSE)</f>
        <v>285</v>
      </c>
      <c r="D112" s="4" t="str">
        <f>VLOOKUP(G112,[1]NUTS_Europa!$A$2:$C$81,2,FALSE)</f>
        <v>FRJ2</v>
      </c>
      <c r="E112" s="4">
        <f>VLOOKUP(G112,[1]NUTS_Europa!$A$2:$C$81,3,FALSE)</f>
        <v>163</v>
      </c>
      <c r="F112" s="4">
        <v>51</v>
      </c>
      <c r="G112" s="4">
        <v>68</v>
      </c>
      <c r="H112" s="4">
        <v>11372.902438189361</v>
      </c>
      <c r="I112" s="4">
        <v>46337.0601078088</v>
      </c>
      <c r="J112" s="4">
        <v>117923.68180000001</v>
      </c>
      <c r="K112" s="4">
        <v>18.214285714285715</v>
      </c>
      <c r="L112" s="4">
        <v>10.762459489434145</v>
      </c>
      <c r="M112" s="4">
        <v>0.94138018485179786</v>
      </c>
      <c r="N112" s="4">
        <v>12.09245655</v>
      </c>
    </row>
    <row r="113" spans="2:14" s="4" customFormat="1">
      <c r="B113" s="4" t="str">
        <f>VLOOKUP(G113,[1]NUTS_Europa!$A$2:$C$81,2,FALSE)</f>
        <v>FRJ2</v>
      </c>
      <c r="C113" s="4">
        <f>VLOOKUP(G113,[1]NUTS_Europa!$A$2:$C$81,3,FALSE)</f>
        <v>163</v>
      </c>
      <c r="D113" s="4" t="str">
        <f>VLOOKUP(F113,[1]NUTS_Europa!$A$2:$C$81,2,FALSE)</f>
        <v>FRJ2</v>
      </c>
      <c r="E113" s="4">
        <f>VLOOKUP(F113,[1]NUTS_Europa!$A$2:$C$81,3,FALSE)</f>
        <v>283</v>
      </c>
      <c r="F113" s="4">
        <v>28</v>
      </c>
      <c r="G113" s="4">
        <v>68</v>
      </c>
      <c r="H113" s="4">
        <v>15891.51558568142</v>
      </c>
      <c r="I113" s="4">
        <v>41401.093499983595</v>
      </c>
      <c r="J113" s="4">
        <v>123840.01519999999</v>
      </c>
      <c r="K113" s="4">
        <v>13.421428571428573</v>
      </c>
      <c r="L113" s="4">
        <v>12.487399082235406</v>
      </c>
      <c r="M113" s="4">
        <v>1.0050340867064003</v>
      </c>
      <c r="N113" s="4">
        <v>12.494601375</v>
      </c>
    </row>
    <row r="114" spans="2:14" s="4" customFormat="1">
      <c r="B114" s="4" t="str">
        <f>VLOOKUP(G114,[1]NUTS_Europa!$A$2:$C$81,2,FALSE)</f>
        <v>FRJ2</v>
      </c>
      <c r="C114" s="4">
        <f>VLOOKUP(G114,[1]NUTS_Europa!$A$2:$C$81,3,FALSE)</f>
        <v>283</v>
      </c>
      <c r="D114" s="4" t="str">
        <f>VLOOKUP(F114,[1]NUTS_Europa!$A$2:$C$81,2,FALSE)</f>
        <v>ES21</v>
      </c>
      <c r="E114" s="4">
        <f>VLOOKUP(F114,[1]NUTS_Europa!$A$2:$C$81,3,FALSE)</f>
        <v>163</v>
      </c>
      <c r="F114" s="4">
        <v>14</v>
      </c>
      <c r="G114" s="4">
        <v>28</v>
      </c>
      <c r="H114" s="4">
        <v>8709.2263848482489</v>
      </c>
      <c r="I114" s="4">
        <v>41401.093499983595</v>
      </c>
      <c r="J114" s="4">
        <v>156784.57750000001</v>
      </c>
      <c r="K114" s="4">
        <v>13.421428571428573</v>
      </c>
      <c r="L114" s="4">
        <v>12.487399082235406</v>
      </c>
      <c r="M114" s="4">
        <v>1.0050340867064003</v>
      </c>
      <c r="N114" s="4">
        <v>12.494601375</v>
      </c>
    </row>
    <row r="115" spans="2:14" s="4" customFormat="1">
      <c r="B115" s="4" t="str">
        <f>VLOOKUP(F115,[1]NUTS_Europa!$A$2:$C$81,2,FALSE)</f>
        <v>ES21</v>
      </c>
      <c r="C115" s="4">
        <f>VLOOKUP(F115,[1]NUTS_Europa!$A$2:$C$81,3,FALSE)</f>
        <v>163</v>
      </c>
      <c r="D115" s="4" t="str">
        <f>VLOOKUP(G115,[1]NUTS_Europa!$A$2:$C$81,2,FALSE)</f>
        <v>FRG0</v>
      </c>
      <c r="E115" s="4">
        <f>VLOOKUP(G115,[1]NUTS_Europa!$A$2:$C$81,3,FALSE)</f>
        <v>282</v>
      </c>
      <c r="F115" s="4">
        <v>14</v>
      </c>
      <c r="G115" s="4">
        <v>22</v>
      </c>
      <c r="H115" s="4">
        <v>6233.8362097072413</v>
      </c>
      <c r="I115" s="4">
        <v>47125.549643584862</v>
      </c>
      <c r="J115" s="4">
        <v>142392.87169999999</v>
      </c>
      <c r="K115" s="4">
        <v>19.052142857142858</v>
      </c>
      <c r="L115" s="4">
        <v>9.3142236186284464</v>
      </c>
      <c r="M115" s="4">
        <v>1.2848745204594909</v>
      </c>
      <c r="N115" s="4">
        <v>14.30348747046744</v>
      </c>
    </row>
    <row r="116" spans="2:14" s="4" customFormat="1">
      <c r="B116" s="4" t="str">
        <f>VLOOKUP(F116,[1]NUTS_Europa!$A$2:$C$81,2,FALSE)</f>
        <v>FRG0</v>
      </c>
      <c r="C116" s="4">
        <f>VLOOKUP(F116,[1]NUTS_Europa!$A$2:$C$81,3,FALSE)</f>
        <v>282</v>
      </c>
      <c r="D116" s="4" t="str">
        <f>VLOOKUP(G116,[1]NUTS_Europa!$A$2:$C$81,2,FALSE)</f>
        <v>NL12</v>
      </c>
      <c r="E116" s="4">
        <f>VLOOKUP(G116,[1]NUTS_Europa!$A$2:$C$81,3,FALSE)</f>
        <v>250</v>
      </c>
      <c r="F116" s="4">
        <v>22</v>
      </c>
      <c r="G116" s="4">
        <v>71</v>
      </c>
      <c r="H116" s="4">
        <v>20241.534835206374</v>
      </c>
      <c r="I116" s="4">
        <v>62788.241849409933</v>
      </c>
      <c r="J116" s="4">
        <v>199058.85829999999</v>
      </c>
      <c r="K116" s="4">
        <v>25.928571428571427</v>
      </c>
      <c r="L116" s="4">
        <v>9.9180429779756203</v>
      </c>
      <c r="M116" s="4">
        <v>2.7782178093605734</v>
      </c>
      <c r="N116" s="4">
        <v>30.927692154878642</v>
      </c>
    </row>
    <row r="117" spans="2:14" s="4" customFormat="1">
      <c r="B117" s="4" t="str">
        <f>VLOOKUP(G117,[1]NUTS_Europa!$A$2:$C$81,2,FALSE)</f>
        <v>NL12</v>
      </c>
      <c r="C117" s="4">
        <f>VLOOKUP(G117,[1]NUTS_Europa!$A$2:$C$81,3,FALSE)</f>
        <v>250</v>
      </c>
      <c r="D117" s="4" t="str">
        <f>VLOOKUP(F117,[1]NUTS_Europa!$A$2:$C$81,2,FALSE)</f>
        <v>FRH0</v>
      </c>
      <c r="E117" s="4">
        <f>VLOOKUP(F117,[1]NUTS_Europa!$A$2:$C$81,3,FALSE)</f>
        <v>282</v>
      </c>
      <c r="F117" s="4">
        <v>63</v>
      </c>
      <c r="G117" s="4">
        <v>71</v>
      </c>
      <c r="H117" s="4">
        <v>18576.60438343279</v>
      </c>
      <c r="I117" s="4">
        <v>62788.241849409933</v>
      </c>
      <c r="J117" s="4">
        <v>117923.68180000001</v>
      </c>
      <c r="K117" s="4">
        <v>25.928571428571427</v>
      </c>
      <c r="L117" s="4">
        <v>9.9180429779756203</v>
      </c>
      <c r="M117" s="4">
        <v>2.7782178093605734</v>
      </c>
      <c r="N117" s="4">
        <v>30.927692154878642</v>
      </c>
    </row>
    <row r="118" spans="2:14" s="4" customFormat="1">
      <c r="B118" s="4" t="str">
        <f>VLOOKUP(G118,[1]NUTS_Europa!$A$2:$C$81,2,FALSE)</f>
        <v>FRH0</v>
      </c>
      <c r="C118" s="4">
        <f>VLOOKUP(G118,[1]NUTS_Europa!$A$2:$C$81,3,FALSE)</f>
        <v>282</v>
      </c>
      <c r="D118" s="4" t="str">
        <f>VLOOKUP(F118,[1]NUTS_Europa!$A$2:$C$81,2,FALSE)</f>
        <v>NL34</v>
      </c>
      <c r="E118" s="4">
        <f>VLOOKUP(F118,[1]NUTS_Europa!$A$2:$C$81,3,FALSE)</f>
        <v>250</v>
      </c>
      <c r="F118" s="4">
        <v>34</v>
      </c>
      <c r="G118" s="4">
        <v>63</v>
      </c>
      <c r="H118" s="4">
        <v>14231.541984901738</v>
      </c>
      <c r="I118" s="4">
        <v>62788.241849409933</v>
      </c>
      <c r="J118" s="4">
        <v>135416.16140000001</v>
      </c>
      <c r="K118" s="4">
        <v>25.928571428571427</v>
      </c>
      <c r="L118" s="4">
        <v>9.9180429779756203</v>
      </c>
      <c r="M118" s="4">
        <v>2.7782178093605734</v>
      </c>
      <c r="N118" s="4">
        <v>30.927692154878642</v>
      </c>
    </row>
    <row r="119" spans="2:14" s="4" customFormat="1">
      <c r="B119" s="4" t="str">
        <f>VLOOKUP(G119,[1]NUTS_Europa!$A$2:$C$81,2,FALSE)</f>
        <v>NL34</v>
      </c>
      <c r="C119" s="4">
        <f>VLOOKUP(G119,[1]NUTS_Europa!$A$2:$C$81,3,FALSE)</f>
        <v>250</v>
      </c>
      <c r="D119" s="4" t="str">
        <f>VLOOKUP(F119,[1]NUTS_Europa!$A$2:$C$81,2,FALSE)</f>
        <v>BE25</v>
      </c>
      <c r="E119" s="4">
        <f>VLOOKUP(F119,[1]NUTS_Europa!$A$2:$C$81,3,FALSE)</f>
        <v>235</v>
      </c>
      <c r="F119" s="4">
        <v>3</v>
      </c>
      <c r="G119" s="4">
        <v>34</v>
      </c>
      <c r="H119" s="4">
        <v>13115.952049275194</v>
      </c>
      <c r="I119" s="4">
        <v>43964.377953898496</v>
      </c>
      <c r="J119" s="4">
        <v>507158.32770000002</v>
      </c>
      <c r="K119" s="4">
        <v>10.071428571428571</v>
      </c>
      <c r="L119" s="4">
        <v>10.536063236387697</v>
      </c>
      <c r="M119" s="4">
        <v>2.851987382564821</v>
      </c>
      <c r="N119" s="4">
        <v>36.580479108179439</v>
      </c>
    </row>
    <row r="120" spans="2:14" s="4" customFormat="1">
      <c r="B120" s="4" t="str">
        <f>VLOOKUP(F120,[1]NUTS_Europa!$A$2:$C$81,2,FALSE)</f>
        <v>BE25</v>
      </c>
      <c r="C120" s="4">
        <f>VLOOKUP(F120,[1]NUTS_Europa!$A$2:$C$81,3,FALSE)</f>
        <v>235</v>
      </c>
      <c r="D120" s="4" t="str">
        <f>VLOOKUP(G120,[1]NUTS_Europa!$A$2:$C$81,2,FALSE)</f>
        <v>DE50</v>
      </c>
      <c r="E120" s="4">
        <f>VLOOKUP(G120,[1]NUTS_Europa!$A$2:$C$81,3,FALSE)</f>
        <v>245</v>
      </c>
      <c r="F120" s="4">
        <v>3</v>
      </c>
      <c r="G120" s="4">
        <v>4</v>
      </c>
      <c r="H120" s="4">
        <v>53526.392396573705</v>
      </c>
      <c r="I120" s="4">
        <v>437553.33751170768</v>
      </c>
      <c r="J120" s="4">
        <v>135416.16140000001</v>
      </c>
      <c r="K120" s="4">
        <v>25.493571428571432</v>
      </c>
      <c r="L120" s="4">
        <v>9.8929020816130038</v>
      </c>
      <c r="M120" s="4">
        <v>1.2745961749415338</v>
      </c>
      <c r="N120" s="4">
        <v>16.348367820226315</v>
      </c>
    </row>
    <row r="121" spans="2:14" s="4" customFormat="1"/>
    <row r="122" spans="2:14" s="4" customFormat="1"/>
    <row r="123" spans="2:14" s="4" customFormat="1"/>
    <row r="124" spans="2:14" s="4" customFormat="1"/>
    <row r="125" spans="2:14" s="4" customFormat="1"/>
    <row r="126" spans="2:14" s="4" customFormat="1"/>
    <row r="127" spans="2:14" s="4" customFormat="1"/>
    <row r="128" spans="2:14" s="4" customFormat="1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071F-7081-417D-8F82-63A0CE888687}">
  <dimension ref="B1:P118"/>
  <sheetViews>
    <sheetView topLeftCell="A67" workbookViewId="0">
      <selection activeCell="A101" sqref="A101:XFD118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6">
      <c r="H1" s="2" t="s">
        <v>25</v>
      </c>
    </row>
    <row r="3" spans="2:16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39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6" s="4" customFormat="1">
      <c r="B4" s="4" t="str">
        <f>VLOOKUP(F4,[1]NUTS_Europa!$A$2:$C$81,2,FALSE)</f>
        <v>BE21</v>
      </c>
      <c r="C4" s="4">
        <f>VLOOKUP(F4,[1]NUTS_Europa!$A$2:$C$81,3,FALSE)</f>
        <v>253</v>
      </c>
      <c r="D4" s="4" t="str">
        <f>VLOOKUP(G4,[1]NUTS_Europa!$A$2:$C$81,2,FALSE)</f>
        <v>FRD1</v>
      </c>
      <c r="E4" s="4">
        <f>VLOOKUP(G4,[1]NUTS_Europa!$A$2:$C$81,3,FALSE)</f>
        <v>268</v>
      </c>
      <c r="F4" s="4">
        <v>1</v>
      </c>
      <c r="G4" s="4">
        <v>19</v>
      </c>
      <c r="H4" s="29">
        <v>5959.4027571605611</v>
      </c>
      <c r="I4" s="29">
        <v>59141.320872145734</v>
      </c>
      <c r="J4" s="4">
        <v>115262.5922</v>
      </c>
      <c r="K4" s="4">
        <v>19.482564102564105</v>
      </c>
      <c r="L4" s="4">
        <v>15.827024738630794</v>
      </c>
      <c r="M4" s="4">
        <v>1.2534342938184966</v>
      </c>
      <c r="N4" s="4">
        <v>13.953488399999999</v>
      </c>
      <c r="P4" s="4" t="s">
        <v>26</v>
      </c>
    </row>
    <row r="5" spans="2:16" s="4" customFormat="1">
      <c r="B5" s="4" t="str">
        <f>VLOOKUP(F5,[1]NUTS_Europa!$A$2:$C$81,2,FALSE)</f>
        <v>BE21</v>
      </c>
      <c r="C5" s="4">
        <f>VLOOKUP(F5,[1]NUTS_Europa!$A$2:$C$81,3,FALSE)</f>
        <v>253</v>
      </c>
      <c r="D5" s="4" t="str">
        <f>VLOOKUP(G5,[1]NUTS_Europa!$A$2:$C$81,2,FALSE)</f>
        <v>NL32</v>
      </c>
      <c r="E5" s="4">
        <f>VLOOKUP(G5,[1]NUTS_Europa!$A$2:$C$81,3,FALSE)</f>
        <v>218</v>
      </c>
      <c r="F5" s="4">
        <v>1</v>
      </c>
      <c r="G5" s="4">
        <v>32</v>
      </c>
      <c r="H5" s="4">
        <v>5020.3382757282534</v>
      </c>
      <c r="I5" s="4">
        <v>49156.995668721138</v>
      </c>
      <c r="J5" s="4">
        <v>198656.2873</v>
      </c>
      <c r="K5" s="4">
        <v>9.1789743589743598</v>
      </c>
      <c r="L5" s="4">
        <v>14.344131974727581</v>
      </c>
      <c r="M5" s="4">
        <v>4.1061072771613212</v>
      </c>
      <c r="N5" s="4">
        <v>55.768890838703399</v>
      </c>
      <c r="P5" s="4" t="s">
        <v>27</v>
      </c>
    </row>
    <row r="6" spans="2:16" s="4" customFormat="1">
      <c r="B6" s="4" t="str">
        <f>VLOOKUP(F6,[1]NUTS_Europa!$A$2:$C$81,2,FALSE)</f>
        <v>BE23</v>
      </c>
      <c r="C6" s="4">
        <f>VLOOKUP(F6,[1]NUTS_Europa!$A$2:$C$81,3,FALSE)</f>
        <v>253</v>
      </c>
      <c r="D6" s="4" t="str">
        <f>VLOOKUP(G6,[1]NUTS_Europa!$A$2:$C$81,2,FALSE)</f>
        <v>FRE1</v>
      </c>
      <c r="E6" s="4">
        <f>VLOOKUP(G6,[1]NUTS_Europa!$A$2:$C$81,3,FALSE)</f>
        <v>220</v>
      </c>
      <c r="F6" s="4">
        <v>2</v>
      </c>
      <c r="G6" s="4">
        <v>21</v>
      </c>
      <c r="H6" s="4">
        <v>3443.6463845744142</v>
      </c>
      <c r="I6" s="4">
        <v>34737.167357908918</v>
      </c>
      <c r="J6" s="4">
        <v>163029.68049999999</v>
      </c>
      <c r="K6" s="4">
        <v>4.4615384615384617</v>
      </c>
      <c r="L6" s="4">
        <v>15.287557169962504</v>
      </c>
      <c r="M6" s="4">
        <v>1.0419117301672187</v>
      </c>
      <c r="N6" s="4">
        <v>12.721768050000001</v>
      </c>
      <c r="P6" s="4" t="s">
        <v>28</v>
      </c>
    </row>
    <row r="7" spans="2:16" s="4" customFormat="1">
      <c r="B7" s="4" t="str">
        <f>VLOOKUP(F7,[1]NUTS_Europa!$A$2:$C$81,2,FALSE)</f>
        <v>BE23</v>
      </c>
      <c r="C7" s="4">
        <f>VLOOKUP(F7,[1]NUTS_Europa!$A$2:$C$81,3,FALSE)</f>
        <v>253</v>
      </c>
      <c r="D7" s="4" t="str">
        <f>VLOOKUP(G7,[1]NUTS_Europa!$A$2:$C$81,2,FALSE)</f>
        <v>BE23</v>
      </c>
      <c r="E7" s="4">
        <f>VLOOKUP(G7,[1]NUTS_Europa!$A$2:$C$81,3,FALSE)</f>
        <v>220</v>
      </c>
      <c r="F7" s="4">
        <v>2</v>
      </c>
      <c r="G7" s="4">
        <v>42</v>
      </c>
      <c r="H7" s="4">
        <v>2636.8585705563196</v>
      </c>
      <c r="I7" s="4">
        <v>34737.167357908918</v>
      </c>
      <c r="J7" s="4">
        <v>135416.16140000001</v>
      </c>
      <c r="K7" s="4">
        <v>4.4615384615384617</v>
      </c>
      <c r="L7" s="4">
        <v>15.287557169962504</v>
      </c>
      <c r="M7" s="4">
        <v>1.0419117301672187</v>
      </c>
      <c r="N7" s="4">
        <v>12.721768050000001</v>
      </c>
      <c r="P7" s="4" t="s">
        <v>29</v>
      </c>
    </row>
    <row r="8" spans="2:16" s="4" customFormat="1">
      <c r="B8" s="4" t="str">
        <f>VLOOKUP(F8,[1]NUTS_Europa!$A$2:$C$81,2,FALSE)</f>
        <v>BE25</v>
      </c>
      <c r="C8" s="4">
        <f>VLOOKUP(F8,[1]NUTS_Europa!$A$2:$C$81,3,FALSE)</f>
        <v>235</v>
      </c>
      <c r="D8" s="4" t="str">
        <f>VLOOKUP(G8,[1]NUTS_Europa!$A$2:$C$81,2,FALSE)</f>
        <v>DE50</v>
      </c>
      <c r="E8" s="4">
        <f>VLOOKUP(G8,[1]NUTS_Europa!$A$2:$C$81,3,FALSE)</f>
        <v>245</v>
      </c>
      <c r="F8" s="4">
        <v>3</v>
      </c>
      <c r="G8" s="4">
        <v>4</v>
      </c>
      <c r="H8" s="4">
        <v>53526.392396573705</v>
      </c>
      <c r="I8" s="4">
        <v>453862.62229866412</v>
      </c>
      <c r="J8" s="4">
        <v>135416.16140000001</v>
      </c>
      <c r="K8" s="4">
        <v>18.303076923076926</v>
      </c>
      <c r="L8" s="4">
        <v>10.508683630898718</v>
      </c>
      <c r="M8" s="4">
        <v>1.2745961749415338</v>
      </c>
      <c r="N8" s="4">
        <v>16.348367820226315</v>
      </c>
    </row>
    <row r="9" spans="2:16" s="4" customFormat="1">
      <c r="B9" s="4" t="str">
        <f>VLOOKUP(F9,[1]NUTS_Europa!$A$2:$C$81,2,FALSE)</f>
        <v>BE25</v>
      </c>
      <c r="C9" s="4">
        <f>VLOOKUP(F9,[1]NUTS_Europa!$A$2:$C$81,3,FALSE)</f>
        <v>235</v>
      </c>
      <c r="D9" s="4" t="str">
        <f>VLOOKUP(G9,[1]NUTS_Europa!$A$2:$C$81,2,FALSE)</f>
        <v>DEF0</v>
      </c>
      <c r="E9" s="4">
        <f>VLOOKUP(G9,[1]NUTS_Europa!$A$2:$C$81,3,FALSE)</f>
        <v>245</v>
      </c>
      <c r="F9" s="4">
        <v>3</v>
      </c>
      <c r="G9" s="4">
        <v>50</v>
      </c>
      <c r="H9" s="4">
        <v>54964.57466208683</v>
      </c>
      <c r="I9" s="4">
        <v>453862.62229866412</v>
      </c>
      <c r="J9" s="4">
        <v>141512.31529999999</v>
      </c>
      <c r="K9" s="4">
        <v>18.303076923076926</v>
      </c>
      <c r="L9" s="4">
        <v>10.508683630898718</v>
      </c>
      <c r="M9" s="4">
        <v>1.2745961749415338</v>
      </c>
      <c r="N9" s="4">
        <v>16.348367820226315</v>
      </c>
    </row>
    <row r="10" spans="2:16" s="4" customFormat="1">
      <c r="B10" s="4" t="str">
        <f>VLOOKUP(F10,[1]NUTS_Europa!$A$2:$C$81,2,FALSE)</f>
        <v>DE50</v>
      </c>
      <c r="C10" s="4">
        <f>VLOOKUP(F10,[1]NUTS_Europa!$A$2:$C$81,3,FALSE)</f>
        <v>245</v>
      </c>
      <c r="D10" s="4" t="str">
        <f>VLOOKUP(G10,[1]NUTS_Europa!$A$2:$C$81,2,FALSE)</f>
        <v>FRE1</v>
      </c>
      <c r="E10" s="4">
        <f>VLOOKUP(G10,[1]NUTS_Europa!$A$2:$C$81,3,FALSE)</f>
        <v>235</v>
      </c>
      <c r="F10" s="4">
        <v>4</v>
      </c>
      <c r="G10" s="4">
        <v>61</v>
      </c>
      <c r="H10" s="4">
        <v>53852.666582182654</v>
      </c>
      <c r="I10" s="4">
        <v>453862.62229866412</v>
      </c>
      <c r="J10" s="4">
        <v>115262.5922</v>
      </c>
      <c r="K10" s="4">
        <v>18.303076923076926</v>
      </c>
      <c r="L10" s="4">
        <v>10.508683630898718</v>
      </c>
      <c r="M10" s="4">
        <v>1.2745961749415338</v>
      </c>
      <c r="N10" s="4">
        <v>16.348367820226315</v>
      </c>
    </row>
    <row r="11" spans="2:16" s="4" customFormat="1">
      <c r="B11" s="4" t="str">
        <f>VLOOKUP(F11,[1]NUTS_Europa!$A$2:$C$81,2,FALSE)</f>
        <v>DE60</v>
      </c>
      <c r="C11" s="4">
        <f>VLOOKUP(F11,[1]NUTS_Europa!$A$2:$C$81,3,FALSE)</f>
        <v>1069</v>
      </c>
      <c r="D11" s="4" t="str">
        <f>VLOOKUP(G11,[1]NUTS_Europa!$A$2:$C$81,2,FALSE)</f>
        <v>FRD2</v>
      </c>
      <c r="E11" s="4">
        <f>VLOOKUP(G11,[1]NUTS_Europa!$A$2:$C$81,3,FALSE)</f>
        <v>269</v>
      </c>
      <c r="F11" s="4">
        <v>5</v>
      </c>
      <c r="G11" s="4">
        <v>20</v>
      </c>
      <c r="H11" s="4">
        <v>7230.3085193170928</v>
      </c>
      <c r="I11" s="4">
        <v>62441.458306899243</v>
      </c>
      <c r="J11" s="4">
        <v>145277.79319999999</v>
      </c>
      <c r="K11" s="4">
        <v>26.72051282051282</v>
      </c>
      <c r="L11" s="4">
        <v>9.6579690042281552</v>
      </c>
      <c r="M11" s="4">
        <v>4.1022665522314528</v>
      </c>
      <c r="N11" s="4">
        <v>52.695479294783247</v>
      </c>
    </row>
    <row r="12" spans="2:16" s="4" customFormat="1">
      <c r="B12" s="4" t="str">
        <f>VLOOKUP(F12,[1]NUTS_Europa!$A$2:$C$81,2,FALSE)</f>
        <v>DE60</v>
      </c>
      <c r="C12" s="4">
        <f>VLOOKUP(F12,[1]NUTS_Europa!$A$2:$C$81,3,FALSE)</f>
        <v>1069</v>
      </c>
      <c r="D12" s="4" t="str">
        <f>VLOOKUP(G12,[1]NUTS_Europa!$A$2:$C$81,2,FALSE)</f>
        <v>NL33</v>
      </c>
      <c r="E12" s="4">
        <f>VLOOKUP(G12,[1]NUTS_Europa!$A$2:$C$81,3,FALSE)</f>
        <v>250</v>
      </c>
      <c r="F12" s="4">
        <v>5</v>
      </c>
      <c r="G12" s="4">
        <v>33</v>
      </c>
      <c r="H12" s="4">
        <v>21398.321598908173</v>
      </c>
      <c r="I12" s="4">
        <v>53913.522802480518</v>
      </c>
      <c r="J12" s="4">
        <v>192445.7181</v>
      </c>
      <c r="K12" s="4">
        <v>15.644615384615385</v>
      </c>
      <c r="L12" s="4">
        <v>10.441734726725919</v>
      </c>
      <c r="M12" s="4">
        <v>12.147331422347436</v>
      </c>
      <c r="N12" s="4">
        <v>156.03799589887399</v>
      </c>
    </row>
    <row r="13" spans="2:16" s="4" customFormat="1">
      <c r="B13" s="4" t="str">
        <f>VLOOKUP(F13,[1]NUTS_Europa!$A$2:$C$81,2,FALSE)</f>
        <v>DE80</v>
      </c>
      <c r="C13" s="4">
        <f>VLOOKUP(F13,[1]NUTS_Europa!$A$2:$C$81,3,FALSE)</f>
        <v>1069</v>
      </c>
      <c r="D13" s="4" t="str">
        <f>VLOOKUP(G13,[1]NUTS_Europa!$A$2:$C$81,2,FALSE)</f>
        <v>FRD1</v>
      </c>
      <c r="E13" s="4">
        <f>VLOOKUP(G13,[1]NUTS_Europa!$A$2:$C$81,3,FALSE)</f>
        <v>268</v>
      </c>
      <c r="F13" s="4">
        <v>6</v>
      </c>
      <c r="G13" s="4">
        <v>19</v>
      </c>
      <c r="H13" s="4">
        <v>8442.0205346791663</v>
      </c>
      <c r="I13" s="4">
        <v>69922.400797336129</v>
      </c>
      <c r="J13" s="4">
        <v>114346.8514</v>
      </c>
      <c r="K13" s="4">
        <v>32.053846153846152</v>
      </c>
      <c r="L13" s="4">
        <v>11.482652059040312</v>
      </c>
      <c r="M13" s="4">
        <v>0.94138018485179786</v>
      </c>
      <c r="N13" s="4">
        <v>12.09245655</v>
      </c>
    </row>
    <row r="14" spans="2:16" s="4" customFormat="1">
      <c r="B14" s="4" t="str">
        <f>VLOOKUP(F14,[1]NUTS_Europa!$A$2:$C$81,2,FALSE)</f>
        <v>DE80</v>
      </c>
      <c r="C14" s="4">
        <f>VLOOKUP(F14,[1]NUTS_Europa!$A$2:$C$81,3,FALSE)</f>
        <v>1069</v>
      </c>
      <c r="D14" s="4" t="str">
        <f>VLOOKUP(G14,[1]NUTS_Europa!$A$2:$C$81,2,FALSE)</f>
        <v>NL32</v>
      </c>
      <c r="E14" s="4">
        <f>VLOOKUP(G14,[1]NUTS_Europa!$A$2:$C$81,3,FALSE)</f>
        <v>218</v>
      </c>
      <c r="F14" s="4">
        <v>6</v>
      </c>
      <c r="G14" s="4">
        <v>32</v>
      </c>
      <c r="H14" s="4">
        <v>18038.137107021375</v>
      </c>
      <c r="I14" s="4">
        <v>51050.532264781104</v>
      </c>
      <c r="J14" s="4">
        <v>142392.87169999999</v>
      </c>
      <c r="K14" s="4">
        <v>13.844615384615386</v>
      </c>
      <c r="L14" s="4">
        <v>9.9997592951371015</v>
      </c>
      <c r="M14" s="4">
        <v>3.077120561180132</v>
      </c>
      <c r="N14" s="4">
        <v>49.915745744845445</v>
      </c>
    </row>
    <row r="15" spans="2:16" s="4" customFormat="1">
      <c r="B15" s="4" t="str">
        <f>VLOOKUP(F15,[1]NUTS_Europa!$A$2:$C$81,2,FALSE)</f>
        <v>DE93</v>
      </c>
      <c r="C15" s="4">
        <f>VLOOKUP(F15,[1]NUTS_Europa!$A$2:$C$81,3,FALSE)</f>
        <v>1069</v>
      </c>
      <c r="D15" s="4" t="str">
        <f>VLOOKUP(G15,[1]NUTS_Europa!$A$2:$C$81,2,FALSE)</f>
        <v>FRF2</v>
      </c>
      <c r="E15" s="4">
        <f>VLOOKUP(G15,[1]NUTS_Europa!$A$2:$C$81,3,FALSE)</f>
        <v>269</v>
      </c>
      <c r="F15" s="4">
        <v>7</v>
      </c>
      <c r="G15" s="4">
        <v>27</v>
      </c>
      <c r="H15" s="4">
        <v>18971.709703411445</v>
      </c>
      <c r="I15" s="4">
        <v>62441.458306899243</v>
      </c>
      <c r="J15" s="4">
        <v>137713.6226</v>
      </c>
      <c r="K15" s="4">
        <v>26.72051282051282</v>
      </c>
      <c r="L15" s="4">
        <v>9.6579690042281552</v>
      </c>
      <c r="M15" s="4">
        <v>4.1022665522314528</v>
      </c>
      <c r="N15" s="4">
        <v>52.695479294783247</v>
      </c>
    </row>
    <row r="16" spans="2:16" s="4" customFormat="1">
      <c r="B16" s="4" t="str">
        <f>VLOOKUP(F16,[1]NUTS_Europa!$A$2:$C$81,2,FALSE)</f>
        <v>DE93</v>
      </c>
      <c r="C16" s="4">
        <f>VLOOKUP(F16,[1]NUTS_Europa!$A$2:$C$81,3,FALSE)</f>
        <v>1069</v>
      </c>
      <c r="D16" s="4" t="str">
        <f>VLOOKUP(G16,[1]NUTS_Europa!$A$2:$C$81,2,FALSE)</f>
        <v>FRD1</v>
      </c>
      <c r="E16" s="4">
        <f>VLOOKUP(G16,[1]NUTS_Europa!$A$2:$C$81,3,FALSE)</f>
        <v>269</v>
      </c>
      <c r="F16" s="4">
        <v>7</v>
      </c>
      <c r="G16" s="4">
        <v>59</v>
      </c>
      <c r="H16" s="4">
        <v>13713.333215543615</v>
      </c>
      <c r="I16" s="4">
        <v>62441.458306899243</v>
      </c>
      <c r="J16" s="4">
        <v>199597.76430000001</v>
      </c>
      <c r="K16" s="4">
        <v>26.72051282051282</v>
      </c>
      <c r="L16" s="4">
        <v>9.6579690042281552</v>
      </c>
      <c r="M16" s="4">
        <v>4.1022665522314528</v>
      </c>
      <c r="N16" s="4">
        <v>52.695479294783247</v>
      </c>
    </row>
    <row r="17" spans="2:14" s="4" customFormat="1">
      <c r="B17" s="4" t="str">
        <f>VLOOKUP(F17,[1]NUTS_Europa!$A$2:$C$81,2,FALSE)</f>
        <v>DE94</v>
      </c>
      <c r="C17" s="4">
        <f>VLOOKUP(F17,[1]NUTS_Europa!$A$2:$C$81,3,FALSE)</f>
        <v>245</v>
      </c>
      <c r="D17" s="4" t="str">
        <f>VLOOKUP(G17,[1]NUTS_Europa!$A$2:$C$81,2,FALSE)</f>
        <v>FRE1</v>
      </c>
      <c r="E17" s="4">
        <f>VLOOKUP(G17,[1]NUTS_Europa!$A$2:$C$81,3,FALSE)</f>
        <v>235</v>
      </c>
      <c r="F17" s="4">
        <v>8</v>
      </c>
      <c r="G17" s="4">
        <v>61</v>
      </c>
      <c r="H17" s="4">
        <v>54148.889198064455</v>
      </c>
      <c r="I17" s="4">
        <v>453862.62229866412</v>
      </c>
      <c r="J17" s="4">
        <v>142841.86170000001</v>
      </c>
      <c r="K17" s="4">
        <v>18.303076923076926</v>
      </c>
      <c r="L17" s="4">
        <v>10.508683630898718</v>
      </c>
      <c r="M17" s="4">
        <v>1.2745961749415338</v>
      </c>
      <c r="N17" s="4">
        <v>16.348367820226315</v>
      </c>
    </row>
    <row r="18" spans="2:14" s="4" customFormat="1">
      <c r="B18" s="4" t="str">
        <f>VLOOKUP(F18,[1]NUTS_Europa!$A$2:$C$81,2,FALSE)</f>
        <v>DE94</v>
      </c>
      <c r="C18" s="4">
        <f>VLOOKUP(F18,[1]NUTS_Europa!$A$2:$C$81,3,FALSE)</f>
        <v>245</v>
      </c>
      <c r="D18" s="4" t="str">
        <f>VLOOKUP(G18,[1]NUTS_Europa!$A$2:$C$81,2,FALSE)</f>
        <v>FRF2</v>
      </c>
      <c r="E18" s="4">
        <f>VLOOKUP(G18,[1]NUTS_Europa!$A$2:$C$81,3,FALSE)</f>
        <v>235</v>
      </c>
      <c r="F18" s="4">
        <v>8</v>
      </c>
      <c r="G18" s="4">
        <v>67</v>
      </c>
      <c r="H18" s="4">
        <v>59480.896283937022</v>
      </c>
      <c r="I18" s="4">
        <v>453862.62229866412</v>
      </c>
      <c r="J18" s="4">
        <v>120125.8052</v>
      </c>
      <c r="K18" s="4">
        <v>18.303076923076926</v>
      </c>
      <c r="L18" s="4">
        <v>10.508683630898718</v>
      </c>
      <c r="M18" s="4">
        <v>1.2745961749415338</v>
      </c>
      <c r="N18" s="4">
        <v>16.348367820226315</v>
      </c>
    </row>
    <row r="19" spans="2:14" s="4" customFormat="1">
      <c r="B19" s="4" t="str">
        <f>VLOOKUP(F19,[1]NUTS_Europa!$A$2:$C$81,2,FALSE)</f>
        <v>DEA1</v>
      </c>
      <c r="C19" s="4">
        <f>VLOOKUP(F19,[1]NUTS_Europa!$A$2:$C$81,3,FALSE)</f>
        <v>253</v>
      </c>
      <c r="D19" s="4" t="str">
        <f>VLOOKUP(G19,[1]NUTS_Europa!$A$2:$C$81,2,FALSE)</f>
        <v>FRE1</v>
      </c>
      <c r="E19" s="4">
        <f>VLOOKUP(G19,[1]NUTS_Europa!$A$2:$C$81,3,FALSE)</f>
        <v>220</v>
      </c>
      <c r="F19" s="4">
        <v>9</v>
      </c>
      <c r="G19" s="4">
        <v>21</v>
      </c>
      <c r="H19" s="4">
        <v>6575.5866563837899</v>
      </c>
      <c r="I19" s="4">
        <v>34737.167357908918</v>
      </c>
      <c r="J19" s="4">
        <v>198656.2873</v>
      </c>
      <c r="K19" s="4">
        <v>4.4615384615384617</v>
      </c>
      <c r="L19" s="4">
        <v>15.287557169962504</v>
      </c>
      <c r="M19" s="4">
        <v>1.0419117301672187</v>
      </c>
      <c r="N19" s="4">
        <v>12.721768050000001</v>
      </c>
    </row>
    <row r="20" spans="2:14" s="4" customFormat="1">
      <c r="B20" s="4" t="str">
        <f>VLOOKUP(F20,[1]NUTS_Europa!$A$2:$C$81,2,FALSE)</f>
        <v>DEA1</v>
      </c>
      <c r="C20" s="4">
        <f>VLOOKUP(F20,[1]NUTS_Europa!$A$2:$C$81,3,FALSE)</f>
        <v>253</v>
      </c>
      <c r="D20" s="4" t="str">
        <f>VLOOKUP(G20,[1]NUTS_Europa!$A$2:$C$81,2,FALSE)</f>
        <v>BE23</v>
      </c>
      <c r="E20" s="4">
        <f>VLOOKUP(G20,[1]NUTS_Europa!$A$2:$C$81,3,FALSE)</f>
        <v>220</v>
      </c>
      <c r="F20" s="4">
        <v>9</v>
      </c>
      <c r="G20" s="4">
        <v>42</v>
      </c>
      <c r="H20" s="4">
        <v>5768.7988423656952</v>
      </c>
      <c r="I20" s="4">
        <v>34737.167357908918</v>
      </c>
      <c r="J20" s="4">
        <v>145277.79319999999</v>
      </c>
      <c r="K20" s="4">
        <v>4.4615384615384617</v>
      </c>
      <c r="L20" s="4">
        <v>15.287557169962504</v>
      </c>
      <c r="M20" s="4">
        <v>1.0419117301672187</v>
      </c>
      <c r="N20" s="4">
        <v>12.721768050000001</v>
      </c>
    </row>
    <row r="21" spans="2:14" s="4" customFormat="1">
      <c r="B21" s="4" t="str">
        <f>VLOOKUP(F21,[1]NUTS_Europa!$A$2:$C$81,2,FALSE)</f>
        <v>DEF0</v>
      </c>
      <c r="C21" s="4">
        <f>VLOOKUP(F21,[1]NUTS_Europa!$A$2:$C$81,3,FALSE)</f>
        <v>1069</v>
      </c>
      <c r="D21" s="4" t="str">
        <f>VLOOKUP(G21,[1]NUTS_Europa!$A$2:$C$81,2,FALSE)</f>
        <v>FRD2</v>
      </c>
      <c r="E21" s="4">
        <f>VLOOKUP(G21,[1]NUTS_Europa!$A$2:$C$81,3,FALSE)</f>
        <v>269</v>
      </c>
      <c r="F21" s="4">
        <v>10</v>
      </c>
      <c r="G21" s="4">
        <v>20</v>
      </c>
      <c r="H21" s="4">
        <v>13381.225226836174</v>
      </c>
      <c r="I21" s="4">
        <v>62441.458306899243</v>
      </c>
      <c r="J21" s="4">
        <v>122072.6309</v>
      </c>
      <c r="K21" s="4">
        <v>26.72051282051282</v>
      </c>
      <c r="L21" s="4">
        <v>9.6579690042281552</v>
      </c>
      <c r="M21" s="4">
        <v>4.1022665522314528</v>
      </c>
      <c r="N21" s="4">
        <v>52.695479294783247</v>
      </c>
    </row>
    <row r="22" spans="2:14" s="4" customFormat="1">
      <c r="B22" s="4" t="str">
        <f>VLOOKUP(F22,[1]NUTS_Europa!$A$2:$C$81,2,FALSE)</f>
        <v>DEF0</v>
      </c>
      <c r="C22" s="4">
        <f>VLOOKUP(F22,[1]NUTS_Europa!$A$2:$C$81,3,FALSE)</f>
        <v>1069</v>
      </c>
      <c r="D22" s="4" t="str">
        <f>VLOOKUP(G22,[1]NUTS_Europa!$A$2:$C$81,2,FALSE)</f>
        <v>FRD1</v>
      </c>
      <c r="E22" s="4">
        <f>VLOOKUP(G22,[1]NUTS_Europa!$A$2:$C$81,3,FALSE)</f>
        <v>269</v>
      </c>
      <c r="F22" s="4">
        <v>10</v>
      </c>
      <c r="G22" s="4">
        <v>59</v>
      </c>
      <c r="H22" s="4">
        <v>17131.277932657704</v>
      </c>
      <c r="I22" s="4">
        <v>62441.458306899243</v>
      </c>
      <c r="J22" s="4">
        <v>122072.6309</v>
      </c>
      <c r="K22" s="4">
        <v>26.72051282051282</v>
      </c>
      <c r="L22" s="4">
        <v>9.6579690042281552</v>
      </c>
      <c r="M22" s="4">
        <v>4.1022665522314528</v>
      </c>
      <c r="N22" s="4">
        <v>52.695479294783247</v>
      </c>
    </row>
    <row r="23" spans="2:14" s="4" customFormat="1">
      <c r="B23" s="4" t="str">
        <f>VLOOKUP(F23,[1]NUTS_Europa!$A$2:$C$81,2,FALSE)</f>
        <v>ES11</v>
      </c>
      <c r="C23" s="4">
        <f>VLOOKUP(F23,[1]NUTS_Europa!$A$2:$C$81,3,FALSE)</f>
        <v>288</v>
      </c>
      <c r="D23" s="4" t="str">
        <f>VLOOKUP(G23,[1]NUTS_Europa!$A$2:$C$81,2,FALSE)</f>
        <v>NL11</v>
      </c>
      <c r="E23" s="4">
        <f>VLOOKUP(G23,[1]NUTS_Europa!$A$2:$C$81,3,FALSE)</f>
        <v>245</v>
      </c>
      <c r="F23" s="4">
        <v>11</v>
      </c>
      <c r="G23" s="4">
        <v>30</v>
      </c>
      <c r="H23" s="4">
        <v>54151.264898998132</v>
      </c>
      <c r="I23" s="4">
        <v>468323.4931995683</v>
      </c>
      <c r="J23" s="4">
        <v>123614.25509999999</v>
      </c>
      <c r="K23" s="4">
        <v>56.958974358974359</v>
      </c>
      <c r="L23" s="4">
        <v>9.6431144341319204</v>
      </c>
      <c r="M23" s="4">
        <v>1.2045957955761486</v>
      </c>
      <c r="N23" s="4">
        <v>15.473580762283069</v>
      </c>
    </row>
    <row r="24" spans="2:14" s="4" customFormat="1">
      <c r="B24" s="4" t="str">
        <f>VLOOKUP(F24,[1]NUTS_Europa!$A$2:$C$81,2,FALSE)</f>
        <v>ES11</v>
      </c>
      <c r="C24" s="4">
        <f>VLOOKUP(F24,[1]NUTS_Europa!$A$2:$C$81,3,FALSE)</f>
        <v>288</v>
      </c>
      <c r="D24" s="4" t="str">
        <f>VLOOKUP(G24,[1]NUTS_Europa!$A$2:$C$81,2,FALSE)</f>
        <v>DE60</v>
      </c>
      <c r="E24" s="4">
        <f>VLOOKUP(G24,[1]NUTS_Europa!$A$2:$C$81,3,FALSE)</f>
        <v>245</v>
      </c>
      <c r="F24" s="4">
        <v>11</v>
      </c>
      <c r="G24" s="4">
        <v>45</v>
      </c>
      <c r="H24" s="4">
        <v>54009.047218211992</v>
      </c>
      <c r="I24" s="4">
        <v>468323.4931995683</v>
      </c>
      <c r="J24" s="4">
        <v>126450.71709999999</v>
      </c>
      <c r="K24" s="4">
        <v>56.958974358974359</v>
      </c>
      <c r="L24" s="4">
        <v>9.6431144341319204</v>
      </c>
      <c r="M24" s="4">
        <v>1.2045957955761486</v>
      </c>
      <c r="N24" s="4">
        <v>15.473580762283069</v>
      </c>
    </row>
    <row r="25" spans="2:14" s="4" customFormat="1">
      <c r="B25" s="4" t="str">
        <f>VLOOKUP(F25,[1]NUTS_Europa!$A$2:$C$81,2,FALSE)</f>
        <v>ES12</v>
      </c>
      <c r="C25" s="4">
        <f>VLOOKUP(F25,[1]NUTS_Europa!$A$2:$C$81,3,FALSE)</f>
        <v>285</v>
      </c>
      <c r="D25" s="4" t="str">
        <f>VLOOKUP(G25,[1]NUTS_Europa!$A$2:$C$81,2,FALSE)</f>
        <v>DE80</v>
      </c>
      <c r="E25" s="4">
        <f>VLOOKUP(G25,[1]NUTS_Europa!$A$2:$C$81,3,FALSE)</f>
        <v>245</v>
      </c>
      <c r="F25" s="4">
        <v>12</v>
      </c>
      <c r="G25" s="4">
        <v>46</v>
      </c>
      <c r="H25" s="4">
        <v>60710.640133370929</v>
      </c>
      <c r="I25" s="4">
        <v>465536.25441086612</v>
      </c>
      <c r="J25" s="4">
        <v>117061.7148</v>
      </c>
      <c r="K25" s="4">
        <v>51.586666666666666</v>
      </c>
      <c r="L25" s="4">
        <v>9.8304355251398476</v>
      </c>
      <c r="M25" s="4">
        <v>1.1812079579876538</v>
      </c>
      <c r="N25" s="4">
        <v>15.17315335326356</v>
      </c>
    </row>
    <row r="26" spans="2:14" s="4" customFormat="1">
      <c r="B26" s="4" t="str">
        <f>VLOOKUP(F26,[1]NUTS_Europa!$A$2:$C$81,2,FALSE)</f>
        <v>ES12</v>
      </c>
      <c r="C26" s="4">
        <f>VLOOKUP(F26,[1]NUTS_Europa!$A$2:$C$81,3,FALSE)</f>
        <v>285</v>
      </c>
      <c r="D26" s="4" t="str">
        <f>VLOOKUP(G26,[1]NUTS_Europa!$A$2:$C$81,2,FALSE)</f>
        <v>DEA1</v>
      </c>
      <c r="E26" s="4">
        <f>VLOOKUP(G26,[1]NUTS_Europa!$A$2:$C$81,3,FALSE)</f>
        <v>245</v>
      </c>
      <c r="F26" s="4">
        <v>12</v>
      </c>
      <c r="G26" s="4">
        <v>49</v>
      </c>
      <c r="H26" s="4">
        <v>59535.221462553658</v>
      </c>
      <c r="I26" s="4">
        <v>465536.25441086612</v>
      </c>
      <c r="J26" s="4">
        <v>507158.32770000002</v>
      </c>
      <c r="K26" s="4">
        <v>51.586666666666666</v>
      </c>
      <c r="L26" s="4">
        <v>9.8304355251398476</v>
      </c>
      <c r="M26" s="4">
        <v>1.1812079579876538</v>
      </c>
      <c r="N26" s="4">
        <v>15.17315335326356</v>
      </c>
    </row>
    <row r="27" spans="2:14" s="4" customFormat="1">
      <c r="B27" s="4" t="str">
        <f>VLOOKUP(F27,[1]NUTS_Europa!$A$2:$C$81,2,FALSE)</f>
        <v>ES13</v>
      </c>
      <c r="C27" s="4">
        <f>VLOOKUP(F27,[1]NUTS_Europa!$A$2:$C$81,3,FALSE)</f>
        <v>163</v>
      </c>
      <c r="D27" s="4" t="str">
        <f>VLOOKUP(G27,[1]NUTS_Europa!$A$2:$C$81,2,FALSE)</f>
        <v>FRG0</v>
      </c>
      <c r="E27" s="4">
        <f>VLOOKUP(G27,[1]NUTS_Europa!$A$2:$C$81,3,FALSE)</f>
        <v>282</v>
      </c>
      <c r="F27" s="4">
        <v>13</v>
      </c>
      <c r="G27" s="4">
        <v>22</v>
      </c>
      <c r="H27" s="4">
        <v>7075.2016710900643</v>
      </c>
      <c r="I27" s="4">
        <v>43087.639526651154</v>
      </c>
      <c r="J27" s="4">
        <v>144185.261</v>
      </c>
      <c r="K27" s="4">
        <v>13.678461538461539</v>
      </c>
      <c r="L27" s="4">
        <v>12.742178329670402</v>
      </c>
      <c r="M27" s="4">
        <v>1.2848745204594909</v>
      </c>
      <c r="N27" s="4">
        <v>14.30348747046744</v>
      </c>
    </row>
    <row r="28" spans="2:14" s="4" customFormat="1">
      <c r="B28" s="4" t="str">
        <f>VLOOKUP(F28,[1]NUTS_Europa!$A$2:$C$81,2,FALSE)</f>
        <v>ES13</v>
      </c>
      <c r="C28" s="4">
        <f>VLOOKUP(F28,[1]NUTS_Europa!$A$2:$C$81,3,FALSE)</f>
        <v>163</v>
      </c>
      <c r="D28" s="4" t="str">
        <f>VLOOKUP(G28,[1]NUTS_Europa!$A$2:$C$81,2,FALSE)</f>
        <v>FRH0</v>
      </c>
      <c r="E28" s="4">
        <f>VLOOKUP(G28,[1]NUTS_Europa!$A$2:$C$81,3,FALSE)</f>
        <v>282</v>
      </c>
      <c r="F28" s="4">
        <v>13</v>
      </c>
      <c r="G28" s="4">
        <v>63</v>
      </c>
      <c r="H28" s="4">
        <v>6305.2020300923914</v>
      </c>
      <c r="I28" s="4">
        <v>43087.639526651154</v>
      </c>
      <c r="J28" s="4">
        <v>127001.217</v>
      </c>
      <c r="K28" s="4">
        <v>13.678461538461539</v>
      </c>
      <c r="L28" s="4">
        <v>12.742178329670402</v>
      </c>
      <c r="M28" s="4">
        <v>1.2848745204594909</v>
      </c>
      <c r="N28" s="4">
        <v>14.30348747046744</v>
      </c>
    </row>
    <row r="29" spans="2:14" s="4" customFormat="1">
      <c r="B29" s="4" t="str">
        <f>VLOOKUP(F29,[1]NUTS_Europa!$A$2:$C$81,2,FALSE)</f>
        <v>ES21</v>
      </c>
      <c r="C29" s="4">
        <f>VLOOKUP(F29,[1]NUTS_Europa!$A$2:$C$81,3,FALSE)</f>
        <v>163</v>
      </c>
      <c r="D29" s="4" t="str">
        <f>VLOOKUP(G29,[1]NUTS_Europa!$A$2:$C$81,2,FALSE)</f>
        <v>FRG0</v>
      </c>
      <c r="E29" s="4">
        <f>VLOOKUP(G29,[1]NUTS_Europa!$A$2:$C$81,3,FALSE)</f>
        <v>282</v>
      </c>
      <c r="F29" s="4">
        <v>14</v>
      </c>
      <c r="G29" s="4">
        <v>22</v>
      </c>
      <c r="H29" s="4">
        <v>6233.8362097072413</v>
      </c>
      <c r="I29" s="4">
        <v>43087.639526651154</v>
      </c>
      <c r="J29" s="4">
        <v>142392.87169999999</v>
      </c>
      <c r="K29" s="4">
        <v>13.678461538461539</v>
      </c>
      <c r="L29" s="4">
        <v>12.742178329670402</v>
      </c>
      <c r="M29" s="4">
        <v>1.2848745204594909</v>
      </c>
      <c r="N29" s="4">
        <v>14.30348747046744</v>
      </c>
    </row>
    <row r="30" spans="2:14" s="4" customFormat="1">
      <c r="B30" s="4" t="str">
        <f>VLOOKUP(F30,[1]NUTS_Europa!$A$2:$C$81,2,FALSE)</f>
        <v>ES21</v>
      </c>
      <c r="C30" s="4">
        <f>VLOOKUP(F30,[1]NUTS_Europa!$A$2:$C$81,3,FALSE)</f>
        <v>163</v>
      </c>
      <c r="D30" s="4" t="str">
        <f>VLOOKUP(G30,[1]NUTS_Europa!$A$2:$C$81,2,FALSE)</f>
        <v>FRH0</v>
      </c>
      <c r="E30" s="4">
        <f>VLOOKUP(G30,[1]NUTS_Europa!$A$2:$C$81,3,FALSE)</f>
        <v>282</v>
      </c>
      <c r="F30" s="4">
        <v>14</v>
      </c>
      <c r="G30" s="4">
        <v>63</v>
      </c>
      <c r="H30" s="4">
        <v>5463.8365687095675</v>
      </c>
      <c r="I30" s="4">
        <v>43087.639526651154</v>
      </c>
      <c r="J30" s="4">
        <v>123614.25509999999</v>
      </c>
      <c r="K30" s="4">
        <v>13.678461538461539</v>
      </c>
      <c r="L30" s="4">
        <v>12.742178329670402</v>
      </c>
      <c r="M30" s="4">
        <v>1.2848745204594909</v>
      </c>
      <c r="N30" s="4">
        <v>14.30348747046744</v>
      </c>
    </row>
    <row r="31" spans="2:14" s="4" customFormat="1">
      <c r="B31" s="4" t="str">
        <f>VLOOKUP(F31,[1]NUTS_Europa!$A$2:$C$81,2,FALSE)</f>
        <v>ES51</v>
      </c>
      <c r="C31" s="4">
        <f>VLOOKUP(F31,[1]NUTS_Europa!$A$2:$C$81,3,FALSE)</f>
        <v>1063</v>
      </c>
      <c r="D31" s="4" t="str">
        <f>VLOOKUP(G31,[1]NUTS_Europa!$A$2:$C$81,2,FALSE)</f>
        <v>ES52</v>
      </c>
      <c r="E31" s="4">
        <f>VLOOKUP(G31,[1]NUTS_Europa!$A$2:$C$81,3,FALSE)</f>
        <v>1064</v>
      </c>
      <c r="F31" s="4">
        <v>15</v>
      </c>
      <c r="G31" s="4">
        <v>16</v>
      </c>
      <c r="H31" s="4">
        <v>24490.519110254103</v>
      </c>
      <c r="I31" s="4">
        <v>314560.53269775491</v>
      </c>
      <c r="J31" s="4">
        <v>135416.16140000001</v>
      </c>
      <c r="K31" s="4">
        <v>8.3076923076923084</v>
      </c>
      <c r="L31" s="4">
        <v>10.272973588057528</v>
      </c>
      <c r="M31" s="4">
        <v>6.242202218580494</v>
      </c>
      <c r="N31" s="4">
        <v>94.768878226490997</v>
      </c>
    </row>
    <row r="32" spans="2:14" s="4" customFormat="1">
      <c r="B32" s="4" t="str">
        <f>VLOOKUP(F32,[1]NUTS_Europa!$A$2:$C$81,2,FALSE)</f>
        <v>ES51</v>
      </c>
      <c r="C32" s="4">
        <f>VLOOKUP(F32,[1]NUTS_Europa!$A$2:$C$81,3,FALSE)</f>
        <v>1063</v>
      </c>
      <c r="D32" s="4" t="str">
        <f>VLOOKUP(G32,[1]NUTS_Europa!$A$2:$C$81,2,FALSE)</f>
        <v>ES62</v>
      </c>
      <c r="E32" s="4">
        <f>VLOOKUP(G32,[1]NUTS_Europa!$A$2:$C$81,3,FALSE)</f>
        <v>1064</v>
      </c>
      <c r="F32" s="4">
        <v>15</v>
      </c>
      <c r="G32" s="4">
        <v>18</v>
      </c>
      <c r="H32" s="4">
        <v>47348.592477615101</v>
      </c>
      <c r="I32" s="4">
        <v>314560.53269775491</v>
      </c>
      <c r="J32" s="4">
        <v>199597.76430000001</v>
      </c>
      <c r="K32" s="4">
        <v>8.3076923076923084</v>
      </c>
      <c r="L32" s="4">
        <v>10.272973588057528</v>
      </c>
      <c r="M32" s="4">
        <v>6.242202218580494</v>
      </c>
      <c r="N32" s="4">
        <v>94.768878226490997</v>
      </c>
    </row>
    <row r="33" spans="2:14" s="4" customFormat="1">
      <c r="B33" s="4" t="str">
        <f>VLOOKUP(F33,[1]NUTS_Europa!$A$2:$C$81,2,FALSE)</f>
        <v>ES52</v>
      </c>
      <c r="C33" s="4">
        <f>VLOOKUP(F33,[1]NUTS_Europa!$A$2:$C$81,3,FALSE)</f>
        <v>1064</v>
      </c>
      <c r="D33" s="4" t="str">
        <f>VLOOKUP(G33,[1]NUTS_Europa!$A$2:$C$81,2,FALSE)</f>
        <v>FRJ1</v>
      </c>
      <c r="E33" s="4">
        <f>VLOOKUP(G33,[1]NUTS_Europa!$A$2:$C$81,3,FALSE)</f>
        <v>1063</v>
      </c>
      <c r="F33" s="4">
        <v>16</v>
      </c>
      <c r="G33" s="4">
        <v>26</v>
      </c>
      <c r="H33" s="4">
        <v>54714.939474608953</v>
      </c>
      <c r="I33" s="4">
        <v>314560.53269775491</v>
      </c>
      <c r="J33" s="4">
        <v>117768.50930000001</v>
      </c>
      <c r="K33" s="4">
        <v>8.3076923076923084</v>
      </c>
      <c r="L33" s="4">
        <v>10.272973588057528</v>
      </c>
      <c r="M33" s="4">
        <v>6.242202218580494</v>
      </c>
      <c r="N33" s="4">
        <v>94.768878226490997</v>
      </c>
    </row>
    <row r="34" spans="2:14" s="4" customFormat="1">
      <c r="B34" s="4" t="str">
        <f>VLOOKUP(F34,[1]NUTS_Europa!$A$2:$C$81,2,FALSE)</f>
        <v>ES61</v>
      </c>
      <c r="C34" s="4">
        <f>VLOOKUP(F34,[1]NUTS_Europa!$A$2:$C$81,3,FALSE)</f>
        <v>61</v>
      </c>
      <c r="D34" s="4" t="str">
        <f>VLOOKUP(G34,[1]NUTS_Europa!$A$2:$C$81,2,FALSE)</f>
        <v>FRJ1</v>
      </c>
      <c r="E34" s="4">
        <f>VLOOKUP(G34,[1]NUTS_Europa!$A$2:$C$81,3,FALSE)</f>
        <v>1063</v>
      </c>
      <c r="F34" s="4">
        <v>17</v>
      </c>
      <c r="G34" s="4">
        <v>26</v>
      </c>
      <c r="H34" s="4">
        <v>38439.927317956113</v>
      </c>
      <c r="I34" s="4">
        <v>335045.14307348686</v>
      </c>
      <c r="J34" s="4">
        <v>122072.6309</v>
      </c>
      <c r="K34" s="4">
        <v>26.666666666666668</v>
      </c>
      <c r="L34" s="4">
        <v>11.815337340919339</v>
      </c>
      <c r="M34" s="4">
        <v>2.7891888131711045</v>
      </c>
      <c r="N34" s="4">
        <v>45.492445828008663</v>
      </c>
    </row>
    <row r="35" spans="2:14" s="4" customFormat="1">
      <c r="B35" s="4" t="str">
        <f>VLOOKUP(F35,[1]NUTS_Europa!$A$2:$C$81,2,FALSE)</f>
        <v>ES61</v>
      </c>
      <c r="C35" s="4">
        <f>VLOOKUP(F35,[1]NUTS_Europa!$A$2:$C$81,3,FALSE)</f>
        <v>61</v>
      </c>
      <c r="D35" s="4" t="str">
        <f>VLOOKUP(G35,[1]NUTS_Europa!$A$2:$C$81,2,FALSE)</f>
        <v>ES52</v>
      </c>
      <c r="E35" s="4">
        <f>VLOOKUP(G35,[1]NUTS_Europa!$A$2:$C$81,3,FALSE)</f>
        <v>1063</v>
      </c>
      <c r="F35" s="4">
        <v>17</v>
      </c>
      <c r="G35" s="4">
        <v>56</v>
      </c>
      <c r="H35" s="4">
        <v>39395.632619910917</v>
      </c>
      <c r="I35" s="4">
        <v>335045.14307348686</v>
      </c>
      <c r="J35" s="4">
        <v>145277.79319999999</v>
      </c>
      <c r="K35" s="4">
        <v>26.666666666666668</v>
      </c>
      <c r="L35" s="4">
        <v>11.815337340919339</v>
      </c>
      <c r="M35" s="4">
        <v>2.7891888131711045</v>
      </c>
      <c r="N35" s="4">
        <v>45.492445828008663</v>
      </c>
    </row>
    <row r="36" spans="2:14" s="4" customFormat="1">
      <c r="B36" s="4" t="str">
        <f>VLOOKUP(F36,[1]NUTS_Europa!$A$2:$C$81,2,FALSE)</f>
        <v>ES62</v>
      </c>
      <c r="C36" s="4">
        <f>VLOOKUP(F36,[1]NUTS_Europa!$A$2:$C$81,3,FALSE)</f>
        <v>1064</v>
      </c>
      <c r="D36" s="4" t="str">
        <f>VLOOKUP(G36,[1]NUTS_Europa!$A$2:$C$81,2,FALSE)</f>
        <v>PT11</v>
      </c>
      <c r="E36" s="4">
        <f>VLOOKUP(G36,[1]NUTS_Europa!$A$2:$C$81,3,FALSE)</f>
        <v>111</v>
      </c>
      <c r="F36" s="4">
        <v>18</v>
      </c>
      <c r="G36" s="4">
        <v>36</v>
      </c>
      <c r="H36" s="4">
        <v>9525.0528846716661</v>
      </c>
      <c r="I36" s="4">
        <v>66997.217750488446</v>
      </c>
      <c r="J36" s="4">
        <v>199058.85829999999</v>
      </c>
      <c r="K36" s="4">
        <v>37.852358974358971</v>
      </c>
      <c r="L36" s="4">
        <v>9.1409079436611123</v>
      </c>
      <c r="M36" s="4">
        <v>1.123199640303548</v>
      </c>
      <c r="N36" s="4">
        <v>17.052374499999999</v>
      </c>
    </row>
    <row r="37" spans="2:14" s="4" customFormat="1">
      <c r="B37" s="4" t="str">
        <f>VLOOKUP(F37,[1]NUTS_Europa!$A$2:$C$81,2,FALSE)</f>
        <v>FRH0</v>
      </c>
      <c r="C37" s="4">
        <f>VLOOKUP(F37,[1]NUTS_Europa!$A$2:$C$81,3,FALSE)</f>
        <v>283</v>
      </c>
      <c r="D37" s="4" t="str">
        <f>VLOOKUP(G37,[1]NUTS_Europa!$A$2:$C$81,2,FALSE)</f>
        <v>ES12</v>
      </c>
      <c r="E37" s="4">
        <f>VLOOKUP(G37,[1]NUTS_Europa!$A$2:$C$81,3,FALSE)</f>
        <v>163</v>
      </c>
      <c r="F37" s="4">
        <v>23</v>
      </c>
      <c r="G37" s="4">
        <v>52</v>
      </c>
      <c r="H37" s="4">
        <v>9509.8104711905471</v>
      </c>
      <c r="I37" s="4">
        <v>38545.962305971661</v>
      </c>
      <c r="J37" s="4">
        <v>163171.4883</v>
      </c>
      <c r="K37" s="4">
        <v>9.6358974358974354</v>
      </c>
      <c r="L37" s="4">
        <v>15.193058706098979</v>
      </c>
      <c r="M37" s="4">
        <v>1.0050340867064003</v>
      </c>
      <c r="N37" s="4">
        <v>12.494601375</v>
      </c>
    </row>
    <row r="38" spans="2:14" s="4" customFormat="1">
      <c r="B38" s="4" t="str">
        <f>VLOOKUP(F38,[1]NUTS_Europa!$A$2:$C$81,2,FALSE)</f>
        <v>FRH0</v>
      </c>
      <c r="C38" s="4">
        <f>VLOOKUP(F38,[1]NUTS_Europa!$A$2:$C$81,3,FALSE)</f>
        <v>283</v>
      </c>
      <c r="D38" s="4" t="str">
        <f>VLOOKUP(G38,[1]NUTS_Europa!$A$2:$C$81,2,FALSE)</f>
        <v>FRJ2</v>
      </c>
      <c r="E38" s="4">
        <f>VLOOKUP(G38,[1]NUTS_Europa!$A$2:$C$81,3,FALSE)</f>
        <v>163</v>
      </c>
      <c r="F38" s="4">
        <v>23</v>
      </c>
      <c r="G38" s="4">
        <v>68</v>
      </c>
      <c r="H38" s="4">
        <v>13660.379607350422</v>
      </c>
      <c r="I38" s="4">
        <v>38545.962305971661</v>
      </c>
      <c r="J38" s="4">
        <v>198656.2873</v>
      </c>
      <c r="K38" s="4">
        <v>9.6358974358974354</v>
      </c>
      <c r="L38" s="4">
        <v>15.193058706098979</v>
      </c>
      <c r="M38" s="4">
        <v>1.0050340867064003</v>
      </c>
      <c r="N38" s="4">
        <v>12.494601375</v>
      </c>
    </row>
    <row r="39" spans="2:14" s="4" customFormat="1">
      <c r="B39" s="4" t="str">
        <f>VLOOKUP(F39,[1]NUTS_Europa!$A$2:$C$81,2,FALSE)</f>
        <v>FRI1</v>
      </c>
      <c r="C39" s="4">
        <f>VLOOKUP(F39,[1]NUTS_Europa!$A$2:$C$81,3,FALSE)</f>
        <v>283</v>
      </c>
      <c r="D39" s="4" t="str">
        <f>VLOOKUP(G39,[1]NUTS_Europa!$A$2:$C$81,2,FALSE)</f>
        <v>FRI1</v>
      </c>
      <c r="E39" s="4">
        <f>VLOOKUP(G39,[1]NUTS_Europa!$A$2:$C$81,3,FALSE)</f>
        <v>275</v>
      </c>
      <c r="F39" s="4">
        <v>24</v>
      </c>
      <c r="G39" s="4">
        <v>64</v>
      </c>
      <c r="H39" s="4">
        <v>9728.2432799517319</v>
      </c>
      <c r="I39" s="4">
        <v>28550.874966989333</v>
      </c>
      <c r="J39" s="4">
        <v>131067.4498</v>
      </c>
      <c r="K39" s="4">
        <v>4.1025641025641022</v>
      </c>
      <c r="L39" s="4">
        <v>12.779901904063365</v>
      </c>
      <c r="M39" s="4">
        <v>1.007632166822809</v>
      </c>
      <c r="N39" s="4">
        <v>12.526900752527801</v>
      </c>
    </row>
    <row r="40" spans="2:14" s="4" customFormat="1">
      <c r="B40" s="4" t="str">
        <f>VLOOKUP(F40,[1]NUTS_Europa!$A$2:$C$81,2,FALSE)</f>
        <v>FRI1</v>
      </c>
      <c r="C40" s="4">
        <f>VLOOKUP(F40,[1]NUTS_Europa!$A$2:$C$81,3,FALSE)</f>
        <v>283</v>
      </c>
      <c r="D40" s="4" t="str">
        <f>VLOOKUP(G40,[1]NUTS_Europa!$A$2:$C$81,2,FALSE)</f>
        <v>FRI3</v>
      </c>
      <c r="E40" s="4">
        <f>VLOOKUP(G40,[1]NUTS_Europa!$A$2:$C$81,3,FALSE)</f>
        <v>282</v>
      </c>
      <c r="F40" s="4">
        <v>24</v>
      </c>
      <c r="G40" s="4">
        <v>65</v>
      </c>
      <c r="H40" s="4">
        <v>8780.9505416167904</v>
      </c>
      <c r="I40" s="4">
        <v>31354.128977102493</v>
      </c>
      <c r="J40" s="4">
        <v>120125.8052</v>
      </c>
      <c r="K40" s="4">
        <v>5.6410256410256414</v>
      </c>
      <c r="L40" s="4">
        <v>11.890939087401719</v>
      </c>
      <c r="M40" s="4">
        <v>1.0101408659077731</v>
      </c>
      <c r="N40" s="4">
        <v>12.558088943506652</v>
      </c>
    </row>
    <row r="41" spans="2:14" s="4" customFormat="1">
      <c r="B41" s="4" t="str">
        <f>VLOOKUP(F41,[1]NUTS_Europa!$A$2:$C$81,2,FALSE)</f>
        <v>FRI3</v>
      </c>
      <c r="C41" s="4">
        <f>VLOOKUP(F41,[1]NUTS_Europa!$A$2:$C$81,3,FALSE)</f>
        <v>283</v>
      </c>
      <c r="D41" s="4" t="str">
        <f>VLOOKUP(G41,[1]NUTS_Europa!$A$2:$C$81,2,FALSE)</f>
        <v>FRI3</v>
      </c>
      <c r="E41" s="4">
        <f>VLOOKUP(G41,[1]NUTS_Europa!$A$2:$C$81,3,FALSE)</f>
        <v>282</v>
      </c>
      <c r="F41" s="4">
        <v>25</v>
      </c>
      <c r="G41" s="4">
        <v>65</v>
      </c>
      <c r="H41" s="4">
        <v>6794.0536622864702</v>
      </c>
      <c r="I41" s="4">
        <v>31354.128977102493</v>
      </c>
      <c r="J41" s="4">
        <v>122072.6309</v>
      </c>
      <c r="K41" s="4">
        <v>5.6410256410256414</v>
      </c>
      <c r="L41" s="4">
        <v>11.890939087401719</v>
      </c>
      <c r="M41" s="4">
        <v>1.0101408659077731</v>
      </c>
      <c r="N41" s="4">
        <v>12.558088943506652</v>
      </c>
    </row>
    <row r="42" spans="2:14" s="4" customFormat="1">
      <c r="B42" s="4" t="str">
        <f>VLOOKUP(F42,[1]NUTS_Europa!$A$2:$C$81,2,FALSE)</f>
        <v>FRI3</v>
      </c>
      <c r="C42" s="4">
        <f>VLOOKUP(F42,[1]NUTS_Europa!$A$2:$C$81,3,FALSE)</f>
        <v>283</v>
      </c>
      <c r="D42" s="4" t="str">
        <f>VLOOKUP(G42,[1]NUTS_Europa!$A$2:$C$81,2,FALSE)</f>
        <v>FRI2</v>
      </c>
      <c r="E42" s="4">
        <f>VLOOKUP(G42,[1]NUTS_Europa!$A$2:$C$81,3,FALSE)</f>
        <v>275</v>
      </c>
      <c r="F42" s="4">
        <v>25</v>
      </c>
      <c r="G42" s="4">
        <v>69</v>
      </c>
      <c r="H42" s="4">
        <v>5575.1685562143102</v>
      </c>
      <c r="I42" s="4">
        <v>28550.874966989333</v>
      </c>
      <c r="J42" s="4">
        <v>192445.7181</v>
      </c>
      <c r="K42" s="4">
        <v>4.1025641025641022</v>
      </c>
      <c r="L42" s="4">
        <v>12.779901904063365</v>
      </c>
      <c r="M42" s="4">
        <v>1.007632166822809</v>
      </c>
      <c r="N42" s="4">
        <v>12.526900752527801</v>
      </c>
    </row>
    <row r="43" spans="2:14" s="4" customFormat="1">
      <c r="B43" s="4" t="str">
        <f>VLOOKUP(F43,[1]NUTS_Europa!$A$2:$C$81,2,FALSE)</f>
        <v>FRF2</v>
      </c>
      <c r="C43" s="4">
        <f>VLOOKUP(F43,[1]NUTS_Europa!$A$2:$C$81,3,FALSE)</f>
        <v>269</v>
      </c>
      <c r="D43" s="4" t="str">
        <f>VLOOKUP(G43,[1]NUTS_Europa!$A$2:$C$81,2,FALSE)</f>
        <v>DE50</v>
      </c>
      <c r="E43" s="4">
        <f>VLOOKUP(G43,[1]NUTS_Europa!$A$2:$C$81,3,FALSE)</f>
        <v>1069</v>
      </c>
      <c r="F43" s="4">
        <v>27</v>
      </c>
      <c r="G43" s="4">
        <v>44</v>
      </c>
      <c r="H43" s="4">
        <v>23296.032473039595</v>
      </c>
      <c r="I43" s="4">
        <v>62441.458306899243</v>
      </c>
      <c r="J43" s="4">
        <v>114203.5226</v>
      </c>
      <c r="K43" s="4">
        <v>26.72051282051282</v>
      </c>
      <c r="L43" s="4">
        <v>9.6579690042281552</v>
      </c>
      <c r="M43" s="4">
        <v>4.1022665522314528</v>
      </c>
      <c r="N43" s="4">
        <v>52.695479294783247</v>
      </c>
    </row>
    <row r="44" spans="2:14" s="4" customFormat="1">
      <c r="B44" s="4" t="str">
        <f>VLOOKUP(F44,[1]NUTS_Europa!$A$2:$C$81,2,FALSE)</f>
        <v>FRJ2</v>
      </c>
      <c r="C44" s="4">
        <f>VLOOKUP(F44,[1]NUTS_Europa!$A$2:$C$81,3,FALSE)</f>
        <v>283</v>
      </c>
      <c r="D44" s="4" t="str">
        <f>VLOOKUP(G44,[1]NUTS_Europa!$A$2:$C$81,2,FALSE)</f>
        <v>ES12</v>
      </c>
      <c r="E44" s="4">
        <f>VLOOKUP(G44,[1]NUTS_Europa!$A$2:$C$81,3,FALSE)</f>
        <v>163</v>
      </c>
      <c r="F44" s="4">
        <v>28</v>
      </c>
      <c r="G44" s="4">
        <v>52</v>
      </c>
      <c r="H44" s="4">
        <v>11740.946449521547</v>
      </c>
      <c r="I44" s="4">
        <v>38545.962305971661</v>
      </c>
      <c r="J44" s="4">
        <v>117923.68180000001</v>
      </c>
      <c r="K44" s="4">
        <v>9.6358974358974354</v>
      </c>
      <c r="L44" s="4">
        <v>15.193058706098979</v>
      </c>
      <c r="M44" s="4">
        <v>1.0050340867064003</v>
      </c>
      <c r="N44" s="4">
        <v>12.494601375</v>
      </c>
    </row>
    <row r="45" spans="2:14" s="4" customFormat="1">
      <c r="B45" s="4" t="str">
        <f>VLOOKUP(F45,[1]NUTS_Europa!$A$2:$C$81,2,FALSE)</f>
        <v>FRJ2</v>
      </c>
      <c r="C45" s="4">
        <f>VLOOKUP(F45,[1]NUTS_Europa!$A$2:$C$81,3,FALSE)</f>
        <v>283</v>
      </c>
      <c r="D45" s="4" t="str">
        <f>VLOOKUP(G45,[1]NUTS_Europa!$A$2:$C$81,2,FALSE)</f>
        <v>FRJ2</v>
      </c>
      <c r="E45" s="4">
        <f>VLOOKUP(G45,[1]NUTS_Europa!$A$2:$C$81,3,FALSE)</f>
        <v>163</v>
      </c>
      <c r="F45" s="4">
        <v>28</v>
      </c>
      <c r="G45" s="4">
        <v>68</v>
      </c>
      <c r="H45" s="4">
        <v>15891.51558568142</v>
      </c>
      <c r="I45" s="4">
        <v>38545.962305971661</v>
      </c>
      <c r="J45" s="4">
        <v>123840.01519999999</v>
      </c>
      <c r="K45" s="4">
        <v>9.6358974358974354</v>
      </c>
      <c r="L45" s="4">
        <v>15.193058706098979</v>
      </c>
      <c r="M45" s="4">
        <v>1.0050340867064003</v>
      </c>
      <c r="N45" s="4">
        <v>12.494601375</v>
      </c>
    </row>
    <row r="46" spans="2:14" s="4" customFormat="1">
      <c r="B46" s="4" t="str">
        <f>VLOOKUP(F46,[1]NUTS_Europa!$A$2:$C$81,2,FALSE)</f>
        <v>FRI2</v>
      </c>
      <c r="C46" s="4">
        <f>VLOOKUP(F46,[1]NUTS_Europa!$A$2:$C$81,3,FALSE)</f>
        <v>269</v>
      </c>
      <c r="D46" s="4" t="str">
        <f>VLOOKUP(G46,[1]NUTS_Europa!$A$2:$C$81,2,FALSE)</f>
        <v>DE50</v>
      </c>
      <c r="E46" s="4">
        <f>VLOOKUP(G46,[1]NUTS_Europa!$A$2:$C$81,3,FALSE)</f>
        <v>1069</v>
      </c>
      <c r="F46" s="4">
        <v>29</v>
      </c>
      <c r="G46" s="4">
        <v>44</v>
      </c>
      <c r="H46" s="4">
        <v>23572.789130295798</v>
      </c>
      <c r="I46" s="4">
        <v>62441.458306899243</v>
      </c>
      <c r="J46" s="4">
        <v>199058.85829999999</v>
      </c>
      <c r="K46" s="4">
        <v>26.72051282051282</v>
      </c>
      <c r="L46" s="4">
        <v>9.6579690042281552</v>
      </c>
      <c r="M46" s="4">
        <v>4.1022665522314528</v>
      </c>
      <c r="N46" s="4">
        <v>52.695479294783247</v>
      </c>
    </row>
    <row r="47" spans="2:14" s="4" customFormat="1">
      <c r="B47" s="4" t="str">
        <f>VLOOKUP(F47,[1]NUTS_Europa!$A$2:$C$81,2,FALSE)</f>
        <v>FRI2</v>
      </c>
      <c r="C47" s="4">
        <f>VLOOKUP(F47,[1]NUTS_Europa!$A$2:$C$81,3,FALSE)</f>
        <v>269</v>
      </c>
      <c r="D47" s="4" t="str">
        <f>VLOOKUP(G47,[1]NUTS_Europa!$A$2:$C$81,2,FALSE)</f>
        <v>DE94</v>
      </c>
      <c r="E47" s="4">
        <f>VLOOKUP(G47,[1]NUTS_Europa!$A$2:$C$81,3,FALSE)</f>
        <v>1069</v>
      </c>
      <c r="F47" s="4">
        <v>29</v>
      </c>
      <c r="G47" s="4">
        <v>48</v>
      </c>
      <c r="H47" s="4">
        <v>26893.86901737022</v>
      </c>
      <c r="I47" s="4">
        <v>62441.458306899243</v>
      </c>
      <c r="J47" s="4">
        <v>163029.68049999999</v>
      </c>
      <c r="K47" s="4">
        <v>26.72051282051282</v>
      </c>
      <c r="L47" s="4">
        <v>9.6579690042281552</v>
      </c>
      <c r="M47" s="4">
        <v>4.1022665522314528</v>
      </c>
      <c r="N47" s="4">
        <v>52.695479294783247</v>
      </c>
    </row>
    <row r="48" spans="2:14" s="4" customFormat="1">
      <c r="B48" s="4" t="str">
        <f>VLOOKUP(F48,[1]NUTS_Europa!$A$2:$C$81,2,FALSE)</f>
        <v>NL11</v>
      </c>
      <c r="C48" s="4">
        <f>VLOOKUP(F48,[1]NUTS_Europa!$A$2:$C$81,3,FALSE)</f>
        <v>245</v>
      </c>
      <c r="D48" s="4" t="str">
        <f>VLOOKUP(G48,[1]NUTS_Europa!$A$2:$C$81,2,FALSE)</f>
        <v>PT11</v>
      </c>
      <c r="E48" s="4">
        <f>VLOOKUP(G48,[1]NUTS_Europa!$A$2:$C$81,3,FALSE)</f>
        <v>288</v>
      </c>
      <c r="F48" s="4">
        <v>30</v>
      </c>
      <c r="G48" s="4">
        <v>76</v>
      </c>
      <c r="H48" s="4">
        <v>56508.01503773994</v>
      </c>
      <c r="I48" s="4">
        <v>468323.4931995683</v>
      </c>
      <c r="J48" s="4">
        <v>163029.68049999999</v>
      </c>
      <c r="K48" s="4">
        <v>56.958974358974359</v>
      </c>
      <c r="L48" s="4">
        <v>9.6431144341319204</v>
      </c>
      <c r="M48" s="4">
        <v>1.2045957955761486</v>
      </c>
      <c r="N48" s="4">
        <v>15.473580762283069</v>
      </c>
    </row>
    <row r="49" spans="2:14" s="4" customFormat="1">
      <c r="B49" s="4" t="str">
        <f>VLOOKUP(F49,[1]NUTS_Europa!$A$2:$C$81,2,FALSE)</f>
        <v>NL12</v>
      </c>
      <c r="C49" s="4">
        <f>VLOOKUP(F49,[1]NUTS_Europa!$A$2:$C$81,3,FALSE)</f>
        <v>218</v>
      </c>
      <c r="D49" s="4" t="str">
        <f>VLOOKUP(G49,[1]NUTS_Europa!$A$2:$C$81,2,FALSE)</f>
        <v>NL33</v>
      </c>
      <c r="E49" s="4">
        <f>VLOOKUP(G49,[1]NUTS_Europa!$A$2:$C$81,3,FALSE)</f>
        <v>250</v>
      </c>
      <c r="F49" s="4">
        <v>31</v>
      </c>
      <c r="G49" s="4">
        <v>33</v>
      </c>
      <c r="H49" s="4">
        <v>3470.696748456292</v>
      </c>
      <c r="I49" s="4">
        <v>49183.120486859239</v>
      </c>
      <c r="J49" s="4">
        <v>192445.7181</v>
      </c>
      <c r="K49" s="4">
        <v>3.4871794871794872</v>
      </c>
      <c r="L49" s="4">
        <v>12.092063719060654</v>
      </c>
      <c r="M49" s="4">
        <v>0.84205524959566025</v>
      </c>
      <c r="N49" s="4">
        <v>11.43674145</v>
      </c>
    </row>
    <row r="50" spans="2:14" s="4" customFormat="1">
      <c r="B50" s="4" t="str">
        <f>VLOOKUP(F50,[1]NUTS_Europa!$A$2:$C$81,2,FALSE)</f>
        <v>NL12</v>
      </c>
      <c r="C50" s="4">
        <f>VLOOKUP(F50,[1]NUTS_Europa!$A$2:$C$81,3,FALSE)</f>
        <v>218</v>
      </c>
      <c r="D50" s="4" t="str">
        <f>VLOOKUP(G50,[1]NUTS_Europa!$A$2:$C$81,2,FALSE)</f>
        <v>BE21</v>
      </c>
      <c r="E50" s="4">
        <f>VLOOKUP(G50,[1]NUTS_Europa!$A$2:$C$81,3,FALSE)</f>
        <v>250</v>
      </c>
      <c r="F50" s="4">
        <v>31</v>
      </c>
      <c r="G50" s="4">
        <v>41</v>
      </c>
      <c r="H50" s="4">
        <v>4509.8345019067119</v>
      </c>
      <c r="I50" s="4">
        <v>49183.120486859239</v>
      </c>
      <c r="J50" s="4">
        <v>118487.9544</v>
      </c>
      <c r="K50" s="4">
        <v>3.4871794871794872</v>
      </c>
      <c r="L50" s="4">
        <v>12.092063719060654</v>
      </c>
      <c r="M50" s="4">
        <v>0.84205524959566025</v>
      </c>
      <c r="N50" s="4">
        <v>11.43674145</v>
      </c>
    </row>
    <row r="51" spans="2:14" s="4" customFormat="1">
      <c r="B51" s="4" t="str">
        <f>VLOOKUP(F51,[1]NUTS_Europa!$A$2:$C$81,2,FALSE)</f>
        <v>NL34</v>
      </c>
      <c r="C51" s="4">
        <f>VLOOKUP(F51,[1]NUTS_Europa!$A$2:$C$81,3,FALSE)</f>
        <v>250</v>
      </c>
      <c r="D51" s="4" t="str">
        <f>VLOOKUP(G51,[1]NUTS_Europa!$A$2:$C$81,2,FALSE)</f>
        <v>NL11</v>
      </c>
      <c r="E51" s="4">
        <f>VLOOKUP(G51,[1]NUTS_Europa!$A$2:$C$81,3,FALSE)</f>
        <v>218</v>
      </c>
      <c r="F51" s="4">
        <v>34</v>
      </c>
      <c r="G51" s="4">
        <v>70</v>
      </c>
      <c r="H51" s="4">
        <v>5350.7552272423118</v>
      </c>
      <c r="I51" s="4">
        <v>49183.120486859239</v>
      </c>
      <c r="J51" s="4">
        <v>141512.31529999999</v>
      </c>
      <c r="K51" s="4">
        <v>3.4871794871794872</v>
      </c>
      <c r="L51" s="4">
        <v>12.092063719060654</v>
      </c>
      <c r="M51" s="4">
        <v>0.84205524959566025</v>
      </c>
      <c r="N51" s="4">
        <v>11.43674145</v>
      </c>
    </row>
    <row r="52" spans="2:14" s="4" customFormat="1">
      <c r="B52" s="4" t="str">
        <f>VLOOKUP(F52,[1]NUTS_Europa!$A$2:$C$81,2,FALSE)</f>
        <v>NL34</v>
      </c>
      <c r="C52" s="4">
        <f>VLOOKUP(F52,[1]NUTS_Europa!$A$2:$C$81,3,FALSE)</f>
        <v>250</v>
      </c>
      <c r="D52" s="4" t="str">
        <f>VLOOKUP(G52,[1]NUTS_Europa!$A$2:$C$81,2,FALSE)</f>
        <v>NL34</v>
      </c>
      <c r="E52" s="4">
        <f>VLOOKUP(G52,[1]NUTS_Europa!$A$2:$C$81,3,FALSE)</f>
        <v>218</v>
      </c>
      <c r="F52" s="4">
        <v>34</v>
      </c>
      <c r="G52" s="4">
        <v>74</v>
      </c>
      <c r="H52" s="4">
        <v>5380.7881102900119</v>
      </c>
      <c r="I52" s="4">
        <v>49183.120486859239</v>
      </c>
      <c r="J52" s="4">
        <v>145277.79319999999</v>
      </c>
      <c r="K52" s="4">
        <v>3.4871794871794872</v>
      </c>
      <c r="L52" s="4">
        <v>12.092063719060654</v>
      </c>
      <c r="M52" s="4">
        <v>0.84205524959566025</v>
      </c>
      <c r="N52" s="4">
        <v>11.43674145</v>
      </c>
    </row>
    <row r="53" spans="2:14" s="4" customFormat="1">
      <c r="B53" s="4" t="str">
        <f>VLOOKUP(F53,[1]NUTS_Europa!$A$2:$C$81,2,FALSE)</f>
        <v>NL41</v>
      </c>
      <c r="C53" s="4">
        <f>VLOOKUP(F53,[1]NUTS_Europa!$A$2:$C$81,3,FALSE)</f>
        <v>253</v>
      </c>
      <c r="D53" s="4" t="str">
        <f>VLOOKUP(G53,[1]NUTS_Europa!$A$2:$C$81,2,FALSE)</f>
        <v>BE25</v>
      </c>
      <c r="E53" s="4">
        <f>VLOOKUP(G53,[1]NUTS_Europa!$A$2:$C$81,3,FALSE)</f>
        <v>220</v>
      </c>
      <c r="F53" s="4">
        <v>35</v>
      </c>
      <c r="G53" s="4">
        <v>43</v>
      </c>
      <c r="H53" s="4">
        <v>2519.9328004087697</v>
      </c>
      <c r="I53" s="4">
        <v>34737.167357908918</v>
      </c>
      <c r="J53" s="4">
        <v>156784.57750000001</v>
      </c>
      <c r="K53" s="4">
        <v>4.4615384615384617</v>
      </c>
      <c r="L53" s="4">
        <v>15.287557169962504</v>
      </c>
      <c r="M53" s="4">
        <v>1.0419117301672187</v>
      </c>
      <c r="N53" s="4">
        <v>12.721768050000001</v>
      </c>
    </row>
    <row r="54" spans="2:14" s="4" customFormat="1">
      <c r="B54" s="4" t="str">
        <f>VLOOKUP(F54,[1]NUTS_Europa!$A$2:$C$81,2,FALSE)</f>
        <v>NL41</v>
      </c>
      <c r="C54" s="4">
        <f>VLOOKUP(F54,[1]NUTS_Europa!$A$2:$C$81,3,FALSE)</f>
        <v>253</v>
      </c>
      <c r="D54" s="4" t="str">
        <f>VLOOKUP(G54,[1]NUTS_Europa!$A$2:$C$81,2,FALSE)</f>
        <v>NL33</v>
      </c>
      <c r="E54" s="4">
        <f>VLOOKUP(G54,[1]NUTS_Europa!$A$2:$C$81,3,FALSE)</f>
        <v>220</v>
      </c>
      <c r="F54" s="4">
        <v>35</v>
      </c>
      <c r="G54" s="4">
        <v>73</v>
      </c>
      <c r="H54" s="4">
        <v>5294.4142891956353</v>
      </c>
      <c r="I54" s="4">
        <v>34737.167357908918</v>
      </c>
      <c r="J54" s="4">
        <v>115262.5922</v>
      </c>
      <c r="K54" s="4">
        <v>4.4615384615384617</v>
      </c>
      <c r="L54" s="4">
        <v>15.287557169962504</v>
      </c>
      <c r="M54" s="4">
        <v>1.0419117301672187</v>
      </c>
      <c r="N54" s="4">
        <v>12.721768050000001</v>
      </c>
    </row>
    <row r="55" spans="2:14" s="4" customFormat="1">
      <c r="B55" s="4" t="str">
        <f>VLOOKUP(F55,[1]NUTS_Europa!$A$2:$C$81,2,FALSE)</f>
        <v>PT11</v>
      </c>
      <c r="C55" s="4">
        <f>VLOOKUP(F55,[1]NUTS_Europa!$A$2:$C$81,3,FALSE)</f>
        <v>111</v>
      </c>
      <c r="D55" s="4" t="str">
        <f>VLOOKUP(G55,[1]NUTS_Europa!$A$2:$C$81,2,FALSE)</f>
        <v>FRJ1</v>
      </c>
      <c r="E55" s="4">
        <f>VLOOKUP(G55,[1]NUTS_Europa!$A$2:$C$81,3,FALSE)</f>
        <v>1064</v>
      </c>
      <c r="F55" s="4">
        <v>36</v>
      </c>
      <c r="G55" s="4">
        <v>66</v>
      </c>
      <c r="H55" s="4">
        <v>11741.639888803165</v>
      </c>
      <c r="I55" s="4">
        <v>66997.217750488431</v>
      </c>
      <c r="J55" s="4">
        <v>199058.85829999999</v>
      </c>
      <c r="K55" s="4">
        <v>37.852358974358971</v>
      </c>
      <c r="L55" s="4">
        <v>9.1409079436611123</v>
      </c>
      <c r="M55" s="4">
        <v>1.123199640303548</v>
      </c>
      <c r="N55" s="4">
        <v>17.052374499999999</v>
      </c>
    </row>
    <row r="56" spans="2:14" s="4" customFormat="1">
      <c r="B56" s="4" t="str">
        <f>VLOOKUP(F56,[1]NUTS_Europa!$A$2:$C$81,2,FALSE)</f>
        <v>PT15</v>
      </c>
      <c r="C56" s="4">
        <f>VLOOKUP(F56,[1]NUTS_Europa!$A$2:$C$81,3,FALSE)</f>
        <v>1065</v>
      </c>
      <c r="D56" s="4" t="str">
        <f>VLOOKUP(G56,[1]NUTS_Europa!$A$2:$C$81,2,FALSE)</f>
        <v>PT17</v>
      </c>
      <c r="E56" s="4">
        <f>VLOOKUP(G56,[1]NUTS_Europa!$A$2:$C$81,3,FALSE)</f>
        <v>294</v>
      </c>
      <c r="F56" s="4">
        <v>37</v>
      </c>
      <c r="G56" s="4">
        <v>39</v>
      </c>
      <c r="H56" s="4">
        <v>15818.988293538916</v>
      </c>
      <c r="I56" s="4">
        <v>31780.162099635276</v>
      </c>
      <c r="J56" s="4">
        <v>507158.32770000002</v>
      </c>
      <c r="K56" s="4">
        <v>2.3076923076923075</v>
      </c>
      <c r="L56" s="4">
        <v>12.643629757550448</v>
      </c>
      <c r="M56" s="4">
        <v>3.2063130992817319</v>
      </c>
      <c r="N56" s="4">
        <v>48.678124325637803</v>
      </c>
    </row>
    <row r="57" spans="2:14" s="4" customFormat="1">
      <c r="B57" s="4" t="str">
        <f>VLOOKUP(F57,[1]NUTS_Europa!$A$2:$C$81,2,FALSE)</f>
        <v>PT15</v>
      </c>
      <c r="C57" s="4">
        <f>VLOOKUP(F57,[1]NUTS_Europa!$A$2:$C$81,3,FALSE)</f>
        <v>1065</v>
      </c>
      <c r="D57" s="4" t="str">
        <f>VLOOKUP(G57,[1]NUTS_Europa!$A$2:$C$81,2,FALSE)</f>
        <v>PT16</v>
      </c>
      <c r="E57" s="4">
        <f>VLOOKUP(G57,[1]NUTS_Europa!$A$2:$C$81,3,FALSE)</f>
        <v>294</v>
      </c>
      <c r="F57" s="4">
        <v>37</v>
      </c>
      <c r="G57" s="4">
        <v>78</v>
      </c>
      <c r="H57" s="4">
        <v>34827.124084584786</v>
      </c>
      <c r="I57" s="4">
        <v>31780.162099635276</v>
      </c>
      <c r="J57" s="4">
        <v>507158.32770000002</v>
      </c>
      <c r="K57" s="4">
        <v>2.3076923076923075</v>
      </c>
      <c r="L57" s="4">
        <v>12.643629757550448</v>
      </c>
      <c r="M57" s="4">
        <v>3.2063130992817319</v>
      </c>
      <c r="N57" s="4">
        <v>48.678124325637803</v>
      </c>
    </row>
    <row r="58" spans="2:14" s="4" customFormat="1">
      <c r="B58" s="4" t="str">
        <f>VLOOKUP(F58,[1]NUTS_Europa!$A$2:$C$81,2,FALSE)</f>
        <v>PT16</v>
      </c>
      <c r="C58" s="4">
        <f>VLOOKUP(F58,[1]NUTS_Europa!$A$2:$C$81,3,FALSE)</f>
        <v>111</v>
      </c>
      <c r="D58" s="4" t="str">
        <f>VLOOKUP(G58,[1]NUTS_Europa!$A$2:$C$81,2,FALSE)</f>
        <v>ES51</v>
      </c>
      <c r="E58" s="4">
        <f>VLOOKUP(G58,[1]NUTS_Europa!$A$2:$C$81,3,FALSE)</f>
        <v>1064</v>
      </c>
      <c r="F58" s="4">
        <v>38</v>
      </c>
      <c r="G58" s="4">
        <v>55</v>
      </c>
      <c r="H58" s="4">
        <v>11226.675231277666</v>
      </c>
      <c r="I58" s="4">
        <v>66997.217750488431</v>
      </c>
      <c r="J58" s="4">
        <v>117923.68180000001</v>
      </c>
      <c r="K58" s="4">
        <v>37.852358974358971</v>
      </c>
      <c r="L58" s="4">
        <v>9.1409079436611123</v>
      </c>
      <c r="M58" s="4">
        <v>1.123199640303548</v>
      </c>
      <c r="N58" s="4">
        <v>17.052374499999999</v>
      </c>
    </row>
    <row r="59" spans="2:14" s="4" customFormat="1">
      <c r="B59" s="4" t="str">
        <f>VLOOKUP(F59,[1]NUTS_Europa!$A$2:$C$81,2,FALSE)</f>
        <v>PT16</v>
      </c>
      <c r="C59" s="4">
        <f>VLOOKUP(F59,[1]NUTS_Europa!$A$2:$C$81,3,FALSE)</f>
        <v>111</v>
      </c>
      <c r="D59" s="4" t="str">
        <f>VLOOKUP(G59,[1]NUTS_Europa!$A$2:$C$81,2,FALSE)</f>
        <v>FRJ1</v>
      </c>
      <c r="E59" s="4">
        <f>VLOOKUP(G59,[1]NUTS_Europa!$A$2:$C$81,3,FALSE)</f>
        <v>1064</v>
      </c>
      <c r="F59" s="4">
        <v>38</v>
      </c>
      <c r="G59" s="4">
        <v>66</v>
      </c>
      <c r="H59" s="4">
        <v>11181.895695840665</v>
      </c>
      <c r="I59" s="4">
        <v>66997.217750488431</v>
      </c>
      <c r="J59" s="4">
        <v>123614.25509999999</v>
      </c>
      <c r="K59" s="4">
        <v>37.852358974358971</v>
      </c>
      <c r="L59" s="4">
        <v>9.1409079436611123</v>
      </c>
      <c r="M59" s="4">
        <v>1.123199640303548</v>
      </c>
      <c r="N59" s="4">
        <v>17.052374499999999</v>
      </c>
    </row>
    <row r="60" spans="2:14" s="4" customFormat="1">
      <c r="B60" s="4" t="str">
        <f>VLOOKUP(F60,[1]NUTS_Europa!$A$2:$C$81,2,FALSE)</f>
        <v>PT17</v>
      </c>
      <c r="C60" s="4">
        <f>VLOOKUP(F60,[1]NUTS_Europa!$A$2:$C$81,3,FALSE)</f>
        <v>294</v>
      </c>
      <c r="D60" s="4" t="str">
        <f>VLOOKUP(G60,[1]NUTS_Europa!$A$2:$C$81,2,FALSE)</f>
        <v>PT18</v>
      </c>
      <c r="E60" s="4">
        <f>VLOOKUP(G60,[1]NUTS_Europa!$A$2:$C$81,3,FALSE)</f>
        <v>1065</v>
      </c>
      <c r="F60" s="4">
        <v>39</v>
      </c>
      <c r="G60" s="4">
        <v>40</v>
      </c>
      <c r="H60" s="4">
        <v>12367.611922602546</v>
      </c>
      <c r="I60" s="4">
        <v>31780.162099635272</v>
      </c>
      <c r="J60" s="4">
        <v>126450.71709999999</v>
      </c>
      <c r="K60" s="4">
        <v>2.3076923076923075</v>
      </c>
      <c r="L60" s="4">
        <v>12.643629757550448</v>
      </c>
      <c r="M60" s="4">
        <v>3.2063130992817319</v>
      </c>
      <c r="N60" s="4">
        <v>48.678124325637803</v>
      </c>
    </row>
    <row r="61" spans="2:14" s="4" customFormat="1">
      <c r="B61" s="4" t="str">
        <f>VLOOKUP(F61,[1]NUTS_Europa!$A$2:$C$81,2,FALSE)</f>
        <v>PT18</v>
      </c>
      <c r="C61" s="4">
        <f>VLOOKUP(F61,[1]NUTS_Europa!$A$2:$C$81,3,FALSE)</f>
        <v>1065</v>
      </c>
      <c r="D61" s="4" t="str">
        <f>VLOOKUP(G61,[1]NUTS_Europa!$A$2:$C$81,2,FALSE)</f>
        <v>PT16</v>
      </c>
      <c r="E61" s="4">
        <f>VLOOKUP(G61,[1]NUTS_Europa!$A$2:$C$81,3,FALSE)</f>
        <v>294</v>
      </c>
      <c r="F61" s="4">
        <v>40</v>
      </c>
      <c r="G61" s="4">
        <v>78</v>
      </c>
      <c r="H61" s="4">
        <v>31375.747713648412</v>
      </c>
      <c r="I61" s="4">
        <v>31780.162099635276</v>
      </c>
      <c r="J61" s="4">
        <v>126450.71709999999</v>
      </c>
      <c r="K61" s="4">
        <v>2.3076923076923075</v>
      </c>
      <c r="L61" s="4">
        <v>12.643629757550448</v>
      </c>
      <c r="M61" s="4">
        <v>3.2063130992817319</v>
      </c>
      <c r="N61" s="4">
        <v>48.678124325637803</v>
      </c>
    </row>
    <row r="62" spans="2:14" s="4" customFormat="1">
      <c r="B62" s="4" t="str">
        <f>VLOOKUP(F62,[1]NUTS_Europa!$A$2:$C$81,2,FALSE)</f>
        <v>BE21</v>
      </c>
      <c r="C62" s="4">
        <f>VLOOKUP(F62,[1]NUTS_Europa!$A$2:$C$81,3,FALSE)</f>
        <v>250</v>
      </c>
      <c r="D62" s="4" t="str">
        <f>VLOOKUP(G62,[1]NUTS_Europa!$A$2:$C$81,2,FALSE)</f>
        <v>NL11</v>
      </c>
      <c r="E62" s="4">
        <f>VLOOKUP(G62,[1]NUTS_Europa!$A$2:$C$81,3,FALSE)</f>
        <v>218</v>
      </c>
      <c r="F62" s="4">
        <v>41</v>
      </c>
      <c r="G62" s="4">
        <v>70</v>
      </c>
      <c r="H62" s="4">
        <v>5140.5250459084118</v>
      </c>
      <c r="I62" s="4">
        <v>49183.120486859239</v>
      </c>
      <c r="J62" s="4">
        <v>114203.5226</v>
      </c>
      <c r="K62" s="4">
        <v>3.4871794871794872</v>
      </c>
      <c r="L62" s="4">
        <v>12.092063719060654</v>
      </c>
      <c r="M62" s="4">
        <v>0.84205524959566025</v>
      </c>
      <c r="N62" s="4">
        <v>11.43674145</v>
      </c>
    </row>
    <row r="63" spans="2:14" s="4" customFormat="1">
      <c r="B63" s="4" t="str">
        <f>VLOOKUP(F63,[1]NUTS_Europa!$A$2:$C$81,2,FALSE)</f>
        <v>BE25</v>
      </c>
      <c r="C63" s="4">
        <f>VLOOKUP(F63,[1]NUTS_Europa!$A$2:$C$81,3,FALSE)</f>
        <v>220</v>
      </c>
      <c r="D63" s="4" t="str">
        <f>VLOOKUP(G63,[1]NUTS_Europa!$A$2:$C$81,2,FALSE)</f>
        <v>NL32</v>
      </c>
      <c r="E63" s="4">
        <f>VLOOKUP(G63,[1]NUTS_Europa!$A$2:$C$81,3,FALSE)</f>
        <v>253</v>
      </c>
      <c r="F63" s="4">
        <v>43</v>
      </c>
      <c r="G63" s="4">
        <v>72</v>
      </c>
      <c r="H63" s="4">
        <v>4218.6972038381755</v>
      </c>
      <c r="I63" s="4">
        <v>34737.167357908918</v>
      </c>
      <c r="J63" s="4">
        <v>117061.7148</v>
      </c>
      <c r="K63" s="4">
        <v>4.4615384615384617</v>
      </c>
      <c r="L63" s="4">
        <v>15.287557169962504</v>
      </c>
      <c r="M63" s="4">
        <v>1.0419117301672187</v>
      </c>
      <c r="N63" s="4">
        <v>12.721768050000001</v>
      </c>
    </row>
    <row r="64" spans="2:14" s="4" customFormat="1">
      <c r="B64" s="4" t="str">
        <f>VLOOKUP(F64,[1]NUTS_Europa!$A$2:$C$81,2,FALSE)</f>
        <v>DE60</v>
      </c>
      <c r="C64" s="4">
        <f>VLOOKUP(F64,[1]NUTS_Europa!$A$2:$C$81,3,FALSE)</f>
        <v>245</v>
      </c>
      <c r="D64" s="4" t="str">
        <f>VLOOKUP(G64,[1]NUTS_Europa!$A$2:$C$81,2,FALSE)</f>
        <v>PT11</v>
      </c>
      <c r="E64" s="4">
        <f>VLOOKUP(G64,[1]NUTS_Europa!$A$2:$C$81,3,FALSE)</f>
        <v>288</v>
      </c>
      <c r="F64" s="4">
        <v>45</v>
      </c>
      <c r="G64" s="4">
        <v>76</v>
      </c>
      <c r="H64" s="4">
        <v>56365.797356953801</v>
      </c>
      <c r="I64" s="4">
        <v>468323.4931995683</v>
      </c>
      <c r="J64" s="4">
        <v>192445.7181</v>
      </c>
      <c r="K64" s="4">
        <v>56.958974358974359</v>
      </c>
      <c r="L64" s="4">
        <v>9.6431144341319204</v>
      </c>
      <c r="M64" s="4">
        <v>1.2045957955761486</v>
      </c>
      <c r="N64" s="4">
        <v>15.473580762283069</v>
      </c>
    </row>
    <row r="65" spans="2:14" s="4" customFormat="1">
      <c r="B65" s="4" t="str">
        <f>VLOOKUP(F65,[1]NUTS_Europa!$A$2:$C$81,2,FALSE)</f>
        <v>DE80</v>
      </c>
      <c r="C65" s="4">
        <f>VLOOKUP(F65,[1]NUTS_Europa!$A$2:$C$81,3,FALSE)</f>
        <v>245</v>
      </c>
      <c r="D65" s="4" t="str">
        <f>VLOOKUP(G65,[1]NUTS_Europa!$A$2:$C$81,2,FALSE)</f>
        <v>ES13</v>
      </c>
      <c r="E65" s="4">
        <f>VLOOKUP(G65,[1]NUTS_Europa!$A$2:$C$81,3,FALSE)</f>
        <v>285</v>
      </c>
      <c r="F65" s="4">
        <v>46</v>
      </c>
      <c r="G65" s="4">
        <v>53</v>
      </c>
      <c r="H65" s="4">
        <v>64157.206744411385</v>
      </c>
      <c r="I65" s="4">
        <v>465536.25441086612</v>
      </c>
      <c r="J65" s="4">
        <v>117768.50930000001</v>
      </c>
      <c r="K65" s="4">
        <v>51.586666666666666</v>
      </c>
      <c r="L65" s="4">
        <v>9.8304355251398476</v>
      </c>
      <c r="M65" s="4">
        <v>1.1812079579876538</v>
      </c>
      <c r="N65" s="4">
        <v>15.17315335326356</v>
      </c>
    </row>
    <row r="66" spans="2:14" s="4" customFormat="1">
      <c r="B66" s="4" t="str">
        <f>VLOOKUP(F66,[1]NUTS_Europa!$A$2:$C$81,2,FALSE)</f>
        <v>DE93</v>
      </c>
      <c r="C66" s="4">
        <f>VLOOKUP(F66,[1]NUTS_Europa!$A$2:$C$81,3,FALSE)</f>
        <v>245</v>
      </c>
      <c r="D66" s="4" t="str">
        <f>VLOOKUP(G66,[1]NUTS_Europa!$A$2:$C$81,2,FALSE)</f>
        <v>ES11</v>
      </c>
      <c r="E66" s="4">
        <f>VLOOKUP(G66,[1]NUTS_Europa!$A$2:$C$81,3,FALSE)</f>
        <v>285</v>
      </c>
      <c r="F66" s="4">
        <v>47</v>
      </c>
      <c r="G66" s="4">
        <v>51</v>
      </c>
      <c r="H66" s="4">
        <v>53219.836400704946</v>
      </c>
      <c r="I66" s="4">
        <v>465536.25441086612</v>
      </c>
      <c r="J66" s="4">
        <v>117061.7148</v>
      </c>
      <c r="K66" s="4">
        <v>51.586666666666666</v>
      </c>
      <c r="L66" s="4">
        <v>9.8304355251398476</v>
      </c>
      <c r="M66" s="4">
        <v>1.1812079579876538</v>
      </c>
      <c r="N66" s="4">
        <v>15.17315335326356</v>
      </c>
    </row>
    <row r="67" spans="2:14" s="4" customFormat="1">
      <c r="B67" s="4" t="str">
        <f>VLOOKUP(F67,[1]NUTS_Europa!$A$2:$C$81,2,FALSE)</f>
        <v>DE93</v>
      </c>
      <c r="C67" s="4">
        <f>VLOOKUP(F67,[1]NUTS_Europa!$A$2:$C$81,3,FALSE)</f>
        <v>245</v>
      </c>
      <c r="D67" s="4" t="str">
        <f>VLOOKUP(G67,[1]NUTS_Europa!$A$2:$C$81,2,FALSE)</f>
        <v>ES13</v>
      </c>
      <c r="E67" s="4">
        <f>VLOOKUP(G67,[1]NUTS_Europa!$A$2:$C$81,3,FALSE)</f>
        <v>285</v>
      </c>
      <c r="F67" s="4">
        <v>47</v>
      </c>
      <c r="G67" s="4">
        <v>53</v>
      </c>
      <c r="H67" s="4">
        <v>59774.289666787678</v>
      </c>
      <c r="I67" s="4">
        <v>465536.25441086612</v>
      </c>
      <c r="J67" s="4">
        <v>198656.2873</v>
      </c>
      <c r="K67" s="4">
        <v>51.586666666666666</v>
      </c>
      <c r="L67" s="4">
        <v>9.8304355251398476</v>
      </c>
      <c r="M67" s="4">
        <v>1.1812079579876538</v>
      </c>
      <c r="N67" s="4">
        <v>15.17315335326356</v>
      </c>
    </row>
    <row r="68" spans="2:14" s="4" customFormat="1">
      <c r="B68" s="4" t="str">
        <f>VLOOKUP(F68,[1]NUTS_Europa!$A$2:$C$81,2,FALSE)</f>
        <v>DE94</v>
      </c>
      <c r="C68" s="4">
        <f>VLOOKUP(F68,[1]NUTS_Europa!$A$2:$C$81,3,FALSE)</f>
        <v>1069</v>
      </c>
      <c r="D68" s="4" t="str">
        <f>VLOOKUP(G68,[1]NUTS_Europa!$A$2:$C$81,2,FALSE)</f>
        <v>NL41</v>
      </c>
      <c r="E68" s="4">
        <f>VLOOKUP(G68,[1]NUTS_Europa!$A$2:$C$81,3,FALSE)</f>
        <v>218</v>
      </c>
      <c r="F68" s="4">
        <v>48</v>
      </c>
      <c r="G68" s="4">
        <v>75</v>
      </c>
      <c r="H68" s="4">
        <v>19853.577771335978</v>
      </c>
      <c r="I68" s="4">
        <v>51050.532264781104</v>
      </c>
      <c r="J68" s="4">
        <v>159445.52859999999</v>
      </c>
      <c r="K68" s="4">
        <v>13.844615384615386</v>
      </c>
      <c r="L68" s="4">
        <v>9.9997592951371015</v>
      </c>
      <c r="M68" s="4">
        <v>3.077120561180132</v>
      </c>
      <c r="N68" s="4">
        <v>49.915745744845445</v>
      </c>
    </row>
    <row r="69" spans="2:14" s="4" customFormat="1">
      <c r="B69" s="4" t="str">
        <f>VLOOKUP(F69,[1]NUTS_Europa!$A$2:$C$81,2,FALSE)</f>
        <v>DEA1</v>
      </c>
      <c r="C69" s="4">
        <f>VLOOKUP(F69,[1]NUTS_Europa!$A$2:$C$81,3,FALSE)</f>
        <v>245</v>
      </c>
      <c r="D69" s="4" t="str">
        <f>VLOOKUP(G69,[1]NUTS_Europa!$A$2:$C$81,2,FALSE)</f>
        <v>ES11</v>
      </c>
      <c r="E69" s="4">
        <f>VLOOKUP(G69,[1]NUTS_Europa!$A$2:$C$81,3,FALSE)</f>
        <v>285</v>
      </c>
      <c r="F69" s="4">
        <v>49</v>
      </c>
      <c r="G69" s="4">
        <v>51</v>
      </c>
      <c r="H69" s="4">
        <v>56427.33480751139</v>
      </c>
      <c r="I69" s="4">
        <v>465536.25441086612</v>
      </c>
      <c r="J69" s="4">
        <v>176841.96369999999</v>
      </c>
      <c r="K69" s="4">
        <v>51.586666666666666</v>
      </c>
      <c r="L69" s="4">
        <v>9.8304355251398476</v>
      </c>
      <c r="M69" s="4">
        <v>1.1812079579876538</v>
      </c>
      <c r="N69" s="4">
        <v>15.17315335326356</v>
      </c>
    </row>
    <row r="70" spans="2:14" s="4" customFormat="1">
      <c r="B70" s="4" t="str">
        <f>VLOOKUP(F70,[1]NUTS_Europa!$A$2:$C$81,2,FALSE)</f>
        <v>DEF0</v>
      </c>
      <c r="C70" s="4">
        <f>VLOOKUP(F70,[1]NUTS_Europa!$A$2:$C$81,3,FALSE)</f>
        <v>245</v>
      </c>
      <c r="D70" s="4" t="str">
        <f>VLOOKUP(G70,[1]NUTS_Europa!$A$2:$C$81,2,FALSE)</f>
        <v>FRF2</v>
      </c>
      <c r="E70" s="4">
        <f>VLOOKUP(G70,[1]NUTS_Europa!$A$2:$C$81,3,FALSE)</f>
        <v>235</v>
      </c>
      <c r="F70" s="4">
        <v>50</v>
      </c>
      <c r="G70" s="4">
        <v>67</v>
      </c>
      <c r="H70" s="4">
        <v>60622.855933568339</v>
      </c>
      <c r="I70" s="4">
        <v>453862.62229866412</v>
      </c>
      <c r="J70" s="4">
        <v>142392.87169999999</v>
      </c>
      <c r="K70" s="4">
        <v>18.303076923076926</v>
      </c>
      <c r="L70" s="4">
        <v>10.508683630898718</v>
      </c>
      <c r="M70" s="4">
        <v>1.2745961749415338</v>
      </c>
      <c r="N70" s="4">
        <v>16.348367820226315</v>
      </c>
    </row>
    <row r="71" spans="2:14" s="4" customFormat="1">
      <c r="B71" s="4" t="str">
        <f>VLOOKUP(F71,[1]NUTS_Europa!$A$2:$C$81,2,FALSE)</f>
        <v>ES21</v>
      </c>
      <c r="C71" s="4">
        <f>VLOOKUP(F71,[1]NUTS_Europa!$A$2:$C$81,3,FALSE)</f>
        <v>1063</v>
      </c>
      <c r="D71" s="4" t="str">
        <f>VLOOKUP(G71,[1]NUTS_Europa!$A$2:$C$81,2,FALSE)</f>
        <v>ES61</v>
      </c>
      <c r="E71" s="4">
        <f>VLOOKUP(G71,[1]NUTS_Europa!$A$2:$C$81,3,FALSE)</f>
        <v>297</v>
      </c>
      <c r="F71" s="4">
        <v>54</v>
      </c>
      <c r="G71" s="4">
        <v>57</v>
      </c>
      <c r="H71" s="4">
        <v>14048.830260425113</v>
      </c>
      <c r="I71" s="4">
        <v>339213.18869921798</v>
      </c>
      <c r="J71" s="4">
        <v>199597.76430000001</v>
      </c>
      <c r="K71" s="4">
        <v>30.051282051282051</v>
      </c>
      <c r="L71" s="4">
        <v>12.447674305849644</v>
      </c>
      <c r="M71" s="4">
        <v>0.78457817652058981</v>
      </c>
      <c r="N71" s="4">
        <v>11.91143623135466</v>
      </c>
    </row>
    <row r="72" spans="2:14" s="4" customFormat="1">
      <c r="B72" s="4" t="str">
        <f>VLOOKUP(F72,[1]NUTS_Europa!$A$2:$C$81,2,FALSE)</f>
        <v>ES21</v>
      </c>
      <c r="C72" s="4">
        <f>VLOOKUP(F72,[1]NUTS_Europa!$A$2:$C$81,3,FALSE)</f>
        <v>1063</v>
      </c>
      <c r="D72" s="4" t="str">
        <f>VLOOKUP(G72,[1]NUTS_Europa!$A$2:$C$81,2,FALSE)</f>
        <v>PT17</v>
      </c>
      <c r="E72" s="4">
        <f>VLOOKUP(G72,[1]NUTS_Europa!$A$2:$C$81,3,FALSE)</f>
        <v>297</v>
      </c>
      <c r="F72" s="4">
        <v>54</v>
      </c>
      <c r="G72" s="4">
        <v>79</v>
      </c>
      <c r="H72" s="4">
        <v>15159.250080220687</v>
      </c>
      <c r="I72" s="4">
        <v>339213.18869921798</v>
      </c>
      <c r="J72" s="4">
        <v>192445.7181</v>
      </c>
      <c r="K72" s="4">
        <v>30.051282051282051</v>
      </c>
      <c r="L72" s="4">
        <v>12.447674305849644</v>
      </c>
      <c r="M72" s="4">
        <v>0.78457817652058981</v>
      </c>
      <c r="N72" s="4">
        <v>11.91143623135466</v>
      </c>
    </row>
    <row r="73" spans="2:14" s="4" customFormat="1">
      <c r="B73" s="4" t="str">
        <f>VLOOKUP(F73,[1]NUTS_Europa!$A$2:$C$81,2,FALSE)</f>
        <v>ES51</v>
      </c>
      <c r="C73" s="4">
        <f>VLOOKUP(F73,[1]NUTS_Europa!$A$2:$C$81,3,FALSE)</f>
        <v>1064</v>
      </c>
      <c r="D73" s="4" t="str">
        <f>VLOOKUP(G73,[1]NUTS_Europa!$A$2:$C$81,2,FALSE)</f>
        <v>PT17</v>
      </c>
      <c r="E73" s="4">
        <f>VLOOKUP(G73,[1]NUTS_Europa!$A$2:$C$81,3,FALSE)</f>
        <v>297</v>
      </c>
      <c r="F73" s="4">
        <v>55</v>
      </c>
      <c r="G73" s="4">
        <v>79</v>
      </c>
      <c r="H73" s="4">
        <v>11821.98149858019</v>
      </c>
      <c r="I73" s="4">
        <v>50518.745436621211</v>
      </c>
      <c r="J73" s="4">
        <v>117923.68180000001</v>
      </c>
      <c r="K73" s="4">
        <v>23.743589743589745</v>
      </c>
      <c r="L73" s="4">
        <v>11.438135074306178</v>
      </c>
      <c r="M73" s="4">
        <v>0.83351292974559399</v>
      </c>
      <c r="N73" s="4">
        <v>12.654361805861022</v>
      </c>
    </row>
    <row r="74" spans="2:14" s="4" customFormat="1">
      <c r="B74" s="4" t="str">
        <f>VLOOKUP(F74,[1]NUTS_Europa!$A$2:$C$81,2,FALSE)</f>
        <v>ES52</v>
      </c>
      <c r="C74" s="4">
        <f>VLOOKUP(F74,[1]NUTS_Europa!$A$2:$C$81,3,FALSE)</f>
        <v>1063</v>
      </c>
      <c r="D74" s="4" t="str">
        <f>VLOOKUP(G74,[1]NUTS_Europa!$A$2:$C$81,2,FALSE)</f>
        <v>ES62</v>
      </c>
      <c r="E74" s="4">
        <f>VLOOKUP(G74,[1]NUTS_Europa!$A$2:$C$81,3,FALSE)</f>
        <v>462</v>
      </c>
      <c r="F74" s="4">
        <v>56</v>
      </c>
      <c r="G74" s="4">
        <v>58</v>
      </c>
      <c r="H74" s="4">
        <v>13585.984637321475</v>
      </c>
      <c r="I74" s="4">
        <v>333673.68193122518</v>
      </c>
      <c r="J74" s="4">
        <v>163171.4883</v>
      </c>
      <c r="K74" s="4">
        <v>23.589743589743591</v>
      </c>
      <c r="L74" s="4">
        <v>12.051143579969441</v>
      </c>
      <c r="M74" s="4">
        <v>0.81507264240296062</v>
      </c>
      <c r="N74" s="4">
        <v>12.374402060174839</v>
      </c>
    </row>
    <row r="75" spans="2:14" s="4" customFormat="1">
      <c r="B75" s="4" t="str">
        <f>VLOOKUP(F75,[1]NUTS_Europa!$A$2:$C$81,2,FALSE)</f>
        <v>ES61</v>
      </c>
      <c r="C75" s="4">
        <f>VLOOKUP(F75,[1]NUTS_Europa!$A$2:$C$81,3,FALSE)</f>
        <v>297</v>
      </c>
      <c r="D75" s="4" t="str">
        <f>VLOOKUP(G75,[1]NUTS_Europa!$A$2:$C$81,2,FALSE)</f>
        <v>PT15</v>
      </c>
      <c r="E75" s="4">
        <f>VLOOKUP(G75,[1]NUTS_Europa!$A$2:$C$81,3,FALSE)</f>
        <v>61</v>
      </c>
      <c r="F75" s="4">
        <v>57</v>
      </c>
      <c r="G75" s="4">
        <v>77</v>
      </c>
      <c r="H75" s="4">
        <v>25476.417082942848</v>
      </c>
      <c r="I75" s="4">
        <v>27585.859258892859</v>
      </c>
      <c r="J75" s="4">
        <v>115262.5922</v>
      </c>
      <c r="K75" s="4">
        <v>3.8461538461538463</v>
      </c>
      <c r="L75" s="4">
        <v>12.980498827167988</v>
      </c>
      <c r="M75" s="4">
        <v>2.0570657111789181</v>
      </c>
      <c r="N75" s="4">
        <v>33.551314270497997</v>
      </c>
    </row>
    <row r="76" spans="2:14" s="4" customFormat="1">
      <c r="B76" s="4" t="str">
        <f>VLOOKUP(F76,[1]NUTS_Europa!$A$2:$C$81,2,FALSE)</f>
        <v>ES62</v>
      </c>
      <c r="C76" s="4">
        <f>VLOOKUP(F76,[1]NUTS_Europa!$A$2:$C$81,3,FALSE)</f>
        <v>462</v>
      </c>
      <c r="D76" s="4" t="str">
        <f>VLOOKUP(G76,[1]NUTS_Europa!$A$2:$C$81,2,FALSE)</f>
        <v>PT18</v>
      </c>
      <c r="E76" s="4">
        <f>VLOOKUP(G76,[1]NUTS_Europa!$A$2:$C$81,3,FALSE)</f>
        <v>61</v>
      </c>
      <c r="F76" s="4">
        <v>58</v>
      </c>
      <c r="G76" s="4">
        <v>80</v>
      </c>
      <c r="H76" s="4">
        <v>28503.037975083131</v>
      </c>
      <c r="I76" s="4">
        <v>29015.235662368865</v>
      </c>
      <c r="J76" s="4">
        <v>199597.76430000001</v>
      </c>
      <c r="K76" s="4">
        <v>3.4358974358974357</v>
      </c>
      <c r="L76" s="4">
        <v>12.583968101287786</v>
      </c>
      <c r="M76" s="4">
        <v>1.4518343173840174</v>
      </c>
      <c r="N76" s="4">
        <v>23.67982179010146</v>
      </c>
    </row>
    <row r="77" spans="2:14" s="4" customFormat="1">
      <c r="B77" s="4" t="str">
        <f>VLOOKUP(F77,[1]NUTS_Europa!$A$2:$C$81,2,FALSE)</f>
        <v>FRD2</v>
      </c>
      <c r="C77" s="4">
        <f>VLOOKUP(F77,[1]NUTS_Europa!$A$2:$C$81,3,FALSE)</f>
        <v>271</v>
      </c>
      <c r="D77" s="4" t="str">
        <f>VLOOKUP(G77,[1]NUTS_Europa!$A$2:$C$81,2,FALSE)</f>
        <v>PT15</v>
      </c>
      <c r="E77" s="4">
        <f>VLOOKUP(G77,[1]NUTS_Europa!$A$2:$C$81,3,FALSE)</f>
        <v>61</v>
      </c>
      <c r="F77" s="4">
        <v>60</v>
      </c>
      <c r="G77" s="4">
        <v>77</v>
      </c>
      <c r="H77" s="4">
        <v>5131.0369366321438</v>
      </c>
      <c r="I77" s="4">
        <v>90561.513270882278</v>
      </c>
      <c r="J77" s="4">
        <v>154854.3009</v>
      </c>
      <c r="K77" s="4">
        <v>59.384615384615387</v>
      </c>
      <c r="L77" s="4">
        <v>10.799049405485057</v>
      </c>
      <c r="M77" s="4">
        <v>0.83440418552950846</v>
      </c>
      <c r="N77" s="4">
        <v>11.384664750000001</v>
      </c>
    </row>
    <row r="78" spans="2:14" s="4" customFormat="1">
      <c r="B78" s="4" t="str">
        <f>VLOOKUP(F78,[1]NUTS_Europa!$A$2:$C$81,2,FALSE)</f>
        <v>FRD2</v>
      </c>
      <c r="C78" s="4">
        <f>VLOOKUP(F78,[1]NUTS_Europa!$A$2:$C$81,3,FALSE)</f>
        <v>271</v>
      </c>
      <c r="D78" s="4" t="str">
        <f>VLOOKUP(G78,[1]NUTS_Europa!$A$2:$C$81,2,FALSE)</f>
        <v>PT18</v>
      </c>
      <c r="E78" s="4">
        <f>VLOOKUP(G78,[1]NUTS_Europa!$A$2:$C$81,3,FALSE)</f>
        <v>61</v>
      </c>
      <c r="F78" s="4">
        <v>60</v>
      </c>
      <c r="G78" s="4">
        <v>80</v>
      </c>
      <c r="H78" s="4">
        <v>7477.8831128618949</v>
      </c>
      <c r="I78" s="4">
        <v>90561.513270882278</v>
      </c>
      <c r="J78" s="4">
        <v>120125.8052</v>
      </c>
      <c r="K78" s="4">
        <v>59.384615384615387</v>
      </c>
      <c r="L78" s="4">
        <v>10.799049405485057</v>
      </c>
      <c r="M78" s="4">
        <v>0.83440418552950846</v>
      </c>
      <c r="N78" s="4">
        <v>11.384664750000001</v>
      </c>
    </row>
    <row r="79" spans="2:14" s="4" customFormat="1">
      <c r="B79" s="4" t="str">
        <f>VLOOKUP(F79,[1]NUTS_Europa!$A$2:$C$81,2,FALSE)</f>
        <v>FRG0</v>
      </c>
      <c r="C79" s="4">
        <f>VLOOKUP(F79,[1]NUTS_Europa!$A$2:$C$81,3,FALSE)</f>
        <v>283</v>
      </c>
      <c r="D79" s="4" t="str">
        <f>VLOOKUP(G79,[1]NUTS_Europa!$A$2:$C$81,2,FALSE)</f>
        <v>FRI1</v>
      </c>
      <c r="E79" s="4">
        <f>VLOOKUP(G79,[1]NUTS_Europa!$A$2:$C$81,3,FALSE)</f>
        <v>275</v>
      </c>
      <c r="F79" s="4">
        <v>62</v>
      </c>
      <c r="G79" s="4">
        <v>64</v>
      </c>
      <c r="H79" s="4">
        <v>10090.095335089249</v>
      </c>
      <c r="I79" s="4">
        <v>28550.874966989333</v>
      </c>
      <c r="J79" s="4">
        <v>156784.57750000001</v>
      </c>
      <c r="K79" s="4">
        <v>4.1025641025641022</v>
      </c>
      <c r="L79" s="4">
        <v>12.779901904063365</v>
      </c>
      <c r="M79" s="4">
        <v>1.007632166822809</v>
      </c>
      <c r="N79" s="4">
        <v>12.526900752527801</v>
      </c>
    </row>
    <row r="80" spans="2:14" s="4" customFormat="1">
      <c r="B80" s="4" t="str">
        <f>VLOOKUP(F80,[1]NUTS_Europa!$A$2:$C$81,2,FALSE)</f>
        <v>FRG0</v>
      </c>
      <c r="C80" s="4">
        <f>VLOOKUP(F80,[1]NUTS_Europa!$A$2:$C$81,3,FALSE)</f>
        <v>283</v>
      </c>
      <c r="D80" s="4" t="str">
        <f>VLOOKUP(G80,[1]NUTS_Europa!$A$2:$C$81,2,FALSE)</f>
        <v>FRI2</v>
      </c>
      <c r="E80" s="4">
        <f>VLOOKUP(G80,[1]NUTS_Europa!$A$2:$C$81,3,FALSE)</f>
        <v>275</v>
      </c>
      <c r="F80" s="4">
        <v>62</v>
      </c>
      <c r="G80" s="4">
        <v>69</v>
      </c>
      <c r="H80" s="4">
        <v>7918.9830042641415</v>
      </c>
      <c r="I80" s="4">
        <v>28550.874966989333</v>
      </c>
      <c r="J80" s="4">
        <v>507158.32770000002</v>
      </c>
      <c r="K80" s="4">
        <v>4.1025641025641022</v>
      </c>
      <c r="L80" s="4">
        <v>12.779901904063365</v>
      </c>
      <c r="M80" s="4">
        <v>1.007632166822809</v>
      </c>
      <c r="N80" s="4">
        <v>12.526900752527801</v>
      </c>
    </row>
    <row r="81" spans="2:14" s="4" customFormat="1">
      <c r="B81" s="4" t="str">
        <f>VLOOKUP(F81,[1]NUTS_Europa!$A$2:$C$81,2,FALSE)</f>
        <v>NL12</v>
      </c>
      <c r="C81" s="4">
        <f>VLOOKUP(F81,[1]NUTS_Europa!$A$2:$C$81,3,FALSE)</f>
        <v>250</v>
      </c>
      <c r="D81" s="4" t="str">
        <f>VLOOKUP(G81,[1]NUTS_Europa!$A$2:$C$81,2,FALSE)</f>
        <v>NL34</v>
      </c>
      <c r="E81" s="4">
        <f>VLOOKUP(G81,[1]NUTS_Europa!$A$2:$C$81,3,FALSE)</f>
        <v>218</v>
      </c>
      <c r="F81" s="4">
        <v>71</v>
      </c>
      <c r="G81" s="4">
        <v>74</v>
      </c>
      <c r="H81" s="4">
        <v>6987.5473533419618</v>
      </c>
      <c r="I81" s="4">
        <v>49183.120486859239</v>
      </c>
      <c r="J81" s="4">
        <v>117768.50930000001</v>
      </c>
      <c r="K81" s="4">
        <v>3.4871794871794872</v>
      </c>
      <c r="L81" s="4">
        <v>12.092063719060654</v>
      </c>
      <c r="M81" s="4">
        <v>0.84205524959566025</v>
      </c>
      <c r="N81" s="4">
        <v>11.43674145</v>
      </c>
    </row>
    <row r="82" spans="2:14" s="4" customFormat="1">
      <c r="B82" s="4" t="str">
        <f>VLOOKUP(F82,[1]NUTS_Europa!$A$2:$C$81,2,FALSE)</f>
        <v>NL12</v>
      </c>
      <c r="C82" s="4">
        <f>VLOOKUP(F82,[1]NUTS_Europa!$A$2:$C$81,3,FALSE)</f>
        <v>250</v>
      </c>
      <c r="D82" s="4" t="str">
        <f>VLOOKUP(G82,[1]NUTS_Europa!$A$2:$C$81,2,FALSE)</f>
        <v>NL41</v>
      </c>
      <c r="E82" s="4">
        <f>VLOOKUP(G82,[1]NUTS_Europa!$A$2:$C$81,3,FALSE)</f>
        <v>218</v>
      </c>
      <c r="F82" s="4">
        <v>71</v>
      </c>
      <c r="G82" s="4">
        <v>75</v>
      </c>
      <c r="H82" s="4">
        <v>6161.6430695302124</v>
      </c>
      <c r="I82" s="4">
        <v>49183.120486859239</v>
      </c>
      <c r="J82" s="4">
        <v>126450.71709999999</v>
      </c>
      <c r="K82" s="4">
        <v>3.4871794871794872</v>
      </c>
      <c r="L82" s="4">
        <v>12.092063719060654</v>
      </c>
      <c r="M82" s="4">
        <v>0.84205524959566025</v>
      </c>
      <c r="N82" s="4">
        <v>11.43674145</v>
      </c>
    </row>
    <row r="83" spans="2:14" s="4" customFormat="1">
      <c r="B83" s="4" t="str">
        <f>VLOOKUP(F83,[1]NUTS_Europa!$A$2:$C$81,2,FALSE)</f>
        <v>NL32</v>
      </c>
      <c r="C83" s="4">
        <f>VLOOKUP(F83,[1]NUTS_Europa!$A$2:$C$81,3,FALSE)</f>
        <v>253</v>
      </c>
      <c r="D83" s="4" t="str">
        <f>VLOOKUP(G83,[1]NUTS_Europa!$A$2:$C$81,2,FALSE)</f>
        <v>NL33</v>
      </c>
      <c r="E83" s="4">
        <f>VLOOKUP(G83,[1]NUTS_Europa!$A$2:$C$81,3,FALSE)</f>
        <v>220</v>
      </c>
      <c r="F83" s="4">
        <v>72</v>
      </c>
      <c r="G83" s="4">
        <v>73</v>
      </c>
      <c r="H83" s="4">
        <v>6993.1786926250406</v>
      </c>
      <c r="I83" s="4">
        <v>34737.167357908918</v>
      </c>
      <c r="J83" s="4">
        <v>131067.4498</v>
      </c>
      <c r="K83" s="4">
        <v>4.4615384615384617</v>
      </c>
      <c r="L83" s="4">
        <v>15.287557169962504</v>
      </c>
      <c r="M83" s="4">
        <v>1.0419117301672187</v>
      </c>
      <c r="N83" s="4">
        <v>12.721768050000001</v>
      </c>
    </row>
    <row r="84" spans="2:14" s="4" customFormat="1"/>
    <row r="85" spans="2:14" s="4" customFormat="1"/>
    <row r="86" spans="2:14" s="4" customFormat="1">
      <c r="B86" s="4" t="s">
        <v>14</v>
      </c>
    </row>
    <row r="87" spans="2:14" s="4" customFormat="1">
      <c r="B87" s="4" t="s">
        <v>0</v>
      </c>
      <c r="C87" s="4" t="s">
        <v>1</v>
      </c>
      <c r="D87" s="4" t="s">
        <v>2</v>
      </c>
      <c r="E87" s="4" t="s">
        <v>3</v>
      </c>
      <c r="F87" s="4" t="s">
        <v>4</v>
      </c>
      <c r="G87" s="4" t="s">
        <v>5</v>
      </c>
      <c r="H87" s="4" t="s">
        <v>39</v>
      </c>
      <c r="I87" s="4" t="s">
        <v>13</v>
      </c>
      <c r="J87" s="4" t="s">
        <v>6</v>
      </c>
      <c r="K87" s="4" t="s">
        <v>7</v>
      </c>
      <c r="L87" s="4" t="s">
        <v>8</v>
      </c>
      <c r="M87" s="4" t="s">
        <v>9</v>
      </c>
      <c r="N87" s="4" t="s">
        <v>10</v>
      </c>
    </row>
    <row r="88" spans="2:14" s="4" customFormat="1">
      <c r="B88" s="4" t="str">
        <f>VLOOKUP(F88,[1]NUTS_Europa!$A$2:$C$81,2,FALSE)</f>
        <v>DE80</v>
      </c>
      <c r="C88" s="4">
        <f>VLOOKUP(F88,[1]NUTS_Europa!$A$2:$C$81,3,FALSE)</f>
        <v>1069</v>
      </c>
      <c r="D88" s="4" t="str">
        <f>VLOOKUP(G88,[1]NUTS_Europa!$A$2:$C$81,2,FALSE)</f>
        <v>NL32</v>
      </c>
      <c r="E88" s="4">
        <f>VLOOKUP(G88,[1]NUTS_Europa!$A$2:$C$81,3,FALSE)</f>
        <v>218</v>
      </c>
      <c r="F88" s="4">
        <v>6</v>
      </c>
      <c r="G88" s="4">
        <v>32</v>
      </c>
      <c r="H88" s="4">
        <v>18038.137107021375</v>
      </c>
      <c r="I88" s="4">
        <v>51050.532264781104</v>
      </c>
      <c r="J88" s="4">
        <v>142392.87169999999</v>
      </c>
      <c r="K88" s="4">
        <v>13.844615384615386</v>
      </c>
      <c r="L88" s="4">
        <v>9.9997592951371015</v>
      </c>
      <c r="M88" s="4">
        <v>3.077120561180132</v>
      </c>
      <c r="N88" s="4">
        <v>49.915745744845445</v>
      </c>
    </row>
    <row r="89" spans="2:14" s="4" customFormat="1">
      <c r="B89" s="4" t="str">
        <f>VLOOKUP(G89,[1]NUTS_Europa!$A$2:$C$81,2,FALSE)</f>
        <v>NL32</v>
      </c>
      <c r="C89" s="4">
        <f>VLOOKUP(G89,[1]NUTS_Europa!$A$2:$C$81,3,FALSE)</f>
        <v>218</v>
      </c>
      <c r="D89" s="4" t="str">
        <f>VLOOKUP(F89,[1]NUTS_Europa!$A$2:$C$81,2,FALSE)</f>
        <v>BE21</v>
      </c>
      <c r="E89" s="4">
        <f>VLOOKUP(F89,[1]NUTS_Europa!$A$2:$C$81,3,FALSE)</f>
        <v>253</v>
      </c>
      <c r="F89" s="4">
        <v>1</v>
      </c>
      <c r="G89" s="4">
        <v>32</v>
      </c>
      <c r="H89" s="4">
        <v>5020.3382757282534</v>
      </c>
      <c r="I89" s="4">
        <v>49156.995668721138</v>
      </c>
      <c r="J89" s="4">
        <v>198656.2873</v>
      </c>
      <c r="K89" s="4">
        <v>9.1789743589743598</v>
      </c>
      <c r="L89" s="4">
        <v>14.344131974727581</v>
      </c>
      <c r="M89" s="4">
        <v>4.1061072771613212</v>
      </c>
      <c r="N89" s="4">
        <v>55.768890838703399</v>
      </c>
    </row>
    <row r="90" spans="2:14" s="4" customFormat="1">
      <c r="B90" s="4" t="str">
        <f>VLOOKUP(F90,[1]NUTS_Europa!$A$2:$C$81,2,FALSE)</f>
        <v>BE21</v>
      </c>
      <c r="C90" s="4">
        <f>VLOOKUP(F90,[1]NUTS_Europa!$A$2:$C$81,3,FALSE)</f>
        <v>253</v>
      </c>
      <c r="D90" s="4" t="str">
        <f>VLOOKUP(G90,[1]NUTS_Europa!$A$2:$C$81,2,FALSE)</f>
        <v>FRD1</v>
      </c>
      <c r="E90" s="4">
        <f>VLOOKUP(G90,[1]NUTS_Europa!$A$2:$C$81,3,FALSE)</f>
        <v>268</v>
      </c>
      <c r="F90" s="4">
        <v>1</v>
      </c>
      <c r="G90" s="4">
        <v>19</v>
      </c>
      <c r="H90" s="29">
        <v>5959.4027571605611</v>
      </c>
      <c r="I90" s="29">
        <v>59141.320872145734</v>
      </c>
      <c r="J90" s="4">
        <v>115262.5922</v>
      </c>
      <c r="K90" s="4">
        <v>19.482564102564105</v>
      </c>
      <c r="L90" s="4">
        <v>15.827024738630794</v>
      </c>
      <c r="M90" s="4">
        <v>1.2534342938184966</v>
      </c>
      <c r="N90" s="4">
        <v>13.953488399999999</v>
      </c>
    </row>
    <row r="91" spans="2:14" s="4" customFormat="1">
      <c r="B91" s="4" t="str">
        <f>VLOOKUP(G91,[1]NUTS_Europa!$A$2:$C$81,2,FALSE)</f>
        <v>FRD1</v>
      </c>
      <c r="C91" s="4">
        <f>VLOOKUP(G91,[1]NUTS_Europa!$A$2:$C$81,3,FALSE)</f>
        <v>268</v>
      </c>
      <c r="D91" s="4" t="str">
        <f>VLOOKUP(F91,[1]NUTS_Europa!$A$2:$C$81,2,FALSE)</f>
        <v>DE80</v>
      </c>
      <c r="E91" s="4">
        <f>VLOOKUP(F91,[1]NUTS_Europa!$A$2:$C$81,3,FALSE)</f>
        <v>1069</v>
      </c>
      <c r="F91" s="4">
        <v>6</v>
      </c>
      <c r="G91" s="4">
        <v>19</v>
      </c>
      <c r="H91" s="4">
        <v>8442.0205346791663</v>
      </c>
      <c r="I91" s="4">
        <v>69922.400797336129</v>
      </c>
      <c r="J91" s="4">
        <v>114346.8514</v>
      </c>
      <c r="K91" s="4">
        <v>32.053846153846152</v>
      </c>
      <c r="L91" s="4">
        <v>11.482652059040312</v>
      </c>
      <c r="M91" s="4">
        <v>0.94138018485179786</v>
      </c>
      <c r="N91" s="4">
        <v>12.09245655</v>
      </c>
    </row>
    <row r="92" spans="2:14" s="4" customFormat="1"/>
    <row r="93" spans="2:14" s="4" customFormat="1">
      <c r="B93" s="4" t="s">
        <v>17</v>
      </c>
    </row>
    <row r="94" spans="2:14" s="4" customFormat="1">
      <c r="B94" s="4" t="s">
        <v>0</v>
      </c>
      <c r="C94" s="4" t="s">
        <v>1</v>
      </c>
      <c r="D94" s="4" t="s">
        <v>2</v>
      </c>
      <c r="E94" s="4" t="s">
        <v>3</v>
      </c>
      <c r="F94" s="4" t="s">
        <v>4</v>
      </c>
      <c r="G94" s="4" t="s">
        <v>5</v>
      </c>
      <c r="H94" s="4" t="s">
        <v>39</v>
      </c>
      <c r="I94" s="4" t="s">
        <v>13</v>
      </c>
      <c r="J94" s="4" t="s">
        <v>6</v>
      </c>
      <c r="K94" s="4" t="s">
        <v>7</v>
      </c>
      <c r="L94" s="4" t="s">
        <v>8</v>
      </c>
      <c r="M94" s="4" t="s">
        <v>9</v>
      </c>
      <c r="N94" s="4" t="s">
        <v>10</v>
      </c>
    </row>
    <row r="95" spans="2:14" s="4" customFormat="1">
      <c r="B95" s="4" t="str">
        <f>VLOOKUP(F95,[1]NUTS_Europa!$A$2:$C$81,2,FALSE)</f>
        <v>DE60</v>
      </c>
      <c r="C95" s="4">
        <f>VLOOKUP(F95,[1]NUTS_Europa!$A$2:$C$81,3,FALSE)</f>
        <v>1069</v>
      </c>
      <c r="D95" s="4" t="str">
        <f>VLOOKUP(G95,[1]NUTS_Europa!$A$2:$C$81,2,FALSE)</f>
        <v>NL33</v>
      </c>
      <c r="E95" s="4">
        <f>VLOOKUP(G95,[1]NUTS_Europa!$A$2:$C$81,3,FALSE)</f>
        <v>250</v>
      </c>
      <c r="F95" s="4">
        <v>5</v>
      </c>
      <c r="G95" s="4">
        <v>33</v>
      </c>
      <c r="H95" s="4">
        <v>21398.321598908173</v>
      </c>
      <c r="I95" s="4">
        <v>53913.522802480518</v>
      </c>
      <c r="J95" s="4">
        <v>192445.7181</v>
      </c>
      <c r="K95" s="4">
        <v>15.644615384615385</v>
      </c>
      <c r="L95" s="4">
        <v>10.441734726725919</v>
      </c>
      <c r="M95" s="4">
        <v>12.147331422347436</v>
      </c>
      <c r="N95" s="4">
        <v>156.03799589887399</v>
      </c>
    </row>
    <row r="96" spans="2:14" s="4" customFormat="1">
      <c r="B96" s="4" t="str">
        <f>VLOOKUP(F96,[1]NUTS_Europa!$A$2:$C$81,2,FALSE)</f>
        <v>NL12</v>
      </c>
      <c r="C96" s="4">
        <f>VLOOKUP(F96,[1]NUTS_Europa!$A$2:$C$81,3,FALSE)</f>
        <v>250</v>
      </c>
      <c r="D96" s="4" t="str">
        <f>VLOOKUP(G96,[1]NUTS_Europa!$A$2:$C$81,2,FALSE)</f>
        <v>NL34</v>
      </c>
      <c r="E96" s="4">
        <f>VLOOKUP(G96,[1]NUTS_Europa!$A$2:$C$81,3,FALSE)</f>
        <v>218</v>
      </c>
      <c r="F96" s="4">
        <v>71</v>
      </c>
      <c r="G96" s="4">
        <v>74</v>
      </c>
      <c r="H96" s="4">
        <v>6987.5473533419618</v>
      </c>
      <c r="I96" s="4">
        <v>49183.120486859239</v>
      </c>
      <c r="J96" s="4">
        <v>117768.50930000001</v>
      </c>
      <c r="K96" s="4">
        <v>3.4871794871794872</v>
      </c>
      <c r="L96" s="4">
        <v>12.092063719060654</v>
      </c>
      <c r="M96" s="4">
        <v>0.84205524959566025</v>
      </c>
      <c r="N96" s="4">
        <v>11.43674145</v>
      </c>
    </row>
    <row r="97" spans="2:14" s="4" customFormat="1">
      <c r="B97" s="4" t="str">
        <f>VLOOKUP(G97,[1]NUTS_Europa!$A$2:$C$81,2,FALSE)</f>
        <v>NL41</v>
      </c>
      <c r="C97" s="4">
        <f>VLOOKUP(G97,[1]NUTS_Europa!$A$2:$C$81,3,FALSE)</f>
        <v>218</v>
      </c>
      <c r="D97" s="4" t="str">
        <f>VLOOKUP(F97,[1]NUTS_Europa!$A$2:$C$81,2,FALSE)</f>
        <v>DE94</v>
      </c>
      <c r="E97" s="4">
        <f>VLOOKUP(F97,[1]NUTS_Europa!$A$2:$C$81,3,FALSE)</f>
        <v>1069</v>
      </c>
      <c r="F97" s="4">
        <v>48</v>
      </c>
      <c r="G97" s="4">
        <v>75</v>
      </c>
      <c r="H97" s="4">
        <v>19853.577771335978</v>
      </c>
      <c r="I97" s="4">
        <v>51050.532264781104</v>
      </c>
      <c r="J97" s="4">
        <v>159445.52859999999</v>
      </c>
      <c r="K97" s="4">
        <v>13.844615384615386</v>
      </c>
      <c r="L97" s="4">
        <v>9.9997592951371015</v>
      </c>
      <c r="M97" s="4">
        <v>3.077120561180132</v>
      </c>
      <c r="N97" s="4">
        <v>49.915745744845445</v>
      </c>
    </row>
    <row r="98" spans="2:14" s="4" customFormat="1"/>
    <row r="99" spans="2:14" s="4" customFormat="1">
      <c r="B99" s="4" t="s">
        <v>18</v>
      </c>
    </row>
    <row r="100" spans="2:14" s="4" customFormat="1">
      <c r="B100" s="4" t="s">
        <v>0</v>
      </c>
      <c r="C100" s="4" t="s">
        <v>1</v>
      </c>
      <c r="D100" s="4" t="s">
        <v>2</v>
      </c>
      <c r="E100" s="4" t="s">
        <v>3</v>
      </c>
      <c r="F100" s="4" t="s">
        <v>4</v>
      </c>
      <c r="G100" s="4" t="s">
        <v>5</v>
      </c>
      <c r="H100" s="4" t="s">
        <v>39</v>
      </c>
      <c r="I100" s="4" t="s">
        <v>13</v>
      </c>
      <c r="J100" s="4" t="s">
        <v>6</v>
      </c>
      <c r="K100" s="4" t="s">
        <v>7</v>
      </c>
      <c r="L100" s="4" t="s">
        <v>8</v>
      </c>
      <c r="M100" s="4" t="s">
        <v>9</v>
      </c>
      <c r="N100" s="4" t="s">
        <v>10</v>
      </c>
    </row>
    <row r="101" spans="2:14" s="4" customFormat="1">
      <c r="B101" s="4" t="str">
        <f>VLOOKUP(F101,[1]NUTS_Europa!$A$2:$C$81,2,FALSE)</f>
        <v>ES61</v>
      </c>
      <c r="C101" s="4">
        <f>VLOOKUP(F101,[1]NUTS_Europa!$A$2:$C$81,3,FALSE)</f>
        <v>61</v>
      </c>
      <c r="D101" s="4" t="str">
        <f>VLOOKUP(G101,[1]NUTS_Europa!$A$2:$C$81,2,FALSE)</f>
        <v>FRJ1</v>
      </c>
      <c r="E101" s="4">
        <f>VLOOKUP(G101,[1]NUTS_Europa!$A$2:$C$81,3,FALSE)</f>
        <v>1063</v>
      </c>
      <c r="F101" s="4">
        <v>17</v>
      </c>
      <c r="G101" s="4">
        <v>26</v>
      </c>
      <c r="H101" s="4">
        <v>38439.927317956113</v>
      </c>
      <c r="I101" s="4">
        <v>335045.14307348686</v>
      </c>
      <c r="J101" s="4">
        <v>122072.6309</v>
      </c>
      <c r="K101" s="4">
        <v>26.666666666666668</v>
      </c>
      <c r="L101" s="4">
        <v>11.815337340919339</v>
      </c>
      <c r="M101" s="4">
        <v>2.7891888131711045</v>
      </c>
      <c r="N101" s="4">
        <v>45.492445828008663</v>
      </c>
    </row>
    <row r="102" spans="2:14" s="4" customFormat="1">
      <c r="B102" s="4" t="str">
        <f>VLOOKUP(G102,[1]NUTS_Europa!$A$2:$C$81,2,FALSE)</f>
        <v>FRJ1</v>
      </c>
      <c r="C102" s="4">
        <f>VLOOKUP(G102,[1]NUTS_Europa!$A$2:$C$81,3,FALSE)</f>
        <v>1063</v>
      </c>
      <c r="D102" s="4" t="str">
        <f>VLOOKUP(F102,[1]NUTS_Europa!$A$2:$C$81,2,FALSE)</f>
        <v>ES52</v>
      </c>
      <c r="E102" s="4">
        <f>VLOOKUP(F102,[1]NUTS_Europa!$A$2:$C$81,3,FALSE)</f>
        <v>1064</v>
      </c>
      <c r="F102" s="4">
        <v>16</v>
      </c>
      <c r="G102" s="4">
        <v>26</v>
      </c>
      <c r="H102" s="4">
        <v>54714.939474608953</v>
      </c>
      <c r="I102" s="4">
        <v>314560.53269775491</v>
      </c>
      <c r="J102" s="4">
        <v>117768.50930000001</v>
      </c>
      <c r="K102" s="4">
        <v>8.3076923076923084</v>
      </c>
      <c r="L102" s="4">
        <v>10.272973588057528</v>
      </c>
      <c r="M102" s="4">
        <v>6.242202218580494</v>
      </c>
      <c r="N102" s="4">
        <v>94.768878226490997</v>
      </c>
    </row>
    <row r="103" spans="2:14" s="4" customFormat="1">
      <c r="B103" s="4" t="str">
        <f>VLOOKUP(G103,[1]NUTS_Europa!$A$2:$C$81,2,FALSE)</f>
        <v>ES52</v>
      </c>
      <c r="C103" s="4">
        <f>VLOOKUP(G103,[1]NUTS_Europa!$A$2:$C$81,3,FALSE)</f>
        <v>1064</v>
      </c>
      <c r="D103" s="4" t="str">
        <f>VLOOKUP(F103,[1]NUTS_Europa!$A$2:$C$81,2,FALSE)</f>
        <v>ES51</v>
      </c>
      <c r="E103" s="4">
        <f>VLOOKUP(F103,[1]NUTS_Europa!$A$2:$C$81,3,FALSE)</f>
        <v>1063</v>
      </c>
      <c r="F103" s="4">
        <v>15</v>
      </c>
      <c r="G103" s="4">
        <v>16</v>
      </c>
      <c r="H103" s="4">
        <v>24490.519110254103</v>
      </c>
      <c r="I103" s="4">
        <v>314560.53269775491</v>
      </c>
      <c r="J103" s="4">
        <v>135416.16140000001</v>
      </c>
      <c r="K103" s="4">
        <v>8.3076923076923084</v>
      </c>
      <c r="L103" s="4">
        <v>10.272973588057528</v>
      </c>
      <c r="M103" s="4">
        <v>6.242202218580494</v>
      </c>
      <c r="N103" s="4">
        <v>94.768878226490997</v>
      </c>
    </row>
    <row r="104" spans="2:14" s="4" customFormat="1">
      <c r="B104" s="4" t="str">
        <f>VLOOKUP(F104,[1]NUTS_Europa!$A$2:$C$81,2,FALSE)</f>
        <v>ES51</v>
      </c>
      <c r="C104" s="4">
        <f>VLOOKUP(F104,[1]NUTS_Europa!$A$2:$C$81,3,FALSE)</f>
        <v>1063</v>
      </c>
      <c r="D104" s="4" t="str">
        <f>VLOOKUP(G104,[1]NUTS_Europa!$A$2:$C$81,2,FALSE)</f>
        <v>ES62</v>
      </c>
      <c r="E104" s="4">
        <f>VLOOKUP(G104,[1]NUTS_Europa!$A$2:$C$81,3,FALSE)</f>
        <v>1064</v>
      </c>
      <c r="F104" s="4">
        <v>15</v>
      </c>
      <c r="G104" s="4">
        <v>18</v>
      </c>
      <c r="H104" s="4">
        <v>47348.592477615101</v>
      </c>
      <c r="I104" s="4">
        <v>314560.53269775491</v>
      </c>
      <c r="J104" s="4">
        <v>199597.76430000001</v>
      </c>
      <c r="K104" s="4">
        <v>8.3076923076923084</v>
      </c>
      <c r="L104" s="4">
        <v>10.272973588057528</v>
      </c>
      <c r="M104" s="4">
        <v>6.242202218580494</v>
      </c>
      <c r="N104" s="4">
        <v>94.768878226490997</v>
      </c>
    </row>
    <row r="105" spans="2:14" s="4" customFormat="1">
      <c r="B105" s="4" t="str">
        <f>VLOOKUP(F105,[1]NUTS_Europa!$A$2:$C$81,2,FALSE)</f>
        <v>ES62</v>
      </c>
      <c r="C105" s="4">
        <f>VLOOKUP(F105,[1]NUTS_Europa!$A$2:$C$81,3,FALSE)</f>
        <v>1064</v>
      </c>
      <c r="D105" s="4" t="str">
        <f>VLOOKUP(G105,[1]NUTS_Europa!$A$2:$C$81,2,FALSE)</f>
        <v>PT11</v>
      </c>
      <c r="E105" s="4">
        <f>VLOOKUP(G105,[1]NUTS_Europa!$A$2:$C$81,3,FALSE)</f>
        <v>111</v>
      </c>
      <c r="F105" s="4">
        <v>18</v>
      </c>
      <c r="G105" s="4">
        <v>36</v>
      </c>
      <c r="H105" s="4">
        <v>9525.0528846716661</v>
      </c>
      <c r="I105" s="4">
        <v>66997.217750488446</v>
      </c>
      <c r="J105" s="4">
        <v>199058.85829999999</v>
      </c>
      <c r="K105" s="4">
        <v>37.852358974358971</v>
      </c>
      <c r="L105" s="4">
        <v>9.1409079436611123</v>
      </c>
      <c r="M105" s="4">
        <v>1.123199640303548</v>
      </c>
      <c r="N105" s="4">
        <v>17.052374499999999</v>
      </c>
    </row>
    <row r="106" spans="2:14" s="4" customFormat="1">
      <c r="B106" s="4" t="str">
        <f>VLOOKUP(F106,[1]NUTS_Europa!$A$2:$C$81,2,FALSE)</f>
        <v>PT11</v>
      </c>
      <c r="C106" s="4">
        <f>VLOOKUP(F106,[1]NUTS_Europa!$A$2:$C$81,3,FALSE)</f>
        <v>111</v>
      </c>
      <c r="D106" s="4" t="str">
        <f>VLOOKUP(G106,[1]NUTS_Europa!$A$2:$C$81,2,FALSE)</f>
        <v>FRJ1</v>
      </c>
      <c r="E106" s="4">
        <f>VLOOKUP(G106,[1]NUTS_Europa!$A$2:$C$81,3,FALSE)</f>
        <v>1064</v>
      </c>
      <c r="F106" s="4">
        <v>36</v>
      </c>
      <c r="G106" s="4">
        <v>66</v>
      </c>
      <c r="H106" s="4">
        <v>11741.639888803165</v>
      </c>
      <c r="I106" s="4">
        <v>66997.217750488431</v>
      </c>
      <c r="J106" s="4">
        <v>199058.85829999999</v>
      </c>
      <c r="K106" s="4">
        <v>37.852358974358971</v>
      </c>
      <c r="L106" s="4">
        <v>9.1409079436611123</v>
      </c>
      <c r="M106" s="4">
        <v>1.123199640303548</v>
      </c>
      <c r="N106" s="4">
        <v>17.052374499999999</v>
      </c>
    </row>
    <row r="107" spans="2:14" s="4" customFormat="1">
      <c r="B107" s="4" t="str">
        <f>VLOOKUP(G107,[1]NUTS_Europa!$A$2:$C$81,2,FALSE)</f>
        <v>FRJ1</v>
      </c>
      <c r="C107" s="4">
        <f>VLOOKUP(G107,[1]NUTS_Europa!$A$2:$C$81,3,FALSE)</f>
        <v>1064</v>
      </c>
      <c r="D107" s="4" t="str">
        <f>VLOOKUP(F107,[1]NUTS_Europa!$A$2:$C$81,2,FALSE)</f>
        <v>PT16</v>
      </c>
      <c r="E107" s="4">
        <f>VLOOKUP(F107,[1]NUTS_Europa!$A$2:$C$81,3,FALSE)</f>
        <v>111</v>
      </c>
      <c r="F107" s="4">
        <v>38</v>
      </c>
      <c r="G107" s="4">
        <v>66</v>
      </c>
      <c r="H107" s="4">
        <v>11181.895695840665</v>
      </c>
      <c r="I107" s="4">
        <v>66997.217750488431</v>
      </c>
      <c r="J107" s="4">
        <v>123614.25509999999</v>
      </c>
      <c r="K107" s="4">
        <v>37.852358974358971</v>
      </c>
      <c r="L107" s="4">
        <v>9.1409079436611123</v>
      </c>
      <c r="M107" s="4">
        <v>1.123199640303548</v>
      </c>
      <c r="N107" s="4">
        <v>17.052374499999999</v>
      </c>
    </row>
    <row r="108" spans="2:14" s="4" customFormat="1">
      <c r="B108" s="4" t="str">
        <f>VLOOKUP(F108,[1]NUTS_Europa!$A$2:$C$81,2,FALSE)</f>
        <v>PT16</v>
      </c>
      <c r="C108" s="4">
        <f>VLOOKUP(F108,[1]NUTS_Europa!$A$2:$C$81,3,FALSE)</f>
        <v>111</v>
      </c>
      <c r="D108" s="4" t="str">
        <f>VLOOKUP(G108,[1]NUTS_Europa!$A$2:$C$81,2,FALSE)</f>
        <v>ES51</v>
      </c>
      <c r="E108" s="4">
        <f>VLOOKUP(G108,[1]NUTS_Europa!$A$2:$C$81,3,FALSE)</f>
        <v>1064</v>
      </c>
      <c r="F108" s="4">
        <v>38</v>
      </c>
      <c r="G108" s="4">
        <v>55</v>
      </c>
      <c r="H108" s="4">
        <v>11226.675231277666</v>
      </c>
      <c r="I108" s="4">
        <v>66997.217750488431</v>
      </c>
      <c r="J108" s="4">
        <v>117923.68180000001</v>
      </c>
      <c r="K108" s="4">
        <v>37.852358974358971</v>
      </c>
      <c r="L108" s="4">
        <v>9.1409079436611123</v>
      </c>
      <c r="M108" s="4">
        <v>1.123199640303548</v>
      </c>
      <c r="N108" s="4">
        <v>17.052374499999999</v>
      </c>
    </row>
    <row r="109" spans="2:14" s="4" customFormat="1">
      <c r="B109" s="4" t="str">
        <f>VLOOKUP(F109,[1]NUTS_Europa!$A$2:$C$81,2,FALSE)</f>
        <v>ES51</v>
      </c>
      <c r="C109" s="4">
        <f>VLOOKUP(F109,[1]NUTS_Europa!$A$2:$C$81,3,FALSE)</f>
        <v>1064</v>
      </c>
      <c r="D109" s="4" t="str">
        <f>VLOOKUP(G109,[1]NUTS_Europa!$A$2:$C$81,2,FALSE)</f>
        <v>PT17</v>
      </c>
      <c r="E109" s="4">
        <f>VLOOKUP(G109,[1]NUTS_Europa!$A$2:$C$81,3,FALSE)</f>
        <v>297</v>
      </c>
      <c r="F109" s="4">
        <v>55</v>
      </c>
      <c r="G109" s="4">
        <v>79</v>
      </c>
      <c r="H109" s="4">
        <v>11821.98149858019</v>
      </c>
      <c r="I109" s="4">
        <v>50518.745436621211</v>
      </c>
      <c r="J109" s="4">
        <v>117923.68180000001</v>
      </c>
      <c r="K109" s="4">
        <v>23.743589743589745</v>
      </c>
      <c r="L109" s="4">
        <v>11.438135074306178</v>
      </c>
      <c r="M109" s="4">
        <v>0.83351292974559399</v>
      </c>
      <c r="N109" s="4">
        <v>12.654361805861022</v>
      </c>
    </row>
    <row r="110" spans="2:14" s="4" customFormat="1">
      <c r="B110" s="4" t="str">
        <f>VLOOKUP(G110,[1]NUTS_Europa!$A$2:$C$81,2,FALSE)</f>
        <v>PT17</v>
      </c>
      <c r="C110" s="4">
        <f>VLOOKUP(G110,[1]NUTS_Europa!$A$2:$C$81,3,FALSE)</f>
        <v>297</v>
      </c>
      <c r="D110" s="4" t="str">
        <f>VLOOKUP(F110,[1]NUTS_Europa!$A$2:$C$81,2,FALSE)</f>
        <v>ES21</v>
      </c>
      <c r="E110" s="4">
        <f>VLOOKUP(F110,[1]NUTS_Europa!$A$2:$C$81,3,FALSE)</f>
        <v>1063</v>
      </c>
      <c r="F110" s="4">
        <v>54</v>
      </c>
      <c r="G110" s="4">
        <v>79</v>
      </c>
      <c r="H110" s="4">
        <v>15159.250080220687</v>
      </c>
      <c r="I110" s="4">
        <v>339213.18869921798</v>
      </c>
      <c r="J110" s="4">
        <v>192445.7181</v>
      </c>
      <c r="K110" s="4">
        <v>30.051282051282051</v>
      </c>
      <c r="L110" s="4">
        <v>12.447674305849644</v>
      </c>
      <c r="M110" s="4">
        <v>0.78457817652058981</v>
      </c>
      <c r="N110" s="4">
        <v>11.91143623135466</v>
      </c>
    </row>
    <row r="111" spans="2:14" s="4" customFormat="1">
      <c r="B111" s="4" t="str">
        <f>VLOOKUP(F111,[1]NUTS_Europa!$A$2:$C$81,2,FALSE)</f>
        <v>ES21</v>
      </c>
      <c r="C111" s="4">
        <f>VLOOKUP(F111,[1]NUTS_Europa!$A$2:$C$81,3,FALSE)</f>
        <v>1063</v>
      </c>
      <c r="D111" s="4" t="str">
        <f>VLOOKUP(G111,[1]NUTS_Europa!$A$2:$C$81,2,FALSE)</f>
        <v>ES61</v>
      </c>
      <c r="E111" s="4">
        <f>VLOOKUP(G111,[1]NUTS_Europa!$A$2:$C$81,3,FALSE)</f>
        <v>297</v>
      </c>
      <c r="F111" s="4">
        <v>54</v>
      </c>
      <c r="G111" s="4">
        <v>57</v>
      </c>
      <c r="H111" s="4">
        <v>14048.830260425113</v>
      </c>
      <c r="I111" s="4">
        <v>339213.18869921798</v>
      </c>
      <c r="J111" s="4">
        <v>199597.76430000001</v>
      </c>
      <c r="K111" s="4">
        <v>30.051282051282051</v>
      </c>
      <c r="L111" s="4">
        <v>12.447674305849644</v>
      </c>
      <c r="M111" s="4">
        <v>0.78457817652058981</v>
      </c>
      <c r="N111" s="4">
        <v>11.91143623135466</v>
      </c>
    </row>
    <row r="112" spans="2:14" s="4" customFormat="1">
      <c r="B112" s="4" t="str">
        <f>VLOOKUP(F112,[1]NUTS_Europa!$A$2:$C$81,2,FALSE)</f>
        <v>ES61</v>
      </c>
      <c r="C112" s="4">
        <f>VLOOKUP(F112,[1]NUTS_Europa!$A$2:$C$81,3,FALSE)</f>
        <v>297</v>
      </c>
      <c r="D112" s="4" t="str">
        <f>VLOOKUP(G112,[1]NUTS_Europa!$A$2:$C$81,2,FALSE)</f>
        <v>PT15</v>
      </c>
      <c r="E112" s="4">
        <f>VLOOKUP(G112,[1]NUTS_Europa!$A$2:$C$81,3,FALSE)</f>
        <v>61</v>
      </c>
      <c r="F112" s="4">
        <v>57</v>
      </c>
      <c r="G112" s="4">
        <v>77</v>
      </c>
      <c r="H112" s="4">
        <v>25476.417082942848</v>
      </c>
      <c r="I112" s="4">
        <v>27585.859258892859</v>
      </c>
      <c r="J112" s="4">
        <v>115262.5922</v>
      </c>
      <c r="K112" s="4">
        <v>3.8461538461538463</v>
      </c>
      <c r="L112" s="4">
        <v>12.980498827167988</v>
      </c>
      <c r="M112" s="4">
        <v>2.0570657111789181</v>
      </c>
      <c r="N112" s="4">
        <v>33.551314270497997</v>
      </c>
    </row>
    <row r="113" spans="2:14" s="4" customFormat="1">
      <c r="B113" s="4" t="str">
        <f>VLOOKUP(G113,[1]NUTS_Europa!$A$2:$C$81,2,FALSE)</f>
        <v>PT15</v>
      </c>
      <c r="C113" s="4">
        <f>VLOOKUP(G113,[1]NUTS_Europa!$A$2:$C$81,3,FALSE)</f>
        <v>61</v>
      </c>
      <c r="D113" s="4" t="str">
        <f>VLOOKUP(F113,[1]NUTS_Europa!$A$2:$C$81,2,FALSE)</f>
        <v>FRD2</v>
      </c>
      <c r="E113" s="4">
        <f>VLOOKUP(F113,[1]NUTS_Europa!$A$2:$C$81,3,FALSE)</f>
        <v>271</v>
      </c>
      <c r="F113" s="4">
        <v>60</v>
      </c>
      <c r="G113" s="4">
        <v>77</v>
      </c>
      <c r="H113" s="4">
        <v>5131.0369366321438</v>
      </c>
      <c r="I113" s="4">
        <v>90561.513270882278</v>
      </c>
      <c r="J113" s="4">
        <v>154854.3009</v>
      </c>
      <c r="K113" s="4">
        <v>59.384615384615387</v>
      </c>
      <c r="L113" s="4">
        <v>10.799049405485057</v>
      </c>
      <c r="M113" s="4">
        <v>0.83440418552950846</v>
      </c>
      <c r="N113" s="4">
        <v>11.384664750000001</v>
      </c>
    </row>
    <row r="114" spans="2:14" s="4" customFormat="1">
      <c r="B114" s="4" t="str">
        <f>VLOOKUP(F114,[1]NUTS_Europa!$A$2:$C$81,2,FALSE)</f>
        <v>FRD2</v>
      </c>
      <c r="C114" s="4">
        <f>VLOOKUP(F114,[1]NUTS_Europa!$A$2:$C$81,3,FALSE)</f>
        <v>271</v>
      </c>
      <c r="D114" s="4" t="str">
        <f>VLOOKUP(G114,[1]NUTS_Europa!$A$2:$C$81,2,FALSE)</f>
        <v>PT18</v>
      </c>
      <c r="E114" s="4">
        <f>VLOOKUP(G114,[1]NUTS_Europa!$A$2:$C$81,3,FALSE)</f>
        <v>61</v>
      </c>
      <c r="F114" s="4">
        <v>60</v>
      </c>
      <c r="G114" s="4">
        <v>80</v>
      </c>
      <c r="H114" s="4">
        <v>7477.8831128618949</v>
      </c>
      <c r="I114" s="4">
        <v>90561.513270882278</v>
      </c>
      <c r="J114" s="4">
        <v>120125.8052</v>
      </c>
      <c r="K114" s="4">
        <v>59.384615384615387</v>
      </c>
      <c r="L114" s="4">
        <v>10.799049405485057</v>
      </c>
      <c r="M114" s="4">
        <v>0.83440418552950846</v>
      </c>
      <c r="N114" s="4">
        <v>11.384664750000001</v>
      </c>
    </row>
    <row r="115" spans="2:14" s="4" customFormat="1">
      <c r="B115" s="4" t="str">
        <f>VLOOKUP(G115,[1]NUTS_Europa!$A$2:$C$81,2,FALSE)</f>
        <v>PT18</v>
      </c>
      <c r="C115" s="4">
        <f>VLOOKUP(G115,[1]NUTS_Europa!$A$2:$C$81,3,FALSE)</f>
        <v>61</v>
      </c>
      <c r="D115" s="4" t="str">
        <f>VLOOKUP(F115,[1]NUTS_Europa!$A$2:$C$81,2,FALSE)</f>
        <v>ES62</v>
      </c>
      <c r="E115" s="4">
        <f>VLOOKUP(F115,[1]NUTS_Europa!$A$2:$C$81,3,FALSE)</f>
        <v>462</v>
      </c>
      <c r="F115" s="4">
        <v>58</v>
      </c>
      <c r="G115" s="4">
        <v>80</v>
      </c>
      <c r="H115" s="4">
        <v>28503.037975083131</v>
      </c>
      <c r="I115" s="4">
        <v>29015.235662368865</v>
      </c>
      <c r="J115" s="4">
        <v>199597.76430000001</v>
      </c>
      <c r="K115" s="4">
        <v>3.4358974358974357</v>
      </c>
      <c r="L115" s="4">
        <v>12.583968101287786</v>
      </c>
      <c r="M115" s="4">
        <v>1.4518343173840174</v>
      </c>
      <c r="N115" s="4">
        <v>23.67982179010146</v>
      </c>
    </row>
    <row r="116" spans="2:14" s="4" customFormat="1">
      <c r="B116" s="4" t="str">
        <f>VLOOKUP(G116,[1]NUTS_Europa!$A$2:$C$81,2,FALSE)</f>
        <v>ES62</v>
      </c>
      <c r="C116" s="4">
        <f>VLOOKUP(G116,[1]NUTS_Europa!$A$2:$C$81,3,FALSE)</f>
        <v>462</v>
      </c>
      <c r="D116" s="4" t="str">
        <f>VLOOKUP(F116,[1]NUTS_Europa!$A$2:$C$81,2,FALSE)</f>
        <v>ES52</v>
      </c>
      <c r="E116" s="4">
        <f>VLOOKUP(F116,[1]NUTS_Europa!$A$2:$C$81,3,FALSE)</f>
        <v>1063</v>
      </c>
      <c r="F116" s="4">
        <v>56</v>
      </c>
      <c r="G116" s="4">
        <v>58</v>
      </c>
      <c r="H116" s="4">
        <v>13585.984637321475</v>
      </c>
      <c r="I116" s="4">
        <v>333673.68193122518</v>
      </c>
      <c r="J116" s="4">
        <v>163171.4883</v>
      </c>
      <c r="K116" s="4">
        <v>23.589743589743591</v>
      </c>
      <c r="L116" s="4">
        <v>12.051143579969441</v>
      </c>
      <c r="M116" s="4">
        <v>0.81507264240296062</v>
      </c>
      <c r="N116" s="4">
        <v>12.374402060174839</v>
      </c>
    </row>
    <row r="117" spans="2:14" s="4" customFormat="1">
      <c r="B117" s="4" t="str">
        <f>VLOOKUP(G117,[1]NUTS_Europa!$A$2:$C$81,2,FALSE)</f>
        <v>ES52</v>
      </c>
      <c r="C117" s="4">
        <f>VLOOKUP(G117,[1]NUTS_Europa!$A$2:$C$81,3,FALSE)</f>
        <v>1063</v>
      </c>
      <c r="D117" s="4" t="str">
        <f>VLOOKUP(F117,[1]NUTS_Europa!$A$2:$C$81,2,FALSE)</f>
        <v>ES61</v>
      </c>
      <c r="E117" s="4">
        <f>VLOOKUP(F117,[1]NUTS_Europa!$A$2:$C$81,3,FALSE)</f>
        <v>61</v>
      </c>
      <c r="F117" s="4">
        <v>17</v>
      </c>
      <c r="G117" s="4">
        <v>56</v>
      </c>
      <c r="H117" s="4">
        <v>39395.632619910917</v>
      </c>
      <c r="I117" s="4">
        <v>335045.14307348686</v>
      </c>
      <c r="J117" s="4">
        <v>145277.79319999999</v>
      </c>
      <c r="K117" s="4">
        <v>26.666666666666668</v>
      </c>
      <c r="L117" s="4">
        <v>11.815337340919339</v>
      </c>
      <c r="M117" s="4">
        <v>2.7891888131711045</v>
      </c>
      <c r="N117" s="4">
        <v>45.492445828008663</v>
      </c>
    </row>
    <row r="118" spans="2:14" s="4" customFormat="1">
      <c r="B118" s="4" t="str">
        <f>VLOOKUP(F118,[1]NUTS_Europa!$A$2:$C$81,2,FALSE)</f>
        <v>ES61</v>
      </c>
      <c r="C118" s="4">
        <f>VLOOKUP(F118,[1]NUTS_Europa!$A$2:$C$81,3,FALSE)</f>
        <v>61</v>
      </c>
      <c r="D118" s="4" t="str">
        <f>VLOOKUP(G118,[1]NUTS_Europa!$A$2:$C$81,2,FALSE)</f>
        <v>ES52</v>
      </c>
      <c r="E118" s="4">
        <f>VLOOKUP(G118,[1]NUTS_Europa!$A$2:$C$81,3,FALSE)</f>
        <v>1063</v>
      </c>
      <c r="F118" s="4">
        <v>17</v>
      </c>
      <c r="G118" s="4">
        <v>56</v>
      </c>
      <c r="H118" s="4">
        <v>39395.632619910917</v>
      </c>
      <c r="I118" s="4">
        <v>335045.14307348686</v>
      </c>
      <c r="J118" s="4">
        <v>145277.79319999999</v>
      </c>
      <c r="K118" s="4">
        <v>26.666666666666668</v>
      </c>
      <c r="L118" s="4">
        <v>11.815337340919339</v>
      </c>
      <c r="M118" s="4">
        <v>2.7891888131711045</v>
      </c>
      <c r="N118" s="4">
        <v>45.492445828008663</v>
      </c>
    </row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75D4-6D86-4F55-A764-7BEF94314A29}">
  <dimension ref="B1:N129"/>
  <sheetViews>
    <sheetView topLeftCell="A82" workbookViewId="0">
      <selection activeCell="A87" sqref="A87:XFD116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H1" s="2" t="s">
        <v>30</v>
      </c>
    </row>
    <row r="3" spans="2:1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39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 s="4" customFormat="1">
      <c r="B4" s="4" t="str">
        <f>VLOOKUP(F4,[1]NUTS_Europa!$A$2:$C$81,2,FALSE)</f>
        <v>BE21</v>
      </c>
      <c r="C4" s="4">
        <f>VLOOKUP(F4,[1]NUTS_Europa!$A$2:$C$81,3,FALSE)</f>
        <v>253</v>
      </c>
      <c r="D4" s="4" t="str">
        <f>VLOOKUP(G4,[1]NUTS_Europa!$A$2:$C$81,2,FALSE)</f>
        <v>FRD1</v>
      </c>
      <c r="E4" s="4">
        <f>VLOOKUP(G4,[1]NUTS_Europa!$A$2:$C$81,3,FALSE)</f>
        <v>268</v>
      </c>
      <c r="F4" s="4">
        <v>1</v>
      </c>
      <c r="G4" s="4">
        <v>19</v>
      </c>
      <c r="H4" s="29">
        <v>5959.4027571605611</v>
      </c>
      <c r="I4" s="29">
        <v>55454.051777406858</v>
      </c>
      <c r="J4" s="4">
        <v>115262.5922</v>
      </c>
      <c r="K4" s="4">
        <v>17.752803738317759</v>
      </c>
      <c r="L4" s="4">
        <v>13.232435645069522</v>
      </c>
      <c r="M4" s="4">
        <v>1.2534342938184966</v>
      </c>
      <c r="N4" s="4">
        <v>13.953488399999999</v>
      </c>
    </row>
    <row r="5" spans="2:14" s="4" customFormat="1">
      <c r="B5" s="4" t="str">
        <f>VLOOKUP(F5,[1]NUTS_Europa!$A$2:$C$81,2,FALSE)</f>
        <v>BE21</v>
      </c>
      <c r="C5" s="4">
        <f>VLOOKUP(F5,[1]NUTS_Europa!$A$2:$C$81,3,FALSE)</f>
        <v>253</v>
      </c>
      <c r="D5" s="4" t="str">
        <f>VLOOKUP(G5,[1]NUTS_Europa!$A$2:$C$81,2,FALSE)</f>
        <v>NL33</v>
      </c>
      <c r="E5" s="4">
        <f>VLOOKUP(G5,[1]NUTS_Europa!$A$2:$C$81,3,FALSE)</f>
        <v>250</v>
      </c>
      <c r="F5" s="4">
        <v>1</v>
      </c>
      <c r="G5" s="4">
        <v>33</v>
      </c>
      <c r="H5" s="4">
        <v>31867.965674673978</v>
      </c>
      <c r="I5" s="4">
        <v>47016.115544679196</v>
      </c>
      <c r="J5" s="4">
        <v>507158.32770000002</v>
      </c>
      <c r="K5" s="4">
        <v>6.96355140186916</v>
      </c>
      <c r="L5" s="4">
        <v>12.796196170708672</v>
      </c>
      <c r="M5" s="4">
        <v>16.539684703476212</v>
      </c>
      <c r="N5" s="4">
        <v>184.1231724612696</v>
      </c>
    </row>
    <row r="6" spans="2:14" s="4" customFormat="1">
      <c r="B6" s="4" t="str">
        <f>VLOOKUP(F6,[1]NUTS_Europa!$A$2:$C$81,2,FALSE)</f>
        <v>BE23</v>
      </c>
      <c r="C6" s="4">
        <f>VLOOKUP(F6,[1]NUTS_Europa!$A$2:$C$81,3,FALSE)</f>
        <v>253</v>
      </c>
      <c r="D6" s="4" t="str">
        <f>VLOOKUP(G6,[1]NUTS_Europa!$A$2:$C$81,2,FALSE)</f>
        <v>BE25</v>
      </c>
      <c r="E6" s="4">
        <f>VLOOKUP(G6,[1]NUTS_Europa!$A$2:$C$81,3,FALSE)</f>
        <v>220</v>
      </c>
      <c r="F6" s="4">
        <v>2</v>
      </c>
      <c r="G6" s="4">
        <v>43</v>
      </c>
      <c r="H6" s="4">
        <v>2155.7925448063993</v>
      </c>
      <c r="I6" s="4">
        <v>31032.331565069046</v>
      </c>
      <c r="J6" s="4">
        <v>154854.3009</v>
      </c>
      <c r="K6" s="4">
        <v>4.0654205607476639</v>
      </c>
      <c r="L6" s="4">
        <v>10.023783387016229</v>
      </c>
      <c r="M6" s="4">
        <v>1.0419117301672187</v>
      </c>
      <c r="N6" s="4">
        <v>12.721768050000001</v>
      </c>
    </row>
    <row r="7" spans="2:14" s="4" customFormat="1">
      <c r="B7" s="4" t="str">
        <f>VLOOKUP(F7,[1]NUTS_Europa!$A$2:$C$81,2,FALSE)</f>
        <v>BE23</v>
      </c>
      <c r="C7" s="4">
        <f>VLOOKUP(F7,[1]NUTS_Europa!$A$2:$C$81,3,FALSE)</f>
        <v>253</v>
      </c>
      <c r="D7" s="4" t="str">
        <f>VLOOKUP(G7,[1]NUTS_Europa!$A$2:$C$81,2,FALSE)</f>
        <v>NL33</v>
      </c>
      <c r="E7" s="4">
        <f>VLOOKUP(G7,[1]NUTS_Europa!$A$2:$C$81,3,FALSE)</f>
        <v>220</v>
      </c>
      <c r="F7" s="4">
        <v>2</v>
      </c>
      <c r="G7" s="4">
        <v>73</v>
      </c>
      <c r="H7" s="4">
        <v>4930.2740335932658</v>
      </c>
      <c r="I7" s="4">
        <v>31032.331565069046</v>
      </c>
      <c r="J7" s="4">
        <v>144185.261</v>
      </c>
      <c r="K7" s="4">
        <v>4.0654205607476639</v>
      </c>
      <c r="L7" s="4">
        <v>10.023783387016229</v>
      </c>
      <c r="M7" s="4">
        <v>1.0419117301672187</v>
      </c>
      <c r="N7" s="4">
        <v>12.721768050000001</v>
      </c>
    </row>
    <row r="8" spans="2:14" s="4" customFormat="1">
      <c r="B8" s="4" t="str">
        <f>VLOOKUP(F8,[1]NUTS_Europa!$A$2:$C$81,2,FALSE)</f>
        <v>BE25</v>
      </c>
      <c r="C8" s="4">
        <f>VLOOKUP(F8,[1]NUTS_Europa!$A$2:$C$81,3,FALSE)</f>
        <v>235</v>
      </c>
      <c r="D8" s="4" t="str">
        <f>VLOOKUP(G8,[1]NUTS_Europa!$A$2:$C$81,2,FALSE)</f>
        <v>DE50</v>
      </c>
      <c r="E8" s="4">
        <f>VLOOKUP(G8,[1]NUTS_Europa!$A$2:$C$81,3,FALSE)</f>
        <v>245</v>
      </c>
      <c r="F8" s="4">
        <v>3</v>
      </c>
      <c r="G8" s="4">
        <v>4</v>
      </c>
      <c r="H8" s="4">
        <v>53526.392396573705</v>
      </c>
      <c r="I8" s="4">
        <v>447373.16978923726</v>
      </c>
      <c r="J8" s="4">
        <v>135416.16140000001</v>
      </c>
      <c r="K8" s="4">
        <v>16.678037383177571</v>
      </c>
      <c r="L8" s="4">
        <v>10.391612997492238</v>
      </c>
      <c r="M8" s="4">
        <v>1.2745961749415338</v>
      </c>
      <c r="N8" s="4">
        <v>16.348367820226315</v>
      </c>
    </row>
    <row r="9" spans="2:14" s="4" customFormat="1">
      <c r="B9" s="4" t="str">
        <f>VLOOKUP(F9,[1]NUTS_Europa!$A$2:$C$81,2,FALSE)</f>
        <v>BE25</v>
      </c>
      <c r="C9" s="4">
        <f>VLOOKUP(F9,[1]NUTS_Europa!$A$2:$C$81,3,FALSE)</f>
        <v>235</v>
      </c>
      <c r="D9" s="4" t="str">
        <f>VLOOKUP(G9,[1]NUTS_Europa!$A$2:$C$81,2,FALSE)</f>
        <v>DE94</v>
      </c>
      <c r="E9" s="4">
        <f>VLOOKUP(G9,[1]NUTS_Europa!$A$2:$C$81,3,FALSE)</f>
        <v>245</v>
      </c>
      <c r="F9" s="4">
        <v>3</v>
      </c>
      <c r="G9" s="4">
        <v>8</v>
      </c>
      <c r="H9" s="4">
        <v>53822.615012455513</v>
      </c>
      <c r="I9" s="4">
        <v>447373.16978923726</v>
      </c>
      <c r="J9" s="4">
        <v>120125.8052</v>
      </c>
      <c r="K9" s="4">
        <v>16.678037383177571</v>
      </c>
      <c r="L9" s="4">
        <v>10.391612997492238</v>
      </c>
      <c r="M9" s="4">
        <v>1.2745961749415338</v>
      </c>
      <c r="N9" s="4">
        <v>16.348367820226315</v>
      </c>
    </row>
    <row r="10" spans="2:14" s="4" customFormat="1">
      <c r="B10" s="4" t="str">
        <f>VLOOKUP(F10,[1]NUTS_Europa!$A$2:$C$81,2,FALSE)</f>
        <v>DE50</v>
      </c>
      <c r="C10" s="4">
        <f>VLOOKUP(F10,[1]NUTS_Europa!$A$2:$C$81,3,FALSE)</f>
        <v>245</v>
      </c>
      <c r="D10" s="4" t="str">
        <f>VLOOKUP(G10,[1]NUTS_Europa!$A$2:$C$81,2,FALSE)</f>
        <v>FRF2</v>
      </c>
      <c r="E10" s="4">
        <f>VLOOKUP(G10,[1]NUTS_Europa!$A$2:$C$81,3,FALSE)</f>
        <v>235</v>
      </c>
      <c r="F10" s="4">
        <v>4</v>
      </c>
      <c r="G10" s="4">
        <v>67</v>
      </c>
      <c r="H10" s="4">
        <v>59184.673668055206</v>
      </c>
      <c r="I10" s="4">
        <v>447373.16978923726</v>
      </c>
      <c r="J10" s="4">
        <v>120437.3524</v>
      </c>
      <c r="K10" s="4">
        <v>16.678037383177571</v>
      </c>
      <c r="L10" s="4">
        <v>10.391612997492238</v>
      </c>
      <c r="M10" s="4">
        <v>1.2745961749415338</v>
      </c>
      <c r="N10" s="4">
        <v>16.348367820226315</v>
      </c>
    </row>
    <row r="11" spans="2:14" s="4" customFormat="1">
      <c r="B11" s="4" t="str">
        <f>VLOOKUP(F11,[1]NUTS_Europa!$A$2:$C$81,2,FALSE)</f>
        <v>DE60</v>
      </c>
      <c r="C11" s="4">
        <f>VLOOKUP(F11,[1]NUTS_Europa!$A$2:$C$81,3,FALSE)</f>
        <v>1069</v>
      </c>
      <c r="D11" s="4" t="str">
        <f>VLOOKUP(G11,[1]NUTS_Europa!$A$2:$C$81,2,FALSE)</f>
        <v>NL33</v>
      </c>
      <c r="E11" s="4">
        <f>VLOOKUP(G11,[1]NUTS_Europa!$A$2:$C$81,3,FALSE)</f>
        <v>250</v>
      </c>
      <c r="F11" s="4">
        <v>5</v>
      </c>
      <c r="G11" s="4">
        <v>33</v>
      </c>
      <c r="H11" s="4">
        <v>21398.321598908173</v>
      </c>
      <c r="I11" s="4">
        <v>50087.576343568842</v>
      </c>
      <c r="J11" s="4">
        <v>192445.7181</v>
      </c>
      <c r="K11" s="4">
        <v>14.255607476635515</v>
      </c>
      <c r="L11" s="4">
        <v>9.2409271132913755</v>
      </c>
      <c r="M11" s="4">
        <v>12.147331422347436</v>
      </c>
      <c r="N11" s="4">
        <v>156.03799589887399</v>
      </c>
    </row>
    <row r="12" spans="2:14" s="4" customFormat="1">
      <c r="B12" s="4" t="str">
        <f>VLOOKUP(F12,[1]NUTS_Europa!$A$2:$C$81,2,FALSE)</f>
        <v>DE60</v>
      </c>
      <c r="C12" s="4">
        <f>VLOOKUP(F12,[1]NUTS_Europa!$A$2:$C$81,3,FALSE)</f>
        <v>1069</v>
      </c>
      <c r="D12" s="4" t="str">
        <f>VLOOKUP(G12,[1]NUTS_Europa!$A$2:$C$81,2,FALSE)</f>
        <v>BE21</v>
      </c>
      <c r="E12" s="4">
        <f>VLOOKUP(G12,[1]NUTS_Europa!$A$2:$C$81,3,FALSE)</f>
        <v>250</v>
      </c>
      <c r="F12" s="4">
        <v>5</v>
      </c>
      <c r="G12" s="4">
        <v>41</v>
      </c>
      <c r="H12" s="4">
        <v>35575.871491081511</v>
      </c>
      <c r="I12" s="4">
        <v>50087.576343568842</v>
      </c>
      <c r="J12" s="4">
        <v>118487.9544</v>
      </c>
      <c r="K12" s="4">
        <v>14.255607476635515</v>
      </c>
      <c r="L12" s="4">
        <v>9.2409271132913755</v>
      </c>
      <c r="M12" s="4">
        <v>12.147331422347436</v>
      </c>
      <c r="N12" s="4">
        <v>156.03799589887399</v>
      </c>
    </row>
    <row r="13" spans="2:14" s="4" customFormat="1">
      <c r="B13" s="4" t="str">
        <f>VLOOKUP(F13,[1]NUTS_Europa!$A$2:$C$81,2,FALSE)</f>
        <v>DE80</v>
      </c>
      <c r="C13" s="4">
        <f>VLOOKUP(F13,[1]NUTS_Europa!$A$2:$C$81,3,FALSE)</f>
        <v>1069</v>
      </c>
      <c r="D13" s="4" t="str">
        <f>VLOOKUP(G13,[1]NUTS_Europa!$A$2:$C$81,2,FALSE)</f>
        <v>FRD1</v>
      </c>
      <c r="E13" s="4">
        <f>VLOOKUP(G13,[1]NUTS_Europa!$A$2:$C$81,3,FALSE)</f>
        <v>268</v>
      </c>
      <c r="F13" s="4">
        <v>6</v>
      </c>
      <c r="G13" s="4">
        <v>19</v>
      </c>
      <c r="H13" s="4">
        <v>8442.0205346791663</v>
      </c>
      <c r="I13" s="4">
        <v>65076.406892837003</v>
      </c>
      <c r="J13" s="4">
        <v>114346.8514</v>
      </c>
      <c r="K13" s="4">
        <v>29.207943925233646</v>
      </c>
      <c r="L13" s="4">
        <v>9.677166587652227</v>
      </c>
      <c r="M13" s="4">
        <v>0.94138018485179786</v>
      </c>
      <c r="N13" s="4">
        <v>12.09245655</v>
      </c>
    </row>
    <row r="14" spans="2:14" s="4" customFormat="1">
      <c r="B14" s="4" t="str">
        <f>VLOOKUP(F14,[1]NUTS_Europa!$A$2:$C$81,2,FALSE)</f>
        <v>DE80</v>
      </c>
      <c r="C14" s="4">
        <f>VLOOKUP(F14,[1]NUTS_Europa!$A$2:$C$81,3,FALSE)</f>
        <v>1069</v>
      </c>
      <c r="D14" s="4" t="str">
        <f>VLOOKUP(G14,[1]NUTS_Europa!$A$2:$C$81,2,FALSE)</f>
        <v>FRD1</v>
      </c>
      <c r="E14" s="4">
        <f>VLOOKUP(G14,[1]NUTS_Europa!$A$2:$C$81,3,FALSE)</f>
        <v>269</v>
      </c>
      <c r="F14" s="4">
        <v>6</v>
      </c>
      <c r="G14" s="4">
        <v>59</v>
      </c>
      <c r="H14" s="4">
        <v>26824.679853056165</v>
      </c>
      <c r="I14" s="4">
        <v>60037.45543561424</v>
      </c>
      <c r="J14" s="4">
        <v>141512.31529999999</v>
      </c>
      <c r="K14" s="4">
        <v>24.348130841121495</v>
      </c>
      <c r="L14" s="4">
        <v>10.400338012354384</v>
      </c>
      <c r="M14" s="4">
        <v>4.1022665522314528</v>
      </c>
      <c r="N14" s="4">
        <v>52.695479294783247</v>
      </c>
    </row>
    <row r="15" spans="2:14" s="4" customFormat="1">
      <c r="B15" s="4" t="str">
        <f>VLOOKUP(F15,[1]NUTS_Europa!$A$2:$C$81,2,FALSE)</f>
        <v>DE93</v>
      </c>
      <c r="C15" s="4">
        <f>VLOOKUP(F15,[1]NUTS_Europa!$A$2:$C$81,3,FALSE)</f>
        <v>1069</v>
      </c>
      <c r="D15" s="4" t="str">
        <f>VLOOKUP(G15,[1]NUTS_Europa!$A$2:$C$81,2,FALSE)</f>
        <v>BE21</v>
      </c>
      <c r="E15" s="4">
        <f>VLOOKUP(G15,[1]NUTS_Europa!$A$2:$C$81,3,FALSE)</f>
        <v>250</v>
      </c>
      <c r="F15" s="4">
        <v>7</v>
      </c>
      <c r="G15" s="4">
        <v>41</v>
      </c>
      <c r="H15" s="4">
        <v>43668.548091382763</v>
      </c>
      <c r="I15" s="4">
        <v>50087.576343568842</v>
      </c>
      <c r="J15" s="4">
        <v>119215.969</v>
      </c>
      <c r="K15" s="4">
        <v>14.255607476635515</v>
      </c>
      <c r="L15" s="4">
        <v>9.2409271132913755</v>
      </c>
      <c r="M15" s="4">
        <v>12.147331422347436</v>
      </c>
      <c r="N15" s="4">
        <v>156.03799589887399</v>
      </c>
    </row>
    <row r="16" spans="2:14" s="4" customFormat="1">
      <c r="B16" s="4" t="str">
        <f>VLOOKUP(F16,[1]NUTS_Europa!$A$2:$C$81,2,FALSE)</f>
        <v>DE93</v>
      </c>
      <c r="C16" s="4">
        <f>VLOOKUP(F16,[1]NUTS_Europa!$A$2:$C$81,3,FALSE)</f>
        <v>1069</v>
      </c>
      <c r="D16" s="4" t="str">
        <f>VLOOKUP(G16,[1]NUTS_Europa!$A$2:$C$81,2,FALSE)</f>
        <v>FRD1</v>
      </c>
      <c r="E16" s="4">
        <f>VLOOKUP(G16,[1]NUTS_Europa!$A$2:$C$81,3,FALSE)</f>
        <v>269</v>
      </c>
      <c r="F16" s="4">
        <v>7</v>
      </c>
      <c r="G16" s="4">
        <v>59</v>
      </c>
      <c r="H16" s="4">
        <v>13713.333215543615</v>
      </c>
      <c r="I16" s="4">
        <v>60037.45543561424</v>
      </c>
      <c r="J16" s="4">
        <v>199597.76430000001</v>
      </c>
      <c r="K16" s="4">
        <v>24.348130841121495</v>
      </c>
      <c r="L16" s="4">
        <v>10.400338012354384</v>
      </c>
      <c r="M16" s="4">
        <v>4.1022665522314528</v>
      </c>
      <c r="N16" s="4">
        <v>52.695479294783247</v>
      </c>
    </row>
    <row r="17" spans="2:14" s="4" customFormat="1">
      <c r="B17" s="4" t="str">
        <f>VLOOKUP(F17,[1]NUTS_Europa!$A$2:$C$81,2,FALSE)</f>
        <v>DE94</v>
      </c>
      <c r="C17" s="4">
        <f>VLOOKUP(F17,[1]NUTS_Europa!$A$2:$C$81,3,FALSE)</f>
        <v>245</v>
      </c>
      <c r="D17" s="4" t="str">
        <f>VLOOKUP(G17,[1]NUTS_Europa!$A$2:$C$81,2,FALSE)</f>
        <v>FRE1</v>
      </c>
      <c r="E17" s="4">
        <f>VLOOKUP(G17,[1]NUTS_Europa!$A$2:$C$81,3,FALSE)</f>
        <v>235</v>
      </c>
      <c r="F17" s="4">
        <v>8</v>
      </c>
      <c r="G17" s="4">
        <v>61</v>
      </c>
      <c r="H17" s="4">
        <v>54148.889198064455</v>
      </c>
      <c r="I17" s="4">
        <v>447373.16978923726</v>
      </c>
      <c r="J17" s="4">
        <v>142841.86170000001</v>
      </c>
      <c r="K17" s="4">
        <v>16.678037383177571</v>
      </c>
      <c r="L17" s="4">
        <v>10.391612997492238</v>
      </c>
      <c r="M17" s="4">
        <v>1.2745961749415338</v>
      </c>
      <c r="N17" s="4">
        <v>16.348367820226315</v>
      </c>
    </row>
    <row r="18" spans="2:14" s="4" customFormat="1">
      <c r="B18" s="4" t="str">
        <f>VLOOKUP(F18,[1]NUTS_Europa!$A$2:$C$81,2,FALSE)</f>
        <v>DEA1</v>
      </c>
      <c r="C18" s="4">
        <f>VLOOKUP(F18,[1]NUTS_Europa!$A$2:$C$81,3,FALSE)</f>
        <v>253</v>
      </c>
      <c r="D18" s="4" t="str">
        <f>VLOOKUP(G18,[1]NUTS_Europa!$A$2:$C$81,2,FALSE)</f>
        <v>FRE1</v>
      </c>
      <c r="E18" s="4">
        <f>VLOOKUP(G18,[1]NUTS_Europa!$A$2:$C$81,3,FALSE)</f>
        <v>220</v>
      </c>
      <c r="F18" s="4">
        <v>9</v>
      </c>
      <c r="G18" s="4">
        <v>21</v>
      </c>
      <c r="H18" s="4">
        <v>6575.5866563837899</v>
      </c>
      <c r="I18" s="4">
        <v>31032.331565069046</v>
      </c>
      <c r="J18" s="4">
        <v>198656.2873</v>
      </c>
      <c r="K18" s="4">
        <v>4.0654205607476639</v>
      </c>
      <c r="L18" s="4">
        <v>10.023783387016229</v>
      </c>
      <c r="M18" s="4">
        <v>1.0419117301672187</v>
      </c>
      <c r="N18" s="4">
        <v>12.721768050000001</v>
      </c>
    </row>
    <row r="19" spans="2:14" s="4" customFormat="1">
      <c r="B19" s="4" t="str">
        <f>VLOOKUP(F19,[1]NUTS_Europa!$A$2:$C$81,2,FALSE)</f>
        <v>DEA1</v>
      </c>
      <c r="C19" s="4">
        <f>VLOOKUP(F19,[1]NUTS_Europa!$A$2:$C$81,3,FALSE)</f>
        <v>253</v>
      </c>
      <c r="D19" s="4" t="str">
        <f>VLOOKUP(G19,[1]NUTS_Europa!$A$2:$C$81,2,FALSE)</f>
        <v>BE23</v>
      </c>
      <c r="E19" s="4">
        <f>VLOOKUP(G19,[1]NUTS_Europa!$A$2:$C$81,3,FALSE)</f>
        <v>220</v>
      </c>
      <c r="F19" s="4">
        <v>9</v>
      </c>
      <c r="G19" s="4">
        <v>42</v>
      </c>
      <c r="H19" s="4">
        <v>5768.7988423656952</v>
      </c>
      <c r="I19" s="4">
        <v>31032.331565069046</v>
      </c>
      <c r="J19" s="4">
        <v>145277.79319999999</v>
      </c>
      <c r="K19" s="4">
        <v>4.0654205607476639</v>
      </c>
      <c r="L19" s="4">
        <v>10.023783387016229</v>
      </c>
      <c r="M19" s="4">
        <v>1.0419117301672187</v>
      </c>
      <c r="N19" s="4">
        <v>12.721768050000001</v>
      </c>
    </row>
    <row r="20" spans="2:14" s="4" customFormat="1">
      <c r="B20" s="4" t="str">
        <f>VLOOKUP(F20,[1]NUTS_Europa!$A$2:$C$81,2,FALSE)</f>
        <v>DEF0</v>
      </c>
      <c r="C20" s="4">
        <f>VLOOKUP(F20,[1]NUTS_Europa!$A$2:$C$81,3,FALSE)</f>
        <v>1069</v>
      </c>
      <c r="D20" s="4" t="str">
        <f>VLOOKUP(G20,[1]NUTS_Europa!$A$2:$C$81,2,FALSE)</f>
        <v>FRF2</v>
      </c>
      <c r="E20" s="4">
        <f>VLOOKUP(G20,[1]NUTS_Europa!$A$2:$C$81,3,FALSE)</f>
        <v>269</v>
      </c>
      <c r="F20" s="4">
        <v>10</v>
      </c>
      <c r="G20" s="4">
        <v>27</v>
      </c>
      <c r="H20" s="4">
        <v>22389.654420525534</v>
      </c>
      <c r="I20" s="4">
        <v>60037.45543561424</v>
      </c>
      <c r="J20" s="4">
        <v>117061.7148</v>
      </c>
      <c r="K20" s="4">
        <v>24.348130841121495</v>
      </c>
      <c r="L20" s="4">
        <v>10.400338012354384</v>
      </c>
      <c r="M20" s="4">
        <v>4.1022665522314528</v>
      </c>
      <c r="N20" s="4">
        <v>52.695479294783247</v>
      </c>
    </row>
    <row r="21" spans="2:14" s="4" customFormat="1">
      <c r="B21" s="4" t="str">
        <f>VLOOKUP(F21,[1]NUTS_Europa!$A$2:$C$81,2,FALSE)</f>
        <v>DEF0</v>
      </c>
      <c r="C21" s="4">
        <f>VLOOKUP(F21,[1]NUTS_Europa!$A$2:$C$81,3,FALSE)</f>
        <v>1069</v>
      </c>
      <c r="D21" s="4" t="str">
        <f>VLOOKUP(G21,[1]NUTS_Europa!$A$2:$C$81,2,FALSE)</f>
        <v>FRI2</v>
      </c>
      <c r="E21" s="4">
        <f>VLOOKUP(G21,[1]NUTS_Europa!$A$2:$C$81,3,FALSE)</f>
        <v>269</v>
      </c>
      <c r="F21" s="4">
        <v>10</v>
      </c>
      <c r="G21" s="4">
        <v>29</v>
      </c>
      <c r="H21" s="4">
        <v>22666.411077781737</v>
      </c>
      <c r="I21" s="4">
        <v>60037.45543561424</v>
      </c>
      <c r="J21" s="4">
        <v>198656.2873</v>
      </c>
      <c r="K21" s="4">
        <v>24.348130841121495</v>
      </c>
      <c r="L21" s="4">
        <v>10.400338012354384</v>
      </c>
      <c r="M21" s="4">
        <v>4.1022665522314528</v>
      </c>
      <c r="N21" s="4">
        <v>52.695479294783247</v>
      </c>
    </row>
    <row r="22" spans="2:14" s="4" customFormat="1">
      <c r="B22" s="4" t="str">
        <f>VLOOKUP(F22,[1]NUTS_Europa!$A$2:$C$81,2,FALSE)</f>
        <v>ES11</v>
      </c>
      <c r="C22" s="4">
        <f>VLOOKUP(F22,[1]NUTS_Europa!$A$2:$C$81,3,FALSE)</f>
        <v>288</v>
      </c>
      <c r="D22" s="4" t="str">
        <f>VLOOKUP(G22,[1]NUTS_Europa!$A$2:$C$81,2,FALSE)</f>
        <v>PT16</v>
      </c>
      <c r="E22" s="4">
        <f>VLOOKUP(G22,[1]NUTS_Europa!$A$2:$C$81,3,FALSE)</f>
        <v>111</v>
      </c>
      <c r="F22" s="4">
        <v>11</v>
      </c>
      <c r="G22" s="4">
        <v>38</v>
      </c>
      <c r="H22" s="4">
        <v>4049.7640536918134</v>
      </c>
      <c r="I22" s="4">
        <v>35188.845881564186</v>
      </c>
      <c r="J22" s="4">
        <v>198656.2873</v>
      </c>
      <c r="K22" s="4">
        <v>3.4565420560747664</v>
      </c>
      <c r="L22" s="4">
        <v>12.950708897083601</v>
      </c>
      <c r="M22" s="4">
        <v>0.67391978418212883</v>
      </c>
      <c r="N22" s="4">
        <v>10.2314247</v>
      </c>
    </row>
    <row r="23" spans="2:14" s="4" customFormat="1">
      <c r="B23" s="4" t="str">
        <f>VLOOKUP(F23,[1]NUTS_Europa!$A$2:$C$81,2,FALSE)</f>
        <v>ES11</v>
      </c>
      <c r="C23" s="4">
        <f>VLOOKUP(F23,[1]NUTS_Europa!$A$2:$C$81,3,FALSE)</f>
        <v>288</v>
      </c>
      <c r="D23" s="4" t="str">
        <f>VLOOKUP(G23,[1]NUTS_Europa!$A$2:$C$81,2,FALSE)</f>
        <v>PT16</v>
      </c>
      <c r="E23" s="4">
        <f>VLOOKUP(G23,[1]NUTS_Europa!$A$2:$C$81,3,FALSE)</f>
        <v>294</v>
      </c>
      <c r="F23" s="4">
        <v>11</v>
      </c>
      <c r="G23" s="4">
        <v>78</v>
      </c>
      <c r="H23" s="4">
        <v>6788.6688681723381</v>
      </c>
      <c r="I23" s="4">
        <v>42019.29186092969</v>
      </c>
      <c r="J23" s="4">
        <v>507158.32770000002</v>
      </c>
      <c r="K23" s="4">
        <v>10.420560747663552</v>
      </c>
      <c r="L23" s="4">
        <v>11.747456580623227</v>
      </c>
      <c r="M23" s="4">
        <v>0.67889155999795414</v>
      </c>
      <c r="N23" s="4">
        <v>10.306906012581781</v>
      </c>
    </row>
    <row r="24" spans="2:14" s="4" customFormat="1">
      <c r="B24" s="4" t="str">
        <f>VLOOKUP(F24,[1]NUTS_Europa!$A$2:$C$81,2,FALSE)</f>
        <v>ES12</v>
      </c>
      <c r="C24" s="4">
        <f>VLOOKUP(F24,[1]NUTS_Europa!$A$2:$C$81,3,FALSE)</f>
        <v>285</v>
      </c>
      <c r="D24" s="4" t="str">
        <f>VLOOKUP(G24,[1]NUTS_Europa!$A$2:$C$81,2,FALSE)</f>
        <v>ES12</v>
      </c>
      <c r="E24" s="4">
        <f>VLOOKUP(G24,[1]NUTS_Europa!$A$2:$C$81,3,FALSE)</f>
        <v>163</v>
      </c>
      <c r="F24" s="4">
        <v>12</v>
      </c>
      <c r="G24" s="4">
        <v>52</v>
      </c>
      <c r="H24" s="4">
        <v>9832.7950795248089</v>
      </c>
      <c r="I24" s="4">
        <v>40107.005713951919</v>
      </c>
      <c r="J24" s="4">
        <v>127001.217</v>
      </c>
      <c r="K24" s="4">
        <v>11.915887850467291</v>
      </c>
      <c r="L24" s="4">
        <v>12.174264874000677</v>
      </c>
      <c r="M24" s="4">
        <v>0.94138018485179786</v>
      </c>
      <c r="N24" s="4">
        <v>12.09245655</v>
      </c>
    </row>
    <row r="25" spans="2:14" s="4" customFormat="1">
      <c r="B25" s="4" t="str">
        <f>VLOOKUP(F25,[1]NUTS_Europa!$A$2:$C$81,2,FALSE)</f>
        <v>ES12</v>
      </c>
      <c r="C25" s="4">
        <f>VLOOKUP(F25,[1]NUTS_Europa!$A$2:$C$81,3,FALSE)</f>
        <v>285</v>
      </c>
      <c r="D25" s="4" t="str">
        <f>VLOOKUP(G25,[1]NUTS_Europa!$A$2:$C$81,2,FALSE)</f>
        <v>FRJ2</v>
      </c>
      <c r="E25" s="4">
        <f>VLOOKUP(G25,[1]NUTS_Europa!$A$2:$C$81,3,FALSE)</f>
        <v>163</v>
      </c>
      <c r="F25" s="4">
        <v>12</v>
      </c>
      <c r="G25" s="4">
        <v>68</v>
      </c>
      <c r="H25" s="4">
        <v>13849.776128412761</v>
      </c>
      <c r="I25" s="4">
        <v>40107.005713951919</v>
      </c>
      <c r="J25" s="4">
        <v>117923.68180000001</v>
      </c>
      <c r="K25" s="4">
        <v>11.915887850467291</v>
      </c>
      <c r="L25" s="4">
        <v>12.174264874000677</v>
      </c>
      <c r="M25" s="4">
        <v>0.94138018485179786</v>
      </c>
      <c r="N25" s="4">
        <v>12.09245655</v>
      </c>
    </row>
    <row r="26" spans="2:14" s="4" customFormat="1">
      <c r="B26" s="4" t="str">
        <f>VLOOKUP(F26,[1]NUTS_Europa!$A$2:$C$81,2,FALSE)</f>
        <v>ES13</v>
      </c>
      <c r="C26" s="4">
        <f>VLOOKUP(F26,[1]NUTS_Europa!$A$2:$C$81,3,FALSE)</f>
        <v>163</v>
      </c>
      <c r="D26" s="4" t="str">
        <f>VLOOKUP(G26,[1]NUTS_Europa!$A$2:$C$81,2,FALSE)</f>
        <v>FRH0</v>
      </c>
      <c r="E26" s="4">
        <f>VLOOKUP(G26,[1]NUTS_Europa!$A$2:$C$81,3,FALSE)</f>
        <v>283</v>
      </c>
      <c r="F26" s="4">
        <v>13</v>
      </c>
      <c r="G26" s="4">
        <v>23</v>
      </c>
      <c r="H26" s="4">
        <v>7213.0528464380486</v>
      </c>
      <c r="I26" s="4">
        <v>34868.215925757264</v>
      </c>
      <c r="J26" s="4">
        <v>118487.9544</v>
      </c>
      <c r="K26" s="4">
        <v>8.7803738317757016</v>
      </c>
      <c r="L26" s="4">
        <v>10.646449321626864</v>
      </c>
      <c r="M26" s="4">
        <v>1.0050340867064003</v>
      </c>
      <c r="N26" s="4">
        <v>12.494601375</v>
      </c>
    </row>
    <row r="27" spans="2:14" s="4" customFormat="1">
      <c r="B27" s="4" t="str">
        <f>VLOOKUP(F27,[1]NUTS_Europa!$A$2:$C$81,2,FALSE)</f>
        <v>ES13</v>
      </c>
      <c r="C27" s="4">
        <f>VLOOKUP(F27,[1]NUTS_Europa!$A$2:$C$81,3,FALSE)</f>
        <v>163</v>
      </c>
      <c r="D27" s="4" t="str">
        <f>VLOOKUP(G27,[1]NUTS_Europa!$A$2:$C$81,2,FALSE)</f>
        <v>FRJ2</v>
      </c>
      <c r="E27" s="4">
        <f>VLOOKUP(G27,[1]NUTS_Europa!$A$2:$C$81,3,FALSE)</f>
        <v>283</v>
      </c>
      <c r="F27" s="4">
        <v>13</v>
      </c>
      <c r="G27" s="4">
        <v>28</v>
      </c>
      <c r="H27" s="4">
        <v>9444.1888247690476</v>
      </c>
      <c r="I27" s="4">
        <v>34868.215925757264</v>
      </c>
      <c r="J27" s="4">
        <v>142841.86170000001</v>
      </c>
      <c r="K27" s="4">
        <v>8.7803738317757016</v>
      </c>
      <c r="L27" s="4">
        <v>10.646449321626864</v>
      </c>
      <c r="M27" s="4">
        <v>1.0050340867064003</v>
      </c>
      <c r="N27" s="4">
        <v>12.494601375</v>
      </c>
    </row>
    <row r="28" spans="2:14" s="4" customFormat="1">
      <c r="B28" s="4" t="str">
        <f>VLOOKUP(F28,[1]NUTS_Europa!$A$2:$C$81,2,FALSE)</f>
        <v>ES21</v>
      </c>
      <c r="C28" s="4">
        <f>VLOOKUP(F28,[1]NUTS_Europa!$A$2:$C$81,3,FALSE)</f>
        <v>163</v>
      </c>
      <c r="D28" s="4" t="str">
        <f>VLOOKUP(G28,[1]NUTS_Europa!$A$2:$C$81,2,FALSE)</f>
        <v>FRH0</v>
      </c>
      <c r="E28" s="4">
        <f>VLOOKUP(G28,[1]NUTS_Europa!$A$2:$C$81,3,FALSE)</f>
        <v>283</v>
      </c>
      <c r="F28" s="4">
        <v>14</v>
      </c>
      <c r="G28" s="4">
        <v>23</v>
      </c>
      <c r="H28" s="4">
        <v>6478.0904065172481</v>
      </c>
      <c r="I28" s="4">
        <v>34868.215925757264</v>
      </c>
      <c r="J28" s="4">
        <v>122072.6309</v>
      </c>
      <c r="K28" s="4">
        <v>8.7803738317757016</v>
      </c>
      <c r="L28" s="4">
        <v>10.646449321626864</v>
      </c>
      <c r="M28" s="4">
        <v>1.0050340867064003</v>
      </c>
      <c r="N28" s="4">
        <v>12.494601375</v>
      </c>
    </row>
    <row r="29" spans="2:14" s="4" customFormat="1">
      <c r="B29" s="4" t="str">
        <f>VLOOKUP(F29,[1]NUTS_Europa!$A$2:$C$81,2,FALSE)</f>
        <v>ES21</v>
      </c>
      <c r="C29" s="4">
        <f>VLOOKUP(F29,[1]NUTS_Europa!$A$2:$C$81,3,FALSE)</f>
        <v>163</v>
      </c>
      <c r="D29" s="4" t="str">
        <f>VLOOKUP(G29,[1]NUTS_Europa!$A$2:$C$81,2,FALSE)</f>
        <v>FRJ2</v>
      </c>
      <c r="E29" s="4">
        <f>VLOOKUP(G29,[1]NUTS_Europa!$A$2:$C$81,3,FALSE)</f>
        <v>283</v>
      </c>
      <c r="F29" s="4">
        <v>14</v>
      </c>
      <c r="G29" s="4">
        <v>28</v>
      </c>
      <c r="H29" s="4">
        <v>8709.2263848482489</v>
      </c>
      <c r="I29" s="4">
        <v>34868.215925757264</v>
      </c>
      <c r="J29" s="4">
        <v>156784.57750000001</v>
      </c>
      <c r="K29" s="4">
        <v>8.7803738317757016</v>
      </c>
      <c r="L29" s="4">
        <v>10.646449321626864</v>
      </c>
      <c r="M29" s="4">
        <v>1.0050340867064003</v>
      </c>
      <c r="N29" s="4">
        <v>12.494601375</v>
      </c>
    </row>
    <row r="30" spans="2:14" s="4" customFormat="1">
      <c r="B30" s="4" t="str">
        <f>VLOOKUP(F30,[1]NUTS_Europa!$A$2:$C$81,2,FALSE)</f>
        <v>ES51</v>
      </c>
      <c r="C30" s="4">
        <f>VLOOKUP(F30,[1]NUTS_Europa!$A$2:$C$81,3,FALSE)</f>
        <v>1063</v>
      </c>
      <c r="D30" s="4" t="str">
        <f>VLOOKUP(G30,[1]NUTS_Europa!$A$2:$C$81,2,FALSE)</f>
        <v>ES52</v>
      </c>
      <c r="E30" s="4">
        <f>VLOOKUP(G30,[1]NUTS_Europa!$A$2:$C$81,3,FALSE)</f>
        <v>1064</v>
      </c>
      <c r="F30" s="4">
        <v>15</v>
      </c>
      <c r="G30" s="4">
        <v>16</v>
      </c>
      <c r="H30" s="4">
        <v>24490.519110254103</v>
      </c>
      <c r="I30" s="4">
        <v>314739.50538531516</v>
      </c>
      <c r="J30" s="4">
        <v>135416.16140000001</v>
      </c>
      <c r="K30" s="4">
        <v>7.5700934579439254</v>
      </c>
      <c r="L30" s="4">
        <v>10.990956449754243</v>
      </c>
      <c r="M30" s="4">
        <v>6.242202218580494</v>
      </c>
      <c r="N30" s="4">
        <v>94.768878226490997</v>
      </c>
    </row>
    <row r="31" spans="2:14" s="4" customFormat="1">
      <c r="B31" s="4" t="str">
        <f>VLOOKUP(F31,[1]NUTS_Europa!$A$2:$C$81,2,FALSE)</f>
        <v>ES51</v>
      </c>
      <c r="C31" s="4">
        <f>VLOOKUP(F31,[1]NUTS_Europa!$A$2:$C$81,3,FALSE)</f>
        <v>1063</v>
      </c>
      <c r="D31" s="4" t="str">
        <f>VLOOKUP(G31,[1]NUTS_Europa!$A$2:$C$81,2,FALSE)</f>
        <v>ES62</v>
      </c>
      <c r="E31" s="4">
        <f>VLOOKUP(G31,[1]NUTS_Europa!$A$2:$C$81,3,FALSE)</f>
        <v>1064</v>
      </c>
      <c r="F31" s="4">
        <v>15</v>
      </c>
      <c r="G31" s="4">
        <v>18</v>
      </c>
      <c r="H31" s="4">
        <v>47348.592477615101</v>
      </c>
      <c r="I31" s="4">
        <v>314739.50538531516</v>
      </c>
      <c r="J31" s="4">
        <v>199597.76430000001</v>
      </c>
      <c r="K31" s="4">
        <v>7.5700934579439254</v>
      </c>
      <c r="L31" s="4">
        <v>10.990956449754243</v>
      </c>
      <c r="M31" s="4">
        <v>6.242202218580494</v>
      </c>
      <c r="N31" s="4">
        <v>94.768878226490997</v>
      </c>
    </row>
    <row r="32" spans="2:14" s="4" customFormat="1">
      <c r="B32" s="4" t="str">
        <f>VLOOKUP(F32,[1]NUTS_Europa!$A$2:$C$81,2,FALSE)</f>
        <v>ES52</v>
      </c>
      <c r="C32" s="4">
        <f>VLOOKUP(F32,[1]NUTS_Europa!$A$2:$C$81,3,FALSE)</f>
        <v>1064</v>
      </c>
      <c r="D32" s="4" t="str">
        <f>VLOOKUP(G32,[1]NUTS_Europa!$A$2:$C$81,2,FALSE)</f>
        <v>FRJ1</v>
      </c>
      <c r="E32" s="4">
        <f>VLOOKUP(G32,[1]NUTS_Europa!$A$2:$C$81,3,FALSE)</f>
        <v>1063</v>
      </c>
      <c r="F32" s="4">
        <v>16</v>
      </c>
      <c r="G32" s="4">
        <v>26</v>
      </c>
      <c r="H32" s="4">
        <v>54714.939474608953</v>
      </c>
      <c r="I32" s="4">
        <v>314739.50538531516</v>
      </c>
      <c r="J32" s="4">
        <v>117768.50930000001</v>
      </c>
      <c r="K32" s="4">
        <v>7.5700934579439254</v>
      </c>
      <c r="L32" s="4">
        <v>10.990956449754243</v>
      </c>
      <c r="M32" s="4">
        <v>6.242202218580494</v>
      </c>
      <c r="N32" s="4">
        <v>94.768878226490997</v>
      </c>
    </row>
    <row r="33" spans="2:14" s="4" customFormat="1">
      <c r="B33" s="4" t="str">
        <f>VLOOKUP(F33,[1]NUTS_Europa!$A$2:$C$81,2,FALSE)</f>
        <v>ES61</v>
      </c>
      <c r="C33" s="4">
        <f>VLOOKUP(F33,[1]NUTS_Europa!$A$2:$C$81,3,FALSE)</f>
        <v>61</v>
      </c>
      <c r="D33" s="4" t="str">
        <f>VLOOKUP(G33,[1]NUTS_Europa!$A$2:$C$81,2,FALSE)</f>
        <v>FRJ1</v>
      </c>
      <c r="E33" s="4">
        <f>VLOOKUP(G33,[1]NUTS_Europa!$A$2:$C$81,3,FALSE)</f>
        <v>1063</v>
      </c>
      <c r="F33" s="4">
        <v>17</v>
      </c>
      <c r="G33" s="4">
        <v>26</v>
      </c>
      <c r="H33" s="4">
        <v>38439.927317956113</v>
      </c>
      <c r="I33" s="4">
        <v>331234.96587046405</v>
      </c>
      <c r="J33" s="4">
        <v>122072.6309</v>
      </c>
      <c r="K33" s="4">
        <v>24.299065420560748</v>
      </c>
      <c r="L33" s="4">
        <v>10.207259828918602</v>
      </c>
      <c r="M33" s="4">
        <v>2.7891888131711045</v>
      </c>
      <c r="N33" s="4">
        <v>45.492445828008663</v>
      </c>
    </row>
    <row r="34" spans="2:14" s="4" customFormat="1">
      <c r="B34" s="4" t="str">
        <f>VLOOKUP(F34,[1]NUTS_Europa!$A$2:$C$81,2,FALSE)</f>
        <v>ES61</v>
      </c>
      <c r="C34" s="4">
        <f>VLOOKUP(F34,[1]NUTS_Europa!$A$2:$C$81,3,FALSE)</f>
        <v>61</v>
      </c>
      <c r="D34" s="4" t="str">
        <f>VLOOKUP(G34,[1]NUTS_Europa!$A$2:$C$81,2,FALSE)</f>
        <v>ES52</v>
      </c>
      <c r="E34" s="4">
        <f>VLOOKUP(G34,[1]NUTS_Europa!$A$2:$C$81,3,FALSE)</f>
        <v>1063</v>
      </c>
      <c r="F34" s="4">
        <v>17</v>
      </c>
      <c r="G34" s="4">
        <v>56</v>
      </c>
      <c r="H34" s="4">
        <v>39395.632619910917</v>
      </c>
      <c r="I34" s="4">
        <v>331234.96587046405</v>
      </c>
      <c r="J34" s="4">
        <v>145277.79319999999</v>
      </c>
      <c r="K34" s="4">
        <v>24.299065420560748</v>
      </c>
      <c r="L34" s="4">
        <v>10.207259828918602</v>
      </c>
      <c r="M34" s="4">
        <v>2.7891888131711045</v>
      </c>
      <c r="N34" s="4">
        <v>45.492445828008663</v>
      </c>
    </row>
    <row r="35" spans="2:14" s="4" customFormat="1">
      <c r="B35" s="4" t="str">
        <f>VLOOKUP(F35,[1]NUTS_Europa!$A$2:$C$81,2,FALSE)</f>
        <v>ES62</v>
      </c>
      <c r="C35" s="4">
        <f>VLOOKUP(F35,[1]NUTS_Europa!$A$2:$C$81,3,FALSE)</f>
        <v>1064</v>
      </c>
      <c r="D35" s="4" t="str">
        <f>VLOOKUP(G35,[1]NUTS_Europa!$A$2:$C$81,2,FALSE)</f>
        <v>PT16</v>
      </c>
      <c r="E35" s="4">
        <f>VLOOKUP(G35,[1]NUTS_Europa!$A$2:$C$81,3,FALSE)</f>
        <v>294</v>
      </c>
      <c r="F35" s="4">
        <v>18</v>
      </c>
      <c r="G35" s="4">
        <v>78</v>
      </c>
      <c r="H35" s="4">
        <v>16895.649740265362</v>
      </c>
      <c r="I35" s="4">
        <v>58807.872357436041</v>
      </c>
      <c r="J35" s="4">
        <v>191087.21979999999</v>
      </c>
      <c r="K35" s="4">
        <v>28.94065420560748</v>
      </c>
      <c r="L35" s="4">
        <v>11.885794657670406</v>
      </c>
      <c r="M35" s="4">
        <v>1.4112276545606877</v>
      </c>
      <c r="N35" s="4">
        <v>21.425204929572359</v>
      </c>
    </row>
    <row r="36" spans="2:14" s="4" customFormat="1">
      <c r="B36" s="4" t="str">
        <f>VLOOKUP(F36,[1]NUTS_Europa!$A$2:$C$81,2,FALSE)</f>
        <v>FRD2</v>
      </c>
      <c r="C36" s="4">
        <f>VLOOKUP(F36,[1]NUTS_Europa!$A$2:$C$81,3,FALSE)</f>
        <v>269</v>
      </c>
      <c r="D36" s="4" t="str">
        <f>VLOOKUP(G36,[1]NUTS_Europa!$A$2:$C$81,2,FALSE)</f>
        <v>DE50</v>
      </c>
      <c r="E36" s="4">
        <f>VLOOKUP(G36,[1]NUTS_Europa!$A$2:$C$81,3,FALSE)</f>
        <v>1069</v>
      </c>
      <c r="F36" s="4">
        <v>20</v>
      </c>
      <c r="G36" s="4">
        <v>44</v>
      </c>
      <c r="H36" s="4">
        <v>14287.603279350233</v>
      </c>
      <c r="I36" s="4">
        <v>60037.45543561424</v>
      </c>
      <c r="J36" s="4">
        <v>123840.01519999999</v>
      </c>
      <c r="K36" s="4">
        <v>24.348130841121495</v>
      </c>
      <c r="L36" s="4">
        <v>10.400338012354384</v>
      </c>
      <c r="M36" s="4">
        <v>4.1022665522314528</v>
      </c>
      <c r="N36" s="4">
        <v>52.695479294783247</v>
      </c>
    </row>
    <row r="37" spans="2:14" s="4" customFormat="1">
      <c r="B37" s="4" t="str">
        <f>VLOOKUP(F37,[1]NUTS_Europa!$A$2:$C$81,2,FALSE)</f>
        <v>FRD2</v>
      </c>
      <c r="C37" s="4">
        <f>VLOOKUP(F37,[1]NUTS_Europa!$A$2:$C$81,3,FALSE)</f>
        <v>269</v>
      </c>
      <c r="D37" s="4" t="str">
        <f>VLOOKUP(G37,[1]NUTS_Europa!$A$2:$C$81,2,FALSE)</f>
        <v>DE94</v>
      </c>
      <c r="E37" s="4">
        <f>VLOOKUP(G37,[1]NUTS_Europa!$A$2:$C$81,3,FALSE)</f>
        <v>1069</v>
      </c>
      <c r="F37" s="4">
        <v>20</v>
      </c>
      <c r="G37" s="4">
        <v>48</v>
      </c>
      <c r="H37" s="4">
        <v>17608.683166424653</v>
      </c>
      <c r="I37" s="4">
        <v>60037.45543561424</v>
      </c>
      <c r="J37" s="4">
        <v>507158.32770000002</v>
      </c>
      <c r="K37" s="4">
        <v>24.348130841121495</v>
      </c>
      <c r="L37" s="4">
        <v>10.400338012354384</v>
      </c>
      <c r="M37" s="4">
        <v>4.1022665522314528</v>
      </c>
      <c r="N37" s="4">
        <v>52.695479294783247</v>
      </c>
    </row>
    <row r="38" spans="2:14" s="4" customFormat="1">
      <c r="B38" s="4" t="str">
        <f>VLOOKUP(F38,[1]NUTS_Europa!$A$2:$C$81,2,FALSE)</f>
        <v>FRE1</v>
      </c>
      <c r="C38" s="4">
        <f>VLOOKUP(F38,[1]NUTS_Europa!$A$2:$C$81,3,FALSE)</f>
        <v>220</v>
      </c>
      <c r="D38" s="4" t="str">
        <f>VLOOKUP(G38,[1]NUTS_Europa!$A$2:$C$81,2,FALSE)</f>
        <v>NL32</v>
      </c>
      <c r="E38" s="4">
        <f>VLOOKUP(G38,[1]NUTS_Europa!$A$2:$C$81,3,FALSE)</f>
        <v>253</v>
      </c>
      <c r="F38" s="4">
        <v>21</v>
      </c>
      <c r="G38" s="4">
        <v>72</v>
      </c>
      <c r="H38" s="4">
        <v>5506.5510436061886</v>
      </c>
      <c r="I38" s="4">
        <v>31032.331565069046</v>
      </c>
      <c r="J38" s="4">
        <v>117768.50930000001</v>
      </c>
      <c r="K38" s="4">
        <v>4.0654205607476639</v>
      </c>
      <c r="L38" s="4">
        <v>10.023783387016229</v>
      </c>
      <c r="M38" s="4">
        <v>1.0419117301672187</v>
      </c>
      <c r="N38" s="4">
        <v>12.721768050000001</v>
      </c>
    </row>
    <row r="39" spans="2:14" s="4" customFormat="1">
      <c r="B39" s="4" t="str">
        <f>VLOOKUP(F39,[1]NUTS_Europa!$A$2:$C$81,2,FALSE)</f>
        <v>FRG0</v>
      </c>
      <c r="C39" s="4">
        <f>VLOOKUP(F39,[1]NUTS_Europa!$A$2:$C$81,3,FALSE)</f>
        <v>282</v>
      </c>
      <c r="D39" s="4" t="str">
        <f>VLOOKUP(G39,[1]NUTS_Europa!$A$2:$C$81,2,FALSE)</f>
        <v>NL34</v>
      </c>
      <c r="E39" s="4">
        <f>VLOOKUP(G39,[1]NUTS_Europa!$A$2:$C$81,3,FALSE)</f>
        <v>250</v>
      </c>
      <c r="F39" s="4">
        <v>22</v>
      </c>
      <c r="G39" s="4">
        <v>34</v>
      </c>
      <c r="H39" s="4">
        <v>15896.47243667532</v>
      </c>
      <c r="I39" s="4">
        <v>51999.992950580017</v>
      </c>
      <c r="J39" s="4">
        <v>115262.5922</v>
      </c>
      <c r="K39" s="4">
        <v>16.962616822429908</v>
      </c>
      <c r="L39" s="4">
        <v>9.435074609567824</v>
      </c>
      <c r="M39" s="4">
        <v>2.7782178093605734</v>
      </c>
      <c r="N39" s="4">
        <v>30.927692154878642</v>
      </c>
    </row>
    <row r="40" spans="2:14" s="4" customFormat="1">
      <c r="B40" s="4" t="str">
        <f>VLOOKUP(F40,[1]NUTS_Europa!$A$2:$C$81,2,FALSE)</f>
        <v>FRG0</v>
      </c>
      <c r="C40" s="4">
        <f>VLOOKUP(F40,[1]NUTS_Europa!$A$2:$C$81,3,FALSE)</f>
        <v>282</v>
      </c>
      <c r="D40" s="4" t="str">
        <f>VLOOKUP(G40,[1]NUTS_Europa!$A$2:$C$81,2,FALSE)</f>
        <v>NL12</v>
      </c>
      <c r="E40" s="4">
        <f>VLOOKUP(G40,[1]NUTS_Europa!$A$2:$C$81,3,FALSE)</f>
        <v>250</v>
      </c>
      <c r="F40" s="4">
        <v>22</v>
      </c>
      <c r="G40" s="4">
        <v>71</v>
      </c>
      <c r="H40" s="4">
        <v>20241.534835206374</v>
      </c>
      <c r="I40" s="4">
        <v>51999.992950580017</v>
      </c>
      <c r="J40" s="4">
        <v>199058.85829999999</v>
      </c>
      <c r="K40" s="4">
        <v>16.962616822429908</v>
      </c>
      <c r="L40" s="4">
        <v>9.435074609567824</v>
      </c>
      <c r="M40" s="4">
        <v>2.7782178093605734</v>
      </c>
      <c r="N40" s="4">
        <v>30.927692154878642</v>
      </c>
    </row>
    <row r="41" spans="2:14" s="4" customFormat="1">
      <c r="B41" s="4" t="str">
        <f>VLOOKUP(F41,[1]NUTS_Europa!$A$2:$C$81,2,FALSE)</f>
        <v>FRI1</v>
      </c>
      <c r="C41" s="4">
        <f>VLOOKUP(F41,[1]NUTS_Europa!$A$2:$C$81,3,FALSE)</f>
        <v>283</v>
      </c>
      <c r="D41" s="4" t="str">
        <f>VLOOKUP(G41,[1]NUTS_Europa!$A$2:$C$81,2,FALSE)</f>
        <v>FRI3</v>
      </c>
      <c r="E41" s="4">
        <f>VLOOKUP(G41,[1]NUTS_Europa!$A$2:$C$81,3,FALSE)</f>
        <v>282</v>
      </c>
      <c r="F41" s="4">
        <v>24</v>
      </c>
      <c r="G41" s="4">
        <v>65</v>
      </c>
      <c r="H41" s="4">
        <v>8780.9505416167904</v>
      </c>
      <c r="I41" s="4">
        <v>27215.325689837933</v>
      </c>
      <c r="J41" s="4">
        <v>120125.8052</v>
      </c>
      <c r="K41" s="4">
        <v>5.1401869158878508</v>
      </c>
      <c r="L41" s="4">
        <v>6.5690328567278442</v>
      </c>
      <c r="M41" s="4">
        <v>1.0101408659077731</v>
      </c>
      <c r="N41" s="4">
        <v>12.558088943506652</v>
      </c>
    </row>
    <row r="42" spans="2:14" s="4" customFormat="1">
      <c r="B42" s="4" t="str">
        <f>VLOOKUP(F42,[1]NUTS_Europa!$A$2:$C$81,2,FALSE)</f>
        <v>FRI1</v>
      </c>
      <c r="C42" s="4">
        <f>VLOOKUP(F42,[1]NUTS_Europa!$A$2:$C$81,3,FALSE)</f>
        <v>283</v>
      </c>
      <c r="D42" s="4" t="str">
        <f>VLOOKUP(G42,[1]NUTS_Europa!$A$2:$C$81,2,FALSE)</f>
        <v>FRI2</v>
      </c>
      <c r="E42" s="4">
        <f>VLOOKUP(G42,[1]NUTS_Europa!$A$2:$C$81,3,FALSE)</f>
        <v>275</v>
      </c>
      <c r="F42" s="4">
        <v>24</v>
      </c>
      <c r="G42" s="4">
        <v>69</v>
      </c>
      <c r="H42" s="4">
        <v>7557.1309491266238</v>
      </c>
      <c r="I42" s="4">
        <v>26352.025008565892</v>
      </c>
      <c r="J42" s="4">
        <v>141734.02660000001</v>
      </c>
      <c r="K42" s="4">
        <v>3.7383177570093462</v>
      </c>
      <c r="L42" s="4">
        <v>10.033961320401888</v>
      </c>
      <c r="M42" s="4">
        <v>1.007632166822809</v>
      </c>
      <c r="N42" s="4">
        <v>12.526900752527801</v>
      </c>
    </row>
    <row r="43" spans="2:14" s="4" customFormat="1">
      <c r="B43" s="4" t="str">
        <f>VLOOKUP(F43,[1]NUTS_Europa!$A$2:$C$81,2,FALSE)</f>
        <v>FRI3</v>
      </c>
      <c r="C43" s="4">
        <f>VLOOKUP(F43,[1]NUTS_Europa!$A$2:$C$81,3,FALSE)</f>
        <v>283</v>
      </c>
      <c r="D43" s="4" t="str">
        <f>VLOOKUP(G43,[1]NUTS_Europa!$A$2:$C$81,2,FALSE)</f>
        <v>FRI1</v>
      </c>
      <c r="E43" s="4">
        <f>VLOOKUP(G43,[1]NUTS_Europa!$A$2:$C$81,3,FALSE)</f>
        <v>275</v>
      </c>
      <c r="F43" s="4">
        <v>25</v>
      </c>
      <c r="G43" s="4">
        <v>64</v>
      </c>
      <c r="H43" s="4">
        <v>7746.2808870394165</v>
      </c>
      <c r="I43" s="4">
        <v>26352.025008565892</v>
      </c>
      <c r="J43" s="4">
        <v>142392.87169999999</v>
      </c>
      <c r="K43" s="4">
        <v>3.7383177570093462</v>
      </c>
      <c r="L43" s="4">
        <v>10.033961320401888</v>
      </c>
      <c r="M43" s="4">
        <v>1.007632166822809</v>
      </c>
      <c r="N43" s="4">
        <v>12.526900752527801</v>
      </c>
    </row>
    <row r="44" spans="2:14" s="4" customFormat="1">
      <c r="B44" s="4" t="str">
        <f>VLOOKUP(F44,[1]NUTS_Europa!$A$2:$C$81,2,FALSE)</f>
        <v>FRI3</v>
      </c>
      <c r="C44" s="4">
        <f>VLOOKUP(F44,[1]NUTS_Europa!$A$2:$C$81,3,FALSE)</f>
        <v>283</v>
      </c>
      <c r="D44" s="4" t="str">
        <f>VLOOKUP(G44,[1]NUTS_Europa!$A$2:$C$81,2,FALSE)</f>
        <v>FRI3</v>
      </c>
      <c r="E44" s="4">
        <f>VLOOKUP(G44,[1]NUTS_Europa!$A$2:$C$81,3,FALSE)</f>
        <v>282</v>
      </c>
      <c r="F44" s="4">
        <v>25</v>
      </c>
      <c r="G44" s="4">
        <v>65</v>
      </c>
      <c r="H44" s="4">
        <v>6794.0536622864702</v>
      </c>
      <c r="I44" s="4">
        <v>27215.325689837933</v>
      </c>
      <c r="J44" s="4">
        <v>122072.6309</v>
      </c>
      <c r="K44" s="4">
        <v>5.1401869158878508</v>
      </c>
      <c r="L44" s="4">
        <v>6.5690328567278442</v>
      </c>
      <c r="M44" s="4">
        <v>1.0101408659077731</v>
      </c>
      <c r="N44" s="4">
        <v>12.558088943506652</v>
      </c>
    </row>
    <row r="45" spans="2:14" s="4" customFormat="1">
      <c r="B45" s="4" t="str">
        <f>VLOOKUP(F45,[1]NUTS_Europa!$A$2:$C$81,2,FALSE)</f>
        <v>FRF2</v>
      </c>
      <c r="C45" s="4">
        <f>VLOOKUP(F45,[1]NUTS_Europa!$A$2:$C$81,3,FALSE)</f>
        <v>269</v>
      </c>
      <c r="D45" s="4" t="str">
        <f>VLOOKUP(G45,[1]NUTS_Europa!$A$2:$C$81,2,FALSE)</f>
        <v>DE94</v>
      </c>
      <c r="E45" s="4">
        <f>VLOOKUP(G45,[1]NUTS_Europa!$A$2:$C$81,3,FALSE)</f>
        <v>1069</v>
      </c>
      <c r="F45" s="4">
        <v>27</v>
      </c>
      <c r="G45" s="4">
        <v>48</v>
      </c>
      <c r="H45" s="4">
        <v>26617.112360114013</v>
      </c>
      <c r="I45" s="4">
        <v>60037.45543561424</v>
      </c>
      <c r="J45" s="4">
        <v>118487.9544</v>
      </c>
      <c r="K45" s="4">
        <v>24.348130841121495</v>
      </c>
      <c r="L45" s="4">
        <v>10.400338012354384</v>
      </c>
      <c r="M45" s="4">
        <v>4.1022665522314528</v>
      </c>
      <c r="N45" s="4">
        <v>52.695479294783247</v>
      </c>
    </row>
    <row r="46" spans="2:14" s="4" customFormat="1">
      <c r="B46" s="4" t="str">
        <f>VLOOKUP(F46,[1]NUTS_Europa!$A$2:$C$81,2,FALSE)</f>
        <v>FRI2</v>
      </c>
      <c r="C46" s="4">
        <f>VLOOKUP(F46,[1]NUTS_Europa!$A$2:$C$81,3,FALSE)</f>
        <v>269</v>
      </c>
      <c r="D46" s="4" t="str">
        <f>VLOOKUP(G46,[1]NUTS_Europa!$A$2:$C$81,2,FALSE)</f>
        <v>DE50</v>
      </c>
      <c r="E46" s="4">
        <f>VLOOKUP(G46,[1]NUTS_Europa!$A$2:$C$81,3,FALSE)</f>
        <v>1069</v>
      </c>
      <c r="F46" s="4">
        <v>29</v>
      </c>
      <c r="G46" s="4">
        <v>44</v>
      </c>
      <c r="H46" s="4">
        <v>23572.789130295798</v>
      </c>
      <c r="I46" s="4">
        <v>60037.45543561424</v>
      </c>
      <c r="J46" s="4">
        <v>199058.85829999999</v>
      </c>
      <c r="K46" s="4">
        <v>24.348130841121495</v>
      </c>
      <c r="L46" s="4">
        <v>10.400338012354384</v>
      </c>
      <c r="M46" s="4">
        <v>4.1022665522314528</v>
      </c>
      <c r="N46" s="4">
        <v>52.695479294783247</v>
      </c>
    </row>
    <row r="47" spans="2:14" s="4" customFormat="1">
      <c r="B47" s="4" t="str">
        <f>VLOOKUP(F47,[1]NUTS_Europa!$A$2:$C$81,2,FALSE)</f>
        <v>NL11</v>
      </c>
      <c r="C47" s="4">
        <f>VLOOKUP(F47,[1]NUTS_Europa!$A$2:$C$81,3,FALSE)</f>
        <v>245</v>
      </c>
      <c r="D47" s="4" t="str">
        <f>VLOOKUP(G47,[1]NUTS_Europa!$A$2:$C$81,2,FALSE)</f>
        <v>NL12</v>
      </c>
      <c r="E47" s="4">
        <f>VLOOKUP(G47,[1]NUTS_Europa!$A$2:$C$81,3,FALSE)</f>
        <v>218</v>
      </c>
      <c r="F47" s="4">
        <v>30</v>
      </c>
      <c r="G47" s="4">
        <v>31</v>
      </c>
      <c r="H47" s="4">
        <v>40582.420328648695</v>
      </c>
      <c r="I47" s="4">
        <v>473173.20864539139</v>
      </c>
      <c r="J47" s="4">
        <v>176841.96369999999</v>
      </c>
      <c r="K47" s="4">
        <v>10.521495327102805</v>
      </c>
      <c r="L47" s="4">
        <v>10.99808021595236</v>
      </c>
      <c r="M47" s="4">
        <v>0.90266341119967397</v>
      </c>
      <c r="N47" s="4">
        <v>12.259917689751211</v>
      </c>
    </row>
    <row r="48" spans="2:14" s="4" customFormat="1">
      <c r="B48" s="4" t="str">
        <f>VLOOKUP(F48,[1]NUTS_Europa!$A$2:$C$81,2,FALSE)</f>
        <v>NL11</v>
      </c>
      <c r="C48" s="4">
        <f>VLOOKUP(F48,[1]NUTS_Europa!$A$2:$C$81,3,FALSE)</f>
        <v>245</v>
      </c>
      <c r="D48" s="4" t="str">
        <f>VLOOKUP(G48,[1]NUTS_Europa!$A$2:$C$81,2,FALSE)</f>
        <v>NL41</v>
      </c>
      <c r="E48" s="4">
        <f>VLOOKUP(G48,[1]NUTS_Europa!$A$2:$C$81,3,FALSE)</f>
        <v>218</v>
      </c>
      <c r="F48" s="4">
        <v>30</v>
      </c>
      <c r="G48" s="4">
        <v>75</v>
      </c>
      <c r="H48" s="4">
        <v>40405.350337455617</v>
      </c>
      <c r="I48" s="4">
        <v>473173.20864539139</v>
      </c>
      <c r="J48" s="4">
        <v>191087.21979999999</v>
      </c>
      <c r="K48" s="4">
        <v>10.521495327102805</v>
      </c>
      <c r="L48" s="4">
        <v>10.99808021595236</v>
      </c>
      <c r="M48" s="4">
        <v>0.90266341119967397</v>
      </c>
      <c r="N48" s="4">
        <v>12.259917689751211</v>
      </c>
    </row>
    <row r="49" spans="2:14" s="4" customFormat="1">
      <c r="B49" s="4" t="str">
        <f>VLOOKUP(F49,[1]NUTS_Europa!$A$2:$C$81,2,FALSE)</f>
        <v>NL12</v>
      </c>
      <c r="C49" s="4">
        <f>VLOOKUP(F49,[1]NUTS_Europa!$A$2:$C$81,3,FALSE)</f>
        <v>218</v>
      </c>
      <c r="D49" s="4" t="str">
        <f>VLOOKUP(G49,[1]NUTS_Europa!$A$2:$C$81,2,FALSE)</f>
        <v>DE60</v>
      </c>
      <c r="E49" s="4">
        <f>VLOOKUP(G49,[1]NUTS_Europa!$A$2:$C$81,3,FALSE)</f>
        <v>245</v>
      </c>
      <c r="F49" s="4">
        <v>31</v>
      </c>
      <c r="G49" s="4">
        <v>45</v>
      </c>
      <c r="H49" s="4">
        <v>40469.739425162195</v>
      </c>
      <c r="I49" s="4">
        <v>473173.20864539139</v>
      </c>
      <c r="J49" s="4">
        <v>126450.71709999999</v>
      </c>
      <c r="K49" s="4">
        <v>10.521495327102805</v>
      </c>
      <c r="L49" s="4">
        <v>10.99808021595236</v>
      </c>
      <c r="M49" s="4">
        <v>0.90266341119967397</v>
      </c>
      <c r="N49" s="4">
        <v>12.259917689751211</v>
      </c>
    </row>
    <row r="50" spans="2:14" s="4" customFormat="1">
      <c r="B50" s="4" t="str">
        <f>VLOOKUP(F50,[1]NUTS_Europa!$A$2:$C$81,2,FALSE)</f>
        <v>NL32</v>
      </c>
      <c r="C50" s="4">
        <f>VLOOKUP(F50,[1]NUTS_Europa!$A$2:$C$81,3,FALSE)</f>
        <v>218</v>
      </c>
      <c r="D50" s="4" t="str">
        <f>VLOOKUP(G50,[1]NUTS_Europa!$A$2:$C$81,2,FALSE)</f>
        <v>DE60</v>
      </c>
      <c r="E50" s="4">
        <f>VLOOKUP(G50,[1]NUTS_Europa!$A$2:$C$81,3,FALSE)</f>
        <v>245</v>
      </c>
      <c r="F50" s="4">
        <v>32</v>
      </c>
      <c r="G50" s="4">
        <v>45</v>
      </c>
      <c r="H50" s="4">
        <v>38575.090519396268</v>
      </c>
      <c r="I50" s="4">
        <v>473173.20864539139</v>
      </c>
      <c r="J50" s="4">
        <v>114346.8514</v>
      </c>
      <c r="K50" s="4">
        <v>10.521495327102805</v>
      </c>
      <c r="L50" s="4">
        <v>10.99808021595236</v>
      </c>
      <c r="M50" s="4">
        <v>0.90266341119967397</v>
      </c>
      <c r="N50" s="4">
        <v>12.259917689751211</v>
      </c>
    </row>
    <row r="51" spans="2:14" s="4" customFormat="1">
      <c r="B51" s="4" t="str">
        <f>VLOOKUP(F51,[1]NUTS_Europa!$A$2:$C$81,2,FALSE)</f>
        <v>NL32</v>
      </c>
      <c r="C51" s="4">
        <f>VLOOKUP(F51,[1]NUTS_Europa!$A$2:$C$81,3,FALSE)</f>
        <v>218</v>
      </c>
      <c r="D51" s="4" t="str">
        <f>VLOOKUP(G51,[1]NUTS_Europa!$A$2:$C$81,2,FALSE)</f>
        <v>DEA1</v>
      </c>
      <c r="E51" s="4">
        <f>VLOOKUP(G51,[1]NUTS_Europa!$A$2:$C$81,3,FALSE)</f>
        <v>245</v>
      </c>
      <c r="F51" s="4">
        <v>32</v>
      </c>
      <c r="G51" s="4">
        <v>49</v>
      </c>
      <c r="H51" s="4">
        <v>41408.210378485499</v>
      </c>
      <c r="I51" s="4">
        <v>473173.20864539139</v>
      </c>
      <c r="J51" s="4">
        <v>117923.68180000001</v>
      </c>
      <c r="K51" s="4">
        <v>10.521495327102805</v>
      </c>
      <c r="L51" s="4">
        <v>10.99808021595236</v>
      </c>
      <c r="M51" s="4">
        <v>0.90266341119967397</v>
      </c>
      <c r="N51" s="4">
        <v>12.259917689751211</v>
      </c>
    </row>
    <row r="52" spans="2:14" s="4" customFormat="1">
      <c r="B52" s="4" t="str">
        <f>VLOOKUP(F52,[1]NUTS_Europa!$A$2:$C$81,2,FALSE)</f>
        <v>NL34</v>
      </c>
      <c r="C52" s="4">
        <f>VLOOKUP(F52,[1]NUTS_Europa!$A$2:$C$81,3,FALSE)</f>
        <v>250</v>
      </c>
      <c r="D52" s="4" t="str">
        <f>VLOOKUP(G52,[1]NUTS_Europa!$A$2:$C$81,2,FALSE)</f>
        <v>FRH0</v>
      </c>
      <c r="E52" s="4">
        <f>VLOOKUP(G52,[1]NUTS_Europa!$A$2:$C$81,3,FALSE)</f>
        <v>282</v>
      </c>
      <c r="F52" s="4">
        <v>34</v>
      </c>
      <c r="G52" s="4">
        <v>63</v>
      </c>
      <c r="H52" s="4">
        <v>14231.541984901738</v>
      </c>
      <c r="I52" s="4">
        <v>51999.992950580017</v>
      </c>
      <c r="J52" s="4">
        <v>135416.16140000001</v>
      </c>
      <c r="K52" s="4">
        <v>16.962616822429908</v>
      </c>
      <c r="L52" s="4">
        <v>9.435074609567824</v>
      </c>
      <c r="M52" s="4">
        <v>2.7782178093605734</v>
      </c>
      <c r="N52" s="4">
        <v>30.927692154878642</v>
      </c>
    </row>
    <row r="53" spans="2:14" s="4" customFormat="1">
      <c r="B53" s="4" t="str">
        <f>VLOOKUP(F53,[1]NUTS_Europa!$A$2:$C$81,2,FALSE)</f>
        <v>NL41</v>
      </c>
      <c r="C53" s="4">
        <f>VLOOKUP(F53,[1]NUTS_Europa!$A$2:$C$81,3,FALSE)</f>
        <v>253</v>
      </c>
      <c r="D53" s="4" t="str">
        <f>VLOOKUP(G53,[1]NUTS_Europa!$A$2:$C$81,2,FALSE)</f>
        <v>BE23</v>
      </c>
      <c r="E53" s="4">
        <f>VLOOKUP(G53,[1]NUTS_Europa!$A$2:$C$81,3,FALSE)</f>
        <v>220</v>
      </c>
      <c r="F53" s="4">
        <v>35</v>
      </c>
      <c r="G53" s="4">
        <v>42</v>
      </c>
      <c r="H53" s="4">
        <v>3000.9988261586891</v>
      </c>
      <c r="I53" s="4">
        <v>31032.331565069046</v>
      </c>
      <c r="J53" s="4">
        <v>192445.7181</v>
      </c>
      <c r="K53" s="4">
        <v>4.0654205607476639</v>
      </c>
      <c r="L53" s="4">
        <v>10.023783387016229</v>
      </c>
      <c r="M53" s="4">
        <v>1.0419117301672187</v>
      </c>
      <c r="N53" s="4">
        <v>12.721768050000001</v>
      </c>
    </row>
    <row r="54" spans="2:14" s="4" customFormat="1">
      <c r="B54" s="4" t="str">
        <f>VLOOKUP(F54,[1]NUTS_Europa!$A$2:$C$81,2,FALSE)</f>
        <v>NL41</v>
      </c>
      <c r="C54" s="4">
        <f>VLOOKUP(F54,[1]NUTS_Europa!$A$2:$C$81,3,FALSE)</f>
        <v>253</v>
      </c>
      <c r="D54" s="4" t="str">
        <f>VLOOKUP(G54,[1]NUTS_Europa!$A$2:$C$81,2,FALSE)</f>
        <v>BE25</v>
      </c>
      <c r="E54" s="4">
        <f>VLOOKUP(G54,[1]NUTS_Europa!$A$2:$C$81,3,FALSE)</f>
        <v>220</v>
      </c>
      <c r="F54" s="4">
        <v>35</v>
      </c>
      <c r="G54" s="4">
        <v>43</v>
      </c>
      <c r="H54" s="4">
        <v>2519.9328004087697</v>
      </c>
      <c r="I54" s="4">
        <v>31032.331565069046</v>
      </c>
      <c r="J54" s="4">
        <v>156784.57750000001</v>
      </c>
      <c r="K54" s="4">
        <v>4.0654205607476639</v>
      </c>
      <c r="L54" s="4">
        <v>10.023783387016229</v>
      </c>
      <c r="M54" s="4">
        <v>1.0419117301672187</v>
      </c>
      <c r="N54" s="4">
        <v>12.721768050000001</v>
      </c>
    </row>
    <row r="55" spans="2:14" s="4" customFormat="1">
      <c r="B55" s="4" t="str">
        <f>VLOOKUP(F55,[1]NUTS_Europa!$A$2:$C$81,2,FALSE)</f>
        <v>PT11</v>
      </c>
      <c r="C55" s="4">
        <f>VLOOKUP(F55,[1]NUTS_Europa!$A$2:$C$81,3,FALSE)</f>
        <v>111</v>
      </c>
      <c r="D55" s="4" t="str">
        <f>VLOOKUP(G55,[1]NUTS_Europa!$A$2:$C$81,2,FALSE)</f>
        <v>ES13</v>
      </c>
      <c r="E55" s="4">
        <f>VLOOKUP(G55,[1]NUTS_Europa!$A$2:$C$81,3,FALSE)</f>
        <v>285</v>
      </c>
      <c r="F55" s="4">
        <v>36</v>
      </c>
      <c r="G55" s="4">
        <v>53</v>
      </c>
      <c r="H55" s="4">
        <v>8794.4571795010725</v>
      </c>
      <c r="I55" s="4">
        <v>34931.945445464356</v>
      </c>
      <c r="J55" s="4">
        <v>154854.3009</v>
      </c>
      <c r="K55" s="4">
        <v>8.4574766355140198</v>
      </c>
      <c r="L55" s="4">
        <v>11.684035075619137</v>
      </c>
      <c r="M55" s="4">
        <v>0.67391978418212883</v>
      </c>
      <c r="N55" s="4">
        <v>10.2314247</v>
      </c>
    </row>
    <row r="56" spans="2:14" s="4" customFormat="1">
      <c r="B56" s="4" t="str">
        <f>VLOOKUP(F56,[1]NUTS_Europa!$A$2:$C$81,2,FALSE)</f>
        <v>PT11</v>
      </c>
      <c r="C56" s="4">
        <f>VLOOKUP(F56,[1]NUTS_Europa!$A$2:$C$81,3,FALSE)</f>
        <v>111</v>
      </c>
      <c r="D56" s="4" t="str">
        <f>VLOOKUP(G56,[1]NUTS_Europa!$A$2:$C$81,2,FALSE)</f>
        <v>PT11</v>
      </c>
      <c r="E56" s="4">
        <f>VLOOKUP(G56,[1]NUTS_Europa!$A$2:$C$81,3,FALSE)</f>
        <v>288</v>
      </c>
      <c r="F56" s="4">
        <v>36</v>
      </c>
      <c r="G56" s="4">
        <v>76</v>
      </c>
      <c r="H56" s="4">
        <v>5943.9384026769139</v>
      </c>
      <c r="I56" s="4">
        <v>35188.845881564179</v>
      </c>
      <c r="J56" s="4">
        <v>192445.7181</v>
      </c>
      <c r="K56" s="4">
        <v>3.4565420560747664</v>
      </c>
      <c r="L56" s="4">
        <v>12.950708897083601</v>
      </c>
      <c r="M56" s="4">
        <v>0.67391978418212883</v>
      </c>
      <c r="N56" s="4">
        <v>10.2314247</v>
      </c>
    </row>
    <row r="57" spans="2:14" s="4" customFormat="1">
      <c r="B57" s="4" t="str">
        <f>VLOOKUP(F57,[1]NUTS_Europa!$A$2:$C$81,2,FALSE)</f>
        <v>PT15</v>
      </c>
      <c r="C57" s="4">
        <f>VLOOKUP(F57,[1]NUTS_Europa!$A$2:$C$81,3,FALSE)</f>
        <v>1065</v>
      </c>
      <c r="D57" s="4" t="str">
        <f>VLOOKUP(G57,[1]NUTS_Europa!$A$2:$C$81,2,FALSE)</f>
        <v>PT17</v>
      </c>
      <c r="E57" s="4">
        <f>VLOOKUP(G57,[1]NUTS_Europa!$A$2:$C$81,3,FALSE)</f>
        <v>294</v>
      </c>
      <c r="F57" s="4">
        <v>37</v>
      </c>
      <c r="G57" s="4">
        <v>39</v>
      </c>
      <c r="H57" s="4">
        <v>15818.988293538916</v>
      </c>
      <c r="I57" s="4">
        <v>29627.151529946153</v>
      </c>
      <c r="J57" s="4">
        <v>507158.32770000002</v>
      </c>
      <c r="K57" s="4">
        <v>2.1028037383177574</v>
      </c>
      <c r="L57" s="4">
        <v>10.00885403314183</v>
      </c>
      <c r="M57" s="4">
        <v>3.2063130992817319</v>
      </c>
      <c r="N57" s="4">
        <v>48.678124325637803</v>
      </c>
    </row>
    <row r="58" spans="2:14" s="4" customFormat="1">
      <c r="B58" s="4" t="str">
        <f>VLOOKUP(F58,[1]NUTS_Europa!$A$2:$C$81,2,FALSE)</f>
        <v>PT15</v>
      </c>
      <c r="C58" s="4">
        <f>VLOOKUP(F58,[1]NUTS_Europa!$A$2:$C$81,3,FALSE)</f>
        <v>1065</v>
      </c>
      <c r="D58" s="4" t="str">
        <f>VLOOKUP(G58,[1]NUTS_Europa!$A$2:$C$81,2,FALSE)</f>
        <v>ES21</v>
      </c>
      <c r="E58" s="4">
        <f>VLOOKUP(G58,[1]NUTS_Europa!$A$2:$C$81,3,FALSE)</f>
        <v>1063</v>
      </c>
      <c r="F58" s="4">
        <v>37</v>
      </c>
      <c r="G58" s="4">
        <v>54</v>
      </c>
      <c r="H58" s="4">
        <v>20905.17754676591</v>
      </c>
      <c r="I58" s="4">
        <v>348798.46773306862</v>
      </c>
      <c r="J58" s="4">
        <v>114346.8514</v>
      </c>
      <c r="K58" s="4">
        <v>37.336448598130843</v>
      </c>
      <c r="L58" s="4">
        <v>9.1140158252256658</v>
      </c>
      <c r="M58" s="4">
        <v>1.2669999699325465</v>
      </c>
      <c r="N58" s="4">
        <v>19.235545671061299</v>
      </c>
    </row>
    <row r="59" spans="2:14" s="4" customFormat="1">
      <c r="B59" s="4" t="str">
        <f>VLOOKUP(F59,[1]NUTS_Europa!$A$2:$C$81,2,FALSE)</f>
        <v>PT16</v>
      </c>
      <c r="C59" s="4">
        <f>VLOOKUP(F59,[1]NUTS_Europa!$A$2:$C$81,3,FALSE)</f>
        <v>111</v>
      </c>
      <c r="D59" s="4" t="str">
        <f>VLOOKUP(G59,[1]NUTS_Europa!$A$2:$C$81,2,FALSE)</f>
        <v>PT11</v>
      </c>
      <c r="E59" s="4">
        <f>VLOOKUP(G59,[1]NUTS_Europa!$A$2:$C$81,3,FALSE)</f>
        <v>288</v>
      </c>
      <c r="F59" s="4">
        <v>38</v>
      </c>
      <c r="G59" s="4">
        <v>76</v>
      </c>
      <c r="H59" s="4">
        <v>5608.0918868994131</v>
      </c>
      <c r="I59" s="4">
        <v>35188.845881564179</v>
      </c>
      <c r="J59" s="4">
        <v>144185.261</v>
      </c>
      <c r="K59" s="4">
        <v>3.4565420560747664</v>
      </c>
      <c r="L59" s="4">
        <v>12.950708897083601</v>
      </c>
      <c r="M59" s="4">
        <v>0.67391978418212883</v>
      </c>
      <c r="N59" s="4">
        <v>10.2314247</v>
      </c>
    </row>
    <row r="60" spans="2:14" s="4" customFormat="1">
      <c r="B60" s="4" t="str">
        <f>VLOOKUP(F60,[1]NUTS_Europa!$A$2:$C$81,2,FALSE)</f>
        <v>PT17</v>
      </c>
      <c r="C60" s="4">
        <f>VLOOKUP(F60,[1]NUTS_Europa!$A$2:$C$81,3,FALSE)</f>
        <v>294</v>
      </c>
      <c r="D60" s="4" t="str">
        <f>VLOOKUP(G60,[1]NUTS_Europa!$A$2:$C$81,2,FALSE)</f>
        <v>PT18</v>
      </c>
      <c r="E60" s="4">
        <f>VLOOKUP(G60,[1]NUTS_Europa!$A$2:$C$81,3,FALSE)</f>
        <v>1065</v>
      </c>
      <c r="F60" s="4">
        <v>39</v>
      </c>
      <c r="G60" s="4">
        <v>40</v>
      </c>
      <c r="H60" s="4">
        <v>12367.611922602546</v>
      </c>
      <c r="I60" s="4">
        <v>29627.15152994615</v>
      </c>
      <c r="J60" s="4">
        <v>126450.71709999999</v>
      </c>
      <c r="K60" s="4">
        <v>2.1028037383177574</v>
      </c>
      <c r="L60" s="4">
        <v>10.00885403314183</v>
      </c>
      <c r="M60" s="4">
        <v>3.2063130992817319</v>
      </c>
      <c r="N60" s="4">
        <v>48.678124325637803</v>
      </c>
    </row>
    <row r="61" spans="2:14" s="4" customFormat="1">
      <c r="B61" s="4" t="str">
        <f>VLOOKUP(F61,[1]NUTS_Europa!$A$2:$C$81,2,FALSE)</f>
        <v>PT18</v>
      </c>
      <c r="C61" s="4">
        <f>VLOOKUP(F61,[1]NUTS_Europa!$A$2:$C$81,3,FALSE)</f>
        <v>1065</v>
      </c>
      <c r="D61" s="4" t="str">
        <f>VLOOKUP(G61,[1]NUTS_Europa!$A$2:$C$81,2,FALSE)</f>
        <v>ES52</v>
      </c>
      <c r="E61" s="4">
        <f>VLOOKUP(G61,[1]NUTS_Europa!$A$2:$C$81,3,FALSE)</f>
        <v>1063</v>
      </c>
      <c r="F61" s="4">
        <v>40</v>
      </c>
      <c r="G61" s="4">
        <v>56</v>
      </c>
      <c r="H61" s="4">
        <v>13378.808649867067</v>
      </c>
      <c r="I61" s="4">
        <v>348798.46773306862</v>
      </c>
      <c r="J61" s="4">
        <v>199058.85829999999</v>
      </c>
      <c r="K61" s="4">
        <v>37.336448598130843</v>
      </c>
      <c r="L61" s="4">
        <v>9.1140158252256658</v>
      </c>
      <c r="M61" s="4">
        <v>1.2669999699325465</v>
      </c>
      <c r="N61" s="4">
        <v>19.235545671061299</v>
      </c>
    </row>
    <row r="62" spans="2:14" s="4" customFormat="1">
      <c r="B62" s="4" t="str">
        <f>VLOOKUP(F62,[1]NUTS_Europa!$A$2:$C$81,2,FALSE)</f>
        <v>DE80</v>
      </c>
      <c r="C62" s="4">
        <f>VLOOKUP(F62,[1]NUTS_Europa!$A$2:$C$81,3,FALSE)</f>
        <v>245</v>
      </c>
      <c r="D62" s="4" t="str">
        <f>VLOOKUP(G62,[1]NUTS_Europa!$A$2:$C$81,2,FALSE)</f>
        <v>NL34</v>
      </c>
      <c r="E62" s="4">
        <f>VLOOKUP(G62,[1]NUTS_Europa!$A$2:$C$81,3,FALSE)</f>
        <v>218</v>
      </c>
      <c r="F62" s="4">
        <v>46</v>
      </c>
      <c r="G62" s="4">
        <v>74</v>
      </c>
      <c r="H62" s="4">
        <v>44960.878292695677</v>
      </c>
      <c r="I62" s="4">
        <v>473173.20864539139</v>
      </c>
      <c r="J62" s="4">
        <v>191087.21979999999</v>
      </c>
      <c r="K62" s="4">
        <v>10.521495327102805</v>
      </c>
      <c r="L62" s="4">
        <v>10.99808021595236</v>
      </c>
      <c r="M62" s="4">
        <v>0.90266341119967397</v>
      </c>
      <c r="N62" s="4">
        <v>12.259917689751211</v>
      </c>
    </row>
    <row r="63" spans="2:14" s="4" customFormat="1">
      <c r="B63" s="4" t="str">
        <f>VLOOKUP(F63,[1]NUTS_Europa!$A$2:$C$81,2,FALSE)</f>
        <v>DE80</v>
      </c>
      <c r="C63" s="4">
        <f>VLOOKUP(F63,[1]NUTS_Europa!$A$2:$C$81,3,FALSE)</f>
        <v>245</v>
      </c>
      <c r="D63" s="4" t="str">
        <f>VLOOKUP(G63,[1]NUTS_Europa!$A$2:$C$81,2,FALSE)</f>
        <v>NL41</v>
      </c>
      <c r="E63" s="4">
        <f>VLOOKUP(G63,[1]NUTS_Europa!$A$2:$C$81,3,FALSE)</f>
        <v>218</v>
      </c>
      <c r="F63" s="4">
        <v>46</v>
      </c>
      <c r="G63" s="4">
        <v>75</v>
      </c>
      <c r="H63" s="4">
        <v>44075.528336730298</v>
      </c>
      <c r="I63" s="4">
        <v>473173.20864539139</v>
      </c>
      <c r="J63" s="4">
        <v>163029.68049999999</v>
      </c>
      <c r="K63" s="4">
        <v>10.521495327102805</v>
      </c>
      <c r="L63" s="4">
        <v>10.99808021595236</v>
      </c>
      <c r="M63" s="4">
        <v>0.90266341119967397</v>
      </c>
      <c r="N63" s="4">
        <v>12.259917689751211</v>
      </c>
    </row>
    <row r="64" spans="2:14" s="4" customFormat="1">
      <c r="B64" s="4" t="str">
        <f>VLOOKUP(F64,[1]NUTS_Europa!$A$2:$C$81,2,FALSE)</f>
        <v>DE93</v>
      </c>
      <c r="C64" s="4">
        <f>VLOOKUP(F64,[1]NUTS_Europa!$A$2:$C$81,3,FALSE)</f>
        <v>245</v>
      </c>
      <c r="D64" s="4" t="str">
        <f>VLOOKUP(G64,[1]NUTS_Europa!$A$2:$C$81,2,FALSE)</f>
        <v>NL11</v>
      </c>
      <c r="E64" s="4">
        <f>VLOOKUP(G64,[1]NUTS_Europa!$A$2:$C$81,3,FALSE)</f>
        <v>218</v>
      </c>
      <c r="F64" s="4">
        <v>47</v>
      </c>
      <c r="G64" s="4">
        <v>70</v>
      </c>
      <c r="H64" s="4">
        <v>41387.28392498086</v>
      </c>
      <c r="I64" s="4">
        <v>473173.20864539139</v>
      </c>
      <c r="J64" s="4">
        <v>141512.31529999999</v>
      </c>
      <c r="K64" s="4">
        <v>10.521495327102805</v>
      </c>
      <c r="L64" s="4">
        <v>10.99808021595236</v>
      </c>
      <c r="M64" s="4">
        <v>0.90266341119967397</v>
      </c>
      <c r="N64" s="4">
        <v>12.259917689751211</v>
      </c>
    </row>
    <row r="65" spans="2:14" s="4" customFormat="1">
      <c r="B65" s="4" t="str">
        <f>VLOOKUP(F65,[1]NUTS_Europa!$A$2:$C$81,2,FALSE)</f>
        <v>DE93</v>
      </c>
      <c r="C65" s="4">
        <f>VLOOKUP(F65,[1]NUTS_Europa!$A$2:$C$81,3,FALSE)</f>
        <v>245</v>
      </c>
      <c r="D65" s="4" t="str">
        <f>VLOOKUP(G65,[1]NUTS_Europa!$A$2:$C$81,2,FALSE)</f>
        <v>NL34</v>
      </c>
      <c r="E65" s="4">
        <f>VLOOKUP(G65,[1]NUTS_Europa!$A$2:$C$81,3,FALSE)</f>
        <v>218</v>
      </c>
      <c r="F65" s="4">
        <v>47</v>
      </c>
      <c r="G65" s="4">
        <v>74</v>
      </c>
      <c r="H65" s="4">
        <v>41419.478468834153</v>
      </c>
      <c r="I65" s="4">
        <v>473173.20864539139</v>
      </c>
      <c r="J65" s="4">
        <v>145277.79319999999</v>
      </c>
      <c r="K65" s="4">
        <v>10.521495327102805</v>
      </c>
      <c r="L65" s="4">
        <v>10.99808021595236</v>
      </c>
      <c r="M65" s="4">
        <v>0.90266341119967397</v>
      </c>
      <c r="N65" s="4">
        <v>12.259917689751211</v>
      </c>
    </row>
    <row r="66" spans="2:14" s="4" customFormat="1">
      <c r="B66" s="4" t="str">
        <f>VLOOKUP(F66,[1]NUTS_Europa!$A$2:$C$81,2,FALSE)</f>
        <v>DEA1</v>
      </c>
      <c r="C66" s="4">
        <f>VLOOKUP(F66,[1]NUTS_Europa!$A$2:$C$81,3,FALSE)</f>
        <v>245</v>
      </c>
      <c r="D66" s="4" t="str">
        <f>VLOOKUP(G66,[1]NUTS_Europa!$A$2:$C$81,2,FALSE)</f>
        <v>NL11</v>
      </c>
      <c r="E66" s="4">
        <f>VLOOKUP(G66,[1]NUTS_Europa!$A$2:$C$81,3,FALSE)</f>
        <v>218</v>
      </c>
      <c r="F66" s="4">
        <v>49</v>
      </c>
      <c r="G66" s="4">
        <v>70</v>
      </c>
      <c r="H66" s="4">
        <v>43978.944705170441</v>
      </c>
      <c r="I66" s="4">
        <v>473173.20864539139</v>
      </c>
      <c r="J66" s="4">
        <v>144185.261</v>
      </c>
      <c r="K66" s="4">
        <v>10.521495327102805</v>
      </c>
      <c r="L66" s="4">
        <v>10.99808021595236</v>
      </c>
      <c r="M66" s="4">
        <v>0.90266341119967397</v>
      </c>
      <c r="N66" s="4">
        <v>12.259917689751211</v>
      </c>
    </row>
    <row r="67" spans="2:14" s="4" customFormat="1">
      <c r="B67" s="4" t="str">
        <f>VLOOKUP(F67,[1]NUTS_Europa!$A$2:$C$81,2,FALSE)</f>
        <v>DEF0</v>
      </c>
      <c r="C67" s="4">
        <f>VLOOKUP(F67,[1]NUTS_Europa!$A$2:$C$81,3,FALSE)</f>
        <v>245</v>
      </c>
      <c r="D67" s="4" t="str">
        <f>VLOOKUP(G67,[1]NUTS_Europa!$A$2:$C$81,2,FALSE)</f>
        <v>FRE1</v>
      </c>
      <c r="E67" s="4">
        <f>VLOOKUP(G67,[1]NUTS_Europa!$A$2:$C$81,3,FALSE)</f>
        <v>235</v>
      </c>
      <c r="F67" s="4">
        <v>50</v>
      </c>
      <c r="G67" s="4">
        <v>61</v>
      </c>
      <c r="H67" s="4">
        <v>55290.848847695779</v>
      </c>
      <c r="I67" s="4">
        <v>447373.16978923726</v>
      </c>
      <c r="J67" s="4">
        <v>163171.4883</v>
      </c>
      <c r="K67" s="4">
        <v>16.678037383177571</v>
      </c>
      <c r="L67" s="4">
        <v>10.391612997492238</v>
      </c>
      <c r="M67" s="4">
        <v>1.2745961749415338</v>
      </c>
      <c r="N67" s="4">
        <v>16.348367820226315</v>
      </c>
    </row>
    <row r="68" spans="2:14" s="4" customFormat="1">
      <c r="B68" s="4" t="str">
        <f>VLOOKUP(F68,[1]NUTS_Europa!$A$2:$C$81,2,FALSE)</f>
        <v>DEF0</v>
      </c>
      <c r="C68" s="4">
        <f>VLOOKUP(F68,[1]NUTS_Europa!$A$2:$C$81,3,FALSE)</f>
        <v>245</v>
      </c>
      <c r="D68" s="4" t="str">
        <f>VLOOKUP(G68,[1]NUTS_Europa!$A$2:$C$81,2,FALSE)</f>
        <v>FRF2</v>
      </c>
      <c r="E68" s="4">
        <f>VLOOKUP(G68,[1]NUTS_Europa!$A$2:$C$81,3,FALSE)</f>
        <v>235</v>
      </c>
      <c r="F68" s="4">
        <v>50</v>
      </c>
      <c r="G68" s="4">
        <v>67</v>
      </c>
      <c r="H68" s="4">
        <v>60622.855933568339</v>
      </c>
      <c r="I68" s="4">
        <v>447373.16978923726</v>
      </c>
      <c r="J68" s="4">
        <v>142392.87169999999</v>
      </c>
      <c r="K68" s="4">
        <v>16.678037383177571</v>
      </c>
      <c r="L68" s="4">
        <v>10.391612997492238</v>
      </c>
      <c r="M68" s="4">
        <v>1.2745961749415338</v>
      </c>
      <c r="N68" s="4">
        <v>16.348367820226315</v>
      </c>
    </row>
    <row r="69" spans="2:14" s="4" customFormat="1">
      <c r="B69" s="4" t="str">
        <f>VLOOKUP(F69,[1]NUTS_Europa!$A$2:$C$81,2,FALSE)</f>
        <v>ES11</v>
      </c>
      <c r="C69" s="4">
        <f>VLOOKUP(F69,[1]NUTS_Europa!$A$2:$C$81,3,FALSE)</f>
        <v>285</v>
      </c>
      <c r="D69" s="4" t="str">
        <f>VLOOKUP(G69,[1]NUTS_Europa!$A$2:$C$81,2,FALSE)</f>
        <v>ES12</v>
      </c>
      <c r="E69" s="4">
        <f>VLOOKUP(G69,[1]NUTS_Europa!$A$2:$C$81,3,FALSE)</f>
        <v>163</v>
      </c>
      <c r="F69" s="4">
        <v>51</v>
      </c>
      <c r="G69" s="4">
        <v>52</v>
      </c>
      <c r="H69" s="4">
        <v>7355.9213893014094</v>
      </c>
      <c r="I69" s="4">
        <v>40107.005713951919</v>
      </c>
      <c r="J69" s="4">
        <v>127001.217</v>
      </c>
      <c r="K69" s="4">
        <v>11.915887850467291</v>
      </c>
      <c r="L69" s="4">
        <v>12.174264874000677</v>
      </c>
      <c r="M69" s="4">
        <v>0.94138018485179786</v>
      </c>
      <c r="N69" s="4">
        <v>12.09245655</v>
      </c>
    </row>
    <row r="70" spans="2:14" s="4" customFormat="1">
      <c r="B70" s="4" t="str">
        <f>VLOOKUP(F70,[1]NUTS_Europa!$A$2:$C$81,2,FALSE)</f>
        <v>ES11</v>
      </c>
      <c r="C70" s="4">
        <f>VLOOKUP(F70,[1]NUTS_Europa!$A$2:$C$81,3,FALSE)</f>
        <v>285</v>
      </c>
      <c r="D70" s="4" t="str">
        <f>VLOOKUP(G70,[1]NUTS_Europa!$A$2:$C$81,2,FALSE)</f>
        <v>FRJ2</v>
      </c>
      <c r="E70" s="4">
        <f>VLOOKUP(G70,[1]NUTS_Europa!$A$2:$C$81,3,FALSE)</f>
        <v>163</v>
      </c>
      <c r="F70" s="4">
        <v>51</v>
      </c>
      <c r="G70" s="4">
        <v>68</v>
      </c>
      <c r="H70" s="4">
        <v>11372.902438189361</v>
      </c>
      <c r="I70" s="4">
        <v>40107.005713951919</v>
      </c>
      <c r="J70" s="4">
        <v>117923.68180000001</v>
      </c>
      <c r="K70" s="4">
        <v>11.915887850467291</v>
      </c>
      <c r="L70" s="4">
        <v>12.174264874000677</v>
      </c>
      <c r="M70" s="4">
        <v>0.94138018485179786</v>
      </c>
      <c r="N70" s="4">
        <v>12.09245655</v>
      </c>
    </row>
    <row r="71" spans="2:14" s="4" customFormat="1">
      <c r="B71" s="4" t="str">
        <f>VLOOKUP(F71,[1]NUTS_Europa!$A$2:$C$81,2,FALSE)</f>
        <v>ES13</v>
      </c>
      <c r="C71" s="4">
        <f>VLOOKUP(F71,[1]NUTS_Europa!$A$2:$C$81,3,FALSE)</f>
        <v>285</v>
      </c>
      <c r="D71" s="4" t="str">
        <f>VLOOKUP(G71,[1]NUTS_Europa!$A$2:$C$81,2,FALSE)</f>
        <v>PT18</v>
      </c>
      <c r="E71" s="4">
        <f>VLOOKUP(G71,[1]NUTS_Europa!$A$2:$C$81,3,FALSE)</f>
        <v>61</v>
      </c>
      <c r="F71" s="4">
        <v>53</v>
      </c>
      <c r="G71" s="4">
        <v>80</v>
      </c>
      <c r="H71" s="4">
        <v>11871.155835513986</v>
      </c>
      <c r="I71" s="4">
        <v>56564.754324143105</v>
      </c>
      <c r="J71" s="4">
        <v>141696.47589999999</v>
      </c>
      <c r="K71" s="4">
        <v>29.485981308411215</v>
      </c>
      <c r="L71" s="4">
        <v>11.130273797998214</v>
      </c>
      <c r="M71" s="4">
        <v>0.58390376384366482</v>
      </c>
      <c r="N71" s="4">
        <v>9.5236329000000008</v>
      </c>
    </row>
    <row r="72" spans="2:14" s="4" customFormat="1">
      <c r="B72" s="4" t="str">
        <f>VLOOKUP(F72,[1]NUTS_Europa!$A$2:$C$81,2,FALSE)</f>
        <v>ES21</v>
      </c>
      <c r="C72" s="4">
        <f>VLOOKUP(F72,[1]NUTS_Europa!$A$2:$C$81,3,FALSE)</f>
        <v>1063</v>
      </c>
      <c r="D72" s="4" t="str">
        <f>VLOOKUP(G72,[1]NUTS_Europa!$A$2:$C$81,2,FALSE)</f>
        <v>ES62</v>
      </c>
      <c r="E72" s="4">
        <f>VLOOKUP(G72,[1]NUTS_Europa!$A$2:$C$81,3,FALSE)</f>
        <v>462</v>
      </c>
      <c r="F72" s="4">
        <v>54</v>
      </c>
      <c r="G72" s="4">
        <v>58</v>
      </c>
      <c r="H72" s="4">
        <v>17550.396574143808</v>
      </c>
      <c r="I72" s="4">
        <v>326294.5087748454</v>
      </c>
      <c r="J72" s="4">
        <v>131067.4498</v>
      </c>
      <c r="K72" s="4">
        <v>21.495327102803738</v>
      </c>
      <c r="L72" s="4">
        <v>6.7469420103825639</v>
      </c>
      <c r="M72" s="4">
        <v>0.81507264240296062</v>
      </c>
      <c r="N72" s="4">
        <v>12.374402060174839</v>
      </c>
    </row>
    <row r="73" spans="2:14" s="4" customFormat="1">
      <c r="B73" s="4" t="str">
        <f>VLOOKUP(F73,[1]NUTS_Europa!$A$2:$C$81,2,FALSE)</f>
        <v>ES51</v>
      </c>
      <c r="C73" s="4">
        <f>VLOOKUP(F73,[1]NUTS_Europa!$A$2:$C$81,3,FALSE)</f>
        <v>1064</v>
      </c>
      <c r="D73" s="4" t="str">
        <f>VLOOKUP(G73,[1]NUTS_Europa!$A$2:$C$81,2,FALSE)</f>
        <v>ES61</v>
      </c>
      <c r="E73" s="4">
        <f>VLOOKUP(G73,[1]NUTS_Europa!$A$2:$C$81,3,FALSE)</f>
        <v>297</v>
      </c>
      <c r="F73" s="4">
        <v>55</v>
      </c>
      <c r="G73" s="4">
        <v>57</v>
      </c>
      <c r="H73" s="4">
        <v>10642.303927952407</v>
      </c>
      <c r="I73" s="4">
        <v>48106.796787703985</v>
      </c>
      <c r="J73" s="4">
        <v>117061.7148</v>
      </c>
      <c r="K73" s="4">
        <v>21.635514018691591</v>
      </c>
      <c r="L73" s="4">
        <v>10.871127490634899</v>
      </c>
      <c r="M73" s="4">
        <v>0.83351292974559399</v>
      </c>
      <c r="N73" s="4">
        <v>12.654361805861022</v>
      </c>
    </row>
    <row r="74" spans="2:14" s="4" customFormat="1">
      <c r="B74" s="4" t="str">
        <f>VLOOKUP(F74,[1]NUTS_Europa!$A$2:$C$81,2,FALSE)</f>
        <v>ES51</v>
      </c>
      <c r="C74" s="4">
        <f>VLOOKUP(F74,[1]NUTS_Europa!$A$2:$C$81,3,FALSE)</f>
        <v>1064</v>
      </c>
      <c r="D74" s="4" t="str">
        <f>VLOOKUP(G74,[1]NUTS_Europa!$A$2:$C$81,2,FALSE)</f>
        <v>PT17</v>
      </c>
      <c r="E74" s="4">
        <f>VLOOKUP(G74,[1]NUTS_Europa!$A$2:$C$81,3,FALSE)</f>
        <v>297</v>
      </c>
      <c r="F74" s="4">
        <v>55</v>
      </c>
      <c r="G74" s="4">
        <v>79</v>
      </c>
      <c r="H74" s="4">
        <v>11821.98149858019</v>
      </c>
      <c r="I74" s="4">
        <v>48106.796787703985</v>
      </c>
      <c r="J74" s="4">
        <v>117923.68180000001</v>
      </c>
      <c r="K74" s="4">
        <v>21.635514018691591</v>
      </c>
      <c r="L74" s="4">
        <v>10.871127490634899</v>
      </c>
      <c r="M74" s="4">
        <v>0.83351292974559399</v>
      </c>
      <c r="N74" s="4">
        <v>12.654361805861022</v>
      </c>
    </row>
    <row r="75" spans="2:14" s="4" customFormat="1">
      <c r="B75" s="4" t="str">
        <f>VLOOKUP(F75,[1]NUTS_Europa!$A$2:$C$81,2,FALSE)</f>
        <v>ES61</v>
      </c>
      <c r="C75" s="4">
        <f>VLOOKUP(F75,[1]NUTS_Europa!$A$2:$C$81,3,FALSE)</f>
        <v>297</v>
      </c>
      <c r="D75" s="4" t="str">
        <f>VLOOKUP(G75,[1]NUTS_Europa!$A$2:$C$81,2,FALSE)</f>
        <v>FRJ1</v>
      </c>
      <c r="E75" s="4">
        <f>VLOOKUP(G75,[1]NUTS_Europa!$A$2:$C$81,3,FALSE)</f>
        <v>1064</v>
      </c>
      <c r="F75" s="4">
        <v>57</v>
      </c>
      <c r="G75" s="4">
        <v>66</v>
      </c>
      <c r="H75" s="4">
        <v>10609.073573850217</v>
      </c>
      <c r="I75" s="4">
        <v>48106.796787703985</v>
      </c>
      <c r="J75" s="4">
        <v>159445.52859999999</v>
      </c>
      <c r="K75" s="4">
        <v>21.635514018691591</v>
      </c>
      <c r="L75" s="4">
        <v>10.871127490634899</v>
      </c>
      <c r="M75" s="4">
        <v>0.83351292974559399</v>
      </c>
      <c r="N75" s="4">
        <v>12.654361805861022</v>
      </c>
    </row>
    <row r="76" spans="2:14" s="4" customFormat="1">
      <c r="B76" s="4" t="str">
        <f>VLOOKUP(F76,[1]NUTS_Europa!$A$2:$C$81,2,FALSE)</f>
        <v>ES62</v>
      </c>
      <c r="C76" s="4">
        <f>VLOOKUP(F76,[1]NUTS_Europa!$A$2:$C$81,3,FALSE)</f>
        <v>462</v>
      </c>
      <c r="D76" s="4" t="str">
        <f>VLOOKUP(G76,[1]NUTS_Europa!$A$2:$C$81,2,FALSE)</f>
        <v>PT15</v>
      </c>
      <c r="E76" s="4">
        <f>VLOOKUP(G76,[1]NUTS_Europa!$A$2:$C$81,3,FALSE)</f>
        <v>61</v>
      </c>
      <c r="F76" s="4">
        <v>58</v>
      </c>
      <c r="G76" s="4">
        <v>77</v>
      </c>
      <c r="H76" s="4">
        <v>23621.655831449822</v>
      </c>
      <c r="I76" s="4">
        <v>25346.27411070306</v>
      </c>
      <c r="J76" s="4">
        <v>141696.47589999999</v>
      </c>
      <c r="K76" s="4">
        <v>3.1308411214953273</v>
      </c>
      <c r="L76" s="4">
        <v>8.2912712571381775</v>
      </c>
      <c r="M76" s="4">
        <v>1.4518343173840174</v>
      </c>
      <c r="N76" s="4">
        <v>23.67982179010146</v>
      </c>
    </row>
    <row r="77" spans="2:14" s="4" customFormat="1">
      <c r="B77" s="4" t="str">
        <f>VLOOKUP(F77,[1]NUTS_Europa!$A$2:$C$81,2,FALSE)</f>
        <v>FRD2</v>
      </c>
      <c r="C77" s="4">
        <f>VLOOKUP(F77,[1]NUTS_Europa!$A$2:$C$81,3,FALSE)</f>
        <v>271</v>
      </c>
      <c r="D77" s="4" t="str">
        <f>VLOOKUP(G77,[1]NUTS_Europa!$A$2:$C$81,2,FALSE)</f>
        <v>PT15</v>
      </c>
      <c r="E77" s="4">
        <f>VLOOKUP(G77,[1]NUTS_Europa!$A$2:$C$81,3,FALSE)</f>
        <v>61</v>
      </c>
      <c r="F77" s="4">
        <v>60</v>
      </c>
      <c r="G77" s="4">
        <v>77</v>
      </c>
      <c r="H77" s="4">
        <v>5131.0369366321438</v>
      </c>
      <c r="I77" s="4">
        <v>87698.886473193037</v>
      </c>
      <c r="J77" s="4">
        <v>154854.3009</v>
      </c>
      <c r="K77" s="4">
        <v>54.112149532710283</v>
      </c>
      <c r="L77" s="4">
        <v>15.199975624392446</v>
      </c>
      <c r="M77" s="4">
        <v>0.83440418552950846</v>
      </c>
      <c r="N77" s="4">
        <v>11.384664750000001</v>
      </c>
    </row>
    <row r="78" spans="2:14" s="4" customFormat="1">
      <c r="B78" s="4" t="str">
        <f>VLOOKUP(F78,[1]NUTS_Europa!$A$2:$C$81,2,FALSE)</f>
        <v>FRD2</v>
      </c>
      <c r="C78" s="4">
        <f>VLOOKUP(F78,[1]NUTS_Europa!$A$2:$C$81,3,FALSE)</f>
        <v>271</v>
      </c>
      <c r="D78" s="4" t="str">
        <f>VLOOKUP(G78,[1]NUTS_Europa!$A$2:$C$81,2,FALSE)</f>
        <v>PT18</v>
      </c>
      <c r="E78" s="4">
        <f>VLOOKUP(G78,[1]NUTS_Europa!$A$2:$C$81,3,FALSE)</f>
        <v>61</v>
      </c>
      <c r="F78" s="4">
        <v>60</v>
      </c>
      <c r="G78" s="4">
        <v>80</v>
      </c>
      <c r="H78" s="4">
        <v>7477.8831128618949</v>
      </c>
      <c r="I78" s="4">
        <v>87698.886473193037</v>
      </c>
      <c r="J78" s="4">
        <v>120125.8052</v>
      </c>
      <c r="K78" s="4">
        <v>54.112149532710283</v>
      </c>
      <c r="L78" s="4">
        <v>15.199975624392446</v>
      </c>
      <c r="M78" s="4">
        <v>0.83440418552950846</v>
      </c>
      <c r="N78" s="4">
        <v>11.384664750000001</v>
      </c>
    </row>
    <row r="79" spans="2:14" s="4" customFormat="1">
      <c r="B79" s="4" t="str">
        <f>VLOOKUP(F79,[1]NUTS_Europa!$A$2:$C$81,2,FALSE)</f>
        <v>FRG0</v>
      </c>
      <c r="C79" s="4">
        <f>VLOOKUP(F79,[1]NUTS_Europa!$A$2:$C$81,3,FALSE)</f>
        <v>283</v>
      </c>
      <c r="D79" s="4" t="str">
        <f>VLOOKUP(G79,[1]NUTS_Europa!$A$2:$C$81,2,FALSE)</f>
        <v>FRI1</v>
      </c>
      <c r="E79" s="4">
        <f>VLOOKUP(G79,[1]NUTS_Europa!$A$2:$C$81,3,FALSE)</f>
        <v>275</v>
      </c>
      <c r="F79" s="4">
        <v>62</v>
      </c>
      <c r="G79" s="4">
        <v>64</v>
      </c>
      <c r="H79" s="4">
        <v>10090.095335089249</v>
      </c>
      <c r="I79" s="4">
        <v>26352.025008565892</v>
      </c>
      <c r="J79" s="4">
        <v>156784.57750000001</v>
      </c>
      <c r="K79" s="4">
        <v>3.7383177570093462</v>
      </c>
      <c r="L79" s="4">
        <v>10.033961320401888</v>
      </c>
      <c r="M79" s="4">
        <v>1.007632166822809</v>
      </c>
      <c r="N79" s="4">
        <v>12.526900752527801</v>
      </c>
    </row>
    <row r="80" spans="2:14" s="4" customFormat="1">
      <c r="B80" s="4" t="str">
        <f>VLOOKUP(F80,[1]NUTS_Europa!$A$2:$C$81,2,FALSE)</f>
        <v>FRG0</v>
      </c>
      <c r="C80" s="4">
        <f>VLOOKUP(F80,[1]NUTS_Europa!$A$2:$C$81,3,FALSE)</f>
        <v>283</v>
      </c>
      <c r="D80" s="4" t="str">
        <f>VLOOKUP(G80,[1]NUTS_Europa!$A$2:$C$81,2,FALSE)</f>
        <v>FRI2</v>
      </c>
      <c r="E80" s="4">
        <f>VLOOKUP(G80,[1]NUTS_Europa!$A$2:$C$81,3,FALSE)</f>
        <v>275</v>
      </c>
      <c r="F80" s="4">
        <v>62</v>
      </c>
      <c r="G80" s="4">
        <v>69</v>
      </c>
      <c r="H80" s="4">
        <v>7918.9830042641415</v>
      </c>
      <c r="I80" s="4">
        <v>26352.025008565892</v>
      </c>
      <c r="J80" s="4">
        <v>507158.32770000002</v>
      </c>
      <c r="K80" s="4">
        <v>3.7383177570093462</v>
      </c>
      <c r="L80" s="4">
        <v>10.033961320401888</v>
      </c>
      <c r="M80" s="4">
        <v>1.007632166822809</v>
      </c>
      <c r="N80" s="4">
        <v>12.526900752527801</v>
      </c>
    </row>
    <row r="81" spans="2:14" s="4" customFormat="1">
      <c r="B81" s="4" t="str">
        <f>VLOOKUP(F81,[1]NUTS_Europa!$A$2:$C$81,2,FALSE)</f>
        <v>FRH0</v>
      </c>
      <c r="C81" s="4">
        <f>VLOOKUP(F81,[1]NUTS_Europa!$A$2:$C$81,3,FALSE)</f>
        <v>282</v>
      </c>
      <c r="D81" s="4" t="str">
        <f>VLOOKUP(G81,[1]NUTS_Europa!$A$2:$C$81,2,FALSE)</f>
        <v>NL12</v>
      </c>
      <c r="E81" s="4">
        <f>VLOOKUP(G81,[1]NUTS_Europa!$A$2:$C$81,3,FALSE)</f>
        <v>250</v>
      </c>
      <c r="F81" s="4">
        <v>63</v>
      </c>
      <c r="G81" s="4">
        <v>71</v>
      </c>
      <c r="H81" s="4">
        <v>18576.60438343279</v>
      </c>
      <c r="I81" s="4">
        <v>51999.992950580017</v>
      </c>
      <c r="J81" s="4">
        <v>117923.68180000001</v>
      </c>
      <c r="K81" s="4">
        <v>16.962616822429908</v>
      </c>
      <c r="L81" s="4">
        <v>9.435074609567824</v>
      </c>
      <c r="M81" s="4">
        <v>2.7782178093605734</v>
      </c>
      <c r="N81" s="4">
        <v>30.927692154878642</v>
      </c>
    </row>
    <row r="82" spans="2:14" s="4" customFormat="1">
      <c r="B82" s="4" t="str">
        <f>VLOOKUP(F82,[1]NUTS_Europa!$A$2:$C$81,2,FALSE)</f>
        <v>FRJ1</v>
      </c>
      <c r="C82" s="4">
        <f>VLOOKUP(F82,[1]NUTS_Europa!$A$2:$C$81,3,FALSE)</f>
        <v>1064</v>
      </c>
      <c r="D82" s="4" t="str">
        <f>VLOOKUP(G82,[1]NUTS_Europa!$A$2:$C$81,2,FALSE)</f>
        <v>PT17</v>
      </c>
      <c r="E82" s="4">
        <f>VLOOKUP(G82,[1]NUTS_Europa!$A$2:$C$81,3,FALSE)</f>
        <v>297</v>
      </c>
      <c r="F82" s="4">
        <v>66</v>
      </c>
      <c r="G82" s="4">
        <v>79</v>
      </c>
      <c r="H82" s="4">
        <v>11788.751144477998</v>
      </c>
      <c r="I82" s="4">
        <v>48106.796787703985</v>
      </c>
      <c r="J82" s="4">
        <v>192445.7181</v>
      </c>
      <c r="K82" s="4">
        <v>21.635514018691591</v>
      </c>
      <c r="L82" s="4">
        <v>10.871127490634899</v>
      </c>
      <c r="M82" s="4">
        <v>0.83351292974559399</v>
      </c>
      <c r="N82" s="4">
        <v>12.654361805861022</v>
      </c>
    </row>
    <row r="83" spans="2:14" s="4" customFormat="1">
      <c r="B83" s="4" t="str">
        <f>VLOOKUP(F83,[1]NUTS_Europa!$A$2:$C$81,2,FALSE)</f>
        <v>NL32</v>
      </c>
      <c r="C83" s="4">
        <f>VLOOKUP(F83,[1]NUTS_Europa!$A$2:$C$81,3,FALSE)</f>
        <v>253</v>
      </c>
      <c r="D83" s="4" t="str">
        <f>VLOOKUP(G83,[1]NUTS_Europa!$A$2:$C$81,2,FALSE)</f>
        <v>NL33</v>
      </c>
      <c r="E83" s="4">
        <f>VLOOKUP(G83,[1]NUTS_Europa!$A$2:$C$81,3,FALSE)</f>
        <v>220</v>
      </c>
      <c r="F83" s="4">
        <v>72</v>
      </c>
      <c r="G83" s="4">
        <v>73</v>
      </c>
      <c r="H83" s="4">
        <v>6993.1786926250406</v>
      </c>
      <c r="I83" s="4">
        <v>31032.331565069046</v>
      </c>
      <c r="J83" s="4">
        <v>131067.4498</v>
      </c>
      <c r="K83" s="4">
        <v>4.0654205607476639</v>
      </c>
      <c r="L83" s="4">
        <v>10.023783387016229</v>
      </c>
      <c r="M83" s="4">
        <v>1.0419117301672187</v>
      </c>
      <c r="N83" s="4">
        <v>12.721768050000001</v>
      </c>
    </row>
    <row r="84" spans="2:14" s="4" customFormat="1"/>
    <row r="85" spans="2:14" s="4" customFormat="1"/>
    <row r="86" spans="2:14" s="4" customFormat="1">
      <c r="B86" s="4" t="s">
        <v>14</v>
      </c>
    </row>
    <row r="87" spans="2:14" s="4" customFormat="1">
      <c r="B87" s="4" t="s">
        <v>0</v>
      </c>
      <c r="C87" s="4" t="s">
        <v>1</v>
      </c>
      <c r="D87" s="4" t="s">
        <v>2</v>
      </c>
      <c r="E87" s="4" t="s">
        <v>3</v>
      </c>
      <c r="F87" s="4" t="s">
        <v>4</v>
      </c>
      <c r="G87" s="4" t="s">
        <v>5</v>
      </c>
      <c r="H87" s="4" t="s">
        <v>39</v>
      </c>
      <c r="I87" s="4" t="s">
        <v>13</v>
      </c>
      <c r="J87" s="4" t="s">
        <v>6</v>
      </c>
      <c r="K87" s="4" t="s">
        <v>7</v>
      </c>
      <c r="L87" s="4" t="s">
        <v>8</v>
      </c>
      <c r="M87" s="4" t="s">
        <v>9</v>
      </c>
      <c r="N87" s="4" t="s">
        <v>10</v>
      </c>
    </row>
    <row r="88" spans="2:14" s="4" customFormat="1">
      <c r="B88" s="4" t="str">
        <f>VLOOKUP(F88,[1]NUTS_Europa!$A$2:$C$81,2,FALSE)</f>
        <v>DE93</v>
      </c>
      <c r="C88" s="4">
        <f>VLOOKUP(F88,[1]NUTS_Europa!$A$2:$C$81,3,FALSE)</f>
        <v>1069</v>
      </c>
      <c r="D88" s="4" t="str">
        <f>VLOOKUP(G88,[1]NUTS_Europa!$A$2:$C$81,2,FALSE)</f>
        <v>BE21</v>
      </c>
      <c r="E88" s="4">
        <f>VLOOKUP(G88,[1]NUTS_Europa!$A$2:$C$81,3,FALSE)</f>
        <v>250</v>
      </c>
      <c r="F88" s="4">
        <v>7</v>
      </c>
      <c r="G88" s="4">
        <v>41</v>
      </c>
      <c r="H88" s="4">
        <v>43668.548091382763</v>
      </c>
      <c r="I88" s="4">
        <v>50087.576343568842</v>
      </c>
      <c r="J88" s="4">
        <v>119215.969</v>
      </c>
      <c r="K88" s="4">
        <v>14.255607476635515</v>
      </c>
      <c r="L88" s="4">
        <v>9.2409271132913755</v>
      </c>
      <c r="M88" s="4">
        <v>12.147331422347436</v>
      </c>
      <c r="N88" s="4">
        <v>156.03799589887399</v>
      </c>
    </row>
    <row r="89" spans="2:14" s="4" customFormat="1">
      <c r="B89" s="4" t="str">
        <f>VLOOKUP(G89,[1]NUTS_Europa!$A$2:$C$81,2,FALSE)</f>
        <v>BE21</v>
      </c>
      <c r="C89" s="4">
        <f>VLOOKUP(G89,[1]NUTS_Europa!$A$2:$C$81,3,FALSE)</f>
        <v>250</v>
      </c>
      <c r="D89" s="4" t="str">
        <f>VLOOKUP(F89,[1]NUTS_Europa!$A$2:$C$81,2,FALSE)</f>
        <v>DE60</v>
      </c>
      <c r="E89" s="4">
        <f>VLOOKUP(F89,[1]NUTS_Europa!$A$2:$C$81,3,FALSE)</f>
        <v>1069</v>
      </c>
      <c r="F89" s="4">
        <v>5</v>
      </c>
      <c r="G89" s="4">
        <v>41</v>
      </c>
      <c r="H89" s="4">
        <v>35575.871491081511</v>
      </c>
      <c r="I89" s="4">
        <v>50087.576343568842</v>
      </c>
      <c r="J89" s="4">
        <v>118487.9544</v>
      </c>
      <c r="K89" s="4">
        <v>14.255607476635515</v>
      </c>
      <c r="L89" s="4">
        <v>9.2409271132913755</v>
      </c>
      <c r="M89" s="4">
        <v>12.147331422347436</v>
      </c>
      <c r="N89" s="4">
        <v>156.03799589887399</v>
      </c>
    </row>
    <row r="90" spans="2:14" s="4" customFormat="1">
      <c r="B90" s="4" t="s">
        <v>41</v>
      </c>
      <c r="C90" s="4">
        <v>250</v>
      </c>
      <c r="D90" s="4" t="s">
        <v>42</v>
      </c>
      <c r="E90" s="4">
        <v>1069</v>
      </c>
      <c r="F90" s="4">
        <v>5</v>
      </c>
      <c r="G90" s="4">
        <v>33</v>
      </c>
      <c r="H90" s="4">
        <v>21398.321598908173</v>
      </c>
      <c r="I90" s="4">
        <v>50087.576343568842</v>
      </c>
      <c r="J90" s="4">
        <v>192445.7181</v>
      </c>
      <c r="K90" s="4">
        <v>14.255607476635515</v>
      </c>
      <c r="L90" s="4">
        <v>9.2409271132913755</v>
      </c>
      <c r="M90" s="4">
        <v>12.147331422347436</v>
      </c>
      <c r="N90" s="4">
        <v>156.03799589887399</v>
      </c>
    </row>
    <row r="91" spans="2:14" s="4" customFormat="1">
      <c r="B91" s="4" t="s">
        <v>41</v>
      </c>
      <c r="C91" s="4">
        <v>250</v>
      </c>
      <c r="D91" s="4" t="s">
        <v>40</v>
      </c>
      <c r="E91" s="4">
        <v>253</v>
      </c>
      <c r="F91" s="4">
        <v>1</v>
      </c>
      <c r="G91" s="4">
        <v>33</v>
      </c>
      <c r="H91" s="4">
        <v>31867.965674673978</v>
      </c>
      <c r="I91" s="4">
        <v>47016.115544679196</v>
      </c>
      <c r="J91" s="4">
        <v>507158.32770000002</v>
      </c>
      <c r="K91" s="4">
        <v>6.96355140186916</v>
      </c>
      <c r="L91" s="4">
        <v>12.796196170708672</v>
      </c>
      <c r="M91" s="4">
        <v>16.539684703476212</v>
      </c>
      <c r="N91" s="4">
        <v>184.1231724612696</v>
      </c>
    </row>
    <row r="92" spans="2:14" s="4" customFormat="1">
      <c r="B92" s="4" t="str">
        <f>VLOOKUP(F92,[1]NUTS_Europa!$A$2:$C$81,2,FALSE)</f>
        <v>BE21</v>
      </c>
      <c r="C92" s="4">
        <f>VLOOKUP(F92,[1]NUTS_Europa!$A$2:$C$81,3,FALSE)</f>
        <v>253</v>
      </c>
      <c r="D92" s="4" t="str">
        <f>VLOOKUP(G92,[1]NUTS_Europa!$A$2:$C$81,2,FALSE)</f>
        <v>FRD1</v>
      </c>
      <c r="E92" s="4">
        <f>VLOOKUP(G92,[1]NUTS_Europa!$A$2:$C$81,3,FALSE)</f>
        <v>268</v>
      </c>
      <c r="F92" s="4">
        <v>1</v>
      </c>
      <c r="G92" s="4">
        <v>19</v>
      </c>
      <c r="H92" s="29">
        <v>5959.4027571605611</v>
      </c>
      <c r="I92" s="29">
        <v>55454.051777406858</v>
      </c>
      <c r="J92" s="4">
        <v>115262.5922</v>
      </c>
      <c r="K92" s="4">
        <v>17.752803738317759</v>
      </c>
      <c r="L92" s="4">
        <v>13.232435645069522</v>
      </c>
      <c r="M92" s="4">
        <v>1.2534342938184966</v>
      </c>
      <c r="N92" s="4">
        <v>13.953488399999999</v>
      </c>
    </row>
    <row r="93" spans="2:14" s="4" customFormat="1">
      <c r="B93" s="4" t="str">
        <f>VLOOKUP(G93,[1]NUTS_Europa!$A$2:$C$81,2,FALSE)</f>
        <v>FRD1</v>
      </c>
      <c r="C93" s="4">
        <f>VLOOKUP(G93,[1]NUTS_Europa!$A$2:$C$81,3,FALSE)</f>
        <v>268</v>
      </c>
      <c r="D93" s="4" t="str">
        <f>VLOOKUP(F93,[1]NUTS_Europa!$A$2:$C$81,2,FALSE)</f>
        <v>DE80</v>
      </c>
      <c r="E93" s="4">
        <f>VLOOKUP(F93,[1]NUTS_Europa!$A$2:$C$81,3,FALSE)</f>
        <v>1069</v>
      </c>
      <c r="F93" s="4">
        <v>6</v>
      </c>
      <c r="G93" s="4">
        <v>19</v>
      </c>
      <c r="H93" s="4">
        <v>8442.0205346791663</v>
      </c>
      <c r="I93" s="4">
        <v>65076.406892837003</v>
      </c>
      <c r="J93" s="4">
        <v>114346.8514</v>
      </c>
      <c r="K93" s="4">
        <v>29.207943925233646</v>
      </c>
      <c r="L93" s="4">
        <v>9.677166587652227</v>
      </c>
      <c r="M93" s="4">
        <v>0.94138018485179786</v>
      </c>
      <c r="N93" s="4">
        <v>12.09245655</v>
      </c>
    </row>
    <row r="94" spans="2:14" s="4" customFormat="1">
      <c r="B94" s="4" t="str">
        <f>VLOOKUP(F94,[1]NUTS_Europa!$A$2:$C$81,2,FALSE)</f>
        <v>DE80</v>
      </c>
      <c r="C94" s="4">
        <f>VLOOKUP(F94,[1]NUTS_Europa!$A$2:$C$81,3,FALSE)</f>
        <v>1069</v>
      </c>
      <c r="D94" s="4" t="str">
        <f>VLOOKUP(G94,[1]NUTS_Europa!$A$2:$C$81,2,FALSE)</f>
        <v>FRD1</v>
      </c>
      <c r="E94" s="4">
        <f>VLOOKUP(G94,[1]NUTS_Europa!$A$2:$C$81,3,FALSE)</f>
        <v>269</v>
      </c>
      <c r="F94" s="4">
        <v>6</v>
      </c>
      <c r="G94" s="4">
        <v>59</v>
      </c>
      <c r="H94" s="4">
        <v>26824.679853056165</v>
      </c>
      <c r="I94" s="4">
        <v>60037.45543561424</v>
      </c>
      <c r="J94" s="4">
        <v>141512.31529999999</v>
      </c>
      <c r="K94" s="4">
        <v>24.348130841121495</v>
      </c>
      <c r="L94" s="4">
        <v>10.400338012354384</v>
      </c>
      <c r="M94" s="4">
        <v>4.1022665522314528</v>
      </c>
      <c r="N94" s="4">
        <v>52.695479294783247</v>
      </c>
    </row>
    <row r="95" spans="2:14" s="4" customFormat="1">
      <c r="B95" s="4" t="str">
        <f>VLOOKUP(F95,[1]NUTS_Europa!$A$2:$C$81,2,FALSE)</f>
        <v>DE93</v>
      </c>
      <c r="C95" s="4">
        <f>VLOOKUP(F95,[1]NUTS_Europa!$A$2:$C$81,3,FALSE)</f>
        <v>1069</v>
      </c>
      <c r="D95" s="4" t="str">
        <f>VLOOKUP(G95,[1]NUTS_Europa!$A$2:$C$81,2,FALSE)</f>
        <v>FRD1</v>
      </c>
      <c r="E95" s="4">
        <f>VLOOKUP(G95,[1]NUTS_Europa!$A$2:$C$81,3,FALSE)</f>
        <v>269</v>
      </c>
      <c r="F95" s="4">
        <v>7</v>
      </c>
      <c r="G95" s="4">
        <v>59</v>
      </c>
      <c r="H95" s="4">
        <v>13713.333215543615</v>
      </c>
      <c r="I95" s="4">
        <v>60037.45543561424</v>
      </c>
      <c r="J95" s="4">
        <v>199597.76430000001</v>
      </c>
      <c r="K95" s="4">
        <v>24.348130841121495</v>
      </c>
      <c r="L95" s="4">
        <v>10.400338012354384</v>
      </c>
      <c r="M95" s="4">
        <v>4.1022665522314528</v>
      </c>
      <c r="N95" s="4">
        <v>52.695479294783247</v>
      </c>
    </row>
    <row r="96" spans="2:14" s="4" customFormat="1"/>
    <row r="97" spans="2:14" s="4" customFormat="1">
      <c r="B97" s="4" t="s">
        <v>17</v>
      </c>
    </row>
    <row r="98" spans="2:14" s="4" customFormat="1">
      <c r="B98" s="4" t="s">
        <v>0</v>
      </c>
      <c r="C98" s="4" t="s">
        <v>1</v>
      </c>
      <c r="D98" s="4" t="s">
        <v>2</v>
      </c>
      <c r="E98" s="4" t="s">
        <v>3</v>
      </c>
      <c r="F98" s="4" t="s">
        <v>4</v>
      </c>
      <c r="G98" s="4" t="s">
        <v>5</v>
      </c>
      <c r="H98" s="4" t="s">
        <v>39</v>
      </c>
      <c r="I98" s="4" t="s">
        <v>13</v>
      </c>
      <c r="J98" s="4" t="s">
        <v>6</v>
      </c>
      <c r="K98" s="4" t="s">
        <v>7</v>
      </c>
      <c r="L98" s="4" t="s">
        <v>8</v>
      </c>
      <c r="M98" s="4" t="s">
        <v>9</v>
      </c>
      <c r="N98" s="4" t="s">
        <v>10</v>
      </c>
    </row>
    <row r="99" spans="2:14" s="4" customFormat="1">
      <c r="B99" s="4" t="str">
        <f>VLOOKUP(G99,[1]NUTS_Europa!$A$2:$C$81,2,FALSE)</f>
        <v>ES52</v>
      </c>
      <c r="C99" s="4">
        <f>VLOOKUP(G99,[1]NUTS_Europa!$A$2:$C$81,3,FALSE)</f>
        <v>1064</v>
      </c>
      <c r="D99" s="4" t="str">
        <f>VLOOKUP(F99,[1]NUTS_Europa!$A$2:$C$81,2,FALSE)</f>
        <v>ES51</v>
      </c>
      <c r="E99" s="4">
        <f>VLOOKUP(F99,[1]NUTS_Europa!$A$2:$C$81,3,FALSE)</f>
        <v>1063</v>
      </c>
      <c r="F99" s="4">
        <v>15</v>
      </c>
      <c r="G99" s="4">
        <v>16</v>
      </c>
      <c r="H99" s="4">
        <v>24490.519110254103</v>
      </c>
      <c r="I99" s="4">
        <v>314739.50538531516</v>
      </c>
      <c r="J99" s="4">
        <v>135416.16140000001</v>
      </c>
      <c r="K99" s="4">
        <v>7.5700934579439254</v>
      </c>
      <c r="L99" s="4">
        <v>10.990956449754243</v>
      </c>
      <c r="M99" s="4">
        <v>6.242202218580494</v>
      </c>
      <c r="N99" s="4">
        <v>94.768878226490997</v>
      </c>
    </row>
    <row r="100" spans="2:14" s="4" customFormat="1">
      <c r="B100" s="4" t="str">
        <f>VLOOKUP(F100,[1]NUTS_Europa!$A$2:$C$81,2,FALSE)</f>
        <v>ES51</v>
      </c>
      <c r="C100" s="4">
        <f>VLOOKUP(F100,[1]NUTS_Europa!$A$2:$C$81,3,FALSE)</f>
        <v>1063</v>
      </c>
      <c r="D100" s="4" t="str">
        <f>VLOOKUP(G100,[1]NUTS_Europa!$A$2:$C$81,2,FALSE)</f>
        <v>ES62</v>
      </c>
      <c r="E100" s="4">
        <f>VLOOKUP(G100,[1]NUTS_Europa!$A$2:$C$81,3,FALSE)</f>
        <v>1064</v>
      </c>
      <c r="F100" s="4">
        <v>15</v>
      </c>
      <c r="G100" s="4">
        <v>18</v>
      </c>
      <c r="H100" s="4">
        <v>47348.592477615101</v>
      </c>
      <c r="I100" s="4">
        <v>314739.50538531516</v>
      </c>
      <c r="J100" s="4">
        <v>199597.76430000001</v>
      </c>
      <c r="K100" s="4">
        <v>7.5700934579439254</v>
      </c>
      <c r="L100" s="4">
        <v>10.990956449754243</v>
      </c>
      <c r="M100" s="4">
        <v>6.242202218580494</v>
      </c>
      <c r="N100" s="4">
        <v>94.768878226490997</v>
      </c>
    </row>
    <row r="101" spans="2:14" s="4" customFormat="1">
      <c r="B101" s="4" t="str">
        <f>VLOOKUP(F101,[1]NUTS_Europa!$A$2:$C$81,2,FALSE)</f>
        <v>ES62</v>
      </c>
      <c r="C101" s="4">
        <f>VLOOKUP(F101,[1]NUTS_Europa!$A$2:$C$81,3,FALSE)</f>
        <v>1064</v>
      </c>
      <c r="D101" s="4" t="str">
        <f>VLOOKUP(G101,[1]NUTS_Europa!$A$2:$C$81,2,FALSE)</f>
        <v>PT16</v>
      </c>
      <c r="E101" s="4">
        <f>VLOOKUP(G101,[1]NUTS_Europa!$A$2:$C$81,3,FALSE)</f>
        <v>294</v>
      </c>
      <c r="F101" s="4">
        <v>18</v>
      </c>
      <c r="G101" s="4">
        <v>78</v>
      </c>
      <c r="H101" s="4">
        <v>16895.649740265362</v>
      </c>
      <c r="I101" s="4">
        <v>58807.872357436041</v>
      </c>
      <c r="J101" s="4">
        <v>191087.21979999999</v>
      </c>
      <c r="K101" s="4">
        <v>28.94065420560748</v>
      </c>
      <c r="L101" s="4">
        <v>11.885794657670406</v>
      </c>
      <c r="M101" s="4">
        <v>1.4112276545606877</v>
      </c>
      <c r="N101" s="4">
        <v>21.425204929572359</v>
      </c>
    </row>
    <row r="102" spans="2:14" s="4" customFormat="1">
      <c r="B102" s="4" t="str">
        <f>VLOOKUP(G102,[1]NUTS_Europa!$A$2:$C$81,2,FALSE)</f>
        <v>PT16</v>
      </c>
      <c r="C102" s="4">
        <f>VLOOKUP(G102,[1]NUTS_Europa!$A$2:$C$81,3,FALSE)</f>
        <v>294</v>
      </c>
      <c r="D102" s="4" t="str">
        <f>VLOOKUP(F102,[1]NUTS_Europa!$A$2:$C$81,2,FALSE)</f>
        <v>ES11</v>
      </c>
      <c r="E102" s="4">
        <f>VLOOKUP(F102,[1]NUTS_Europa!$A$2:$C$81,3,FALSE)</f>
        <v>288</v>
      </c>
      <c r="F102" s="4">
        <v>11</v>
      </c>
      <c r="G102" s="4">
        <v>78</v>
      </c>
      <c r="H102" s="4">
        <v>6788.6688681723381</v>
      </c>
      <c r="I102" s="4">
        <v>42019.29186092969</v>
      </c>
      <c r="J102" s="4">
        <v>507158.32770000002</v>
      </c>
      <c r="K102" s="4">
        <v>10.420560747663552</v>
      </c>
      <c r="L102" s="4">
        <v>11.747456580623227</v>
      </c>
      <c r="M102" s="4">
        <v>0.67889155999795414</v>
      </c>
      <c r="N102" s="4">
        <v>10.306906012581781</v>
      </c>
    </row>
    <row r="103" spans="2:14" s="4" customFormat="1">
      <c r="B103" s="4" t="str">
        <f>VLOOKUP(F103,[1]NUTS_Europa!$A$2:$C$81,2,FALSE)</f>
        <v>ES11</v>
      </c>
      <c r="C103" s="4">
        <f>VLOOKUP(F103,[1]NUTS_Europa!$A$2:$C$81,3,FALSE)</f>
        <v>288</v>
      </c>
      <c r="D103" s="4" t="str">
        <f>VLOOKUP(G103,[1]NUTS_Europa!$A$2:$C$81,2,FALSE)</f>
        <v>PT16</v>
      </c>
      <c r="E103" s="4">
        <f>VLOOKUP(G103,[1]NUTS_Europa!$A$2:$C$81,3,FALSE)</f>
        <v>111</v>
      </c>
      <c r="F103" s="4">
        <v>11</v>
      </c>
      <c r="G103" s="4">
        <v>38</v>
      </c>
      <c r="H103" s="4">
        <v>4049.7640536918134</v>
      </c>
      <c r="I103" s="4">
        <v>35188.845881564186</v>
      </c>
      <c r="J103" s="4">
        <v>198656.2873</v>
      </c>
      <c r="K103" s="4">
        <v>3.4565420560747664</v>
      </c>
      <c r="L103" s="4">
        <v>12.950708897083601</v>
      </c>
      <c r="M103" s="4">
        <v>0.67391978418212883</v>
      </c>
      <c r="N103" s="4">
        <v>10.2314247</v>
      </c>
    </row>
    <row r="104" spans="2:14" s="4" customFormat="1">
      <c r="B104" s="4" t="str">
        <f>VLOOKUP(F104,[1]NUTS_Europa!$A$2:$C$81,2,FALSE)</f>
        <v>PT16</v>
      </c>
      <c r="C104" s="4">
        <f>VLOOKUP(F104,[1]NUTS_Europa!$A$2:$C$81,3,FALSE)</f>
        <v>111</v>
      </c>
      <c r="D104" s="4" t="str">
        <f>VLOOKUP(G104,[1]NUTS_Europa!$A$2:$C$81,2,FALSE)</f>
        <v>PT11</v>
      </c>
      <c r="E104" s="4">
        <f>VLOOKUP(G104,[1]NUTS_Europa!$A$2:$C$81,3,FALSE)</f>
        <v>288</v>
      </c>
      <c r="F104" s="4">
        <v>38</v>
      </c>
      <c r="G104" s="4">
        <v>76</v>
      </c>
      <c r="H104" s="4">
        <v>5608.0918868994131</v>
      </c>
      <c r="I104" s="4">
        <v>35188.845881564179</v>
      </c>
      <c r="J104" s="4">
        <v>144185.261</v>
      </c>
      <c r="K104" s="4">
        <v>3.4565420560747664</v>
      </c>
      <c r="L104" s="4">
        <v>12.950708897083601</v>
      </c>
      <c r="M104" s="4">
        <v>0.67391978418212883</v>
      </c>
      <c r="N104" s="4">
        <v>10.2314247</v>
      </c>
    </row>
    <row r="105" spans="2:14" s="4" customFormat="1">
      <c r="B105" s="4" t="str">
        <f>VLOOKUP(G105,[1]NUTS_Europa!$A$2:$C$81,2,FALSE)</f>
        <v>PT11</v>
      </c>
      <c r="C105" s="4">
        <f>VLOOKUP(G105,[1]NUTS_Europa!$A$2:$C$81,3,FALSE)</f>
        <v>288</v>
      </c>
      <c r="D105" s="4" t="str">
        <f>VLOOKUP(F105,[1]NUTS_Europa!$A$2:$C$81,2,FALSE)</f>
        <v>PT11</v>
      </c>
      <c r="E105" s="4">
        <f>VLOOKUP(F105,[1]NUTS_Europa!$A$2:$C$81,3,FALSE)</f>
        <v>111</v>
      </c>
      <c r="F105" s="4">
        <v>36</v>
      </c>
      <c r="G105" s="4">
        <v>76</v>
      </c>
      <c r="H105" s="4">
        <v>5943.9384026769139</v>
      </c>
      <c r="I105" s="4">
        <v>35188.845881564179</v>
      </c>
      <c r="J105" s="4">
        <v>192445.7181</v>
      </c>
      <c r="K105" s="4">
        <v>3.4565420560747664</v>
      </c>
      <c r="L105" s="4">
        <v>12.950708897083601</v>
      </c>
      <c r="M105" s="4">
        <v>0.67391978418212883</v>
      </c>
      <c r="N105" s="4">
        <v>10.2314247</v>
      </c>
    </row>
    <row r="106" spans="2:14" s="4" customFormat="1">
      <c r="B106" s="4" t="str">
        <f>VLOOKUP(F106,[1]NUTS_Europa!$A$2:$C$81,2,FALSE)</f>
        <v>PT11</v>
      </c>
      <c r="C106" s="4">
        <f>VLOOKUP(F106,[1]NUTS_Europa!$A$2:$C$81,3,FALSE)</f>
        <v>111</v>
      </c>
      <c r="D106" s="4" t="str">
        <f>VLOOKUP(G106,[1]NUTS_Europa!$A$2:$C$81,2,FALSE)</f>
        <v>ES13</v>
      </c>
      <c r="E106" s="4">
        <f>VLOOKUP(G106,[1]NUTS_Europa!$A$2:$C$81,3,FALSE)</f>
        <v>285</v>
      </c>
      <c r="F106" s="4">
        <v>36</v>
      </c>
      <c r="G106" s="4">
        <v>53</v>
      </c>
      <c r="H106" s="4">
        <v>8794.4571795010725</v>
      </c>
      <c r="I106" s="4">
        <v>34931.945445464356</v>
      </c>
      <c r="J106" s="4">
        <v>154854.3009</v>
      </c>
      <c r="K106" s="4">
        <v>8.4574766355140198</v>
      </c>
      <c r="L106" s="4">
        <v>11.684035075619137</v>
      </c>
      <c r="M106" s="4">
        <v>0.67391978418212883</v>
      </c>
      <c r="N106" s="4">
        <v>10.2314247</v>
      </c>
    </row>
    <row r="107" spans="2:14" s="4" customFormat="1">
      <c r="B107" s="4" t="str">
        <f>VLOOKUP(F107,[1]NUTS_Europa!$A$2:$C$81,2,FALSE)</f>
        <v>ES13</v>
      </c>
      <c r="C107" s="4">
        <f>VLOOKUP(F107,[1]NUTS_Europa!$A$2:$C$81,3,FALSE)</f>
        <v>285</v>
      </c>
      <c r="D107" s="4" t="str">
        <f>VLOOKUP(G107,[1]NUTS_Europa!$A$2:$C$81,2,FALSE)</f>
        <v>PT18</v>
      </c>
      <c r="E107" s="4">
        <f>VLOOKUP(G107,[1]NUTS_Europa!$A$2:$C$81,3,FALSE)</f>
        <v>61</v>
      </c>
      <c r="F107" s="4">
        <v>53</v>
      </c>
      <c r="G107" s="4">
        <v>80</v>
      </c>
      <c r="H107" s="4">
        <v>11871.155835513986</v>
      </c>
      <c r="I107" s="4">
        <v>56564.754324143105</v>
      </c>
      <c r="J107" s="4">
        <v>141696.47589999999</v>
      </c>
      <c r="K107" s="4">
        <v>29.485981308411215</v>
      </c>
      <c r="L107" s="4">
        <v>11.130273797998214</v>
      </c>
      <c r="M107" s="4">
        <v>0.58390376384366482</v>
      </c>
      <c r="N107" s="4">
        <v>9.5236329000000008</v>
      </c>
    </row>
    <row r="108" spans="2:14" s="4" customFormat="1">
      <c r="B108" s="4" t="str">
        <f>VLOOKUP(G108,[1]NUTS_Europa!$A$2:$C$81,2,FALSE)</f>
        <v>PT18</v>
      </c>
      <c r="C108" s="4">
        <f>VLOOKUP(G108,[1]NUTS_Europa!$A$2:$C$81,3,FALSE)</f>
        <v>61</v>
      </c>
      <c r="D108" s="4" t="str">
        <f>VLOOKUP(F108,[1]NUTS_Europa!$A$2:$C$81,2,FALSE)</f>
        <v>FRD2</v>
      </c>
      <c r="E108" s="4">
        <f>VLOOKUP(F108,[1]NUTS_Europa!$A$2:$C$81,3,FALSE)</f>
        <v>271</v>
      </c>
      <c r="F108" s="4">
        <v>60</v>
      </c>
      <c r="G108" s="4">
        <v>80</v>
      </c>
      <c r="H108" s="4">
        <v>7477.8831128618949</v>
      </c>
      <c r="I108" s="4">
        <v>87698.886473193037</v>
      </c>
      <c r="J108" s="4">
        <v>120125.8052</v>
      </c>
      <c r="K108" s="4">
        <v>54.112149532710283</v>
      </c>
      <c r="L108" s="4">
        <v>15.199975624392446</v>
      </c>
      <c r="M108" s="4">
        <v>0.83440418552950846</v>
      </c>
      <c r="N108" s="4">
        <v>11.384664750000001</v>
      </c>
    </row>
    <row r="109" spans="2:14" s="4" customFormat="1">
      <c r="B109" s="4" t="str">
        <f>VLOOKUP(F109,[1]NUTS_Europa!$A$2:$C$81,2,FALSE)</f>
        <v>FRD2</v>
      </c>
      <c r="C109" s="4">
        <f>VLOOKUP(F109,[1]NUTS_Europa!$A$2:$C$81,3,FALSE)</f>
        <v>271</v>
      </c>
      <c r="D109" s="4" t="str">
        <f>VLOOKUP(G109,[1]NUTS_Europa!$A$2:$C$81,2,FALSE)</f>
        <v>PT15</v>
      </c>
      <c r="E109" s="4">
        <f>VLOOKUP(G109,[1]NUTS_Europa!$A$2:$C$81,3,FALSE)</f>
        <v>61</v>
      </c>
      <c r="F109" s="4">
        <v>60</v>
      </c>
      <c r="G109" s="4">
        <v>77</v>
      </c>
      <c r="H109" s="4">
        <v>5131.0369366321438</v>
      </c>
      <c r="I109" s="4">
        <v>87698.886473193037</v>
      </c>
      <c r="J109" s="4">
        <v>154854.3009</v>
      </c>
      <c r="K109" s="4">
        <v>54.112149532710283</v>
      </c>
      <c r="L109" s="4">
        <v>15.199975624392446</v>
      </c>
      <c r="M109" s="4">
        <v>0.83440418552950846</v>
      </c>
      <c r="N109" s="4">
        <v>11.384664750000001</v>
      </c>
    </row>
    <row r="110" spans="2:14" s="4" customFormat="1">
      <c r="B110" s="4" t="str">
        <f>VLOOKUP(G110,[1]NUTS_Europa!$A$2:$C$81,2,FALSE)</f>
        <v>PT15</v>
      </c>
      <c r="C110" s="4">
        <f>VLOOKUP(G110,[1]NUTS_Europa!$A$2:$C$81,3,FALSE)</f>
        <v>61</v>
      </c>
      <c r="D110" s="4" t="str">
        <f>VLOOKUP(F110,[1]NUTS_Europa!$A$2:$C$81,2,FALSE)</f>
        <v>ES62</v>
      </c>
      <c r="E110" s="4">
        <f>VLOOKUP(F110,[1]NUTS_Europa!$A$2:$C$81,3,FALSE)</f>
        <v>462</v>
      </c>
      <c r="F110" s="4">
        <v>58</v>
      </c>
      <c r="G110" s="4">
        <v>77</v>
      </c>
      <c r="H110" s="4">
        <v>23621.655831449822</v>
      </c>
      <c r="I110" s="4">
        <v>25346.27411070306</v>
      </c>
      <c r="J110" s="4">
        <v>141696.47589999999</v>
      </c>
      <c r="K110" s="4">
        <v>3.1308411214953273</v>
      </c>
      <c r="L110" s="4">
        <v>8.2912712571381775</v>
      </c>
      <c r="M110" s="4">
        <v>1.4518343173840174</v>
      </c>
      <c r="N110" s="4">
        <v>23.67982179010146</v>
      </c>
    </row>
    <row r="111" spans="2:14" s="4" customFormat="1">
      <c r="B111" s="4" t="str">
        <f>VLOOKUP(G111,[1]NUTS_Europa!$A$2:$C$81,2,FALSE)</f>
        <v>ES62</v>
      </c>
      <c r="C111" s="4">
        <f>VLOOKUP(G111,[1]NUTS_Europa!$A$2:$C$81,3,FALSE)</f>
        <v>462</v>
      </c>
      <c r="D111" s="4" t="str">
        <f>VLOOKUP(F111,[1]NUTS_Europa!$A$2:$C$81,2,FALSE)</f>
        <v>ES21</v>
      </c>
      <c r="E111" s="4">
        <f>VLOOKUP(F111,[1]NUTS_Europa!$A$2:$C$81,3,FALSE)</f>
        <v>1063</v>
      </c>
      <c r="F111" s="4">
        <v>54</v>
      </c>
      <c r="G111" s="4">
        <v>58</v>
      </c>
      <c r="H111" s="4">
        <v>17550.396574143808</v>
      </c>
      <c r="I111" s="4">
        <v>326294.5087748454</v>
      </c>
      <c r="J111" s="4">
        <v>131067.4498</v>
      </c>
      <c r="K111" s="4">
        <v>21.495327102803738</v>
      </c>
      <c r="L111" s="4">
        <v>6.7469420103825639</v>
      </c>
      <c r="M111" s="4">
        <v>0.81507264240296062</v>
      </c>
      <c r="N111" s="4">
        <v>12.374402060174839</v>
      </c>
    </row>
    <row r="112" spans="2:14" s="4" customFormat="1">
      <c r="B112" s="4" t="str">
        <f>VLOOKUP(G112,[1]NUTS_Europa!$A$2:$C$81,2,FALSE)</f>
        <v>ES21</v>
      </c>
      <c r="C112" s="4">
        <f>VLOOKUP(G112,[1]NUTS_Europa!$A$2:$C$81,3,FALSE)</f>
        <v>1063</v>
      </c>
      <c r="D112" s="4" t="str">
        <f>VLOOKUP(F112,[1]NUTS_Europa!$A$2:$C$81,2,FALSE)</f>
        <v>PT15</v>
      </c>
      <c r="E112" s="4">
        <f>VLOOKUP(F112,[1]NUTS_Europa!$A$2:$C$81,3,FALSE)</f>
        <v>1065</v>
      </c>
      <c r="F112" s="4">
        <v>37</v>
      </c>
      <c r="G112" s="4">
        <v>54</v>
      </c>
      <c r="H112" s="4">
        <v>20905.17754676591</v>
      </c>
      <c r="I112" s="4">
        <v>348798.46773306862</v>
      </c>
      <c r="J112" s="4">
        <v>114346.8514</v>
      </c>
      <c r="K112" s="4">
        <v>37.336448598130843</v>
      </c>
      <c r="L112" s="4">
        <v>9.1140158252256658</v>
      </c>
      <c r="M112" s="4">
        <v>1.2669999699325465</v>
      </c>
      <c r="N112" s="4">
        <v>19.235545671061299</v>
      </c>
    </row>
    <row r="113" spans="2:14" s="4" customFormat="1">
      <c r="B113" s="4" t="str">
        <f>VLOOKUP(F113,[1]NUTS_Europa!$A$2:$C$81,2,FALSE)</f>
        <v>PT15</v>
      </c>
      <c r="C113" s="4">
        <f>VLOOKUP(F113,[1]NUTS_Europa!$A$2:$C$81,3,FALSE)</f>
        <v>1065</v>
      </c>
      <c r="D113" s="4" t="str">
        <f>VLOOKUP(G113,[1]NUTS_Europa!$A$2:$C$81,2,FALSE)</f>
        <v>PT17</v>
      </c>
      <c r="E113" s="4">
        <f>VLOOKUP(G113,[1]NUTS_Europa!$A$2:$C$81,3,FALSE)</f>
        <v>294</v>
      </c>
      <c r="F113" s="4">
        <v>37</v>
      </c>
      <c r="G113" s="4">
        <v>39</v>
      </c>
      <c r="H113" s="4">
        <v>15818.988293538916</v>
      </c>
      <c r="I113" s="4">
        <v>29627.151529946153</v>
      </c>
      <c r="J113" s="4">
        <v>507158.32770000002</v>
      </c>
      <c r="K113" s="4">
        <v>2.1028037383177574</v>
      </c>
      <c r="L113" s="4">
        <v>10.00885403314183</v>
      </c>
      <c r="M113" s="4">
        <v>3.2063130992817319</v>
      </c>
      <c r="N113" s="4">
        <v>48.678124325637803</v>
      </c>
    </row>
    <row r="114" spans="2:14" s="4" customFormat="1">
      <c r="B114" s="4" t="str">
        <f>VLOOKUP(F114,[1]NUTS_Europa!$A$2:$C$81,2,FALSE)</f>
        <v>PT17</v>
      </c>
      <c r="C114" s="4">
        <f>VLOOKUP(F114,[1]NUTS_Europa!$A$2:$C$81,3,FALSE)</f>
        <v>294</v>
      </c>
      <c r="D114" s="4" t="str">
        <f>VLOOKUP(G114,[1]NUTS_Europa!$A$2:$C$81,2,FALSE)</f>
        <v>PT18</v>
      </c>
      <c r="E114" s="4">
        <f>VLOOKUP(G114,[1]NUTS_Europa!$A$2:$C$81,3,FALSE)</f>
        <v>1065</v>
      </c>
      <c r="F114" s="4">
        <v>39</v>
      </c>
      <c r="G114" s="4">
        <v>40</v>
      </c>
      <c r="H114" s="4">
        <v>12367.611922602546</v>
      </c>
      <c r="I114" s="4">
        <v>29627.15152994615</v>
      </c>
      <c r="J114" s="4">
        <v>126450.71709999999</v>
      </c>
      <c r="K114" s="4">
        <v>2.1028037383177574</v>
      </c>
      <c r="L114" s="4">
        <v>10.00885403314183</v>
      </c>
      <c r="M114" s="4">
        <v>3.2063130992817319</v>
      </c>
      <c r="N114" s="4">
        <v>48.678124325637803</v>
      </c>
    </row>
    <row r="115" spans="2:14" s="4" customFormat="1">
      <c r="B115" s="4" t="str">
        <f>VLOOKUP(F115,[1]NUTS_Europa!$A$2:$C$81,2,FALSE)</f>
        <v>PT18</v>
      </c>
      <c r="C115" s="4">
        <f>VLOOKUP(F115,[1]NUTS_Europa!$A$2:$C$81,3,FALSE)</f>
        <v>1065</v>
      </c>
      <c r="D115" s="4" t="str">
        <f>VLOOKUP(G115,[1]NUTS_Europa!$A$2:$C$81,2,FALSE)</f>
        <v>ES52</v>
      </c>
      <c r="E115" s="4">
        <f>VLOOKUP(G115,[1]NUTS_Europa!$A$2:$C$81,3,FALSE)</f>
        <v>1063</v>
      </c>
      <c r="F115" s="4">
        <v>40</v>
      </c>
      <c r="G115" s="4">
        <v>56</v>
      </c>
      <c r="H115" s="4">
        <v>13378.808649867067</v>
      </c>
      <c r="I115" s="4">
        <v>348798.46773306862</v>
      </c>
      <c r="J115" s="4">
        <v>199058.85829999999</v>
      </c>
      <c r="K115" s="4">
        <v>37.336448598130843</v>
      </c>
      <c r="L115" s="4">
        <v>9.1140158252256658</v>
      </c>
      <c r="M115" s="4">
        <v>1.2669999699325465</v>
      </c>
      <c r="N115" s="4">
        <v>19.235545671061299</v>
      </c>
    </row>
    <row r="116" spans="2:14" s="4" customFormat="1">
      <c r="B116" s="4" t="str">
        <f>VLOOKUP(G116,[1]NUTS_Europa!$A$2:$C$81,2,FALSE)</f>
        <v>FRJ1</v>
      </c>
      <c r="C116" s="4">
        <f>VLOOKUP(G116,[1]NUTS_Europa!$A$2:$C$81,3,FALSE)</f>
        <v>1063</v>
      </c>
      <c r="D116" s="4" t="str">
        <f>VLOOKUP(F116,[1]NUTS_Europa!$A$2:$C$81,2,FALSE)</f>
        <v>ES61</v>
      </c>
      <c r="E116" s="4">
        <f>VLOOKUP(F116,[1]NUTS_Europa!$A$2:$C$81,3,FALSE)</f>
        <v>61</v>
      </c>
      <c r="F116" s="4">
        <v>17</v>
      </c>
      <c r="G116" s="4">
        <v>26</v>
      </c>
      <c r="H116" s="4">
        <v>38439.927317956113</v>
      </c>
      <c r="I116" s="4">
        <v>331234.96587046405</v>
      </c>
      <c r="J116" s="4">
        <v>122072.6309</v>
      </c>
      <c r="K116" s="4">
        <v>24.299065420560748</v>
      </c>
      <c r="L116" s="4">
        <v>10.207259828918602</v>
      </c>
      <c r="M116" s="4">
        <v>2.7891888131711045</v>
      </c>
      <c r="N116" s="4">
        <v>45.492445828008663</v>
      </c>
    </row>
    <row r="117" spans="2:14" s="4" customFormat="1">
      <c r="B117" s="4" t="str">
        <f>VLOOKUP(F117,[1]NUTS_Europa!$A$2:$C$81,2,FALSE)</f>
        <v>ES61</v>
      </c>
      <c r="C117" s="4">
        <f>VLOOKUP(F117,[1]NUTS_Europa!$A$2:$C$81,3,FALSE)</f>
        <v>61</v>
      </c>
      <c r="D117" s="4" t="str">
        <f>VLOOKUP(G117,[1]NUTS_Europa!$A$2:$C$81,2,FALSE)</f>
        <v>ES52</v>
      </c>
      <c r="E117" s="4">
        <f>VLOOKUP(G117,[1]NUTS_Europa!$A$2:$C$81,3,FALSE)</f>
        <v>1063</v>
      </c>
      <c r="F117" s="4">
        <v>17</v>
      </c>
      <c r="G117" s="4">
        <v>56</v>
      </c>
      <c r="H117" s="4">
        <v>39395.632619910917</v>
      </c>
      <c r="I117" s="4">
        <v>331234.96587046405</v>
      </c>
      <c r="J117" s="4">
        <v>145277.79319999999</v>
      </c>
      <c r="K117" s="4">
        <v>24.299065420560748</v>
      </c>
      <c r="L117" s="4">
        <v>10.207259828918602</v>
      </c>
      <c r="M117" s="4">
        <v>2.7891888131711045</v>
      </c>
      <c r="N117" s="4">
        <v>45.492445828008663</v>
      </c>
    </row>
    <row r="118" spans="2:14" s="4" customFormat="1">
      <c r="B118" s="4" t="str">
        <f>VLOOKUP(G118,[1]NUTS_Europa!$A$2:$C$81,2,FALSE)</f>
        <v>FRJ1</v>
      </c>
      <c r="C118" s="4">
        <f>VLOOKUP(G118,[1]NUTS_Europa!$A$2:$C$81,3,FALSE)</f>
        <v>1063</v>
      </c>
      <c r="D118" s="4" t="str">
        <f>VLOOKUP(F118,[1]NUTS_Europa!$A$2:$C$81,2,FALSE)</f>
        <v>ES52</v>
      </c>
      <c r="E118" s="4">
        <f>VLOOKUP(F118,[1]NUTS_Europa!$A$2:$C$81,3,FALSE)</f>
        <v>1064</v>
      </c>
      <c r="F118" s="4">
        <v>16</v>
      </c>
      <c r="G118" s="4">
        <v>26</v>
      </c>
      <c r="H118" s="4">
        <v>54714.939474608953</v>
      </c>
      <c r="I118" s="4">
        <v>314739.50538531516</v>
      </c>
      <c r="J118" s="4">
        <v>117768.50930000001</v>
      </c>
      <c r="K118" s="4">
        <v>7.5700934579439254</v>
      </c>
      <c r="L118" s="4">
        <v>10.990956449754243</v>
      </c>
      <c r="M118" s="4">
        <v>6.242202218580494</v>
      </c>
      <c r="N118" s="4">
        <v>94.768878226490997</v>
      </c>
    </row>
    <row r="119" spans="2:14" s="4" customFormat="1"/>
    <row r="120" spans="2:14" s="4" customFormat="1"/>
    <row r="121" spans="2:14" s="4" customFormat="1"/>
    <row r="122" spans="2:14" s="4" customFormat="1"/>
    <row r="123" spans="2:14" s="4" customFormat="1"/>
    <row r="124" spans="2:14" s="4" customFormat="1"/>
    <row r="125" spans="2:14" s="4" customFormat="1"/>
    <row r="126" spans="2:14" s="4" customFormat="1"/>
    <row r="127" spans="2:14" s="4" customFormat="1"/>
    <row r="128" spans="2:14" s="4" customFormat="1"/>
    <row r="129" s="4" customFormat="1"/>
  </sheetData>
  <autoFilter ref="B3:I83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E0B1-5444-4BF2-A643-E0DB67B105E9}">
  <dimension ref="B1:N113"/>
  <sheetViews>
    <sheetView topLeftCell="A88" workbookViewId="0">
      <selection activeCell="A4" sqref="A4:XFD113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I1" s="2" t="s">
        <v>31</v>
      </c>
    </row>
    <row r="3" spans="2:14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39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 s="4" customFormat="1">
      <c r="B4" s="4" t="str">
        <f>VLOOKUP(F4,[1]NUTS_Europa!$A$2:$C$81,2,FALSE)</f>
        <v>BE21</v>
      </c>
      <c r="C4" s="4">
        <f>VLOOKUP(F4,[1]NUTS_Europa!$A$2:$C$81,3,FALSE)</f>
        <v>253</v>
      </c>
      <c r="D4" s="4" t="str">
        <f>VLOOKUP(G4,[1]NUTS_Europa!$A$2:$C$81,2,FALSE)</f>
        <v>NL32</v>
      </c>
      <c r="E4" s="4">
        <f>VLOOKUP(G4,[1]NUTS_Europa!$A$2:$C$81,3,FALSE)</f>
        <v>218</v>
      </c>
      <c r="F4" s="4">
        <v>1</v>
      </c>
      <c r="G4" s="4">
        <v>32</v>
      </c>
      <c r="H4" s="29">
        <v>5020.3382757282534</v>
      </c>
      <c r="I4" s="29">
        <v>58115.97130057562</v>
      </c>
      <c r="J4" s="4">
        <v>198656.2873</v>
      </c>
      <c r="K4" s="4">
        <v>8.364018691588786</v>
      </c>
      <c r="L4" s="4">
        <v>11.006471570832163</v>
      </c>
      <c r="M4" s="4">
        <v>4.1061072771613212</v>
      </c>
      <c r="N4" s="4">
        <v>55.768890838703399</v>
      </c>
    </row>
    <row r="5" spans="2:14" s="4" customFormat="1">
      <c r="B5" s="4" t="str">
        <f>VLOOKUP(F5,[1]NUTS_Europa!$A$2:$C$81,2,FALSE)</f>
        <v>BE21</v>
      </c>
      <c r="C5" s="4">
        <f>VLOOKUP(F5,[1]NUTS_Europa!$A$2:$C$81,3,FALSE)</f>
        <v>253</v>
      </c>
      <c r="D5" s="4" t="str">
        <f>VLOOKUP(G5,[1]NUTS_Europa!$A$2:$C$81,2,FALSE)</f>
        <v>NL33</v>
      </c>
      <c r="E5" s="4">
        <f>VLOOKUP(G5,[1]NUTS_Europa!$A$2:$C$81,3,FALSE)</f>
        <v>250</v>
      </c>
      <c r="F5" s="4">
        <v>1</v>
      </c>
      <c r="G5" s="4">
        <v>33</v>
      </c>
      <c r="H5" s="4">
        <v>31867.965674673978</v>
      </c>
      <c r="I5" s="4">
        <v>59373.379919626859</v>
      </c>
      <c r="J5" s="4">
        <v>507158.32770000002</v>
      </c>
      <c r="K5" s="4">
        <v>6.96355140186916</v>
      </c>
      <c r="L5" s="4">
        <v>12.281197187353094</v>
      </c>
      <c r="M5" s="4">
        <v>16.539684703476212</v>
      </c>
      <c r="N5" s="4">
        <v>184.1231724612696</v>
      </c>
    </row>
    <row r="6" spans="2:14" s="4" customFormat="1">
      <c r="B6" s="4" t="str">
        <f>VLOOKUP(F6,[1]NUTS_Europa!$A$2:$C$81,2,FALSE)</f>
        <v>BE23</v>
      </c>
      <c r="C6" s="4">
        <f>VLOOKUP(F6,[1]NUTS_Europa!$A$2:$C$81,3,FALSE)</f>
        <v>253</v>
      </c>
      <c r="D6" s="4" t="str">
        <f>VLOOKUP(G6,[1]NUTS_Europa!$A$2:$C$81,2,FALSE)</f>
        <v>BE23</v>
      </c>
      <c r="E6" s="4">
        <f>VLOOKUP(G6,[1]NUTS_Europa!$A$2:$C$81,3,FALSE)</f>
        <v>220</v>
      </c>
      <c r="F6" s="4">
        <v>2</v>
      </c>
      <c r="G6" s="4">
        <v>42</v>
      </c>
      <c r="H6" s="4">
        <v>2636.8585705563196</v>
      </c>
      <c r="I6" s="4">
        <v>44418.546160533733</v>
      </c>
      <c r="J6" s="4">
        <v>135416.16140000001</v>
      </c>
      <c r="K6" s="4">
        <v>4.0654205607476639</v>
      </c>
      <c r="L6" s="4">
        <v>11.636670115837138</v>
      </c>
      <c r="M6" s="4">
        <v>1.0419117301672187</v>
      </c>
      <c r="N6" s="4">
        <v>12.721768050000001</v>
      </c>
    </row>
    <row r="7" spans="2:14" s="4" customFormat="1">
      <c r="B7" s="4" t="str">
        <f>VLOOKUP(F7,[1]NUTS_Europa!$A$2:$C$81,2,FALSE)</f>
        <v>BE23</v>
      </c>
      <c r="C7" s="4">
        <f>VLOOKUP(F7,[1]NUTS_Europa!$A$2:$C$81,3,FALSE)</f>
        <v>253</v>
      </c>
      <c r="D7" s="4" t="str">
        <f>VLOOKUP(G7,[1]NUTS_Europa!$A$2:$C$81,2,FALSE)</f>
        <v>NL33</v>
      </c>
      <c r="E7" s="4">
        <f>VLOOKUP(G7,[1]NUTS_Europa!$A$2:$C$81,3,FALSE)</f>
        <v>220</v>
      </c>
      <c r="F7" s="4">
        <v>2</v>
      </c>
      <c r="G7" s="4">
        <v>73</v>
      </c>
      <c r="H7" s="4">
        <v>4930.2740335932658</v>
      </c>
      <c r="I7" s="4">
        <v>44418.546160533733</v>
      </c>
      <c r="J7" s="4">
        <v>144185.261</v>
      </c>
      <c r="K7" s="4">
        <v>4.0654205607476639</v>
      </c>
      <c r="L7" s="4">
        <v>11.636670115837138</v>
      </c>
      <c r="M7" s="4">
        <v>1.0419117301672187</v>
      </c>
      <c r="N7" s="4">
        <v>12.721768050000001</v>
      </c>
    </row>
    <row r="8" spans="2:14" s="4" customFormat="1">
      <c r="B8" s="4" t="str">
        <f>VLOOKUP(F8,[1]NUTS_Europa!$A$2:$C$81,2,FALSE)</f>
        <v>BE25</v>
      </c>
      <c r="C8" s="4">
        <f>VLOOKUP(F8,[1]NUTS_Europa!$A$2:$C$81,3,FALSE)</f>
        <v>235</v>
      </c>
      <c r="D8" s="4" t="str">
        <f>VLOOKUP(G8,[1]NUTS_Europa!$A$2:$C$81,2,FALSE)</f>
        <v>DE50</v>
      </c>
      <c r="E8" s="4">
        <f>VLOOKUP(G8,[1]NUTS_Europa!$A$2:$C$81,3,FALSE)</f>
        <v>1069</v>
      </c>
      <c r="F8" s="4">
        <v>3</v>
      </c>
      <c r="G8" s="4">
        <v>44</v>
      </c>
      <c r="H8" s="4">
        <v>4528.7714619251437</v>
      </c>
      <c r="I8" s="4">
        <v>58813.063649696072</v>
      </c>
      <c r="J8" s="4">
        <v>154854.3009</v>
      </c>
      <c r="K8" s="4">
        <v>19.049532710280378</v>
      </c>
      <c r="L8" s="4">
        <v>9.8882171203707792</v>
      </c>
      <c r="M8" s="4">
        <v>1.0215995831984059</v>
      </c>
      <c r="N8" s="4">
        <v>15.482575701680013</v>
      </c>
    </row>
    <row r="9" spans="2:14" s="4" customFormat="1">
      <c r="B9" s="4" t="str">
        <f>VLOOKUP(F9,[1]NUTS_Europa!$A$2:$C$81,2,FALSE)</f>
        <v>BE25</v>
      </c>
      <c r="C9" s="4">
        <f>VLOOKUP(F9,[1]NUTS_Europa!$A$2:$C$81,3,FALSE)</f>
        <v>235</v>
      </c>
      <c r="D9" s="4" t="str">
        <f>VLOOKUP(G9,[1]NUTS_Europa!$A$2:$C$81,2,FALSE)</f>
        <v>DE94</v>
      </c>
      <c r="E9" s="4">
        <f>VLOOKUP(G9,[1]NUTS_Europa!$A$2:$C$81,3,FALSE)</f>
        <v>1069</v>
      </c>
      <c r="F9" s="4">
        <v>3</v>
      </c>
      <c r="G9" s="4">
        <v>48</v>
      </c>
      <c r="H9" s="4">
        <v>5504.5453129478246</v>
      </c>
      <c r="I9" s="4">
        <v>58813.063649696072</v>
      </c>
      <c r="J9" s="4">
        <v>159445.52859999999</v>
      </c>
      <c r="K9" s="4">
        <v>19.049532710280378</v>
      </c>
      <c r="L9" s="4">
        <v>9.8882171203707792</v>
      </c>
      <c r="M9" s="4">
        <v>1.0215995831984059</v>
      </c>
      <c r="N9" s="4">
        <v>15.482575701680013</v>
      </c>
    </row>
    <row r="10" spans="2:14" s="4" customFormat="1">
      <c r="B10" s="4" t="str">
        <f>VLOOKUP(F10,[1]NUTS_Europa!$A$2:$C$81,2,FALSE)</f>
        <v>DE50</v>
      </c>
      <c r="C10" s="4">
        <f>VLOOKUP(F10,[1]NUTS_Europa!$A$2:$C$81,3,FALSE)</f>
        <v>245</v>
      </c>
      <c r="D10" s="4" t="str">
        <f>VLOOKUP(G10,[1]NUTS_Europa!$A$2:$C$81,2,FALSE)</f>
        <v>ES12</v>
      </c>
      <c r="E10" s="4">
        <f>VLOOKUP(G10,[1]NUTS_Europa!$A$2:$C$81,3,FALSE)</f>
        <v>285</v>
      </c>
      <c r="F10" s="4">
        <v>4</v>
      </c>
      <c r="G10" s="4">
        <v>12</v>
      </c>
      <c r="H10" s="4">
        <v>53917.118663054171</v>
      </c>
      <c r="I10" s="4">
        <v>469576.42486435053</v>
      </c>
      <c r="J10" s="4">
        <v>114346.8514</v>
      </c>
      <c r="K10" s="4">
        <v>47.006542056074771</v>
      </c>
      <c r="L10" s="4">
        <v>9.7469581163528272</v>
      </c>
      <c r="M10" s="4">
        <v>1.1812079579876538</v>
      </c>
      <c r="N10" s="4">
        <v>15.17315335326356</v>
      </c>
    </row>
    <row r="11" spans="2:14" s="4" customFormat="1">
      <c r="B11" s="4" t="str">
        <f>VLOOKUP(F11,[1]NUTS_Europa!$A$2:$C$81,2,FALSE)</f>
        <v>DE50</v>
      </c>
      <c r="C11" s="4">
        <f>VLOOKUP(F11,[1]NUTS_Europa!$A$2:$C$81,3,FALSE)</f>
        <v>245</v>
      </c>
      <c r="D11" s="4" t="str">
        <f>VLOOKUP(G11,[1]NUTS_Europa!$A$2:$C$81,2,FALSE)</f>
        <v>ES11</v>
      </c>
      <c r="E11" s="4">
        <f>VLOOKUP(G11,[1]NUTS_Europa!$A$2:$C$81,3,FALSE)</f>
        <v>285</v>
      </c>
      <c r="F11" s="4">
        <v>4</v>
      </c>
      <c r="G11" s="4">
        <v>51</v>
      </c>
      <c r="H11" s="4">
        <v>50809.232008011903</v>
      </c>
      <c r="I11" s="4">
        <v>469576.42486435053</v>
      </c>
      <c r="J11" s="4">
        <v>114346.8514</v>
      </c>
      <c r="K11" s="4">
        <v>47.006542056074771</v>
      </c>
      <c r="L11" s="4">
        <v>9.7469581163528272</v>
      </c>
      <c r="M11" s="4">
        <v>1.1812079579876538</v>
      </c>
      <c r="N11" s="4">
        <v>15.17315335326356</v>
      </c>
    </row>
    <row r="12" spans="2:14" s="4" customFormat="1">
      <c r="B12" s="4" t="str">
        <f>VLOOKUP(F12,[1]NUTS_Europa!$A$2:$C$81,2,FALSE)</f>
        <v>DE60</v>
      </c>
      <c r="C12" s="4">
        <f>VLOOKUP(F12,[1]NUTS_Europa!$A$2:$C$81,3,FALSE)</f>
        <v>1069</v>
      </c>
      <c r="D12" s="4" t="str">
        <f>VLOOKUP(G12,[1]NUTS_Europa!$A$2:$C$81,2,FALSE)</f>
        <v>FRD2</v>
      </c>
      <c r="E12" s="4">
        <f>VLOOKUP(G12,[1]NUTS_Europa!$A$2:$C$81,3,FALSE)</f>
        <v>269</v>
      </c>
      <c r="F12" s="4">
        <v>5</v>
      </c>
      <c r="G12" s="4">
        <v>20</v>
      </c>
      <c r="H12" s="4">
        <v>7230.3085193170928</v>
      </c>
      <c r="I12" s="4">
        <v>71835.959599288501</v>
      </c>
      <c r="J12" s="4">
        <v>145277.79319999999</v>
      </c>
      <c r="K12" s="4">
        <v>24.348130841121495</v>
      </c>
      <c r="L12" s="4">
        <v>9.4878780871106585</v>
      </c>
      <c r="M12" s="4">
        <v>4.1022665522314528</v>
      </c>
      <c r="N12" s="4">
        <v>52.695479294783247</v>
      </c>
    </row>
    <row r="13" spans="2:14" s="4" customFormat="1">
      <c r="B13" s="4" t="str">
        <f>VLOOKUP(F13,[1]NUTS_Europa!$A$2:$C$81,2,FALSE)</f>
        <v>DE60</v>
      </c>
      <c r="C13" s="4">
        <f>VLOOKUP(F13,[1]NUTS_Europa!$A$2:$C$81,3,FALSE)</f>
        <v>1069</v>
      </c>
      <c r="D13" s="4" t="str">
        <f>VLOOKUP(G13,[1]NUTS_Europa!$A$2:$C$81,2,FALSE)</f>
        <v>FRD1</v>
      </c>
      <c r="E13" s="4">
        <f>VLOOKUP(G13,[1]NUTS_Europa!$A$2:$C$81,3,FALSE)</f>
        <v>269</v>
      </c>
      <c r="F13" s="4">
        <v>5</v>
      </c>
      <c r="G13" s="4">
        <v>59</v>
      </c>
      <c r="H13" s="4">
        <v>10980.361225138624</v>
      </c>
      <c r="I13" s="4">
        <v>71835.959599288501</v>
      </c>
      <c r="J13" s="4">
        <v>145277.79319999999</v>
      </c>
      <c r="K13" s="4">
        <v>24.348130841121495</v>
      </c>
      <c r="L13" s="4">
        <v>9.4878780871106585</v>
      </c>
      <c r="M13" s="4">
        <v>4.1022665522314528</v>
      </c>
      <c r="N13" s="4">
        <v>52.695479294783247</v>
      </c>
    </row>
    <row r="14" spans="2:14" s="4" customFormat="1">
      <c r="B14" s="4" t="str">
        <f>VLOOKUP(F14,[1]NUTS_Europa!$A$2:$C$81,2,FALSE)</f>
        <v>DE80</v>
      </c>
      <c r="C14" s="4">
        <f>VLOOKUP(F14,[1]NUTS_Europa!$A$2:$C$81,3,FALSE)</f>
        <v>1069</v>
      </c>
      <c r="D14" s="4" t="str">
        <f>VLOOKUP(G14,[1]NUTS_Europa!$A$2:$C$81,2,FALSE)</f>
        <v>FRE1</v>
      </c>
      <c r="E14" s="4">
        <f>VLOOKUP(G14,[1]NUTS_Europa!$A$2:$C$81,3,FALSE)</f>
        <v>235</v>
      </c>
      <c r="F14" s="4">
        <v>6</v>
      </c>
      <c r="G14" s="4">
        <v>61</v>
      </c>
      <c r="H14" s="4">
        <v>7419.501495579836</v>
      </c>
      <c r="I14" s="4">
        <v>58813.063649696072</v>
      </c>
      <c r="J14" s="4">
        <v>137713.6226</v>
      </c>
      <c r="K14" s="4">
        <v>19.049532710280378</v>
      </c>
      <c r="L14" s="4">
        <v>9.8882171203707792</v>
      </c>
      <c r="M14" s="4">
        <v>1.0215995831984059</v>
      </c>
      <c r="N14" s="4">
        <v>15.482575701680013</v>
      </c>
    </row>
    <row r="15" spans="2:14" s="4" customFormat="1">
      <c r="B15" s="4" t="str">
        <f>VLOOKUP(F15,[1]NUTS_Europa!$A$2:$C$81,2,FALSE)</f>
        <v>DE80</v>
      </c>
      <c r="C15" s="4">
        <f>VLOOKUP(F15,[1]NUTS_Europa!$A$2:$C$81,3,FALSE)</f>
        <v>1069</v>
      </c>
      <c r="D15" s="4" t="str">
        <f>VLOOKUP(G15,[1]NUTS_Europa!$A$2:$C$81,2,FALSE)</f>
        <v>FRF2</v>
      </c>
      <c r="E15" s="4">
        <f>VLOOKUP(G15,[1]NUTS_Europa!$A$2:$C$81,3,FALSE)</f>
        <v>235</v>
      </c>
      <c r="F15" s="4">
        <v>6</v>
      </c>
      <c r="G15" s="4">
        <v>67</v>
      </c>
      <c r="H15" s="4">
        <v>12469.131174622211</v>
      </c>
      <c r="I15" s="4">
        <v>58813.063649696072</v>
      </c>
      <c r="J15" s="4">
        <v>145035.59770000001</v>
      </c>
      <c r="K15" s="4">
        <v>19.049532710280378</v>
      </c>
      <c r="L15" s="4">
        <v>9.8882171203707792</v>
      </c>
      <c r="M15" s="4">
        <v>1.0215995831984059</v>
      </c>
      <c r="N15" s="4">
        <v>15.482575701680013</v>
      </c>
    </row>
    <row r="16" spans="2:14" s="4" customFormat="1">
      <c r="B16" s="4" t="str">
        <f>VLOOKUP(F16,[1]NUTS_Europa!$A$2:$C$81,2,FALSE)</f>
        <v>DE93</v>
      </c>
      <c r="C16" s="4">
        <f>VLOOKUP(F16,[1]NUTS_Europa!$A$2:$C$81,3,FALSE)</f>
        <v>1069</v>
      </c>
      <c r="D16" s="4" t="str">
        <f>VLOOKUP(G16,[1]NUTS_Europa!$A$2:$C$81,2,FALSE)</f>
        <v>FRF2</v>
      </c>
      <c r="E16" s="4">
        <f>VLOOKUP(G16,[1]NUTS_Europa!$A$2:$C$81,3,FALSE)</f>
        <v>269</v>
      </c>
      <c r="F16" s="4">
        <v>7</v>
      </c>
      <c r="G16" s="4">
        <v>27</v>
      </c>
      <c r="H16" s="4">
        <v>18971.709703411445</v>
      </c>
      <c r="I16" s="4">
        <v>71835.959599288501</v>
      </c>
      <c r="J16" s="4">
        <v>137713.6226</v>
      </c>
      <c r="K16" s="4">
        <v>24.348130841121495</v>
      </c>
      <c r="L16" s="4">
        <v>9.4878780871106585</v>
      </c>
      <c r="M16" s="4">
        <v>4.1022665522314528</v>
      </c>
      <c r="N16" s="4">
        <v>52.695479294783247</v>
      </c>
    </row>
    <row r="17" spans="2:14" s="4" customFormat="1">
      <c r="B17" s="4" t="str">
        <f>VLOOKUP(F17,[1]NUTS_Europa!$A$2:$C$81,2,FALSE)</f>
        <v>DE93</v>
      </c>
      <c r="C17" s="4">
        <f>VLOOKUP(F17,[1]NUTS_Europa!$A$2:$C$81,3,FALSE)</f>
        <v>1069</v>
      </c>
      <c r="D17" s="4" t="str">
        <f>VLOOKUP(G17,[1]NUTS_Europa!$A$2:$C$81,2,FALSE)</f>
        <v>FRI2</v>
      </c>
      <c r="E17" s="4">
        <f>VLOOKUP(G17,[1]NUTS_Europa!$A$2:$C$81,3,FALSE)</f>
        <v>269</v>
      </c>
      <c r="F17" s="4">
        <v>7</v>
      </c>
      <c r="G17" s="4">
        <v>29</v>
      </c>
      <c r="H17" s="4">
        <v>19248.466360667648</v>
      </c>
      <c r="I17" s="4">
        <v>71835.959599288501</v>
      </c>
      <c r="J17" s="4">
        <v>145277.79319999999</v>
      </c>
      <c r="K17" s="4">
        <v>24.348130841121495</v>
      </c>
      <c r="L17" s="4">
        <v>9.4878780871106585</v>
      </c>
      <c r="M17" s="4">
        <v>4.1022665522314528</v>
      </c>
      <c r="N17" s="4">
        <v>52.695479294783247</v>
      </c>
    </row>
    <row r="18" spans="2:14" s="4" customFormat="1">
      <c r="B18" s="4" t="str">
        <f>VLOOKUP(F18,[1]NUTS_Europa!$A$2:$C$81,2,FALSE)</f>
        <v>DE94</v>
      </c>
      <c r="C18" s="4">
        <f>VLOOKUP(F18,[1]NUTS_Europa!$A$2:$C$81,3,FALSE)</f>
        <v>245</v>
      </c>
      <c r="D18" s="4" t="str">
        <f>VLOOKUP(G18,[1]NUTS_Europa!$A$2:$C$81,2,FALSE)</f>
        <v>ES11</v>
      </c>
      <c r="E18" s="4">
        <f>VLOOKUP(G18,[1]NUTS_Europa!$A$2:$C$81,3,FALSE)</f>
        <v>285</v>
      </c>
      <c r="F18" s="4">
        <v>8</v>
      </c>
      <c r="G18" s="4">
        <v>51</v>
      </c>
      <c r="H18" s="4">
        <v>51084.160442881024</v>
      </c>
      <c r="I18" s="4">
        <v>469576.42486435053</v>
      </c>
      <c r="J18" s="4">
        <v>117061.7148</v>
      </c>
      <c r="K18" s="4">
        <v>47.006542056074771</v>
      </c>
      <c r="L18" s="4">
        <v>9.7469581163528272</v>
      </c>
      <c r="M18" s="4">
        <v>1.1812079579876538</v>
      </c>
      <c r="N18" s="4">
        <v>15.17315335326356</v>
      </c>
    </row>
    <row r="19" spans="2:14" s="4" customFormat="1">
      <c r="B19" s="4" t="str">
        <f>VLOOKUP(F19,[1]NUTS_Europa!$A$2:$C$81,2,FALSE)</f>
        <v>DE94</v>
      </c>
      <c r="C19" s="4">
        <f>VLOOKUP(F19,[1]NUTS_Europa!$A$2:$C$81,3,FALSE)</f>
        <v>245</v>
      </c>
      <c r="D19" s="4" t="str">
        <f>VLOOKUP(G19,[1]NUTS_Europa!$A$2:$C$81,2,FALSE)</f>
        <v>ES13</v>
      </c>
      <c r="E19" s="4">
        <f>VLOOKUP(G19,[1]NUTS_Europa!$A$2:$C$81,3,FALSE)</f>
        <v>285</v>
      </c>
      <c r="F19" s="4">
        <v>8</v>
      </c>
      <c r="G19" s="4">
        <v>53</v>
      </c>
      <c r="H19" s="4">
        <v>57638.613708963756</v>
      </c>
      <c r="I19" s="4">
        <v>469576.42486435053</v>
      </c>
      <c r="J19" s="4">
        <v>198656.2873</v>
      </c>
      <c r="K19" s="4">
        <v>47.006542056074771</v>
      </c>
      <c r="L19" s="4">
        <v>9.7469581163528272</v>
      </c>
      <c r="M19" s="4">
        <v>1.1812079579876538</v>
      </c>
      <c r="N19" s="4">
        <v>15.17315335326356</v>
      </c>
    </row>
    <row r="20" spans="2:14" s="4" customFormat="1">
      <c r="B20" s="4" t="str">
        <f>VLOOKUP(F20,[1]NUTS_Europa!$A$2:$C$81,2,FALSE)</f>
        <v>DEA1</v>
      </c>
      <c r="C20" s="4">
        <f>VLOOKUP(F20,[1]NUTS_Europa!$A$2:$C$81,3,FALSE)</f>
        <v>253</v>
      </c>
      <c r="D20" s="4" t="str">
        <f>VLOOKUP(G20,[1]NUTS_Europa!$A$2:$C$81,2,FALSE)</f>
        <v>BE23</v>
      </c>
      <c r="E20" s="4">
        <f>VLOOKUP(G20,[1]NUTS_Europa!$A$2:$C$81,3,FALSE)</f>
        <v>220</v>
      </c>
      <c r="F20" s="4">
        <v>9</v>
      </c>
      <c r="G20" s="4">
        <v>42</v>
      </c>
      <c r="H20" s="4">
        <v>5768.7988423656952</v>
      </c>
      <c r="I20" s="4">
        <v>44418.546160533733</v>
      </c>
      <c r="J20" s="4">
        <v>145277.79319999999</v>
      </c>
      <c r="K20" s="4">
        <v>4.0654205607476639</v>
      </c>
      <c r="L20" s="4">
        <v>11.636670115837138</v>
      </c>
      <c r="M20" s="4">
        <v>1.0419117301672187</v>
      </c>
      <c r="N20" s="4">
        <v>12.721768050000001</v>
      </c>
    </row>
    <row r="21" spans="2:14" s="4" customFormat="1">
      <c r="B21" s="4" t="str">
        <f>VLOOKUP(F21,[1]NUTS_Europa!$A$2:$C$81,2,FALSE)</f>
        <v>DEA1</v>
      </c>
      <c r="C21" s="4">
        <f>VLOOKUP(F21,[1]NUTS_Europa!$A$2:$C$81,3,FALSE)</f>
        <v>253</v>
      </c>
      <c r="D21" s="4" t="str">
        <f>VLOOKUP(G21,[1]NUTS_Europa!$A$2:$C$81,2,FALSE)</f>
        <v>NL33</v>
      </c>
      <c r="E21" s="4">
        <f>VLOOKUP(G21,[1]NUTS_Europa!$A$2:$C$81,3,FALSE)</f>
        <v>220</v>
      </c>
      <c r="F21" s="4">
        <v>9</v>
      </c>
      <c r="G21" s="4">
        <v>73</v>
      </c>
      <c r="H21" s="4">
        <v>8062.2143054026392</v>
      </c>
      <c r="I21" s="4">
        <v>44418.546160533733</v>
      </c>
      <c r="J21" s="4">
        <v>131067.4498</v>
      </c>
      <c r="K21" s="4">
        <v>4.0654205607476639</v>
      </c>
      <c r="L21" s="4">
        <v>11.636670115837138</v>
      </c>
      <c r="M21" s="4">
        <v>1.0419117301672187</v>
      </c>
      <c r="N21" s="4">
        <v>12.721768050000001</v>
      </c>
    </row>
    <row r="22" spans="2:14" s="4" customFormat="1">
      <c r="B22" s="4" t="str">
        <f>VLOOKUP(F22,[1]NUTS_Europa!$A$2:$C$81,2,FALSE)</f>
        <v>DEF0</v>
      </c>
      <c r="C22" s="4">
        <f>VLOOKUP(F22,[1]NUTS_Europa!$A$2:$C$81,3,FALSE)</f>
        <v>1069</v>
      </c>
      <c r="D22" s="4" t="str">
        <f>VLOOKUP(G22,[1]NUTS_Europa!$A$2:$C$81,2,FALSE)</f>
        <v>FRD2</v>
      </c>
      <c r="E22" s="4">
        <f>VLOOKUP(G22,[1]NUTS_Europa!$A$2:$C$81,3,FALSE)</f>
        <v>269</v>
      </c>
      <c r="F22" s="4">
        <v>10</v>
      </c>
      <c r="G22" s="4">
        <v>20</v>
      </c>
      <c r="H22" s="4">
        <v>13381.225226836174</v>
      </c>
      <c r="I22" s="4">
        <v>71835.959599288501</v>
      </c>
      <c r="J22" s="4">
        <v>122072.6309</v>
      </c>
      <c r="K22" s="4">
        <v>24.348130841121495</v>
      </c>
      <c r="L22" s="4">
        <v>9.4878780871106585</v>
      </c>
      <c r="M22" s="4">
        <v>4.1022665522314528</v>
      </c>
      <c r="N22" s="4">
        <v>52.695479294783247</v>
      </c>
    </row>
    <row r="23" spans="2:14" s="4" customFormat="1">
      <c r="B23" s="4" t="str">
        <f>VLOOKUP(F23,[1]NUTS_Europa!$A$2:$C$81,2,FALSE)</f>
        <v>DEF0</v>
      </c>
      <c r="C23" s="4">
        <f>VLOOKUP(F23,[1]NUTS_Europa!$A$2:$C$81,3,FALSE)</f>
        <v>1069</v>
      </c>
      <c r="D23" s="4" t="str">
        <f>VLOOKUP(G23,[1]NUTS_Europa!$A$2:$C$81,2,FALSE)</f>
        <v>FRD1</v>
      </c>
      <c r="E23" s="4">
        <f>VLOOKUP(G23,[1]NUTS_Europa!$A$2:$C$81,3,FALSE)</f>
        <v>269</v>
      </c>
      <c r="F23" s="4">
        <v>10</v>
      </c>
      <c r="G23" s="4">
        <v>59</v>
      </c>
      <c r="H23" s="4">
        <v>17131.277932657704</v>
      </c>
      <c r="I23" s="4">
        <v>71835.959599288501</v>
      </c>
      <c r="J23" s="4">
        <v>122072.6309</v>
      </c>
      <c r="K23" s="4">
        <v>24.348130841121495</v>
      </c>
      <c r="L23" s="4">
        <v>9.4878780871106585</v>
      </c>
      <c r="M23" s="4">
        <v>4.1022665522314528</v>
      </c>
      <c r="N23" s="4">
        <v>52.695479294783247</v>
      </c>
    </row>
    <row r="24" spans="2:14" s="4" customFormat="1">
      <c r="B24" s="4" t="str">
        <f>VLOOKUP(F24,[1]NUTS_Europa!$A$2:$C$81,2,FALSE)</f>
        <v>ES11</v>
      </c>
      <c r="C24" s="4">
        <f>VLOOKUP(F24,[1]NUTS_Europa!$A$2:$C$81,3,FALSE)</f>
        <v>288</v>
      </c>
      <c r="D24" s="4" t="str">
        <f>VLOOKUP(G24,[1]NUTS_Europa!$A$2:$C$81,2,FALSE)</f>
        <v>PT11</v>
      </c>
      <c r="E24" s="4">
        <f>VLOOKUP(G24,[1]NUTS_Europa!$A$2:$C$81,3,FALSE)</f>
        <v>111</v>
      </c>
      <c r="F24" s="4">
        <v>11</v>
      </c>
      <c r="G24" s="4">
        <v>36</v>
      </c>
      <c r="H24" s="4">
        <v>4385.6105694693142</v>
      </c>
      <c r="I24" s="4">
        <v>44655.193825199029</v>
      </c>
      <c r="J24" s="4">
        <v>117061.7148</v>
      </c>
      <c r="K24" s="4">
        <v>3.4565420560747664</v>
      </c>
      <c r="L24" s="4">
        <v>8.9221932197492393</v>
      </c>
      <c r="M24" s="4">
        <v>0.67391978418212883</v>
      </c>
      <c r="N24" s="4">
        <v>10.2314247</v>
      </c>
    </row>
    <row r="25" spans="2:14" s="4" customFormat="1">
      <c r="B25" s="4" t="str">
        <f>VLOOKUP(F25,[1]NUTS_Europa!$A$2:$C$81,2,FALSE)</f>
        <v>ES11</v>
      </c>
      <c r="C25" s="4">
        <f>VLOOKUP(F25,[1]NUTS_Europa!$A$2:$C$81,3,FALSE)</f>
        <v>288</v>
      </c>
      <c r="D25" s="4" t="str">
        <f>VLOOKUP(G25,[1]NUTS_Europa!$A$2:$C$81,2,FALSE)</f>
        <v>PT16</v>
      </c>
      <c r="E25" s="4">
        <f>VLOOKUP(G25,[1]NUTS_Europa!$A$2:$C$81,3,FALSE)</f>
        <v>111</v>
      </c>
      <c r="F25" s="4">
        <v>11</v>
      </c>
      <c r="G25" s="4">
        <v>38</v>
      </c>
      <c r="H25" s="4">
        <v>4049.7640536918134</v>
      </c>
      <c r="I25" s="4">
        <v>44655.193825199029</v>
      </c>
      <c r="J25" s="4">
        <v>198656.2873</v>
      </c>
      <c r="K25" s="4">
        <v>3.4565420560747664</v>
      </c>
      <c r="L25" s="4">
        <v>8.9221932197492393</v>
      </c>
      <c r="M25" s="4">
        <v>0.67391978418212883</v>
      </c>
      <c r="N25" s="4">
        <v>10.2314247</v>
      </c>
    </row>
    <row r="26" spans="2:14" s="4" customFormat="1">
      <c r="B26" s="4" t="str">
        <f>VLOOKUP(F26,[1]NUTS_Europa!$A$2:$C$81,2,FALSE)</f>
        <v>ES12</v>
      </c>
      <c r="C26" s="4">
        <f>VLOOKUP(F26,[1]NUTS_Europa!$A$2:$C$81,3,FALSE)</f>
        <v>285</v>
      </c>
      <c r="D26" s="4" t="str">
        <f>VLOOKUP(G26,[1]NUTS_Europa!$A$2:$C$81,2,FALSE)</f>
        <v>DEF0</v>
      </c>
      <c r="E26" s="4">
        <f>VLOOKUP(G26,[1]NUTS_Europa!$A$2:$C$81,3,FALSE)</f>
        <v>245</v>
      </c>
      <c r="F26" s="4">
        <v>12</v>
      </c>
      <c r="G26" s="4">
        <v>50</v>
      </c>
      <c r="H26" s="4">
        <v>55251.916136694119</v>
      </c>
      <c r="I26" s="4">
        <v>469576.42486435053</v>
      </c>
      <c r="J26" s="4">
        <v>144185.261</v>
      </c>
      <c r="K26" s="4">
        <v>47.006542056074771</v>
      </c>
      <c r="L26" s="4">
        <v>9.7469581163528272</v>
      </c>
      <c r="M26" s="4">
        <v>1.1812079579876538</v>
      </c>
      <c r="N26" s="4">
        <v>15.17315335326356</v>
      </c>
    </row>
    <row r="27" spans="2:14" s="4" customFormat="1">
      <c r="B27" s="4" t="str">
        <f>VLOOKUP(F27,[1]NUTS_Europa!$A$2:$C$81,2,FALSE)</f>
        <v>ES13</v>
      </c>
      <c r="C27" s="4">
        <f>VLOOKUP(F27,[1]NUTS_Europa!$A$2:$C$81,3,FALSE)</f>
        <v>163</v>
      </c>
      <c r="D27" s="4" t="str">
        <f>VLOOKUP(G27,[1]NUTS_Europa!$A$2:$C$81,2,FALSE)</f>
        <v>FRG0</v>
      </c>
      <c r="E27" s="4">
        <f>VLOOKUP(G27,[1]NUTS_Europa!$A$2:$C$81,3,FALSE)</f>
        <v>282</v>
      </c>
      <c r="F27" s="4">
        <v>13</v>
      </c>
      <c r="G27" s="4">
        <v>22</v>
      </c>
      <c r="H27" s="4">
        <v>7075.2016710900643</v>
      </c>
      <c r="I27" s="4">
        <v>56268.671570471299</v>
      </c>
      <c r="J27" s="4">
        <v>144185.261</v>
      </c>
      <c r="K27" s="4">
        <v>12.464018691588787</v>
      </c>
      <c r="L27" s="4">
        <v>15.910901501589244</v>
      </c>
      <c r="M27" s="4">
        <v>1.2848745204594909</v>
      </c>
      <c r="N27" s="4">
        <v>14.30348747046744</v>
      </c>
    </row>
    <row r="28" spans="2:14" s="4" customFormat="1">
      <c r="B28" s="4" t="str">
        <f>VLOOKUP(F28,[1]NUTS_Europa!$A$2:$C$81,2,FALSE)</f>
        <v>ES13</v>
      </c>
      <c r="C28" s="4">
        <f>VLOOKUP(F28,[1]NUTS_Europa!$A$2:$C$81,3,FALSE)</f>
        <v>163</v>
      </c>
      <c r="D28" s="4" t="str">
        <f>VLOOKUP(G28,[1]NUTS_Europa!$A$2:$C$81,2,FALSE)</f>
        <v>FRI2</v>
      </c>
      <c r="E28" s="4">
        <f>VLOOKUP(G28,[1]NUTS_Europa!$A$2:$C$81,3,FALSE)</f>
        <v>275</v>
      </c>
      <c r="F28" s="4">
        <v>13</v>
      </c>
      <c r="G28" s="4">
        <v>69</v>
      </c>
      <c r="H28" s="4">
        <v>7717.0223313808829</v>
      </c>
      <c r="I28" s="4">
        <v>51301.512651017503</v>
      </c>
      <c r="J28" s="4">
        <v>135416.16140000001</v>
      </c>
      <c r="K28" s="4">
        <v>11.728971962616823</v>
      </c>
      <c r="L28" s="4">
        <v>11.714082990870025</v>
      </c>
      <c r="M28" s="4">
        <v>1.3083952149829952</v>
      </c>
      <c r="N28" s="4">
        <v>14.56532468029344</v>
      </c>
    </row>
    <row r="29" spans="2:14" s="4" customFormat="1">
      <c r="B29" s="4" t="str">
        <f>VLOOKUP(F29,[1]NUTS_Europa!$A$2:$C$81,2,FALSE)</f>
        <v>ES21</v>
      </c>
      <c r="C29" s="4">
        <f>VLOOKUP(F29,[1]NUTS_Europa!$A$2:$C$81,3,FALSE)</f>
        <v>163</v>
      </c>
      <c r="D29" s="4" t="str">
        <f>VLOOKUP(G29,[1]NUTS_Europa!$A$2:$C$81,2,FALSE)</f>
        <v>FRI3</v>
      </c>
      <c r="E29" s="4">
        <f>VLOOKUP(G29,[1]NUTS_Europa!$A$2:$C$81,3,FALSE)</f>
        <v>282</v>
      </c>
      <c r="F29" s="4">
        <v>14</v>
      </c>
      <c r="G29" s="4">
        <v>65</v>
      </c>
      <c r="H29" s="4">
        <v>8111.8841145796159</v>
      </c>
      <c r="I29" s="4">
        <v>56268.671570471299</v>
      </c>
      <c r="J29" s="4">
        <v>119215.969</v>
      </c>
      <c r="K29" s="4">
        <v>12.464018691588787</v>
      </c>
      <c r="L29" s="4">
        <v>15.910901501589244</v>
      </c>
      <c r="M29" s="4">
        <v>1.2848745204594909</v>
      </c>
      <c r="N29" s="4">
        <v>14.30348747046744</v>
      </c>
    </row>
    <row r="30" spans="2:14" s="4" customFormat="1">
      <c r="B30" s="4" t="str">
        <f>VLOOKUP(F30,[1]NUTS_Europa!$A$2:$C$81,2,FALSE)</f>
        <v>ES21</v>
      </c>
      <c r="C30" s="4">
        <f>VLOOKUP(F30,[1]NUTS_Europa!$A$2:$C$81,3,FALSE)</f>
        <v>163</v>
      </c>
      <c r="D30" s="4" t="str">
        <f>VLOOKUP(G30,[1]NUTS_Europa!$A$2:$C$81,2,FALSE)</f>
        <v>FRI2</v>
      </c>
      <c r="E30" s="4">
        <f>VLOOKUP(G30,[1]NUTS_Europa!$A$2:$C$81,3,FALSE)</f>
        <v>275</v>
      </c>
      <c r="F30" s="4">
        <v>14</v>
      </c>
      <c r="G30" s="4">
        <v>69</v>
      </c>
      <c r="H30" s="4">
        <v>6860.25497690679</v>
      </c>
      <c r="I30" s="4">
        <v>51301.512651017503</v>
      </c>
      <c r="J30" s="4">
        <v>117061.7148</v>
      </c>
      <c r="K30" s="4">
        <v>11.728971962616823</v>
      </c>
      <c r="L30" s="4">
        <v>11.714082990870025</v>
      </c>
      <c r="M30" s="4">
        <v>1.3083952149829952</v>
      </c>
      <c r="N30" s="4">
        <v>14.56532468029344</v>
      </c>
    </row>
    <row r="31" spans="2:14" s="4" customFormat="1">
      <c r="B31" s="4" t="str">
        <f>VLOOKUP(F31,[1]NUTS_Europa!$A$2:$C$81,2,FALSE)</f>
        <v>ES51</v>
      </c>
      <c r="C31" s="4">
        <f>VLOOKUP(F31,[1]NUTS_Europa!$A$2:$C$81,3,FALSE)</f>
        <v>1063</v>
      </c>
      <c r="D31" s="4" t="str">
        <f>VLOOKUP(G31,[1]NUTS_Europa!$A$2:$C$81,2,FALSE)</f>
        <v>ES52</v>
      </c>
      <c r="E31" s="4">
        <f>VLOOKUP(G31,[1]NUTS_Europa!$A$2:$C$81,3,FALSE)</f>
        <v>1064</v>
      </c>
      <c r="F31" s="4">
        <v>15</v>
      </c>
      <c r="G31" s="4">
        <v>16</v>
      </c>
      <c r="H31" s="4">
        <v>24490.519110254103</v>
      </c>
      <c r="I31" s="4">
        <v>328212.99430298794</v>
      </c>
      <c r="J31" s="4">
        <v>135416.16140000001</v>
      </c>
      <c r="K31" s="4">
        <v>7.5700934579439254</v>
      </c>
      <c r="L31" s="4">
        <v>12.570898099431096</v>
      </c>
      <c r="M31" s="4">
        <v>6.242202218580494</v>
      </c>
      <c r="N31" s="4">
        <v>94.768878226490997</v>
      </c>
    </row>
    <row r="32" spans="2:14" s="4" customFormat="1">
      <c r="B32" s="4" t="str">
        <f>VLOOKUP(F32,[1]NUTS_Europa!$A$2:$C$81,2,FALSE)</f>
        <v>ES51</v>
      </c>
      <c r="C32" s="4">
        <f>VLOOKUP(F32,[1]NUTS_Europa!$A$2:$C$81,3,FALSE)</f>
        <v>1063</v>
      </c>
      <c r="D32" s="4" t="str">
        <f>VLOOKUP(G32,[1]NUTS_Europa!$A$2:$C$81,2,FALSE)</f>
        <v>ES62</v>
      </c>
      <c r="E32" s="4">
        <f>VLOOKUP(G32,[1]NUTS_Europa!$A$2:$C$81,3,FALSE)</f>
        <v>1064</v>
      </c>
      <c r="F32" s="4">
        <v>15</v>
      </c>
      <c r="G32" s="4">
        <v>18</v>
      </c>
      <c r="H32" s="4">
        <v>47348.592477615101</v>
      </c>
      <c r="I32" s="4">
        <v>328212.99430298794</v>
      </c>
      <c r="J32" s="4">
        <v>199597.76430000001</v>
      </c>
      <c r="K32" s="4">
        <v>7.5700934579439254</v>
      </c>
      <c r="L32" s="4">
        <v>12.570898099431096</v>
      </c>
      <c r="M32" s="4">
        <v>6.242202218580494</v>
      </c>
      <c r="N32" s="4">
        <v>94.768878226490997</v>
      </c>
    </row>
    <row r="33" spans="2:14" s="4" customFormat="1">
      <c r="B33" s="4" t="str">
        <f>VLOOKUP(F33,[1]NUTS_Europa!$A$2:$C$81,2,FALSE)</f>
        <v>ES52</v>
      </c>
      <c r="C33" s="4">
        <f>VLOOKUP(F33,[1]NUTS_Europa!$A$2:$C$81,3,FALSE)</f>
        <v>1064</v>
      </c>
      <c r="D33" s="4" t="str">
        <f>VLOOKUP(G33,[1]NUTS_Europa!$A$2:$C$81,2,FALSE)</f>
        <v>FRJ1</v>
      </c>
      <c r="E33" s="4">
        <f>VLOOKUP(G33,[1]NUTS_Europa!$A$2:$C$81,3,FALSE)</f>
        <v>1063</v>
      </c>
      <c r="F33" s="4">
        <v>16</v>
      </c>
      <c r="G33" s="4">
        <v>26</v>
      </c>
      <c r="H33" s="4">
        <v>54714.939474608953</v>
      </c>
      <c r="I33" s="4">
        <v>328212.99430298794</v>
      </c>
      <c r="J33" s="4">
        <v>117768.50930000001</v>
      </c>
      <c r="K33" s="4">
        <v>7.5700934579439254</v>
      </c>
      <c r="L33" s="4">
        <v>12.570898099431096</v>
      </c>
      <c r="M33" s="4">
        <v>6.242202218580494</v>
      </c>
      <c r="N33" s="4">
        <v>94.768878226490997</v>
      </c>
    </row>
    <row r="34" spans="2:14" s="4" customFormat="1">
      <c r="B34" s="4" t="str">
        <f>VLOOKUP(F34,[1]NUTS_Europa!$A$2:$C$81,2,FALSE)</f>
        <v>ES61</v>
      </c>
      <c r="C34" s="4">
        <f>VLOOKUP(F34,[1]NUTS_Europa!$A$2:$C$81,3,FALSE)</f>
        <v>61</v>
      </c>
      <c r="D34" s="4" t="str">
        <f>VLOOKUP(G34,[1]NUTS_Europa!$A$2:$C$81,2,FALSE)</f>
        <v>FRJ1</v>
      </c>
      <c r="E34" s="4">
        <f>VLOOKUP(G34,[1]NUTS_Europa!$A$2:$C$81,3,FALSE)</f>
        <v>1063</v>
      </c>
      <c r="F34" s="4">
        <v>17</v>
      </c>
      <c r="G34" s="4">
        <v>26</v>
      </c>
      <c r="H34" s="4">
        <v>38439.927317956113</v>
      </c>
      <c r="I34" s="4">
        <v>343940.56957619067</v>
      </c>
      <c r="J34" s="4">
        <v>122072.6309</v>
      </c>
      <c r="K34" s="4">
        <v>24.299065420560748</v>
      </c>
      <c r="L34" s="4">
        <v>10.495584175203195</v>
      </c>
      <c r="M34" s="4">
        <v>2.7891888131711045</v>
      </c>
      <c r="N34" s="4">
        <v>45.492445828008663</v>
      </c>
    </row>
    <row r="35" spans="2:14" s="4" customFormat="1">
      <c r="B35" s="4" t="str">
        <f>VLOOKUP(F35,[1]NUTS_Europa!$A$2:$C$81,2,FALSE)</f>
        <v>ES61</v>
      </c>
      <c r="C35" s="4">
        <f>VLOOKUP(F35,[1]NUTS_Europa!$A$2:$C$81,3,FALSE)</f>
        <v>61</v>
      </c>
      <c r="D35" s="4" t="str">
        <f>VLOOKUP(G35,[1]NUTS_Europa!$A$2:$C$81,2,FALSE)</f>
        <v>ES52</v>
      </c>
      <c r="E35" s="4">
        <f>VLOOKUP(G35,[1]NUTS_Europa!$A$2:$C$81,3,FALSE)</f>
        <v>1063</v>
      </c>
      <c r="F35" s="4">
        <v>17</v>
      </c>
      <c r="G35" s="4">
        <v>56</v>
      </c>
      <c r="H35" s="4">
        <v>39395.632619910917</v>
      </c>
      <c r="I35" s="4">
        <v>343940.56957619067</v>
      </c>
      <c r="J35" s="4">
        <v>145277.79319999999</v>
      </c>
      <c r="K35" s="4">
        <v>24.299065420560748</v>
      </c>
      <c r="L35" s="4">
        <v>10.495584175203195</v>
      </c>
      <c r="M35" s="4">
        <v>2.7891888131711045</v>
      </c>
      <c r="N35" s="4">
        <v>45.492445828008663</v>
      </c>
    </row>
    <row r="36" spans="2:14" s="4" customFormat="1">
      <c r="B36" s="4" t="str">
        <f>VLOOKUP(F36,[1]NUTS_Europa!$A$2:$C$81,2,FALSE)</f>
        <v>ES62</v>
      </c>
      <c r="C36" s="4">
        <f>VLOOKUP(F36,[1]NUTS_Europa!$A$2:$C$81,3,FALSE)</f>
        <v>1064</v>
      </c>
      <c r="D36" s="4" t="str">
        <f>VLOOKUP(G36,[1]NUTS_Europa!$A$2:$C$81,2,FALSE)</f>
        <v>PT16</v>
      </c>
      <c r="E36" s="4">
        <f>VLOOKUP(G36,[1]NUTS_Europa!$A$2:$C$81,3,FALSE)</f>
        <v>294</v>
      </c>
      <c r="F36" s="4">
        <v>18</v>
      </c>
      <c r="G36" s="4">
        <v>78</v>
      </c>
      <c r="H36" s="4">
        <v>16895.649740265362</v>
      </c>
      <c r="I36" s="4">
        <v>70324.810829200898</v>
      </c>
      <c r="J36" s="4">
        <v>191087.21979999999</v>
      </c>
      <c r="K36" s="4">
        <v>28.94065420560748</v>
      </c>
      <c r="L36" s="4">
        <v>10.329629863600534</v>
      </c>
      <c r="M36" s="4">
        <v>1.4112276545606877</v>
      </c>
      <c r="N36" s="4">
        <v>21.425204929572359</v>
      </c>
    </row>
    <row r="37" spans="2:14" s="4" customFormat="1">
      <c r="B37" s="4" t="str">
        <f>VLOOKUP(F37,[1]NUTS_Europa!$A$2:$C$81,2,FALSE)</f>
        <v>FRD1</v>
      </c>
      <c r="C37" s="4">
        <f>VLOOKUP(F37,[1]NUTS_Europa!$A$2:$C$81,3,FALSE)</f>
        <v>268</v>
      </c>
      <c r="D37" s="4" t="str">
        <f>VLOOKUP(G37,[1]NUTS_Europa!$A$2:$C$81,2,FALSE)</f>
        <v>FRF2</v>
      </c>
      <c r="E37" s="4">
        <f>VLOOKUP(G37,[1]NUTS_Europa!$A$2:$C$81,3,FALSE)</f>
        <v>269</v>
      </c>
      <c r="F37" s="4">
        <v>19</v>
      </c>
      <c r="G37" s="4">
        <v>27</v>
      </c>
      <c r="H37" s="4">
        <v>9191.390907543504</v>
      </c>
      <c r="I37" s="4">
        <v>56170.809154727307</v>
      </c>
      <c r="J37" s="4">
        <v>117061.7148</v>
      </c>
      <c r="K37" s="4">
        <v>4.8598130841121501</v>
      </c>
      <c r="L37" s="4">
        <v>11.672112302413993</v>
      </c>
      <c r="M37" s="4">
        <v>1.2534342938184966</v>
      </c>
      <c r="N37" s="4">
        <v>13.953488399999999</v>
      </c>
    </row>
    <row r="38" spans="2:14" s="4" customFormat="1">
      <c r="B38" s="4" t="str">
        <f>VLOOKUP(F38,[1]NUTS_Europa!$A$2:$C$81,2,FALSE)</f>
        <v>FRD1</v>
      </c>
      <c r="C38" s="4">
        <f>VLOOKUP(F38,[1]NUTS_Europa!$A$2:$C$81,3,FALSE)</f>
        <v>268</v>
      </c>
      <c r="D38" s="4" t="str">
        <f>VLOOKUP(G38,[1]NUTS_Europa!$A$2:$C$81,2,FALSE)</f>
        <v>FRI2</v>
      </c>
      <c r="E38" s="4">
        <f>VLOOKUP(G38,[1]NUTS_Europa!$A$2:$C$81,3,FALSE)</f>
        <v>269</v>
      </c>
      <c r="F38" s="4">
        <v>19</v>
      </c>
      <c r="G38" s="4">
        <v>29</v>
      </c>
      <c r="H38" s="4">
        <v>9264.6746286203033</v>
      </c>
      <c r="I38" s="4">
        <v>56170.809154727307</v>
      </c>
      <c r="J38" s="4">
        <v>198656.2873</v>
      </c>
      <c r="K38" s="4">
        <v>4.8598130841121501</v>
      </c>
      <c r="L38" s="4">
        <v>11.672112302413993</v>
      </c>
      <c r="M38" s="4">
        <v>1.2534342938184966</v>
      </c>
      <c r="N38" s="4">
        <v>13.953488399999999</v>
      </c>
    </row>
    <row r="39" spans="2:14" s="4" customFormat="1">
      <c r="B39" s="4" t="str">
        <f>VLOOKUP(F39,[1]NUTS_Europa!$A$2:$C$81,2,FALSE)</f>
        <v>FRE1</v>
      </c>
      <c r="C39" s="4">
        <f>VLOOKUP(F39,[1]NUTS_Europa!$A$2:$C$81,3,FALSE)</f>
        <v>220</v>
      </c>
      <c r="D39" s="4" t="str">
        <f>VLOOKUP(G39,[1]NUTS_Europa!$A$2:$C$81,2,FALSE)</f>
        <v>NL41</v>
      </c>
      <c r="E39" s="4">
        <f>VLOOKUP(G39,[1]NUTS_Europa!$A$2:$C$81,3,FALSE)</f>
        <v>253</v>
      </c>
      <c r="F39" s="4">
        <v>21</v>
      </c>
      <c r="G39" s="4">
        <v>35</v>
      </c>
      <c r="H39" s="4">
        <v>3807.7866401767837</v>
      </c>
      <c r="I39" s="4">
        <v>44418.546160533733</v>
      </c>
      <c r="J39" s="4">
        <v>142841.86170000001</v>
      </c>
      <c r="K39" s="4">
        <v>4.0654205607476639</v>
      </c>
      <c r="L39" s="4">
        <v>11.636670115837138</v>
      </c>
      <c r="M39" s="4">
        <v>1.0419117301672187</v>
      </c>
      <c r="N39" s="4">
        <v>12.721768050000001</v>
      </c>
    </row>
    <row r="40" spans="2:14" s="4" customFormat="1">
      <c r="B40" s="4" t="str">
        <f>VLOOKUP(F40,[1]NUTS_Europa!$A$2:$C$81,2,FALSE)</f>
        <v>FRE1</v>
      </c>
      <c r="C40" s="4">
        <f>VLOOKUP(F40,[1]NUTS_Europa!$A$2:$C$81,3,FALSE)</f>
        <v>220</v>
      </c>
      <c r="D40" s="4" t="str">
        <f>VLOOKUP(G40,[1]NUTS_Europa!$A$2:$C$81,2,FALSE)</f>
        <v>NL32</v>
      </c>
      <c r="E40" s="4">
        <f>VLOOKUP(G40,[1]NUTS_Europa!$A$2:$C$81,3,FALSE)</f>
        <v>253</v>
      </c>
      <c r="F40" s="4">
        <v>21</v>
      </c>
      <c r="G40" s="4">
        <v>72</v>
      </c>
      <c r="H40" s="4">
        <v>5506.5510436061886</v>
      </c>
      <c r="I40" s="4">
        <v>44418.546160533733</v>
      </c>
      <c r="J40" s="4">
        <v>117768.50930000001</v>
      </c>
      <c r="K40" s="4">
        <v>4.0654205607476639</v>
      </c>
      <c r="L40" s="4">
        <v>11.636670115837138</v>
      </c>
      <c r="M40" s="4">
        <v>1.0419117301672187</v>
      </c>
      <c r="N40" s="4">
        <v>12.721768050000001</v>
      </c>
    </row>
    <row r="41" spans="2:14" s="4" customFormat="1">
      <c r="B41" s="4" t="str">
        <f>VLOOKUP(F41,[1]NUTS_Europa!$A$2:$C$81,2,FALSE)</f>
        <v>FRG0</v>
      </c>
      <c r="C41" s="4">
        <f>VLOOKUP(F41,[1]NUTS_Europa!$A$2:$C$81,3,FALSE)</f>
        <v>282</v>
      </c>
      <c r="D41" s="4" t="str">
        <f>VLOOKUP(G41,[1]NUTS_Europa!$A$2:$C$81,2,FALSE)</f>
        <v>FRJ2</v>
      </c>
      <c r="E41" s="4">
        <f>VLOOKUP(G41,[1]NUTS_Europa!$A$2:$C$81,3,FALSE)</f>
        <v>163</v>
      </c>
      <c r="F41" s="4">
        <v>22</v>
      </c>
      <c r="G41" s="4">
        <v>68</v>
      </c>
      <c r="H41" s="4">
        <v>14455.929937238499</v>
      </c>
      <c r="I41" s="4">
        <v>56268.671570471299</v>
      </c>
      <c r="J41" s="4">
        <v>145277.79319999999</v>
      </c>
      <c r="K41" s="4">
        <v>12.464018691588787</v>
      </c>
      <c r="L41" s="4">
        <v>15.910901501589244</v>
      </c>
      <c r="M41" s="4">
        <v>1.2848745204594909</v>
      </c>
      <c r="N41" s="4">
        <v>14.30348747046744</v>
      </c>
    </row>
    <row r="42" spans="2:14" s="4" customFormat="1">
      <c r="B42" s="4" t="str">
        <f>VLOOKUP(F42,[1]NUTS_Europa!$A$2:$C$81,2,FALSE)</f>
        <v>FRH0</v>
      </c>
      <c r="C42" s="4">
        <f>VLOOKUP(F42,[1]NUTS_Europa!$A$2:$C$81,3,FALSE)</f>
        <v>283</v>
      </c>
      <c r="D42" s="4" t="str">
        <f>VLOOKUP(G42,[1]NUTS_Europa!$A$2:$C$81,2,FALSE)</f>
        <v>DE93</v>
      </c>
      <c r="E42" s="4">
        <f>VLOOKUP(G42,[1]NUTS_Europa!$A$2:$C$81,3,FALSE)</f>
        <v>245</v>
      </c>
      <c r="F42" s="4">
        <v>23</v>
      </c>
      <c r="G42" s="4">
        <v>47</v>
      </c>
      <c r="H42" s="4">
        <v>46992.558937971495</v>
      </c>
      <c r="I42" s="4">
        <v>496210.31169237744</v>
      </c>
      <c r="J42" s="4">
        <v>141734.02660000001</v>
      </c>
      <c r="K42" s="4">
        <v>42.515420560747671</v>
      </c>
      <c r="L42" s="4">
        <v>10.572598521986853</v>
      </c>
      <c r="M42" s="4">
        <v>1.0050340867064003</v>
      </c>
      <c r="N42" s="4">
        <v>12.494601375</v>
      </c>
    </row>
    <row r="43" spans="2:14" s="4" customFormat="1">
      <c r="B43" s="4" t="str">
        <f>VLOOKUP(F43,[1]NUTS_Europa!$A$2:$C$81,2,FALSE)</f>
        <v>FRH0</v>
      </c>
      <c r="C43" s="4">
        <f>VLOOKUP(F43,[1]NUTS_Europa!$A$2:$C$81,3,FALSE)</f>
        <v>283</v>
      </c>
      <c r="D43" s="4" t="str">
        <f>VLOOKUP(G43,[1]NUTS_Europa!$A$2:$C$81,2,FALSE)</f>
        <v>DEA1</v>
      </c>
      <c r="E43" s="4">
        <f>VLOOKUP(G43,[1]NUTS_Europa!$A$2:$C$81,3,FALSE)</f>
        <v>245</v>
      </c>
      <c r="F43" s="4">
        <v>23</v>
      </c>
      <c r="G43" s="4">
        <v>49</v>
      </c>
      <c r="H43" s="4">
        <v>49633.830206436869</v>
      </c>
      <c r="I43" s="4">
        <v>496210.31169237744</v>
      </c>
      <c r="J43" s="4">
        <v>117923.68180000001</v>
      </c>
      <c r="K43" s="4">
        <v>42.515420560747671</v>
      </c>
      <c r="L43" s="4">
        <v>10.572598521986853</v>
      </c>
      <c r="M43" s="4">
        <v>1.0050340867064003</v>
      </c>
      <c r="N43" s="4">
        <v>12.494601375</v>
      </c>
    </row>
    <row r="44" spans="2:14" s="4" customFormat="1">
      <c r="B44" s="4" t="str">
        <f>VLOOKUP(F44,[1]NUTS_Europa!$A$2:$C$81,2,FALSE)</f>
        <v>FRI1</v>
      </c>
      <c r="C44" s="4">
        <f>VLOOKUP(F44,[1]NUTS_Europa!$A$2:$C$81,3,FALSE)</f>
        <v>283</v>
      </c>
      <c r="D44" s="4" t="str">
        <f>VLOOKUP(G44,[1]NUTS_Europa!$A$2:$C$81,2,FALSE)</f>
        <v>DEA1</v>
      </c>
      <c r="E44" s="4">
        <f>VLOOKUP(G44,[1]NUTS_Europa!$A$2:$C$81,3,FALSE)</f>
        <v>245</v>
      </c>
      <c r="F44" s="4">
        <v>24</v>
      </c>
      <c r="G44" s="4">
        <v>49</v>
      </c>
      <c r="H44" s="4">
        <v>48583.88386369287</v>
      </c>
      <c r="I44" s="4">
        <v>496210.31169237744</v>
      </c>
      <c r="J44" s="4">
        <v>117061.7148</v>
      </c>
      <c r="K44" s="4">
        <v>42.515420560747671</v>
      </c>
      <c r="L44" s="4">
        <v>10.572598521986853</v>
      </c>
      <c r="M44" s="4">
        <v>1.0050340867064003</v>
      </c>
      <c r="N44" s="4">
        <v>12.494601375</v>
      </c>
    </row>
    <row r="45" spans="2:14" s="4" customFormat="1">
      <c r="B45" s="4" t="str">
        <f>VLOOKUP(F45,[1]NUTS_Europa!$A$2:$C$81,2,FALSE)</f>
        <v>FRI1</v>
      </c>
      <c r="C45" s="4">
        <f>VLOOKUP(F45,[1]NUTS_Europa!$A$2:$C$81,3,FALSE)</f>
        <v>283</v>
      </c>
      <c r="D45" s="4" t="str">
        <f>VLOOKUP(G45,[1]NUTS_Europa!$A$2:$C$81,2,FALSE)</f>
        <v>FRI1</v>
      </c>
      <c r="E45" s="4">
        <f>VLOOKUP(G45,[1]NUTS_Europa!$A$2:$C$81,3,FALSE)</f>
        <v>275</v>
      </c>
      <c r="F45" s="4">
        <v>24</v>
      </c>
      <c r="G45" s="4">
        <v>64</v>
      </c>
      <c r="H45" s="4">
        <v>9728.2432799517319</v>
      </c>
      <c r="I45" s="4">
        <v>38110.240451928039</v>
      </c>
      <c r="J45" s="4">
        <v>131067.4498</v>
      </c>
      <c r="K45" s="4">
        <v>3.7383177570093462</v>
      </c>
      <c r="L45" s="4">
        <v>8.9409767605840749</v>
      </c>
      <c r="M45" s="4">
        <v>1.007632166822809</v>
      </c>
      <c r="N45" s="4">
        <v>12.526900752527801</v>
      </c>
    </row>
    <row r="46" spans="2:14" s="4" customFormat="1">
      <c r="B46" s="4" t="str">
        <f>VLOOKUP(F46,[1]NUTS_Europa!$A$2:$C$81,2,FALSE)</f>
        <v>FRI3</v>
      </c>
      <c r="C46" s="4">
        <f>VLOOKUP(F46,[1]NUTS_Europa!$A$2:$C$81,3,FALSE)</f>
        <v>283</v>
      </c>
      <c r="D46" s="4" t="str">
        <f>VLOOKUP(G46,[1]NUTS_Europa!$A$2:$C$81,2,FALSE)</f>
        <v>NL11</v>
      </c>
      <c r="E46" s="4">
        <f>VLOOKUP(G46,[1]NUTS_Europa!$A$2:$C$81,3,FALSE)</f>
        <v>245</v>
      </c>
      <c r="F46" s="4">
        <v>25</v>
      </c>
      <c r="G46" s="4">
        <v>30</v>
      </c>
      <c r="H46" s="4">
        <v>43834.517203936812</v>
      </c>
      <c r="I46" s="4">
        <v>496210.31169237744</v>
      </c>
      <c r="J46" s="4">
        <v>192445.7181</v>
      </c>
      <c r="K46" s="4">
        <v>42.515420560747671</v>
      </c>
      <c r="L46" s="4">
        <v>10.572598521986853</v>
      </c>
      <c r="M46" s="4">
        <v>1.0050340867064003</v>
      </c>
      <c r="N46" s="4">
        <v>12.494601375</v>
      </c>
    </row>
    <row r="47" spans="2:14" s="4" customFormat="1">
      <c r="B47" s="4" t="str">
        <f>VLOOKUP(F47,[1]NUTS_Europa!$A$2:$C$81,2,FALSE)</f>
        <v>FRI3</v>
      </c>
      <c r="C47" s="4">
        <f>VLOOKUP(F47,[1]NUTS_Europa!$A$2:$C$81,3,FALSE)</f>
        <v>283</v>
      </c>
      <c r="D47" s="4" t="str">
        <f>VLOOKUP(G47,[1]NUTS_Europa!$A$2:$C$81,2,FALSE)</f>
        <v>FRI1</v>
      </c>
      <c r="E47" s="4">
        <f>VLOOKUP(G47,[1]NUTS_Europa!$A$2:$C$81,3,FALSE)</f>
        <v>275</v>
      </c>
      <c r="F47" s="4">
        <v>25</v>
      </c>
      <c r="G47" s="4">
        <v>64</v>
      </c>
      <c r="H47" s="4">
        <v>7746.2808870394165</v>
      </c>
      <c r="I47" s="4">
        <v>38110.240451928039</v>
      </c>
      <c r="J47" s="4">
        <v>142392.87169999999</v>
      </c>
      <c r="K47" s="4">
        <v>3.7383177570093462</v>
      </c>
      <c r="L47" s="4">
        <v>8.9409767605840749</v>
      </c>
      <c r="M47" s="4">
        <v>1.007632166822809</v>
      </c>
      <c r="N47" s="4">
        <v>12.526900752527801</v>
      </c>
    </row>
    <row r="48" spans="2:14" s="4" customFormat="1">
      <c r="B48" s="4" t="str">
        <f>VLOOKUP(F48,[1]NUTS_Europa!$A$2:$C$81,2,FALSE)</f>
        <v>FRJ2</v>
      </c>
      <c r="C48" s="4">
        <f>VLOOKUP(F48,[1]NUTS_Europa!$A$2:$C$81,3,FALSE)</f>
        <v>283</v>
      </c>
      <c r="D48" s="4" t="str">
        <f>VLOOKUP(G48,[1]NUTS_Europa!$A$2:$C$81,2,FALSE)</f>
        <v>NL11</v>
      </c>
      <c r="E48" s="4">
        <f>VLOOKUP(G48,[1]NUTS_Europa!$A$2:$C$81,3,FALSE)</f>
        <v>245</v>
      </c>
      <c r="F48" s="4">
        <v>28</v>
      </c>
      <c r="G48" s="4">
        <v>30</v>
      </c>
      <c r="H48" s="4">
        <v>49092.451623459499</v>
      </c>
      <c r="I48" s="4">
        <v>496210.31169237744</v>
      </c>
      <c r="J48" s="4">
        <v>117061.7148</v>
      </c>
      <c r="K48" s="4">
        <v>42.515420560747671</v>
      </c>
      <c r="L48" s="4">
        <v>10.572598521986853</v>
      </c>
      <c r="M48" s="4">
        <v>1.0050340867064003</v>
      </c>
      <c r="N48" s="4">
        <v>12.494601375</v>
      </c>
    </row>
    <row r="49" spans="2:14" s="4" customFormat="1">
      <c r="B49" s="4" t="str">
        <f>VLOOKUP(F49,[1]NUTS_Europa!$A$2:$C$81,2,FALSE)</f>
        <v>FRJ2</v>
      </c>
      <c r="C49" s="4">
        <f>VLOOKUP(F49,[1]NUTS_Europa!$A$2:$C$81,3,FALSE)</f>
        <v>283</v>
      </c>
      <c r="D49" s="4" t="str">
        <f>VLOOKUP(G49,[1]NUTS_Europa!$A$2:$C$81,2,FALSE)</f>
        <v>DE60</v>
      </c>
      <c r="E49" s="4">
        <f>VLOOKUP(G49,[1]NUTS_Europa!$A$2:$C$81,3,FALSE)</f>
        <v>245</v>
      </c>
      <c r="F49" s="4">
        <v>28</v>
      </c>
      <c r="G49" s="4">
        <v>45</v>
      </c>
      <c r="H49" s="4">
        <v>48977.613742221874</v>
      </c>
      <c r="I49" s="4">
        <v>496210.31169237744</v>
      </c>
      <c r="J49" s="4">
        <v>131067.4498</v>
      </c>
      <c r="K49" s="4">
        <v>42.515420560747671</v>
      </c>
      <c r="L49" s="4">
        <v>10.572598521986853</v>
      </c>
      <c r="M49" s="4">
        <v>1.0050340867064003</v>
      </c>
      <c r="N49" s="4">
        <v>12.494601375</v>
      </c>
    </row>
    <row r="50" spans="2:14" s="4" customFormat="1">
      <c r="B50" s="4" t="str">
        <f>VLOOKUP(F50,[1]NUTS_Europa!$A$2:$C$81,2,FALSE)</f>
        <v>NL12</v>
      </c>
      <c r="C50" s="4">
        <f>VLOOKUP(F50,[1]NUTS_Europa!$A$2:$C$81,3,FALSE)</f>
        <v>218</v>
      </c>
      <c r="D50" s="4" t="str">
        <f>VLOOKUP(G50,[1]NUTS_Europa!$A$2:$C$81,2,FALSE)</f>
        <v>NL34</v>
      </c>
      <c r="E50" s="4">
        <f>VLOOKUP(G50,[1]NUTS_Europa!$A$2:$C$81,3,FALSE)</f>
        <v>250</v>
      </c>
      <c r="F50" s="4">
        <v>31</v>
      </c>
      <c r="G50" s="4">
        <v>34</v>
      </c>
      <c r="H50" s="4">
        <v>4720.0646832406119</v>
      </c>
      <c r="I50" s="4">
        <v>59412.013232949626</v>
      </c>
      <c r="J50" s="4">
        <v>156784.57750000001</v>
      </c>
      <c r="K50" s="4">
        <v>3.1775700934579443</v>
      </c>
      <c r="L50" s="4">
        <v>10.797883282042893</v>
      </c>
      <c r="M50" s="4">
        <v>0.84205524959566025</v>
      </c>
      <c r="N50" s="4">
        <v>11.43674145</v>
      </c>
    </row>
    <row r="51" spans="2:14" s="4" customFormat="1">
      <c r="B51" s="4" t="str">
        <f>VLOOKUP(F51,[1]NUTS_Europa!$A$2:$C$81,2,FALSE)</f>
        <v>NL12</v>
      </c>
      <c r="C51" s="4">
        <f>VLOOKUP(F51,[1]NUTS_Europa!$A$2:$C$81,3,FALSE)</f>
        <v>218</v>
      </c>
      <c r="D51" s="4" t="str">
        <f>VLOOKUP(G51,[1]NUTS_Europa!$A$2:$C$81,2,FALSE)</f>
        <v>NL12</v>
      </c>
      <c r="E51" s="4">
        <f>VLOOKUP(G51,[1]NUTS_Europa!$A$2:$C$81,3,FALSE)</f>
        <v>250</v>
      </c>
      <c r="F51" s="4">
        <v>31</v>
      </c>
      <c r="G51" s="4">
        <v>71</v>
      </c>
      <c r="H51" s="4">
        <v>6326.8239262925626</v>
      </c>
      <c r="I51" s="4">
        <v>59412.013232949626</v>
      </c>
      <c r="J51" s="4">
        <v>119215.969</v>
      </c>
      <c r="K51" s="4">
        <v>3.1775700934579443</v>
      </c>
      <c r="L51" s="4">
        <v>10.797883282042893</v>
      </c>
      <c r="M51" s="4">
        <v>0.84205524959566025</v>
      </c>
      <c r="N51" s="4">
        <v>11.43674145</v>
      </c>
    </row>
    <row r="52" spans="2:14" s="4" customFormat="1">
      <c r="B52" s="4" t="str">
        <f>VLOOKUP(F52,[1]NUTS_Europa!$A$2:$C$81,2,FALSE)</f>
        <v>NL32</v>
      </c>
      <c r="C52" s="4">
        <f>VLOOKUP(F52,[1]NUTS_Europa!$A$2:$C$81,3,FALSE)</f>
        <v>218</v>
      </c>
      <c r="D52" s="4" t="str">
        <f>VLOOKUP(G52,[1]NUTS_Europa!$A$2:$C$81,2,FALSE)</f>
        <v>DE80</v>
      </c>
      <c r="E52" s="4">
        <f>VLOOKUP(G52,[1]NUTS_Europa!$A$2:$C$81,3,FALSE)</f>
        <v>245</v>
      </c>
      <c r="F52" s="4">
        <v>32</v>
      </c>
      <c r="G52" s="4">
        <v>46</v>
      </c>
      <c r="H52" s="4">
        <v>42357.94942215745</v>
      </c>
      <c r="I52" s="4">
        <v>502609.19797486666</v>
      </c>
      <c r="J52" s="4">
        <v>141512.31529999999</v>
      </c>
      <c r="K52" s="4">
        <v>10.521495327102805</v>
      </c>
      <c r="L52" s="4">
        <v>11.397799125103191</v>
      </c>
      <c r="M52" s="4">
        <v>0.90266341119967397</v>
      </c>
      <c r="N52" s="4">
        <v>12.259917689751211</v>
      </c>
    </row>
    <row r="53" spans="2:14" s="4" customFormat="1">
      <c r="B53" s="4" t="str">
        <f>VLOOKUP(F53,[1]NUTS_Europa!$A$2:$C$81,2,FALSE)</f>
        <v>NL33</v>
      </c>
      <c r="C53" s="4">
        <f>VLOOKUP(F53,[1]NUTS_Europa!$A$2:$C$81,3,FALSE)</f>
        <v>250</v>
      </c>
      <c r="D53" s="4" t="str">
        <f>VLOOKUP(G53,[1]NUTS_Europa!$A$2:$C$81,2,FALSE)</f>
        <v>NL41</v>
      </c>
      <c r="E53" s="4">
        <f>VLOOKUP(G53,[1]NUTS_Europa!$A$2:$C$81,3,FALSE)</f>
        <v>218</v>
      </c>
      <c r="F53" s="4">
        <v>33</v>
      </c>
      <c r="G53" s="4">
        <v>75</v>
      </c>
      <c r="H53" s="4">
        <v>3305.5158916939422</v>
      </c>
      <c r="I53" s="4">
        <v>59412.013232949626</v>
      </c>
      <c r="J53" s="4">
        <v>159445.52859999999</v>
      </c>
      <c r="K53" s="4">
        <v>3.1775700934579443</v>
      </c>
      <c r="L53" s="4">
        <v>10.797883282042893</v>
      </c>
      <c r="M53" s="4">
        <v>0.84205524959566025</v>
      </c>
      <c r="N53" s="4">
        <v>11.43674145</v>
      </c>
    </row>
    <row r="54" spans="2:14" s="4" customFormat="1">
      <c r="B54" s="4" t="str">
        <f>VLOOKUP(F54,[1]NUTS_Europa!$A$2:$C$81,2,FALSE)</f>
        <v>NL34</v>
      </c>
      <c r="C54" s="4">
        <f>VLOOKUP(F54,[1]NUTS_Europa!$A$2:$C$81,3,FALSE)</f>
        <v>250</v>
      </c>
      <c r="D54" s="4" t="str">
        <f>VLOOKUP(G54,[1]NUTS_Europa!$A$2:$C$81,2,FALSE)</f>
        <v>NL11</v>
      </c>
      <c r="E54" s="4">
        <f>VLOOKUP(G54,[1]NUTS_Europa!$A$2:$C$81,3,FALSE)</f>
        <v>218</v>
      </c>
      <c r="F54" s="4">
        <v>34</v>
      </c>
      <c r="G54" s="4">
        <v>70</v>
      </c>
      <c r="H54" s="4">
        <v>5350.7552272423118</v>
      </c>
      <c r="I54" s="4">
        <v>59412.013232949626</v>
      </c>
      <c r="J54" s="4">
        <v>141512.31529999999</v>
      </c>
      <c r="K54" s="4">
        <v>3.1775700934579443</v>
      </c>
      <c r="L54" s="4">
        <v>10.797883282042893</v>
      </c>
      <c r="M54" s="4">
        <v>0.84205524959566025</v>
      </c>
      <c r="N54" s="4">
        <v>11.43674145</v>
      </c>
    </row>
    <row r="55" spans="2:14" s="4" customFormat="1">
      <c r="B55" s="4" t="str">
        <f>VLOOKUP(F55,[1]NUTS_Europa!$A$2:$C$81,2,FALSE)</f>
        <v>NL41</v>
      </c>
      <c r="C55" s="4">
        <f>VLOOKUP(F55,[1]NUTS_Europa!$A$2:$C$81,3,FALSE)</f>
        <v>253</v>
      </c>
      <c r="D55" s="4" t="str">
        <f>VLOOKUP(G55,[1]NUTS_Europa!$A$2:$C$81,2,FALSE)</f>
        <v>BE25</v>
      </c>
      <c r="E55" s="4">
        <f>VLOOKUP(G55,[1]NUTS_Europa!$A$2:$C$81,3,FALSE)</f>
        <v>220</v>
      </c>
      <c r="F55" s="4">
        <v>35</v>
      </c>
      <c r="G55" s="4">
        <v>43</v>
      </c>
      <c r="H55" s="4">
        <v>2519.9328004087697</v>
      </c>
      <c r="I55" s="4">
        <v>44418.546160533733</v>
      </c>
      <c r="J55" s="4">
        <v>156784.57750000001</v>
      </c>
      <c r="K55" s="4">
        <v>4.0654205607476639</v>
      </c>
      <c r="L55" s="4">
        <v>11.636670115837138</v>
      </c>
      <c r="M55" s="4">
        <v>1.0419117301672187</v>
      </c>
      <c r="N55" s="4">
        <v>12.721768050000001</v>
      </c>
    </row>
    <row r="56" spans="2:14" s="4" customFormat="1">
      <c r="B56" s="4" t="str">
        <f>VLOOKUP(F56,[1]NUTS_Europa!$A$2:$C$81,2,FALSE)</f>
        <v>PT11</v>
      </c>
      <c r="C56" s="4">
        <f>VLOOKUP(F56,[1]NUTS_Europa!$A$2:$C$81,3,FALSE)</f>
        <v>111</v>
      </c>
      <c r="D56" s="4" t="str">
        <f>VLOOKUP(G56,[1]NUTS_Europa!$A$2:$C$81,2,FALSE)</f>
        <v>PT11</v>
      </c>
      <c r="E56" s="4">
        <f>VLOOKUP(G56,[1]NUTS_Europa!$A$2:$C$81,3,FALSE)</f>
        <v>288</v>
      </c>
      <c r="F56" s="4">
        <v>36</v>
      </c>
      <c r="G56" s="4">
        <v>76</v>
      </c>
      <c r="H56" s="4">
        <v>5943.9384026769139</v>
      </c>
      <c r="I56" s="4">
        <v>44655.193825199029</v>
      </c>
      <c r="J56" s="4">
        <v>192445.7181</v>
      </c>
      <c r="K56" s="4">
        <v>3.4565420560747664</v>
      </c>
      <c r="L56" s="4">
        <v>8.9221932197492393</v>
      </c>
      <c r="M56" s="4">
        <v>0.67391978418212883</v>
      </c>
      <c r="N56" s="4">
        <v>10.2314247</v>
      </c>
    </row>
    <row r="57" spans="2:14" s="4" customFormat="1">
      <c r="B57" s="4" t="str">
        <f>VLOOKUP(F57,[1]NUTS_Europa!$A$2:$C$81,2,FALSE)</f>
        <v>PT15</v>
      </c>
      <c r="C57" s="4">
        <f>VLOOKUP(F57,[1]NUTS_Europa!$A$2:$C$81,3,FALSE)</f>
        <v>1065</v>
      </c>
      <c r="D57" s="4" t="str">
        <f>VLOOKUP(G57,[1]NUTS_Europa!$A$2:$C$81,2,FALSE)</f>
        <v>PT17</v>
      </c>
      <c r="E57" s="4">
        <f>VLOOKUP(G57,[1]NUTS_Europa!$A$2:$C$81,3,FALSE)</f>
        <v>294</v>
      </c>
      <c r="F57" s="4">
        <v>37</v>
      </c>
      <c r="G57" s="4">
        <v>39</v>
      </c>
      <c r="H57" s="4">
        <v>15818.988293538916</v>
      </c>
      <c r="I57" s="4">
        <v>39705.788015165293</v>
      </c>
      <c r="J57" s="4">
        <v>507158.32770000002</v>
      </c>
      <c r="K57" s="4">
        <v>2.1028037383177574</v>
      </c>
      <c r="L57" s="4">
        <v>6.6852061325977985</v>
      </c>
      <c r="M57" s="4">
        <v>3.2063130992817319</v>
      </c>
      <c r="N57" s="4">
        <v>48.678124325637803</v>
      </c>
    </row>
    <row r="58" spans="2:14" s="4" customFormat="1">
      <c r="B58" s="4" t="str">
        <f>VLOOKUP(F58,[1]NUTS_Europa!$A$2:$C$81,2,FALSE)</f>
        <v>PT15</v>
      </c>
      <c r="C58" s="4">
        <f>VLOOKUP(F58,[1]NUTS_Europa!$A$2:$C$81,3,FALSE)</f>
        <v>1065</v>
      </c>
      <c r="D58" s="4" t="str">
        <f>VLOOKUP(G58,[1]NUTS_Europa!$A$2:$C$81,2,FALSE)</f>
        <v>ES21</v>
      </c>
      <c r="E58" s="4">
        <f>VLOOKUP(G58,[1]NUTS_Europa!$A$2:$C$81,3,FALSE)</f>
        <v>1063</v>
      </c>
      <c r="F58" s="4">
        <v>37</v>
      </c>
      <c r="G58" s="4">
        <v>54</v>
      </c>
      <c r="H58" s="4">
        <v>20905.17754676591</v>
      </c>
      <c r="I58" s="4">
        <v>361113.42684599513</v>
      </c>
      <c r="J58" s="4">
        <v>114346.8514</v>
      </c>
      <c r="K58" s="4">
        <v>37.336448598130843</v>
      </c>
      <c r="L58" s="4">
        <v>8.9264743684283587</v>
      </c>
      <c r="M58" s="4">
        <v>1.2669999699325465</v>
      </c>
      <c r="N58" s="4">
        <v>19.235545671061299</v>
      </c>
    </row>
    <row r="59" spans="2:14" s="4" customFormat="1">
      <c r="B59" s="4" t="str">
        <f>VLOOKUP(F59,[1]NUTS_Europa!$A$2:$C$81,2,FALSE)</f>
        <v>PT16</v>
      </c>
      <c r="C59" s="4">
        <f>VLOOKUP(F59,[1]NUTS_Europa!$A$2:$C$81,3,FALSE)</f>
        <v>111</v>
      </c>
      <c r="D59" s="4" t="str">
        <f>VLOOKUP(G59,[1]NUTS_Europa!$A$2:$C$81,2,FALSE)</f>
        <v>PT11</v>
      </c>
      <c r="E59" s="4">
        <f>VLOOKUP(G59,[1]NUTS_Europa!$A$2:$C$81,3,FALSE)</f>
        <v>288</v>
      </c>
      <c r="F59" s="4">
        <v>38</v>
      </c>
      <c r="G59" s="4">
        <v>76</v>
      </c>
      <c r="H59" s="4">
        <v>5608.0918868994131</v>
      </c>
      <c r="I59" s="4">
        <v>44655.193825199029</v>
      </c>
      <c r="J59" s="4">
        <v>144185.261</v>
      </c>
      <c r="K59" s="4">
        <v>3.4565420560747664</v>
      </c>
      <c r="L59" s="4">
        <v>8.9221932197492393</v>
      </c>
      <c r="M59" s="4">
        <v>0.67391978418212883</v>
      </c>
      <c r="N59" s="4">
        <v>10.2314247</v>
      </c>
    </row>
    <row r="60" spans="2:14" s="4" customFormat="1">
      <c r="B60" s="4" t="str">
        <f>VLOOKUP(F60,[1]NUTS_Europa!$A$2:$C$81,2,FALSE)</f>
        <v>PT17</v>
      </c>
      <c r="C60" s="4">
        <f>VLOOKUP(F60,[1]NUTS_Europa!$A$2:$C$81,3,FALSE)</f>
        <v>294</v>
      </c>
      <c r="D60" s="4" t="str">
        <f>VLOOKUP(G60,[1]NUTS_Europa!$A$2:$C$81,2,FALSE)</f>
        <v>PT18</v>
      </c>
      <c r="E60" s="4">
        <f>VLOOKUP(G60,[1]NUTS_Europa!$A$2:$C$81,3,FALSE)</f>
        <v>1065</v>
      </c>
      <c r="F60" s="4">
        <v>39</v>
      </c>
      <c r="G60" s="4">
        <v>40</v>
      </c>
      <c r="H60" s="4">
        <v>12367.611922602546</v>
      </c>
      <c r="I60" s="4">
        <v>39705.788015165293</v>
      </c>
      <c r="J60" s="4">
        <v>126450.71709999999</v>
      </c>
      <c r="K60" s="4">
        <v>2.1028037383177574</v>
      </c>
      <c r="L60" s="4">
        <v>6.6852061325977985</v>
      </c>
      <c r="M60" s="4">
        <v>3.2063130992817319</v>
      </c>
      <c r="N60" s="4">
        <v>48.678124325637803</v>
      </c>
    </row>
    <row r="61" spans="2:14" s="4" customFormat="1">
      <c r="B61" s="4" t="str">
        <f>VLOOKUP(F61,[1]NUTS_Europa!$A$2:$C$81,2,FALSE)</f>
        <v>PT18</v>
      </c>
      <c r="C61" s="4">
        <f>VLOOKUP(F61,[1]NUTS_Europa!$A$2:$C$81,3,FALSE)</f>
        <v>1065</v>
      </c>
      <c r="D61" s="4" t="str">
        <f>VLOOKUP(G61,[1]NUTS_Europa!$A$2:$C$81,2,FALSE)</f>
        <v>PT16</v>
      </c>
      <c r="E61" s="4">
        <f>VLOOKUP(G61,[1]NUTS_Europa!$A$2:$C$81,3,FALSE)</f>
        <v>294</v>
      </c>
      <c r="F61" s="4">
        <v>40</v>
      </c>
      <c r="G61" s="4">
        <v>78</v>
      </c>
      <c r="H61" s="4">
        <v>31375.747713648412</v>
      </c>
      <c r="I61" s="4">
        <v>39705.788015165293</v>
      </c>
      <c r="J61" s="4">
        <v>126450.71709999999</v>
      </c>
      <c r="K61" s="4">
        <v>2.1028037383177574</v>
      </c>
      <c r="L61" s="4">
        <v>6.6852061325977985</v>
      </c>
      <c r="M61" s="4">
        <v>3.2063130992817319</v>
      </c>
      <c r="N61" s="4">
        <v>48.678124325637803</v>
      </c>
    </row>
    <row r="62" spans="2:14" s="4" customFormat="1">
      <c r="B62" s="4" t="str">
        <f>VLOOKUP(F62,[1]NUTS_Europa!$A$2:$C$81,2,FALSE)</f>
        <v>BE21</v>
      </c>
      <c r="C62" s="4">
        <f>VLOOKUP(F62,[1]NUTS_Europa!$A$2:$C$81,3,FALSE)</f>
        <v>250</v>
      </c>
      <c r="D62" s="4" t="str">
        <f>VLOOKUP(G62,[1]NUTS_Europa!$A$2:$C$81,2,FALSE)</f>
        <v>NL11</v>
      </c>
      <c r="E62" s="4">
        <f>VLOOKUP(G62,[1]NUTS_Europa!$A$2:$C$81,3,FALSE)</f>
        <v>218</v>
      </c>
      <c r="F62" s="4">
        <v>41</v>
      </c>
      <c r="G62" s="4">
        <v>70</v>
      </c>
      <c r="H62" s="4">
        <v>5140.5250459084118</v>
      </c>
      <c r="I62" s="4">
        <v>59412.013232949626</v>
      </c>
      <c r="J62" s="4">
        <v>114203.5226</v>
      </c>
      <c r="K62" s="4">
        <v>3.1775700934579443</v>
      </c>
      <c r="L62" s="4">
        <v>10.797883282042893</v>
      </c>
      <c r="M62" s="4">
        <v>0.84205524959566025</v>
      </c>
      <c r="N62" s="4">
        <v>11.43674145</v>
      </c>
    </row>
    <row r="63" spans="2:14" s="4" customFormat="1">
      <c r="B63" s="4" t="str">
        <f>VLOOKUP(F63,[1]NUTS_Europa!$A$2:$C$81,2,FALSE)</f>
        <v>BE21</v>
      </c>
      <c r="C63" s="4">
        <f>VLOOKUP(F63,[1]NUTS_Europa!$A$2:$C$81,3,FALSE)</f>
        <v>250</v>
      </c>
      <c r="D63" s="4" t="str">
        <f>VLOOKUP(G63,[1]NUTS_Europa!$A$2:$C$81,2,FALSE)</f>
        <v>NL34</v>
      </c>
      <c r="E63" s="4">
        <f>VLOOKUP(G63,[1]NUTS_Europa!$A$2:$C$81,3,FALSE)</f>
        <v>218</v>
      </c>
      <c r="F63" s="4">
        <v>41</v>
      </c>
      <c r="G63" s="4">
        <v>74</v>
      </c>
      <c r="H63" s="4">
        <v>5170.5579289561119</v>
      </c>
      <c r="I63" s="4">
        <v>59412.013232949626</v>
      </c>
      <c r="J63" s="4">
        <v>118487.9544</v>
      </c>
      <c r="K63" s="4">
        <v>3.1775700934579443</v>
      </c>
      <c r="L63" s="4">
        <v>10.797883282042893</v>
      </c>
      <c r="M63" s="4">
        <v>0.84205524959566025</v>
      </c>
      <c r="N63" s="4">
        <v>11.43674145</v>
      </c>
    </row>
    <row r="64" spans="2:14" s="4" customFormat="1">
      <c r="B64" s="4" t="str">
        <f>VLOOKUP(F64,[1]NUTS_Europa!$A$2:$C$81,2,FALSE)</f>
        <v>BE25</v>
      </c>
      <c r="C64" s="4">
        <f>VLOOKUP(F64,[1]NUTS_Europa!$A$2:$C$81,3,FALSE)</f>
        <v>220</v>
      </c>
      <c r="D64" s="4" t="str">
        <f>VLOOKUP(G64,[1]NUTS_Europa!$A$2:$C$81,2,FALSE)</f>
        <v>NL32</v>
      </c>
      <c r="E64" s="4">
        <f>VLOOKUP(G64,[1]NUTS_Europa!$A$2:$C$81,3,FALSE)</f>
        <v>253</v>
      </c>
      <c r="F64" s="4">
        <v>43</v>
      </c>
      <c r="G64" s="4">
        <v>72</v>
      </c>
      <c r="H64" s="4">
        <v>4218.6972038381755</v>
      </c>
      <c r="I64" s="4">
        <v>44418.546160533733</v>
      </c>
      <c r="J64" s="4">
        <v>117061.7148</v>
      </c>
      <c r="K64" s="4">
        <v>4.0654205607476639</v>
      </c>
      <c r="L64" s="4">
        <v>11.636670115837138</v>
      </c>
      <c r="M64" s="4">
        <v>1.0419117301672187</v>
      </c>
      <c r="N64" s="4">
        <v>12.721768050000001</v>
      </c>
    </row>
    <row r="65" spans="2:14" s="4" customFormat="1">
      <c r="B65" s="4" t="str">
        <f>VLOOKUP(F65,[1]NUTS_Europa!$A$2:$C$81,2,FALSE)</f>
        <v>DE50</v>
      </c>
      <c r="C65" s="4">
        <f>VLOOKUP(F65,[1]NUTS_Europa!$A$2:$C$81,3,FALSE)</f>
        <v>1069</v>
      </c>
      <c r="D65" s="4" t="str">
        <f>VLOOKUP(G65,[1]NUTS_Europa!$A$2:$C$81,2,FALSE)</f>
        <v>FRF2</v>
      </c>
      <c r="E65" s="4">
        <f>VLOOKUP(G65,[1]NUTS_Europa!$A$2:$C$81,3,FALSE)</f>
        <v>235</v>
      </c>
      <c r="F65" s="4">
        <v>44</v>
      </c>
      <c r="G65" s="4">
        <v>67</v>
      </c>
      <c r="H65" s="4">
        <v>9887.3961937913682</v>
      </c>
      <c r="I65" s="4">
        <v>58813.063649696072</v>
      </c>
      <c r="J65" s="4">
        <v>142392.87169999999</v>
      </c>
      <c r="K65" s="4">
        <v>19.049532710280378</v>
      </c>
      <c r="L65" s="4">
        <v>9.8882171203707792</v>
      </c>
      <c r="M65" s="4">
        <v>1.0215995831984059</v>
      </c>
      <c r="N65" s="4">
        <v>15.482575701680013</v>
      </c>
    </row>
    <row r="66" spans="2:14" s="4" customFormat="1">
      <c r="B66" s="4" t="str">
        <f>VLOOKUP(F66,[1]NUTS_Europa!$A$2:$C$81,2,FALSE)</f>
        <v>DE60</v>
      </c>
      <c r="C66" s="4">
        <f>VLOOKUP(F66,[1]NUTS_Europa!$A$2:$C$81,3,FALSE)</f>
        <v>245</v>
      </c>
      <c r="D66" s="4" t="str">
        <f>VLOOKUP(G66,[1]NUTS_Europa!$A$2:$C$81,2,FALSE)</f>
        <v>FRG0</v>
      </c>
      <c r="E66" s="4">
        <f>VLOOKUP(G66,[1]NUTS_Europa!$A$2:$C$81,3,FALSE)</f>
        <v>283</v>
      </c>
      <c r="F66" s="4">
        <v>45</v>
      </c>
      <c r="G66" s="4">
        <v>62</v>
      </c>
      <c r="H66" s="4">
        <v>46057.450476465121</v>
      </c>
      <c r="I66" s="4">
        <v>496210.31169237744</v>
      </c>
      <c r="J66" s="4">
        <v>117923.68180000001</v>
      </c>
      <c r="K66" s="4">
        <v>42.515420560747671</v>
      </c>
      <c r="L66" s="4">
        <v>10.572598521986853</v>
      </c>
      <c r="M66" s="4">
        <v>1.0050340867064003</v>
      </c>
      <c r="N66" s="4">
        <v>12.494601375</v>
      </c>
    </row>
    <row r="67" spans="2:14" s="4" customFormat="1">
      <c r="B67" s="4" t="str">
        <f>VLOOKUP(F67,[1]NUTS_Europa!$A$2:$C$81,2,FALSE)</f>
        <v>DE80</v>
      </c>
      <c r="C67" s="4">
        <f>VLOOKUP(F67,[1]NUTS_Europa!$A$2:$C$81,3,FALSE)</f>
        <v>245</v>
      </c>
      <c r="D67" s="4" t="str">
        <f>VLOOKUP(G67,[1]NUTS_Europa!$A$2:$C$81,2,FALSE)</f>
        <v>NL41</v>
      </c>
      <c r="E67" s="4">
        <f>VLOOKUP(G67,[1]NUTS_Europa!$A$2:$C$81,3,FALSE)</f>
        <v>218</v>
      </c>
      <c r="F67" s="4">
        <v>46</v>
      </c>
      <c r="G67" s="4">
        <v>75</v>
      </c>
      <c r="H67" s="4">
        <v>44075.528336730298</v>
      </c>
      <c r="I67" s="4">
        <v>502609.19797486666</v>
      </c>
      <c r="J67" s="4">
        <v>163029.68049999999</v>
      </c>
      <c r="K67" s="4">
        <v>10.521495327102805</v>
      </c>
      <c r="L67" s="4">
        <v>11.397799125103191</v>
      </c>
      <c r="M67" s="4">
        <v>0.90266341119967397</v>
      </c>
      <c r="N67" s="4">
        <v>12.259917689751211</v>
      </c>
    </row>
    <row r="68" spans="2:14" s="4" customFormat="1">
      <c r="B68" s="4" t="str">
        <f>VLOOKUP(F68,[1]NUTS_Europa!$A$2:$C$81,2,FALSE)</f>
        <v>DE93</v>
      </c>
      <c r="C68" s="4">
        <f>VLOOKUP(F68,[1]NUTS_Europa!$A$2:$C$81,3,FALSE)</f>
        <v>245</v>
      </c>
      <c r="D68" s="4" t="str">
        <f>VLOOKUP(G68,[1]NUTS_Europa!$A$2:$C$81,2,FALSE)</f>
        <v>FRG0</v>
      </c>
      <c r="E68" s="4">
        <f>VLOOKUP(G68,[1]NUTS_Europa!$A$2:$C$81,3,FALSE)</f>
        <v>283</v>
      </c>
      <c r="F68" s="4">
        <v>47</v>
      </c>
      <c r="G68" s="4">
        <v>62</v>
      </c>
      <c r="H68" s="4">
        <v>46303.531650545745</v>
      </c>
      <c r="I68" s="4">
        <v>496210.31169237744</v>
      </c>
      <c r="J68" s="4">
        <v>141696.47589999999</v>
      </c>
      <c r="K68" s="4">
        <v>42.515420560747671</v>
      </c>
      <c r="L68" s="4">
        <v>10.572598521986853</v>
      </c>
      <c r="M68" s="4">
        <v>1.0050340867064003</v>
      </c>
      <c r="N68" s="4">
        <v>12.494601375</v>
      </c>
    </row>
    <row r="69" spans="2:14" s="4" customFormat="1">
      <c r="B69" s="4" t="str">
        <f>VLOOKUP(F69,[1]NUTS_Europa!$A$2:$C$81,2,FALSE)</f>
        <v>DE94</v>
      </c>
      <c r="C69" s="4">
        <f>VLOOKUP(F69,[1]NUTS_Europa!$A$2:$C$81,3,FALSE)</f>
        <v>1069</v>
      </c>
      <c r="D69" s="4" t="str">
        <f>VLOOKUP(G69,[1]NUTS_Europa!$A$2:$C$81,2,FALSE)</f>
        <v>FRE1</v>
      </c>
      <c r="E69" s="4">
        <f>VLOOKUP(G69,[1]NUTS_Europa!$A$2:$C$81,3,FALSE)</f>
        <v>235</v>
      </c>
      <c r="F69" s="4">
        <v>48</v>
      </c>
      <c r="G69" s="4">
        <v>61</v>
      </c>
      <c r="H69" s="4">
        <v>5813.5403657716734</v>
      </c>
      <c r="I69" s="4">
        <v>58813.063649696072</v>
      </c>
      <c r="J69" s="4">
        <v>507158.32770000002</v>
      </c>
      <c r="K69" s="4">
        <v>19.049532710280378</v>
      </c>
      <c r="L69" s="4">
        <v>9.8882171203707792</v>
      </c>
      <c r="M69" s="4">
        <v>1.0215995831984059</v>
      </c>
      <c r="N69" s="4">
        <v>15.482575701680013</v>
      </c>
    </row>
    <row r="70" spans="2:14" s="4" customFormat="1">
      <c r="B70" s="4" t="str">
        <f>VLOOKUP(F70,[1]NUTS_Europa!$A$2:$C$81,2,FALSE)</f>
        <v>DEF0</v>
      </c>
      <c r="C70" s="4">
        <f>VLOOKUP(F70,[1]NUTS_Europa!$A$2:$C$81,3,FALSE)</f>
        <v>245</v>
      </c>
      <c r="D70" s="4" t="str">
        <f>VLOOKUP(G70,[1]NUTS_Europa!$A$2:$C$81,2,FALSE)</f>
        <v>ES13</v>
      </c>
      <c r="E70" s="4">
        <f>VLOOKUP(G70,[1]NUTS_Europa!$A$2:$C$81,3,FALSE)</f>
        <v>285</v>
      </c>
      <c r="F70" s="4">
        <v>50</v>
      </c>
      <c r="G70" s="4">
        <v>53</v>
      </c>
      <c r="H70" s="4">
        <v>58698.482747734583</v>
      </c>
      <c r="I70" s="4">
        <v>469576.42486435053</v>
      </c>
      <c r="J70" s="4">
        <v>159445.52859999999</v>
      </c>
      <c r="K70" s="4">
        <v>47.006542056074771</v>
      </c>
      <c r="L70" s="4">
        <v>9.7469581163528272</v>
      </c>
      <c r="M70" s="4">
        <v>1.1812079579876538</v>
      </c>
      <c r="N70" s="4">
        <v>15.17315335326356</v>
      </c>
    </row>
    <row r="71" spans="2:14" s="4" customFormat="1">
      <c r="B71" s="4" t="str">
        <f>VLOOKUP(F71,[1]NUTS_Europa!$A$2:$C$81,2,FALSE)</f>
        <v>ES12</v>
      </c>
      <c r="C71" s="4">
        <f>VLOOKUP(F71,[1]NUTS_Europa!$A$2:$C$81,3,FALSE)</f>
        <v>163</v>
      </c>
      <c r="D71" s="4" t="str">
        <f>VLOOKUP(G71,[1]NUTS_Europa!$A$2:$C$81,2,FALSE)</f>
        <v>FRH0</v>
      </c>
      <c r="E71" s="4">
        <f>VLOOKUP(G71,[1]NUTS_Europa!$A$2:$C$81,3,FALSE)</f>
        <v>282</v>
      </c>
      <c r="F71" s="4">
        <v>52</v>
      </c>
      <c r="G71" s="4">
        <v>63</v>
      </c>
      <c r="H71" s="4">
        <v>8934.4690969137155</v>
      </c>
      <c r="I71" s="4">
        <v>56268.671570471299</v>
      </c>
      <c r="J71" s="4">
        <v>127001.217</v>
      </c>
      <c r="K71" s="4">
        <v>12.464018691588787</v>
      </c>
      <c r="L71" s="4">
        <v>15.910901501589244</v>
      </c>
      <c r="M71" s="4">
        <v>1.2848745204594909</v>
      </c>
      <c r="N71" s="4">
        <v>14.30348747046744</v>
      </c>
    </row>
    <row r="72" spans="2:14" s="4" customFormat="1">
      <c r="B72" s="4" t="str">
        <f>VLOOKUP(F72,[1]NUTS_Europa!$A$2:$C$81,2,FALSE)</f>
        <v>ES12</v>
      </c>
      <c r="C72" s="4">
        <f>VLOOKUP(F72,[1]NUTS_Europa!$A$2:$C$81,3,FALSE)</f>
        <v>163</v>
      </c>
      <c r="D72" s="4" t="str">
        <f>VLOOKUP(G72,[1]NUTS_Europa!$A$2:$C$81,2,FALSE)</f>
        <v>FRI3</v>
      </c>
      <c r="E72" s="4">
        <f>VLOOKUP(G72,[1]NUTS_Europa!$A$2:$C$81,3,FALSE)</f>
        <v>282</v>
      </c>
      <c r="F72" s="4">
        <v>52</v>
      </c>
      <c r="G72" s="4">
        <v>65</v>
      </c>
      <c r="H72" s="4">
        <v>11582.516642783763</v>
      </c>
      <c r="I72" s="4">
        <v>56268.671570471299</v>
      </c>
      <c r="J72" s="4">
        <v>117768.50930000001</v>
      </c>
      <c r="K72" s="4">
        <v>12.464018691588787</v>
      </c>
      <c r="L72" s="4">
        <v>15.910901501589244</v>
      </c>
      <c r="M72" s="4">
        <v>1.2848745204594909</v>
      </c>
      <c r="N72" s="4">
        <v>14.30348747046744</v>
      </c>
    </row>
    <row r="73" spans="2:14" s="4" customFormat="1">
      <c r="B73" s="4" t="str">
        <f>VLOOKUP(F73,[1]NUTS_Europa!$A$2:$C$81,2,FALSE)</f>
        <v>ES21</v>
      </c>
      <c r="C73" s="4">
        <f>VLOOKUP(F73,[1]NUTS_Europa!$A$2:$C$81,3,FALSE)</f>
        <v>1063</v>
      </c>
      <c r="D73" s="4" t="str">
        <f>VLOOKUP(G73,[1]NUTS_Europa!$A$2:$C$81,2,FALSE)</f>
        <v>ES62</v>
      </c>
      <c r="E73" s="4">
        <f>VLOOKUP(G73,[1]NUTS_Europa!$A$2:$C$81,3,FALSE)</f>
        <v>462</v>
      </c>
      <c r="F73" s="4">
        <v>54</v>
      </c>
      <c r="G73" s="4">
        <v>58</v>
      </c>
      <c r="H73" s="4">
        <v>17550.396574143808</v>
      </c>
      <c r="I73" s="4">
        <v>342523.84566533566</v>
      </c>
      <c r="J73" s="4">
        <v>131067.4498</v>
      </c>
      <c r="K73" s="4">
        <v>21.495327102803738</v>
      </c>
      <c r="L73" s="4">
        <v>11.141885099766849</v>
      </c>
      <c r="M73" s="4">
        <v>0.81507264240296062</v>
      </c>
      <c r="N73" s="4">
        <v>12.374402060174839</v>
      </c>
    </row>
    <row r="74" spans="2:14" s="4" customFormat="1">
      <c r="B74" s="4" t="str">
        <f>VLOOKUP(F74,[1]NUTS_Europa!$A$2:$C$81,2,FALSE)</f>
        <v>ES51</v>
      </c>
      <c r="C74" s="4">
        <f>VLOOKUP(F74,[1]NUTS_Europa!$A$2:$C$81,3,FALSE)</f>
        <v>1064</v>
      </c>
      <c r="D74" s="4" t="str">
        <f>VLOOKUP(G74,[1]NUTS_Europa!$A$2:$C$81,2,FALSE)</f>
        <v>ES61</v>
      </c>
      <c r="E74" s="4">
        <f>VLOOKUP(G74,[1]NUTS_Europa!$A$2:$C$81,3,FALSE)</f>
        <v>297</v>
      </c>
      <c r="F74" s="4">
        <v>55</v>
      </c>
      <c r="G74" s="4">
        <v>57</v>
      </c>
      <c r="H74" s="4">
        <v>10642.303927952407</v>
      </c>
      <c r="I74" s="4">
        <v>58781.385021542126</v>
      </c>
      <c r="J74" s="4">
        <v>117061.7148</v>
      </c>
      <c r="K74" s="4">
        <v>21.635514018691591</v>
      </c>
      <c r="L74" s="4">
        <v>9.0328084262368442</v>
      </c>
      <c r="M74" s="4">
        <v>0.83351292974559399</v>
      </c>
      <c r="N74" s="4">
        <v>12.654361805861022</v>
      </c>
    </row>
    <row r="75" spans="2:14" s="4" customFormat="1">
      <c r="B75" s="4" t="str">
        <f>VLOOKUP(F75,[1]NUTS_Europa!$A$2:$C$81,2,FALSE)</f>
        <v>ES51</v>
      </c>
      <c r="C75" s="4">
        <f>VLOOKUP(F75,[1]NUTS_Europa!$A$2:$C$81,3,FALSE)</f>
        <v>1064</v>
      </c>
      <c r="D75" s="4" t="str">
        <f>VLOOKUP(G75,[1]NUTS_Europa!$A$2:$C$81,2,FALSE)</f>
        <v>PT17</v>
      </c>
      <c r="E75" s="4">
        <f>VLOOKUP(G75,[1]NUTS_Europa!$A$2:$C$81,3,FALSE)</f>
        <v>297</v>
      </c>
      <c r="F75" s="4">
        <v>55</v>
      </c>
      <c r="G75" s="4">
        <v>79</v>
      </c>
      <c r="H75" s="4">
        <v>11821.98149858019</v>
      </c>
      <c r="I75" s="4">
        <v>58781.385021542126</v>
      </c>
      <c r="J75" s="4">
        <v>117923.68180000001</v>
      </c>
      <c r="K75" s="4">
        <v>21.635514018691591</v>
      </c>
      <c r="L75" s="4">
        <v>9.0328084262368442</v>
      </c>
      <c r="M75" s="4">
        <v>0.83351292974559399</v>
      </c>
      <c r="N75" s="4">
        <v>12.654361805861022</v>
      </c>
    </row>
    <row r="76" spans="2:14" s="4" customFormat="1">
      <c r="B76" s="4" t="str">
        <f>VLOOKUP(F76,[1]NUTS_Europa!$A$2:$C$81,2,FALSE)</f>
        <v>ES52</v>
      </c>
      <c r="C76" s="4">
        <f>VLOOKUP(F76,[1]NUTS_Europa!$A$2:$C$81,3,FALSE)</f>
        <v>1063</v>
      </c>
      <c r="D76" s="4" t="str">
        <f>VLOOKUP(G76,[1]NUTS_Europa!$A$2:$C$81,2,FALSE)</f>
        <v>PT15</v>
      </c>
      <c r="E76" s="4">
        <f>VLOOKUP(G76,[1]NUTS_Europa!$A$2:$C$81,3,FALSE)</f>
        <v>61</v>
      </c>
      <c r="F76" s="4">
        <v>56</v>
      </c>
      <c r="G76" s="4">
        <v>77</v>
      </c>
      <c r="H76" s="4">
        <v>40470.801084610073</v>
      </c>
      <c r="I76" s="4">
        <v>343940.56957619067</v>
      </c>
      <c r="J76" s="4">
        <v>118487.9544</v>
      </c>
      <c r="K76" s="4">
        <v>24.299065420560748</v>
      </c>
      <c r="L76" s="4">
        <v>10.495584175203195</v>
      </c>
      <c r="M76" s="4">
        <v>2.7891888131711045</v>
      </c>
      <c r="N76" s="4">
        <v>45.492445828008663</v>
      </c>
    </row>
    <row r="77" spans="2:14" s="4" customFormat="1">
      <c r="B77" s="4" t="str">
        <f>VLOOKUP(F77,[1]NUTS_Europa!$A$2:$C$81,2,FALSE)</f>
        <v>ES61</v>
      </c>
      <c r="C77" s="4">
        <f>VLOOKUP(F77,[1]NUTS_Europa!$A$2:$C$81,3,FALSE)</f>
        <v>297</v>
      </c>
      <c r="D77" s="4" t="str">
        <f>VLOOKUP(G77,[1]NUTS_Europa!$A$2:$C$81,2,FALSE)</f>
        <v>FRJ1</v>
      </c>
      <c r="E77" s="4">
        <f>VLOOKUP(G77,[1]NUTS_Europa!$A$2:$C$81,3,FALSE)</f>
        <v>1064</v>
      </c>
      <c r="F77" s="4">
        <v>57</v>
      </c>
      <c r="G77" s="4">
        <v>66</v>
      </c>
      <c r="H77" s="4">
        <v>10609.073573850217</v>
      </c>
      <c r="I77" s="4">
        <v>58781.385021542126</v>
      </c>
      <c r="J77" s="4">
        <v>159445.52859999999</v>
      </c>
      <c r="K77" s="4">
        <v>21.635514018691591</v>
      </c>
      <c r="L77" s="4">
        <v>9.0328084262368442</v>
      </c>
      <c r="M77" s="4">
        <v>0.83351292974559399</v>
      </c>
      <c r="N77" s="4">
        <v>12.654361805861022</v>
      </c>
    </row>
    <row r="78" spans="2:14" s="4" customFormat="1">
      <c r="B78" s="4" t="str">
        <f>VLOOKUP(F78,[1]NUTS_Europa!$A$2:$C$81,2,FALSE)</f>
        <v>ES62</v>
      </c>
      <c r="C78" s="4">
        <f>VLOOKUP(F78,[1]NUTS_Europa!$A$2:$C$81,3,FALSE)</f>
        <v>462</v>
      </c>
      <c r="D78" s="4" t="str">
        <f>VLOOKUP(G78,[1]NUTS_Europa!$A$2:$C$81,2,FALSE)</f>
        <v>PT18</v>
      </c>
      <c r="E78" s="4">
        <f>VLOOKUP(G78,[1]NUTS_Europa!$A$2:$C$81,3,FALSE)</f>
        <v>61</v>
      </c>
      <c r="F78" s="4">
        <v>58</v>
      </c>
      <c r="G78" s="4">
        <v>80</v>
      </c>
      <c r="H78" s="4">
        <v>28503.037975083131</v>
      </c>
      <c r="I78" s="4">
        <v>37850.74688419397</v>
      </c>
      <c r="J78" s="4">
        <v>199597.76430000001</v>
      </c>
      <c r="K78" s="4">
        <v>3.1308411214953273</v>
      </c>
      <c r="L78" s="4">
        <v>8.2969177365250886</v>
      </c>
      <c r="M78" s="4">
        <v>1.4518343173840174</v>
      </c>
      <c r="N78" s="4">
        <v>23.67982179010146</v>
      </c>
    </row>
    <row r="79" spans="2:14" s="4" customFormat="1">
      <c r="B79" s="4" t="str">
        <f>VLOOKUP(F79,[1]NUTS_Europa!$A$2:$C$81,2,FALSE)</f>
        <v>FRD2</v>
      </c>
      <c r="C79" s="4">
        <f>VLOOKUP(F79,[1]NUTS_Europa!$A$2:$C$81,3,FALSE)</f>
        <v>271</v>
      </c>
      <c r="D79" s="4" t="str">
        <f>VLOOKUP(G79,[1]NUTS_Europa!$A$2:$C$81,2,FALSE)</f>
        <v>PT15</v>
      </c>
      <c r="E79" s="4">
        <f>VLOOKUP(G79,[1]NUTS_Europa!$A$2:$C$81,3,FALSE)</f>
        <v>61</v>
      </c>
      <c r="F79" s="4">
        <v>60</v>
      </c>
      <c r="G79" s="4">
        <v>77</v>
      </c>
      <c r="H79" s="4">
        <v>5131.0369366321438</v>
      </c>
      <c r="I79" s="4">
        <v>96320.164727243726</v>
      </c>
      <c r="J79" s="4">
        <v>154854.3009</v>
      </c>
      <c r="K79" s="4">
        <v>54.112149532710283</v>
      </c>
      <c r="L79" s="4">
        <v>9.0113691512365595</v>
      </c>
      <c r="M79" s="4">
        <v>0.83440418552950846</v>
      </c>
      <c r="N79" s="4">
        <v>11.384664750000001</v>
      </c>
    </row>
    <row r="80" spans="2:14" s="4" customFormat="1">
      <c r="B80" s="4" t="str">
        <f>VLOOKUP(F80,[1]NUTS_Europa!$A$2:$C$81,2,FALSE)</f>
        <v>FRD2</v>
      </c>
      <c r="C80" s="4">
        <f>VLOOKUP(F80,[1]NUTS_Europa!$A$2:$C$81,3,FALSE)</f>
        <v>271</v>
      </c>
      <c r="D80" s="4" t="str">
        <f>VLOOKUP(G80,[1]NUTS_Europa!$A$2:$C$81,2,FALSE)</f>
        <v>PT18</v>
      </c>
      <c r="E80" s="4">
        <f>VLOOKUP(G80,[1]NUTS_Europa!$A$2:$C$81,3,FALSE)</f>
        <v>61</v>
      </c>
      <c r="F80" s="4">
        <v>60</v>
      </c>
      <c r="G80" s="4">
        <v>80</v>
      </c>
      <c r="H80" s="4">
        <v>7477.8831128618949</v>
      </c>
      <c r="I80" s="4">
        <v>96320.164727243726</v>
      </c>
      <c r="J80" s="4">
        <v>120125.8052</v>
      </c>
      <c r="K80" s="4">
        <v>54.112149532710283</v>
      </c>
      <c r="L80" s="4">
        <v>9.0113691512365595</v>
      </c>
      <c r="M80" s="4">
        <v>0.83440418552950846</v>
      </c>
      <c r="N80" s="4">
        <v>11.384664750000001</v>
      </c>
    </row>
    <row r="81" spans="2:14" s="4" customFormat="1">
      <c r="B81" s="4" t="str">
        <f>VLOOKUP(F81,[1]NUTS_Europa!$A$2:$C$81,2,FALSE)</f>
        <v>FRH0</v>
      </c>
      <c r="C81" s="4">
        <f>VLOOKUP(F81,[1]NUTS_Europa!$A$2:$C$81,3,FALSE)</f>
        <v>282</v>
      </c>
      <c r="D81" s="4" t="str">
        <f>VLOOKUP(G81,[1]NUTS_Europa!$A$2:$C$81,2,FALSE)</f>
        <v>FRJ2</v>
      </c>
      <c r="E81" s="4">
        <f>VLOOKUP(G81,[1]NUTS_Europa!$A$2:$C$81,3,FALSE)</f>
        <v>163</v>
      </c>
      <c r="F81" s="4">
        <v>63</v>
      </c>
      <c r="G81" s="4">
        <v>68</v>
      </c>
      <c r="H81" s="4">
        <v>13685.930296240824</v>
      </c>
      <c r="I81" s="4">
        <v>56268.671570471299</v>
      </c>
      <c r="J81" s="4">
        <v>141512.31529999999</v>
      </c>
      <c r="K81" s="4">
        <v>12.464018691588787</v>
      </c>
      <c r="L81" s="4">
        <v>15.910901501589244</v>
      </c>
      <c r="M81" s="4">
        <v>1.2848745204594909</v>
      </c>
      <c r="N81" s="4">
        <v>14.30348747046744</v>
      </c>
    </row>
    <row r="82" spans="2:14" s="4" customFormat="1">
      <c r="B82" s="4" t="str">
        <f>VLOOKUP(F82,[1]NUTS_Europa!$A$2:$C$81,2,FALSE)</f>
        <v>FRJ1</v>
      </c>
      <c r="C82" s="4">
        <f>VLOOKUP(F82,[1]NUTS_Europa!$A$2:$C$81,3,FALSE)</f>
        <v>1064</v>
      </c>
      <c r="D82" s="4" t="str">
        <f>VLOOKUP(G82,[1]NUTS_Europa!$A$2:$C$81,2,FALSE)</f>
        <v>PT17</v>
      </c>
      <c r="E82" s="4">
        <f>VLOOKUP(G82,[1]NUTS_Europa!$A$2:$C$81,3,FALSE)</f>
        <v>297</v>
      </c>
      <c r="F82" s="4">
        <v>66</v>
      </c>
      <c r="G82" s="4">
        <v>79</v>
      </c>
      <c r="H82" s="4">
        <v>11788.751144477998</v>
      </c>
      <c r="I82" s="4">
        <v>58781.385021542126</v>
      </c>
      <c r="J82" s="4">
        <v>192445.7181</v>
      </c>
      <c r="K82" s="4">
        <v>21.635514018691591</v>
      </c>
      <c r="L82" s="4">
        <v>9.0328084262368442</v>
      </c>
      <c r="M82" s="4">
        <v>0.83351292974559399</v>
      </c>
      <c r="N82" s="4">
        <v>12.654361805861022</v>
      </c>
    </row>
    <row r="83" spans="2:14" s="4" customFormat="1">
      <c r="B83" s="4" t="str">
        <f>VLOOKUP(F83,[1]NUTS_Europa!$A$2:$C$81,2,FALSE)</f>
        <v>NL12</v>
      </c>
      <c r="C83" s="4">
        <f>VLOOKUP(F83,[1]NUTS_Europa!$A$2:$C$81,3,FALSE)</f>
        <v>250</v>
      </c>
      <c r="D83" s="4" t="str">
        <f>VLOOKUP(G83,[1]NUTS_Europa!$A$2:$C$81,2,FALSE)</f>
        <v>NL34</v>
      </c>
      <c r="E83" s="4">
        <f>VLOOKUP(G83,[1]NUTS_Europa!$A$2:$C$81,3,FALSE)</f>
        <v>218</v>
      </c>
      <c r="F83" s="4">
        <v>71</v>
      </c>
      <c r="G83" s="4">
        <v>74</v>
      </c>
      <c r="H83" s="4">
        <v>6987.5473533419618</v>
      </c>
      <c r="I83" s="4">
        <v>59412.013232949626</v>
      </c>
      <c r="J83" s="4">
        <v>117768.50930000001</v>
      </c>
      <c r="K83" s="4">
        <v>3.1775700934579443</v>
      </c>
      <c r="L83" s="4">
        <v>10.797883282042893</v>
      </c>
      <c r="M83" s="4">
        <v>0.84205524959566025</v>
      </c>
      <c r="N83" s="4">
        <v>11.43674145</v>
      </c>
    </row>
    <row r="84" spans="2:14" s="4" customFormat="1"/>
    <row r="85" spans="2:14" s="4" customFormat="1"/>
    <row r="86" spans="2:14" s="4" customFormat="1">
      <c r="B86" s="4" t="s">
        <v>14</v>
      </c>
    </row>
    <row r="87" spans="2:14" s="4" customFormat="1">
      <c r="B87" s="4" t="s">
        <v>0</v>
      </c>
      <c r="C87" s="4" t="s">
        <v>1</v>
      </c>
      <c r="D87" s="4" t="s">
        <v>2</v>
      </c>
      <c r="E87" s="4" t="s">
        <v>3</v>
      </c>
      <c r="F87" s="4" t="s">
        <v>4</v>
      </c>
      <c r="G87" s="4" t="s">
        <v>5</v>
      </c>
      <c r="H87" s="4" t="s">
        <v>39</v>
      </c>
      <c r="I87" s="4" t="s">
        <v>13</v>
      </c>
      <c r="J87" s="4" t="s">
        <v>6</v>
      </c>
      <c r="K87" s="4" t="s">
        <v>7</v>
      </c>
      <c r="L87" s="4" t="s">
        <v>8</v>
      </c>
      <c r="M87" s="4" t="s">
        <v>9</v>
      </c>
      <c r="N87" s="4" t="s">
        <v>10</v>
      </c>
    </row>
    <row r="88" spans="2:14" s="4" customFormat="1">
      <c r="B88" s="4" t="str">
        <f>VLOOKUP(F88,[1]NUTS_Europa!$A$2:$C$81,2,FALSE)</f>
        <v>DE80</v>
      </c>
      <c r="C88" s="4">
        <f>VLOOKUP(F88,[1]NUTS_Europa!$A$2:$C$81,3,FALSE)</f>
        <v>245</v>
      </c>
      <c r="D88" s="4" t="str">
        <f>VLOOKUP(G88,[1]NUTS_Europa!$A$2:$C$81,2,FALSE)</f>
        <v>NL41</v>
      </c>
      <c r="E88" s="4">
        <f>VLOOKUP(G88,[1]NUTS_Europa!$A$2:$C$81,3,FALSE)</f>
        <v>218</v>
      </c>
      <c r="F88" s="4">
        <v>46</v>
      </c>
      <c r="G88" s="4">
        <v>75</v>
      </c>
      <c r="H88" s="4">
        <v>44075.528336730298</v>
      </c>
      <c r="I88" s="4">
        <v>502609.19797486666</v>
      </c>
      <c r="J88" s="4">
        <v>163029.68049999999</v>
      </c>
      <c r="K88" s="4">
        <v>10.521495327102805</v>
      </c>
      <c r="L88" s="4">
        <v>11.397799125103191</v>
      </c>
      <c r="M88" s="4">
        <v>0.90266341119967397</v>
      </c>
      <c r="N88" s="31">
        <v>12.259917689751211</v>
      </c>
    </row>
    <row r="89" spans="2:14" s="4" customFormat="1">
      <c r="B89" s="4" t="str">
        <f>VLOOKUP(G89,[1]NUTS_Europa!$A$2:$C$81,2,FALSE)</f>
        <v>NL41</v>
      </c>
      <c r="C89" s="4">
        <f>VLOOKUP(G89,[1]NUTS_Europa!$A$2:$C$81,3,FALSE)</f>
        <v>218</v>
      </c>
      <c r="D89" s="4" t="str">
        <f>VLOOKUP(F89,[1]NUTS_Europa!$A$2:$C$81,2,FALSE)</f>
        <v>NL33</v>
      </c>
      <c r="E89" s="4">
        <f>VLOOKUP(F89,[1]NUTS_Europa!$A$2:$C$81,3,FALSE)</f>
        <v>250</v>
      </c>
      <c r="F89" s="4">
        <v>33</v>
      </c>
      <c r="G89" s="4">
        <v>75</v>
      </c>
      <c r="H89" s="4">
        <v>3305.5158916939422</v>
      </c>
      <c r="I89" s="4">
        <v>59412.013232949626</v>
      </c>
      <c r="J89" s="4">
        <v>159445.52859999999</v>
      </c>
      <c r="K89" s="4">
        <v>3.1775700934579443</v>
      </c>
      <c r="L89" s="4">
        <v>10.797883282042893</v>
      </c>
      <c r="M89" s="4">
        <v>0.84205524959566025</v>
      </c>
      <c r="N89" s="31">
        <v>11.43674145</v>
      </c>
    </row>
    <row r="90" spans="2:14" s="4" customFormat="1">
      <c r="B90" s="4" t="str">
        <f>VLOOKUP(G90,[1]NUTS_Europa!$A$2:$C$81,2,FALSE)</f>
        <v>NL33</v>
      </c>
      <c r="C90" s="4">
        <f>VLOOKUP(G90,[1]NUTS_Europa!$A$2:$C$81,3,FALSE)</f>
        <v>250</v>
      </c>
      <c r="D90" s="4" t="str">
        <f>VLOOKUP(F90,[1]NUTS_Europa!$A$2:$C$81,2,FALSE)</f>
        <v>BE21</v>
      </c>
      <c r="E90" s="4">
        <f>VLOOKUP(F90,[1]NUTS_Europa!$A$2:$C$81,3,FALSE)</f>
        <v>253</v>
      </c>
      <c r="F90" s="4">
        <v>1</v>
      </c>
      <c r="G90" s="4">
        <v>33</v>
      </c>
      <c r="H90" s="4">
        <v>31867.965674673978</v>
      </c>
      <c r="I90" s="4">
        <v>59373.379919626859</v>
      </c>
      <c r="J90" s="4">
        <v>507158.32770000002</v>
      </c>
      <c r="K90" s="4">
        <v>6.96355140186916</v>
      </c>
      <c r="L90" s="4">
        <v>12.281197187353094</v>
      </c>
      <c r="M90" s="4">
        <v>16.539684703476212</v>
      </c>
      <c r="N90" s="31">
        <v>184.1231724612696</v>
      </c>
    </row>
    <row r="91" spans="2:14" s="4" customFormat="1">
      <c r="B91" s="4" t="str">
        <f>VLOOKUP(F91,[1]NUTS_Europa!$A$2:$C$81,2,FALSE)</f>
        <v>BE21</v>
      </c>
      <c r="C91" s="4">
        <f>VLOOKUP(F91,[1]NUTS_Europa!$A$2:$C$81,3,FALSE)</f>
        <v>253</v>
      </c>
      <c r="D91" s="4" t="str">
        <f>VLOOKUP(G91,[1]NUTS_Europa!$A$2:$C$81,2,FALSE)</f>
        <v>NL32</v>
      </c>
      <c r="E91" s="4">
        <f>VLOOKUP(G91,[1]NUTS_Europa!$A$2:$C$81,3,FALSE)</f>
        <v>218</v>
      </c>
      <c r="F91" s="4">
        <v>1</v>
      </c>
      <c r="G91" s="4">
        <v>32</v>
      </c>
      <c r="H91" s="29">
        <v>5020.3382757282534</v>
      </c>
      <c r="I91" s="29">
        <v>58115.97130057562</v>
      </c>
      <c r="J91" s="4">
        <v>198656.2873</v>
      </c>
      <c r="K91" s="4">
        <v>8.364018691588786</v>
      </c>
      <c r="L91" s="4">
        <v>11.006471570832163</v>
      </c>
      <c r="M91" s="4">
        <v>4.1061072771613212</v>
      </c>
      <c r="N91" s="31">
        <v>55.768890838703399</v>
      </c>
    </row>
    <row r="92" spans="2:14" s="4" customFormat="1">
      <c r="B92" s="4" t="str">
        <f>VLOOKUP(F92,[1]NUTS_Europa!$A$2:$C$81,2,FALSE)</f>
        <v>NL32</v>
      </c>
      <c r="C92" s="4">
        <f>VLOOKUP(F92,[1]NUTS_Europa!$A$2:$C$81,3,FALSE)</f>
        <v>218</v>
      </c>
      <c r="D92" s="4" t="str">
        <f>VLOOKUP(G92,[1]NUTS_Europa!$A$2:$C$81,2,FALSE)</f>
        <v>DE80</v>
      </c>
      <c r="E92" s="4">
        <f>VLOOKUP(G92,[1]NUTS_Europa!$A$2:$C$81,3,FALSE)</f>
        <v>245</v>
      </c>
      <c r="F92" s="4">
        <v>32</v>
      </c>
      <c r="G92" s="4">
        <v>46</v>
      </c>
      <c r="H92" s="4">
        <v>42357.94942215745</v>
      </c>
      <c r="I92" s="4">
        <v>502609.19797486666</v>
      </c>
      <c r="J92" s="4">
        <v>141512.31529999999</v>
      </c>
      <c r="K92" s="4">
        <v>10.521495327102805</v>
      </c>
      <c r="L92" s="4">
        <v>11.397799125103191</v>
      </c>
      <c r="M92" s="4">
        <v>0.90266341119967397</v>
      </c>
      <c r="N92" s="31">
        <v>12.259917689751211</v>
      </c>
    </row>
    <row r="93" spans="2:14" s="4" customFormat="1"/>
    <row r="94" spans="2:14" s="4" customFormat="1">
      <c r="B94" s="4" t="s">
        <v>17</v>
      </c>
    </row>
    <row r="95" spans="2:14" s="4" customFormat="1">
      <c r="B95" s="4" t="s">
        <v>0</v>
      </c>
      <c r="C95" s="4" t="s">
        <v>1</v>
      </c>
      <c r="D95" s="4" t="s">
        <v>2</v>
      </c>
      <c r="E95" s="4" t="s">
        <v>3</v>
      </c>
      <c r="F95" s="4" t="s">
        <v>4</v>
      </c>
      <c r="G95" s="4" t="s">
        <v>5</v>
      </c>
      <c r="H95" s="4" t="s">
        <v>39</v>
      </c>
      <c r="I95" s="4" t="s">
        <v>13</v>
      </c>
      <c r="J95" s="4" t="s">
        <v>6</v>
      </c>
      <c r="K95" s="4" t="s">
        <v>7</v>
      </c>
      <c r="L95" s="4" t="s">
        <v>8</v>
      </c>
      <c r="M95" s="4" t="s">
        <v>9</v>
      </c>
      <c r="N95" s="4" t="s">
        <v>10</v>
      </c>
    </row>
    <row r="96" spans="2:14" s="4" customFormat="1"/>
    <row r="97" spans="2:14" s="4" customFormat="1">
      <c r="B97" s="4" t="str">
        <f>VLOOKUP(G97,[1]NUTS_Europa!$A$2:$C$81,2,FALSE)</f>
        <v>ES62</v>
      </c>
      <c r="C97" s="4">
        <f>VLOOKUP(G97,[1]NUTS_Europa!$A$2:$C$81,3,FALSE)</f>
        <v>1064</v>
      </c>
      <c r="D97" s="4" t="str">
        <f>VLOOKUP(F97,[1]NUTS_Europa!$A$2:$C$81,2,FALSE)</f>
        <v>ES51</v>
      </c>
      <c r="E97" s="4">
        <f>VLOOKUP(F97,[1]NUTS_Europa!$A$2:$C$81,3,FALSE)</f>
        <v>1063</v>
      </c>
      <c r="F97" s="4">
        <v>15</v>
      </c>
      <c r="G97" s="4">
        <v>18</v>
      </c>
      <c r="H97" s="4">
        <v>47348.592477615101</v>
      </c>
      <c r="I97" s="4">
        <v>328212.99430298794</v>
      </c>
      <c r="J97" s="4">
        <v>199597.76430000001</v>
      </c>
      <c r="K97" s="4">
        <v>7.5700934579439254</v>
      </c>
      <c r="L97" s="4">
        <v>12.570898099431096</v>
      </c>
      <c r="M97" s="4">
        <v>6.242202218580494</v>
      </c>
      <c r="N97" s="31">
        <v>94.768878226490997</v>
      </c>
    </row>
    <row r="98" spans="2:14" s="4" customFormat="1">
      <c r="B98" s="4" t="str">
        <f>VLOOKUP(F98,[1]NUTS_Europa!$A$2:$C$81,2,FALSE)</f>
        <v>ES51</v>
      </c>
      <c r="C98" s="4">
        <f>VLOOKUP(F98,[1]NUTS_Europa!$A$2:$C$81,3,FALSE)</f>
        <v>1063</v>
      </c>
      <c r="D98" s="4" t="str">
        <f>VLOOKUP(G98,[1]NUTS_Europa!$A$2:$C$81,2,FALSE)</f>
        <v>ES52</v>
      </c>
      <c r="E98" s="4">
        <f>VLOOKUP(G98,[1]NUTS_Europa!$A$2:$C$81,3,FALSE)</f>
        <v>1064</v>
      </c>
      <c r="F98" s="4">
        <v>15</v>
      </c>
      <c r="G98" s="4">
        <v>16</v>
      </c>
      <c r="H98" s="4">
        <v>24490.519110254103</v>
      </c>
      <c r="I98" s="4">
        <v>328212.99430298794</v>
      </c>
      <c r="J98" s="4">
        <v>135416.16140000001</v>
      </c>
      <c r="K98" s="4">
        <v>7.5700934579439254</v>
      </c>
      <c r="L98" s="4">
        <v>12.570898099431096</v>
      </c>
      <c r="M98" s="4">
        <v>6.242202218580494</v>
      </c>
      <c r="N98" s="31">
        <v>94.768878226490997</v>
      </c>
    </row>
    <row r="99" spans="2:14" s="4" customFormat="1">
      <c r="B99" s="4" t="str">
        <f>VLOOKUP(F99,[1]NUTS_Europa!$A$2:$C$81,2,FALSE)</f>
        <v>ES52</v>
      </c>
      <c r="C99" s="4">
        <f>VLOOKUP(F99,[1]NUTS_Europa!$A$2:$C$81,3,FALSE)</f>
        <v>1064</v>
      </c>
      <c r="D99" s="4" t="str">
        <f>VLOOKUP(G99,[1]NUTS_Europa!$A$2:$C$81,2,FALSE)</f>
        <v>FRJ1</v>
      </c>
      <c r="E99" s="4">
        <f>VLOOKUP(G99,[1]NUTS_Europa!$A$2:$C$81,3,FALSE)</f>
        <v>1063</v>
      </c>
      <c r="F99" s="4">
        <v>16</v>
      </c>
      <c r="G99" s="4">
        <v>26</v>
      </c>
      <c r="H99" s="4">
        <v>54714.939474608953</v>
      </c>
      <c r="I99" s="4">
        <v>328212.99430298794</v>
      </c>
      <c r="J99" s="4">
        <v>117768.50930000001</v>
      </c>
      <c r="K99" s="4">
        <v>7.5700934579439254</v>
      </c>
      <c r="L99" s="4">
        <v>12.570898099431096</v>
      </c>
      <c r="M99" s="4">
        <v>6.242202218580494</v>
      </c>
      <c r="N99" s="31">
        <v>94.768878226490997</v>
      </c>
    </row>
    <row r="100" spans="2:14" s="4" customFormat="1">
      <c r="B100" s="4" t="str">
        <f>VLOOKUP(G100,[1]NUTS_Europa!$A$2:$C$81,2,FALSE)</f>
        <v>FRJ1</v>
      </c>
      <c r="C100" s="4">
        <f>VLOOKUP(G100,[1]NUTS_Europa!$A$2:$C$81,3,FALSE)</f>
        <v>1063</v>
      </c>
      <c r="D100" s="4" t="str">
        <f>VLOOKUP(F100,[1]NUTS_Europa!$A$2:$C$81,2,FALSE)</f>
        <v>ES61</v>
      </c>
      <c r="E100" s="4">
        <f>VLOOKUP(F100,[1]NUTS_Europa!$A$2:$C$81,3,FALSE)</f>
        <v>61</v>
      </c>
      <c r="F100" s="4">
        <v>17</v>
      </c>
      <c r="G100" s="4">
        <v>26</v>
      </c>
      <c r="H100" s="4">
        <v>38439.927317956113</v>
      </c>
      <c r="I100" s="4">
        <v>343940.56957619067</v>
      </c>
      <c r="J100" s="4">
        <v>122072.6309</v>
      </c>
      <c r="K100" s="4">
        <v>24.299065420560748</v>
      </c>
      <c r="L100" s="4">
        <v>10.495584175203195</v>
      </c>
      <c r="M100" s="4">
        <v>2.7891888131711045</v>
      </c>
      <c r="N100" s="31">
        <v>45.492445828008663</v>
      </c>
    </row>
    <row r="101" spans="2:14" s="4" customFormat="1">
      <c r="B101" s="4" t="str">
        <f>VLOOKUP(F101,[1]NUTS_Europa!$A$2:$C$81,2,FALSE)</f>
        <v>ES61</v>
      </c>
      <c r="C101" s="4">
        <f>VLOOKUP(F101,[1]NUTS_Europa!$A$2:$C$81,3,FALSE)</f>
        <v>61</v>
      </c>
      <c r="D101" s="4" t="str">
        <f>VLOOKUP(G101,[1]NUTS_Europa!$A$2:$C$81,2,FALSE)</f>
        <v>ES52</v>
      </c>
      <c r="E101" s="4">
        <f>VLOOKUP(G101,[1]NUTS_Europa!$A$2:$C$81,3,FALSE)</f>
        <v>1063</v>
      </c>
      <c r="F101" s="4">
        <v>17</v>
      </c>
      <c r="G101" s="4">
        <v>56</v>
      </c>
      <c r="H101" s="4">
        <v>39395.632619910917</v>
      </c>
      <c r="I101" s="4">
        <v>343940.56957619067</v>
      </c>
      <c r="J101" s="4">
        <v>145277.79319999999</v>
      </c>
      <c r="K101" s="4">
        <v>24.299065420560748</v>
      </c>
      <c r="L101" s="4">
        <v>10.495584175203195</v>
      </c>
      <c r="M101" s="4">
        <v>2.7891888131711045</v>
      </c>
      <c r="N101" s="31">
        <v>45.492445828008663</v>
      </c>
    </row>
    <row r="102" spans="2:14" s="4" customFormat="1">
      <c r="B102" s="4" t="str">
        <f>VLOOKUP(F102,[1]NUTS_Europa!$A$2:$C$81,2,FALSE)</f>
        <v>ES52</v>
      </c>
      <c r="C102" s="4">
        <f>VLOOKUP(F102,[1]NUTS_Europa!$A$2:$C$81,3,FALSE)</f>
        <v>1063</v>
      </c>
      <c r="D102" s="4" t="str">
        <f>VLOOKUP(G102,[1]NUTS_Europa!$A$2:$C$81,2,FALSE)</f>
        <v>PT15</v>
      </c>
      <c r="E102" s="4">
        <f>VLOOKUP(G102,[1]NUTS_Europa!$A$2:$C$81,3,FALSE)</f>
        <v>61</v>
      </c>
      <c r="F102" s="4">
        <v>56</v>
      </c>
      <c r="G102" s="4">
        <v>77</v>
      </c>
      <c r="H102" s="4">
        <v>40470.801084610073</v>
      </c>
      <c r="I102" s="4">
        <v>343940.56957619067</v>
      </c>
      <c r="J102" s="4">
        <v>118487.9544</v>
      </c>
      <c r="K102" s="4">
        <v>24.299065420560748</v>
      </c>
      <c r="L102" s="4">
        <v>10.495584175203195</v>
      </c>
      <c r="M102" s="4">
        <v>2.7891888131711045</v>
      </c>
      <c r="N102" s="31">
        <v>45.492445828008663</v>
      </c>
    </row>
    <row r="103" spans="2:14" s="4" customFormat="1">
      <c r="B103" s="4" t="str">
        <f>VLOOKUP(G103,[1]NUTS_Europa!$A$2:$C$81,2,FALSE)</f>
        <v>PT15</v>
      </c>
      <c r="C103" s="4">
        <f>VLOOKUP(G103,[1]NUTS_Europa!$A$2:$C$81,3,FALSE)</f>
        <v>61</v>
      </c>
      <c r="D103" s="4" t="str">
        <f>VLOOKUP(F103,[1]NUTS_Europa!$A$2:$C$81,2,FALSE)</f>
        <v>FRD2</v>
      </c>
      <c r="E103" s="4">
        <f>VLOOKUP(F103,[1]NUTS_Europa!$A$2:$C$81,3,FALSE)</f>
        <v>271</v>
      </c>
      <c r="F103" s="4">
        <v>60</v>
      </c>
      <c r="G103" s="4">
        <v>77</v>
      </c>
      <c r="H103" s="4">
        <v>5131.0369366321438</v>
      </c>
      <c r="I103" s="4">
        <v>96320.164727243726</v>
      </c>
      <c r="J103" s="4">
        <v>154854.3009</v>
      </c>
      <c r="K103" s="4">
        <v>54.112149532710283</v>
      </c>
      <c r="L103" s="4">
        <v>9.0113691512365595</v>
      </c>
      <c r="M103" s="4">
        <v>0.83440418552950846</v>
      </c>
      <c r="N103" s="31">
        <v>11.384664750000001</v>
      </c>
    </row>
    <row r="104" spans="2:14" s="4" customFormat="1">
      <c r="B104" s="4" t="str">
        <f>VLOOKUP(F104,[1]NUTS_Europa!$A$2:$C$81,2,FALSE)</f>
        <v>FRD2</v>
      </c>
      <c r="C104" s="4">
        <f>VLOOKUP(F104,[1]NUTS_Europa!$A$2:$C$81,3,FALSE)</f>
        <v>271</v>
      </c>
      <c r="D104" s="4" t="str">
        <f>VLOOKUP(G104,[1]NUTS_Europa!$A$2:$C$81,2,FALSE)</f>
        <v>PT18</v>
      </c>
      <c r="E104" s="4">
        <f>VLOOKUP(G104,[1]NUTS_Europa!$A$2:$C$81,3,FALSE)</f>
        <v>61</v>
      </c>
      <c r="F104" s="4">
        <v>60</v>
      </c>
      <c r="G104" s="4">
        <v>80</v>
      </c>
      <c r="H104" s="4">
        <v>7477.8831128618949</v>
      </c>
      <c r="I104" s="4">
        <v>96320.164727243726</v>
      </c>
      <c r="J104" s="4">
        <v>120125.8052</v>
      </c>
      <c r="K104" s="4">
        <v>54.112149532710283</v>
      </c>
      <c r="L104" s="4">
        <v>9.0113691512365595</v>
      </c>
      <c r="M104" s="4">
        <v>0.83440418552950846</v>
      </c>
      <c r="N104" s="31">
        <v>11.384664750000001</v>
      </c>
    </row>
    <row r="105" spans="2:14" s="4" customFormat="1">
      <c r="B105" s="4" t="str">
        <f>VLOOKUP(G105,[1]NUTS_Europa!$A$2:$C$81,2,FALSE)</f>
        <v>PT18</v>
      </c>
      <c r="C105" s="4">
        <f>VLOOKUP(G105,[1]NUTS_Europa!$A$2:$C$81,3,FALSE)</f>
        <v>61</v>
      </c>
      <c r="D105" s="4" t="str">
        <f>VLOOKUP(F105,[1]NUTS_Europa!$A$2:$C$81,2,FALSE)</f>
        <v>ES62</v>
      </c>
      <c r="E105" s="4">
        <f>VLOOKUP(F105,[1]NUTS_Europa!$A$2:$C$81,3,FALSE)</f>
        <v>462</v>
      </c>
      <c r="F105" s="4">
        <v>58</v>
      </c>
      <c r="G105" s="4">
        <v>80</v>
      </c>
      <c r="H105" s="4">
        <v>28503.037975083131</v>
      </c>
      <c r="I105" s="4">
        <v>37850.74688419397</v>
      </c>
      <c r="J105" s="4">
        <v>199597.76430000001</v>
      </c>
      <c r="K105" s="4">
        <v>3.1308411214953273</v>
      </c>
      <c r="L105" s="4">
        <v>8.2969177365250886</v>
      </c>
      <c r="M105" s="4">
        <v>1.4518343173840174</v>
      </c>
      <c r="N105" s="31">
        <v>23.67982179010146</v>
      </c>
    </row>
    <row r="106" spans="2:14" s="4" customFormat="1">
      <c r="B106" s="4" t="str">
        <f>VLOOKUP(G106,[1]NUTS_Europa!$A$2:$C$81,2,FALSE)</f>
        <v>ES62</v>
      </c>
      <c r="C106" s="4">
        <f>VLOOKUP(G106,[1]NUTS_Europa!$A$2:$C$81,3,FALSE)</f>
        <v>462</v>
      </c>
      <c r="D106" s="4" t="str">
        <f>VLOOKUP(F106,[1]NUTS_Europa!$A$2:$C$81,2,FALSE)</f>
        <v>ES21</v>
      </c>
      <c r="E106" s="4">
        <f>VLOOKUP(F106,[1]NUTS_Europa!$A$2:$C$81,3,FALSE)</f>
        <v>1063</v>
      </c>
      <c r="F106" s="4">
        <v>54</v>
      </c>
      <c r="G106" s="4">
        <v>58</v>
      </c>
      <c r="H106" s="4">
        <v>17550.396574143808</v>
      </c>
      <c r="I106" s="4">
        <v>342523.84566533566</v>
      </c>
      <c r="J106" s="4">
        <v>131067.4498</v>
      </c>
      <c r="K106" s="4">
        <v>21.495327102803738</v>
      </c>
      <c r="L106" s="4">
        <v>11.141885099766849</v>
      </c>
      <c r="M106" s="4">
        <v>0.81507264240296062</v>
      </c>
      <c r="N106" s="31">
        <v>12.374402060174839</v>
      </c>
    </row>
    <row r="107" spans="2:14" s="4" customFormat="1">
      <c r="B107" s="4" t="str">
        <f>VLOOKUP(G107,[1]NUTS_Europa!$A$2:$C$81,2,FALSE)</f>
        <v>ES21</v>
      </c>
      <c r="C107" s="4">
        <f>VLOOKUP(G107,[1]NUTS_Europa!$A$2:$C$81,3,FALSE)</f>
        <v>1063</v>
      </c>
      <c r="D107" s="4" t="str">
        <f>VLOOKUP(F107,[1]NUTS_Europa!$A$2:$C$81,2,FALSE)</f>
        <v>PT15</v>
      </c>
      <c r="E107" s="4">
        <f>VLOOKUP(F107,[1]NUTS_Europa!$A$2:$C$81,3,FALSE)</f>
        <v>1065</v>
      </c>
      <c r="F107" s="4">
        <v>37</v>
      </c>
      <c r="G107" s="4">
        <v>54</v>
      </c>
      <c r="H107" s="4">
        <v>20905.17754676591</v>
      </c>
      <c r="I107" s="4">
        <v>361113.42684599513</v>
      </c>
      <c r="J107" s="4">
        <v>114346.8514</v>
      </c>
      <c r="K107" s="4">
        <v>37.336448598130843</v>
      </c>
      <c r="L107" s="4">
        <v>8.9264743684283587</v>
      </c>
      <c r="M107" s="4">
        <v>1.2669999699325465</v>
      </c>
      <c r="N107" s="31">
        <v>19.235545671061299</v>
      </c>
    </row>
    <row r="108" spans="2:14" s="4" customFormat="1">
      <c r="B108" s="4" t="str">
        <f>VLOOKUP(F108,[1]NUTS_Europa!$A$2:$C$81,2,FALSE)</f>
        <v>PT15</v>
      </c>
      <c r="C108" s="4">
        <f>VLOOKUP(F108,[1]NUTS_Europa!$A$2:$C$81,3,FALSE)</f>
        <v>1065</v>
      </c>
      <c r="D108" s="4" t="str">
        <f>VLOOKUP(G108,[1]NUTS_Europa!$A$2:$C$81,2,FALSE)</f>
        <v>PT17</v>
      </c>
      <c r="E108" s="4">
        <f>VLOOKUP(G108,[1]NUTS_Europa!$A$2:$C$81,3,FALSE)</f>
        <v>294</v>
      </c>
      <c r="F108" s="4">
        <v>37</v>
      </c>
      <c r="G108" s="4">
        <v>39</v>
      </c>
      <c r="H108" s="4">
        <v>15818.988293538916</v>
      </c>
      <c r="I108" s="4">
        <v>39705.788015165293</v>
      </c>
      <c r="J108" s="4">
        <v>507158.32770000002</v>
      </c>
      <c r="K108" s="4">
        <v>2.1028037383177574</v>
      </c>
      <c r="L108" s="4">
        <v>6.6852061325977985</v>
      </c>
      <c r="M108" s="4">
        <v>3.2063130992817319</v>
      </c>
      <c r="N108" s="31">
        <v>48.678124325637803</v>
      </c>
    </row>
    <row r="109" spans="2:14" s="4" customFormat="1">
      <c r="B109" s="4" t="str">
        <f>VLOOKUP(F109,[1]NUTS_Europa!$A$2:$C$81,2,FALSE)</f>
        <v>PT17</v>
      </c>
      <c r="C109" s="4">
        <f>VLOOKUP(F109,[1]NUTS_Europa!$A$2:$C$81,3,FALSE)</f>
        <v>294</v>
      </c>
      <c r="D109" s="4" t="str">
        <f>VLOOKUP(G109,[1]NUTS_Europa!$A$2:$C$81,2,FALSE)</f>
        <v>PT18</v>
      </c>
      <c r="E109" s="4">
        <f>VLOOKUP(G109,[1]NUTS_Europa!$A$2:$C$81,3,FALSE)</f>
        <v>1065</v>
      </c>
      <c r="F109" s="4">
        <v>39</v>
      </c>
      <c r="G109" s="4">
        <v>40</v>
      </c>
      <c r="H109" s="4">
        <v>12367.611922602546</v>
      </c>
      <c r="I109" s="4">
        <v>39705.788015165293</v>
      </c>
      <c r="J109" s="4">
        <v>126450.71709999999</v>
      </c>
      <c r="K109" s="4">
        <v>2.1028037383177574</v>
      </c>
      <c r="L109" s="4">
        <v>6.6852061325977985</v>
      </c>
      <c r="M109" s="4">
        <v>3.2063130992817319</v>
      </c>
      <c r="N109" s="31">
        <v>48.678124325637803</v>
      </c>
    </row>
    <row r="110" spans="2:14" s="4" customFormat="1">
      <c r="B110" s="4" t="str">
        <f>VLOOKUP(F110,[1]NUTS_Europa!$A$2:$C$81,2,FALSE)</f>
        <v>PT18</v>
      </c>
      <c r="C110" s="4">
        <f>VLOOKUP(F110,[1]NUTS_Europa!$A$2:$C$81,3,FALSE)</f>
        <v>1065</v>
      </c>
      <c r="D110" s="4" t="str">
        <f>VLOOKUP(G110,[1]NUTS_Europa!$A$2:$C$81,2,FALSE)</f>
        <v>PT16</v>
      </c>
      <c r="E110" s="4">
        <f>VLOOKUP(G110,[1]NUTS_Europa!$A$2:$C$81,3,FALSE)</f>
        <v>294</v>
      </c>
      <c r="F110" s="4">
        <v>40</v>
      </c>
      <c r="G110" s="4">
        <v>78</v>
      </c>
      <c r="H110" s="4">
        <v>31375.747713648412</v>
      </c>
      <c r="I110" s="4">
        <v>39705.788015165293</v>
      </c>
      <c r="J110" s="4">
        <v>126450.71709999999</v>
      </c>
      <c r="K110" s="4">
        <v>2.1028037383177574</v>
      </c>
      <c r="L110" s="4">
        <v>6.6852061325977985</v>
      </c>
      <c r="M110" s="4">
        <v>3.2063130992817319</v>
      </c>
      <c r="N110" s="31">
        <v>48.678124325637803</v>
      </c>
    </row>
    <row r="111" spans="2:14" s="4" customFormat="1">
      <c r="B111" s="4" t="str">
        <f>VLOOKUP(G111,[1]NUTS_Europa!$A$2:$C$81,2,FALSE)</f>
        <v>PT16</v>
      </c>
      <c r="C111" s="4">
        <f>VLOOKUP(G111,[1]NUTS_Europa!$A$2:$C$81,3,FALSE)</f>
        <v>294</v>
      </c>
      <c r="D111" s="4" t="str">
        <f>VLOOKUP(F111,[1]NUTS_Europa!$A$2:$C$81,2,FALSE)</f>
        <v>ES62</v>
      </c>
      <c r="E111" s="4">
        <f>VLOOKUP(F111,[1]NUTS_Europa!$A$2:$C$81,3,FALSE)</f>
        <v>1064</v>
      </c>
      <c r="F111" s="4">
        <v>18</v>
      </c>
      <c r="G111" s="4">
        <v>78</v>
      </c>
      <c r="H111" s="4">
        <v>16895.649740265362</v>
      </c>
      <c r="I111" s="4">
        <v>70324.810829200898</v>
      </c>
      <c r="J111" s="4">
        <v>191087.21979999999</v>
      </c>
      <c r="K111" s="4">
        <v>28.94065420560748</v>
      </c>
      <c r="L111" s="4">
        <v>10.329629863600534</v>
      </c>
      <c r="M111" s="4">
        <v>1.4112276545606877</v>
      </c>
      <c r="N111" s="31">
        <v>21.425204929572359</v>
      </c>
    </row>
    <row r="112" spans="2:14" s="4" customFormat="1"/>
    <row r="113" s="4" customFormat="1"/>
  </sheetData>
  <autoFilter ref="B3:I83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878F-9B1E-42E3-821E-F7104EC727C0}">
  <dimension ref="B1:W150"/>
  <sheetViews>
    <sheetView topLeftCell="A40" workbookViewId="0">
      <selection activeCell="A125" sqref="A125:XFD149"/>
    </sheetView>
  </sheetViews>
  <sheetFormatPr baseColWidth="10" defaultColWidth="9.140625" defaultRowHeight="15"/>
  <cols>
    <col min="1" max="5" width="9.140625" style="2"/>
    <col min="6" max="7" width="7.28515625" style="2" hidden="1" customWidth="1"/>
    <col min="8" max="14" width="12" style="2" bestFit="1" customWidth="1"/>
    <col min="15" max="15" width="12.85546875" style="2" customWidth="1"/>
    <col min="16" max="16" width="12.42578125" style="2" customWidth="1"/>
    <col min="17" max="17" width="20.5703125" style="2" customWidth="1"/>
    <col min="18" max="18" width="12.5703125" style="2" bestFit="1" customWidth="1"/>
    <col min="19" max="19" width="21" style="2" customWidth="1"/>
    <col min="20" max="20" width="12.5703125" style="2" bestFit="1" customWidth="1"/>
    <col min="21" max="16384" width="9.140625" style="2"/>
  </cols>
  <sheetData>
    <row r="1" spans="2:14">
      <c r="I1" s="2" t="s">
        <v>32</v>
      </c>
    </row>
    <row r="3" spans="2:14">
      <c r="F3" s="2" t="s">
        <v>4</v>
      </c>
      <c r="G3" s="2" t="s">
        <v>5</v>
      </c>
      <c r="H3" s="2" t="s">
        <v>22</v>
      </c>
      <c r="I3" s="2" t="s">
        <v>23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 s="33" customFormat="1">
      <c r="B4" s="33" t="str">
        <f>VLOOKUP(F4,[1]NUTS_Europa!$A$2:$C$81,2,FALSE)</f>
        <v>BE21</v>
      </c>
      <c r="C4" s="33">
        <f>VLOOKUP(F4,[1]NUTS_Europa!$A$2:$C$81,3,FALSE)</f>
        <v>253</v>
      </c>
      <c r="D4" s="33" t="str">
        <f>VLOOKUP(G4,[1]NUTS_Europa!$A$2:$C$81,2,FALSE)</f>
        <v>NL33</v>
      </c>
      <c r="E4" s="33">
        <f>VLOOKUP(G4,[1]NUTS_Europa!$A$2:$C$81,3,FALSE)</f>
        <v>250</v>
      </c>
      <c r="F4" s="33">
        <v>1</v>
      </c>
      <c r="G4" s="33">
        <v>33</v>
      </c>
      <c r="H4" s="36">
        <v>31867.965674673978</v>
      </c>
      <c r="I4" s="36">
        <v>57444.492502886234</v>
      </c>
      <c r="J4" s="33">
        <v>507158.32770000002</v>
      </c>
      <c r="K4" s="33">
        <v>7.6420512820512823</v>
      </c>
      <c r="L4" s="33">
        <v>10.225296811148267</v>
      </c>
      <c r="M4" s="33">
        <v>16.539684703476212</v>
      </c>
      <c r="N4" s="34">
        <v>184.1231724612696</v>
      </c>
    </row>
    <row r="5" spans="2:14" s="33" customFormat="1">
      <c r="B5" s="33" t="str">
        <f>VLOOKUP(F5,[1]NUTS_Europa!$A$2:$C$81,2,FALSE)</f>
        <v>BE21</v>
      </c>
      <c r="C5" s="33">
        <f>VLOOKUP(F5,[1]NUTS_Europa!$A$2:$C$81,3,FALSE)</f>
        <v>253</v>
      </c>
      <c r="D5" s="33" t="str">
        <f>VLOOKUP(G5,[1]NUTS_Europa!$A$2:$C$81,2,FALSE)</f>
        <v>BE21</v>
      </c>
      <c r="E5" s="33">
        <f>VLOOKUP(G5,[1]NUTS_Europa!$A$2:$C$81,3,FALSE)</f>
        <v>250</v>
      </c>
      <c r="F5" s="33">
        <v>1</v>
      </c>
      <c r="G5" s="33">
        <v>41</v>
      </c>
      <c r="H5" s="33">
        <v>48597.323475235949</v>
      </c>
      <c r="I5" s="33">
        <v>57444.492502886234</v>
      </c>
      <c r="J5" s="33">
        <v>141696.47589999999</v>
      </c>
      <c r="K5" s="33">
        <v>7.6420512820512823</v>
      </c>
      <c r="L5" s="33">
        <v>10.225296811148267</v>
      </c>
      <c r="M5" s="33">
        <v>16.539684703476212</v>
      </c>
      <c r="N5" s="34">
        <v>184.1231724612696</v>
      </c>
    </row>
    <row r="6" spans="2:14" s="33" customFormat="1">
      <c r="B6" s="33" t="str">
        <f>VLOOKUP(F6,[1]NUTS_Europa!$A$2:$C$81,2,FALSE)</f>
        <v>BE23</v>
      </c>
      <c r="C6" s="33">
        <f>VLOOKUP(F6,[1]NUTS_Europa!$A$2:$C$81,3,FALSE)</f>
        <v>253</v>
      </c>
      <c r="D6" s="33" t="str">
        <f>VLOOKUP(G6,[1]NUTS_Europa!$A$2:$C$81,2,FALSE)</f>
        <v>FRD1</v>
      </c>
      <c r="E6" s="33">
        <f>VLOOKUP(G6,[1]NUTS_Europa!$A$2:$C$81,3,FALSE)</f>
        <v>268</v>
      </c>
      <c r="F6" s="33">
        <v>2</v>
      </c>
      <c r="G6" s="33">
        <v>19</v>
      </c>
      <c r="H6" s="33">
        <v>6582.314386313361</v>
      </c>
      <c r="I6" s="33">
        <v>70930.601987941656</v>
      </c>
      <c r="J6" s="33">
        <v>115262.5922</v>
      </c>
      <c r="K6" s="33">
        <v>19.482564102564105</v>
      </c>
      <c r="L6" s="33">
        <v>14.603780785486629</v>
      </c>
      <c r="M6" s="33">
        <v>1.2534342938184966</v>
      </c>
      <c r="N6" s="34">
        <v>13.953488399999999</v>
      </c>
    </row>
    <row r="7" spans="2:14" s="33" customFormat="1">
      <c r="B7" s="33" t="str">
        <f>VLOOKUP(F7,[1]NUTS_Europa!$A$2:$C$81,2,FALSE)</f>
        <v>BE23</v>
      </c>
      <c r="C7" s="33">
        <f>VLOOKUP(F7,[1]NUTS_Europa!$A$2:$C$81,3,FALSE)</f>
        <v>253</v>
      </c>
      <c r="D7" s="33" t="str">
        <f>VLOOKUP(G7,[1]NUTS_Europa!$A$2:$C$81,2,FALSE)</f>
        <v>FRE1</v>
      </c>
      <c r="E7" s="33">
        <f>VLOOKUP(G7,[1]NUTS_Europa!$A$2:$C$81,3,FALSE)</f>
        <v>220</v>
      </c>
      <c r="F7" s="33">
        <v>2</v>
      </c>
      <c r="G7" s="33">
        <v>21</v>
      </c>
      <c r="H7" s="33">
        <v>3443.6463845744142</v>
      </c>
      <c r="I7" s="33">
        <v>43203.479762622301</v>
      </c>
      <c r="J7" s="33">
        <v>163029.68049999999</v>
      </c>
      <c r="K7" s="33">
        <v>4.4615384615384617</v>
      </c>
      <c r="L7" s="33">
        <v>8.8330651178086352</v>
      </c>
      <c r="M7" s="33">
        <v>1.0419117301672187</v>
      </c>
      <c r="N7" s="34">
        <v>12.721768050000001</v>
      </c>
    </row>
    <row r="8" spans="2:14" s="33" customFormat="1">
      <c r="B8" s="33" t="str">
        <f>VLOOKUP(F8,[1]NUTS_Europa!$A$2:$C$81,2,FALSE)</f>
        <v>BE25</v>
      </c>
      <c r="C8" s="33">
        <f>VLOOKUP(F8,[1]NUTS_Europa!$A$2:$C$81,3,FALSE)</f>
        <v>235</v>
      </c>
      <c r="D8" s="33" t="str">
        <f>VLOOKUP(G8,[1]NUTS_Europa!$A$2:$C$81,2,FALSE)</f>
        <v>BE21</v>
      </c>
      <c r="E8" s="33">
        <f>VLOOKUP(G8,[1]NUTS_Europa!$A$2:$C$81,3,FALSE)</f>
        <v>250</v>
      </c>
      <c r="F8" s="33">
        <v>3</v>
      </c>
      <c r="G8" s="33">
        <v>41</v>
      </c>
      <c r="H8" s="33">
        <v>12443.529682308641</v>
      </c>
      <c r="I8" s="33">
        <v>51855.331928065614</v>
      </c>
      <c r="J8" s="33">
        <v>142841.86170000001</v>
      </c>
      <c r="K8" s="33">
        <v>7.2307692307692308</v>
      </c>
      <c r="L8" s="33">
        <v>8.896710395015198</v>
      </c>
      <c r="M8" s="33">
        <v>2.851987382564821</v>
      </c>
      <c r="N8" s="34">
        <v>36.580479108179439</v>
      </c>
    </row>
    <row r="9" spans="2:14" s="33" customFormat="1">
      <c r="B9" s="33" t="str">
        <f>VLOOKUP(F9,[1]NUTS_Europa!$A$2:$C$81,2,FALSE)</f>
        <v>BE25</v>
      </c>
      <c r="C9" s="33">
        <f>VLOOKUP(F9,[1]NUTS_Europa!$A$2:$C$81,3,FALSE)</f>
        <v>235</v>
      </c>
      <c r="D9" s="33" t="str">
        <f>VLOOKUP(G9,[1]NUTS_Europa!$A$2:$C$81,2,FALSE)</f>
        <v>NL12</v>
      </c>
      <c r="E9" s="33">
        <f>VLOOKUP(G9,[1]NUTS_Europa!$A$2:$C$81,3,FALSE)</f>
        <v>250</v>
      </c>
      <c r="F9" s="33">
        <v>3</v>
      </c>
      <c r="G9" s="33">
        <v>71</v>
      </c>
      <c r="H9" s="33">
        <v>18255.180139662432</v>
      </c>
      <c r="I9" s="33">
        <v>51855.331928065614</v>
      </c>
      <c r="J9" s="33">
        <v>114203.5226</v>
      </c>
      <c r="K9" s="33">
        <v>7.2307692307692308</v>
      </c>
      <c r="L9" s="33">
        <v>8.896710395015198</v>
      </c>
      <c r="M9" s="33">
        <v>2.851987382564821</v>
      </c>
      <c r="N9" s="34">
        <v>36.580479108179439</v>
      </c>
    </row>
    <row r="10" spans="2:14" s="33" customFormat="1">
      <c r="B10" s="33" t="str">
        <f>VLOOKUP(F10,[1]NUTS_Europa!$A$2:$C$81,2,FALSE)</f>
        <v>DE50</v>
      </c>
      <c r="C10" s="33">
        <f>VLOOKUP(F10,[1]NUTS_Europa!$A$2:$C$81,3,FALSE)</f>
        <v>245</v>
      </c>
      <c r="D10" s="33" t="str">
        <f>VLOOKUP(G10,[1]NUTS_Europa!$A$2:$C$81,2,FALSE)</f>
        <v>PT11</v>
      </c>
      <c r="E10" s="33">
        <f>VLOOKUP(G10,[1]NUTS_Europa!$A$2:$C$81,3,FALSE)</f>
        <v>111</v>
      </c>
      <c r="F10" s="33">
        <v>4</v>
      </c>
      <c r="G10" s="33">
        <v>36</v>
      </c>
      <c r="H10" s="33">
        <v>43187.999623466982</v>
      </c>
      <c r="I10" s="33">
        <v>498368.51197156846</v>
      </c>
      <c r="J10" s="33">
        <v>507158.32770000002</v>
      </c>
      <c r="K10" s="33">
        <v>58.205128205128204</v>
      </c>
      <c r="L10" s="33">
        <v>10.134975543413598</v>
      </c>
      <c r="M10" s="33">
        <v>1.0041388638419178</v>
      </c>
      <c r="N10" s="34">
        <v>12.898620319999999</v>
      </c>
    </row>
    <row r="11" spans="2:14" s="33" customFormat="1">
      <c r="B11" s="33" t="str">
        <f>VLOOKUP(F11,[1]NUTS_Europa!$A$2:$C$81,2,FALSE)</f>
        <v>DE50</v>
      </c>
      <c r="C11" s="33">
        <f>VLOOKUP(F11,[1]NUTS_Europa!$A$2:$C$81,3,FALSE)</f>
        <v>245</v>
      </c>
      <c r="D11" s="33" t="str">
        <f>VLOOKUP(G11,[1]NUTS_Europa!$A$2:$C$81,2,FALSE)</f>
        <v>BE25</v>
      </c>
      <c r="E11" s="33">
        <f>VLOOKUP(G11,[1]NUTS_Europa!$A$2:$C$81,3,FALSE)</f>
        <v>220</v>
      </c>
      <c r="F11" s="33">
        <v>4</v>
      </c>
      <c r="G11" s="33">
        <v>43</v>
      </c>
      <c r="H11" s="33">
        <v>117085.08154603923</v>
      </c>
      <c r="I11" s="33">
        <v>394489.80836969172</v>
      </c>
      <c r="J11" s="33">
        <v>142841.86170000001</v>
      </c>
      <c r="K11" s="33">
        <v>14.98</v>
      </c>
      <c r="L11" s="33">
        <v>8.764277852554784</v>
      </c>
      <c r="M11" s="33">
        <v>2.8508615108880409</v>
      </c>
      <c r="N11" s="34">
        <v>34.809089708942501</v>
      </c>
    </row>
    <row r="12" spans="2:14" s="33" customFormat="1">
      <c r="B12" s="33" t="str">
        <f>VLOOKUP(F12,[1]NUTS_Europa!$A$2:$C$81,2,FALSE)</f>
        <v>DE60</v>
      </c>
      <c r="C12" s="33">
        <f>VLOOKUP(F12,[1]NUTS_Europa!$A$2:$C$81,3,FALSE)</f>
        <v>1069</v>
      </c>
      <c r="D12" s="33" t="str">
        <f>VLOOKUP(G12,[1]NUTS_Europa!$A$2:$C$81,2,FALSE)</f>
        <v>FRF2</v>
      </c>
      <c r="E12" s="33">
        <f>VLOOKUP(G12,[1]NUTS_Europa!$A$2:$C$81,3,FALSE)</f>
        <v>269</v>
      </c>
      <c r="F12" s="33">
        <v>5</v>
      </c>
      <c r="G12" s="33">
        <v>27</v>
      </c>
      <c r="H12" s="33">
        <v>16238.737713006452</v>
      </c>
      <c r="I12" s="33">
        <v>73474.833596452081</v>
      </c>
      <c r="J12" s="33">
        <v>163029.68049999999</v>
      </c>
      <c r="K12" s="33">
        <v>26.72051282051282</v>
      </c>
      <c r="L12" s="33">
        <v>7.5313387453808573</v>
      </c>
      <c r="M12" s="33">
        <v>4.1022665522314528</v>
      </c>
      <c r="N12" s="34">
        <v>52.695479294783247</v>
      </c>
    </row>
    <row r="13" spans="2:14" s="33" customFormat="1">
      <c r="B13" s="33" t="str">
        <f>VLOOKUP(F13,[1]NUTS_Europa!$A$2:$C$81,2,FALSE)</f>
        <v>DE60</v>
      </c>
      <c r="C13" s="33">
        <f>VLOOKUP(F13,[1]NUTS_Europa!$A$2:$C$81,3,FALSE)</f>
        <v>1069</v>
      </c>
      <c r="D13" s="33" t="str">
        <f>VLOOKUP(G13,[1]NUTS_Europa!$A$2:$C$81,2,FALSE)</f>
        <v>NL33</v>
      </c>
      <c r="E13" s="33">
        <f>VLOOKUP(G13,[1]NUTS_Europa!$A$2:$C$81,3,FALSE)</f>
        <v>250</v>
      </c>
      <c r="F13" s="33">
        <v>5</v>
      </c>
      <c r="G13" s="33">
        <v>33</v>
      </c>
      <c r="H13" s="33">
        <v>21398.321598908173</v>
      </c>
      <c r="I13" s="33">
        <v>63412.758991699338</v>
      </c>
      <c r="J13" s="33">
        <v>192445.7181</v>
      </c>
      <c r="K13" s="33">
        <v>15.644615384615385</v>
      </c>
      <c r="L13" s="33">
        <v>8.3768401238160468</v>
      </c>
      <c r="M13" s="33">
        <v>12.147331422347436</v>
      </c>
      <c r="N13" s="34">
        <v>156.03799589887399</v>
      </c>
    </row>
    <row r="14" spans="2:14" s="33" customFormat="1">
      <c r="B14" s="33" t="str">
        <f>VLOOKUP(F14,[1]NUTS_Europa!$A$2:$C$81,2,FALSE)</f>
        <v>DE80</v>
      </c>
      <c r="C14" s="33">
        <f>VLOOKUP(F14,[1]NUTS_Europa!$A$2:$C$81,3,FALSE)</f>
        <v>1069</v>
      </c>
      <c r="D14" s="33" t="str">
        <f>VLOOKUP(G14,[1]NUTS_Europa!$A$2:$C$81,2,FALSE)</f>
        <v>FRE1</v>
      </c>
      <c r="E14" s="33">
        <f>VLOOKUP(G14,[1]NUTS_Europa!$A$2:$C$81,3,FALSE)</f>
        <v>235</v>
      </c>
      <c r="F14" s="33">
        <v>6</v>
      </c>
      <c r="G14" s="33">
        <v>61</v>
      </c>
      <c r="H14" s="33">
        <v>7419.501495579836</v>
      </c>
      <c r="I14" s="33">
        <v>60512.546775758834</v>
      </c>
      <c r="J14" s="33">
        <v>137713.6226</v>
      </c>
      <c r="K14" s="33">
        <v>20.905641025641028</v>
      </c>
      <c r="L14" s="33">
        <v>9.1794226142708943</v>
      </c>
      <c r="M14" s="33">
        <v>1.0215995831984059</v>
      </c>
      <c r="N14" s="34">
        <v>15.482575701680013</v>
      </c>
    </row>
    <row r="15" spans="2:14" s="33" customFormat="1">
      <c r="B15" s="33" t="str">
        <f>VLOOKUP(F15,[1]NUTS_Europa!$A$2:$C$81,2,FALSE)</f>
        <v>DE80</v>
      </c>
      <c r="C15" s="33">
        <f>VLOOKUP(F15,[1]NUTS_Europa!$A$2:$C$81,3,FALSE)</f>
        <v>1069</v>
      </c>
      <c r="D15" s="33" t="str">
        <f>VLOOKUP(G15,[1]NUTS_Europa!$A$2:$C$81,2,FALSE)</f>
        <v>FRF2</v>
      </c>
      <c r="E15" s="33">
        <f>VLOOKUP(G15,[1]NUTS_Europa!$A$2:$C$81,3,FALSE)</f>
        <v>235</v>
      </c>
      <c r="F15" s="33">
        <v>6</v>
      </c>
      <c r="G15" s="33">
        <v>67</v>
      </c>
      <c r="H15" s="33">
        <v>12469.131174622211</v>
      </c>
      <c r="I15" s="33">
        <v>60512.546775758834</v>
      </c>
      <c r="J15" s="33">
        <v>145035.59770000001</v>
      </c>
      <c r="K15" s="33">
        <v>20.905641025641028</v>
      </c>
      <c r="L15" s="33">
        <v>9.1794226142708943</v>
      </c>
      <c r="M15" s="33">
        <v>1.0215995831984059</v>
      </c>
      <c r="N15" s="34">
        <v>15.482575701680013</v>
      </c>
    </row>
    <row r="16" spans="2:14" s="33" customFormat="1">
      <c r="B16" s="33" t="str">
        <f>VLOOKUP(F16,[1]NUTS_Europa!$A$2:$C$81,2,FALSE)</f>
        <v>DE93</v>
      </c>
      <c r="C16" s="33">
        <f>VLOOKUP(F16,[1]NUTS_Europa!$A$2:$C$81,3,FALSE)</f>
        <v>1069</v>
      </c>
      <c r="D16" s="33" t="str">
        <f>VLOOKUP(G16,[1]NUTS_Europa!$A$2:$C$81,2,FALSE)</f>
        <v>FRF2</v>
      </c>
      <c r="E16" s="33">
        <f>VLOOKUP(G16,[1]NUTS_Europa!$A$2:$C$81,3,FALSE)</f>
        <v>269</v>
      </c>
      <c r="F16" s="33">
        <v>7</v>
      </c>
      <c r="G16" s="33">
        <v>27</v>
      </c>
      <c r="H16" s="33">
        <v>18971.709703411445</v>
      </c>
      <c r="I16" s="33">
        <v>73474.833596452081</v>
      </c>
      <c r="J16" s="33">
        <v>137713.6226</v>
      </c>
      <c r="K16" s="33">
        <v>26.72051282051282</v>
      </c>
      <c r="L16" s="33">
        <v>7.5313387453808573</v>
      </c>
      <c r="M16" s="33">
        <v>4.1022665522314528</v>
      </c>
      <c r="N16" s="34">
        <v>52.695479294783247</v>
      </c>
    </row>
    <row r="17" spans="2:14" s="33" customFormat="1">
      <c r="B17" s="33" t="str">
        <f>VLOOKUP(F17,[1]NUTS_Europa!$A$2:$C$81,2,FALSE)</f>
        <v>DE93</v>
      </c>
      <c r="C17" s="33">
        <f>VLOOKUP(F17,[1]NUTS_Europa!$A$2:$C$81,3,FALSE)</f>
        <v>1069</v>
      </c>
      <c r="D17" s="33" t="str">
        <f>VLOOKUP(G17,[1]NUTS_Europa!$A$2:$C$81,2,FALSE)</f>
        <v>FRI2</v>
      </c>
      <c r="E17" s="33">
        <f>VLOOKUP(G17,[1]NUTS_Europa!$A$2:$C$81,3,FALSE)</f>
        <v>269</v>
      </c>
      <c r="F17" s="33">
        <v>7</v>
      </c>
      <c r="G17" s="33">
        <v>29</v>
      </c>
      <c r="H17" s="33">
        <v>19248.466360667648</v>
      </c>
      <c r="I17" s="33">
        <v>73474.833596452081</v>
      </c>
      <c r="J17" s="33">
        <v>145277.79319999999</v>
      </c>
      <c r="K17" s="33">
        <v>26.72051282051282</v>
      </c>
      <c r="L17" s="33">
        <v>7.5313387453808573</v>
      </c>
      <c r="M17" s="33">
        <v>4.1022665522314528</v>
      </c>
      <c r="N17" s="34">
        <v>52.695479294783247</v>
      </c>
    </row>
    <row r="18" spans="2:14" s="33" customFormat="1">
      <c r="B18" s="33" t="str">
        <f>VLOOKUP(F18,[1]NUTS_Europa!$A$2:$C$81,2,FALSE)</f>
        <v>DE94</v>
      </c>
      <c r="C18" s="33">
        <f>VLOOKUP(F18,[1]NUTS_Europa!$A$2:$C$81,3,FALSE)</f>
        <v>245</v>
      </c>
      <c r="D18" s="33" t="str">
        <f>VLOOKUP(G18,[1]NUTS_Europa!$A$2:$C$81,2,FALSE)</f>
        <v>PT16</v>
      </c>
      <c r="E18" s="33">
        <f>VLOOKUP(G18,[1]NUTS_Europa!$A$2:$C$81,3,FALSE)</f>
        <v>111</v>
      </c>
      <c r="F18" s="33">
        <v>8</v>
      </c>
      <c r="G18" s="33">
        <v>38</v>
      </c>
      <c r="H18" s="33">
        <v>42998.317672489182</v>
      </c>
      <c r="I18" s="33">
        <v>498368.51197156846</v>
      </c>
      <c r="J18" s="33">
        <v>199058.85829999999</v>
      </c>
      <c r="K18" s="33">
        <v>58.205128205128204</v>
      </c>
      <c r="L18" s="33">
        <v>10.134975543413598</v>
      </c>
      <c r="M18" s="33">
        <v>1.0041388638419178</v>
      </c>
      <c r="N18" s="34">
        <v>12.898620319999999</v>
      </c>
    </row>
    <row r="19" spans="2:14" s="33" customFormat="1">
      <c r="B19" s="33" t="str">
        <f>VLOOKUP(F19,[1]NUTS_Europa!$A$2:$C$81,2,FALSE)</f>
        <v>DE94</v>
      </c>
      <c r="C19" s="33">
        <f>VLOOKUP(F19,[1]NUTS_Europa!$A$2:$C$81,3,FALSE)</f>
        <v>245</v>
      </c>
      <c r="D19" s="33" t="str">
        <f>VLOOKUP(G19,[1]NUTS_Europa!$A$2:$C$81,2,FALSE)</f>
        <v>BE25</v>
      </c>
      <c r="E19" s="33">
        <f>VLOOKUP(G19,[1]NUTS_Europa!$A$2:$C$81,3,FALSE)</f>
        <v>220</v>
      </c>
      <c r="F19" s="33">
        <v>8</v>
      </c>
      <c r="G19" s="33">
        <v>43</v>
      </c>
      <c r="H19" s="33">
        <v>117715.80136611145</v>
      </c>
      <c r="I19" s="33">
        <v>394489.80836969172</v>
      </c>
      <c r="J19" s="33">
        <v>142392.87169999999</v>
      </c>
      <c r="K19" s="33">
        <v>14.98</v>
      </c>
      <c r="L19" s="33">
        <v>8.764277852554784</v>
      </c>
      <c r="M19" s="33">
        <v>2.8508615108880409</v>
      </c>
      <c r="N19" s="34">
        <v>34.809089708942501</v>
      </c>
    </row>
    <row r="20" spans="2:14" s="33" customFormat="1">
      <c r="B20" s="33" t="str">
        <f>VLOOKUP(F20,[1]NUTS_Europa!$A$2:$C$81,2,FALSE)</f>
        <v>DEA1</v>
      </c>
      <c r="C20" s="33">
        <f>VLOOKUP(F20,[1]NUTS_Europa!$A$2:$C$81,3,FALSE)</f>
        <v>253</v>
      </c>
      <c r="D20" s="33" t="str">
        <f>VLOOKUP(G20,[1]NUTS_Europa!$A$2:$C$81,2,FALSE)</f>
        <v>FRE1</v>
      </c>
      <c r="E20" s="33">
        <f>VLOOKUP(G20,[1]NUTS_Europa!$A$2:$C$81,3,FALSE)</f>
        <v>220</v>
      </c>
      <c r="F20" s="33">
        <v>9</v>
      </c>
      <c r="G20" s="33">
        <v>21</v>
      </c>
      <c r="H20" s="33">
        <v>6575.5866563837899</v>
      </c>
      <c r="I20" s="33">
        <v>43203.479762622301</v>
      </c>
      <c r="J20" s="33">
        <v>198656.2873</v>
      </c>
      <c r="K20" s="33">
        <v>4.4615384615384617</v>
      </c>
      <c r="L20" s="33">
        <v>8.8330651178086352</v>
      </c>
      <c r="M20" s="33">
        <v>1.0419117301672187</v>
      </c>
      <c r="N20" s="34">
        <v>12.721768050000001</v>
      </c>
    </row>
    <row r="21" spans="2:14" s="33" customFormat="1">
      <c r="B21" s="33" t="str">
        <f>VLOOKUP(F21,[1]NUTS_Europa!$A$2:$C$81,2,FALSE)</f>
        <v>DEA1</v>
      </c>
      <c r="C21" s="33">
        <f>VLOOKUP(F21,[1]NUTS_Europa!$A$2:$C$81,3,FALSE)</f>
        <v>253</v>
      </c>
      <c r="D21" s="33" t="str">
        <f>VLOOKUP(G21,[1]NUTS_Europa!$A$2:$C$81,2,FALSE)</f>
        <v>NL33</v>
      </c>
      <c r="E21" s="33">
        <f>VLOOKUP(G21,[1]NUTS_Europa!$A$2:$C$81,3,FALSE)</f>
        <v>220</v>
      </c>
      <c r="F21" s="33">
        <v>9</v>
      </c>
      <c r="G21" s="33">
        <v>73</v>
      </c>
      <c r="H21" s="33">
        <v>8062.2143054026392</v>
      </c>
      <c r="I21" s="33">
        <v>43203.479762622301</v>
      </c>
      <c r="J21" s="33">
        <v>131067.4498</v>
      </c>
      <c r="K21" s="33">
        <v>4.4615384615384617</v>
      </c>
      <c r="L21" s="33">
        <v>8.8330651178086352</v>
      </c>
      <c r="M21" s="33">
        <v>1.0419117301672187</v>
      </c>
      <c r="N21" s="34">
        <v>12.721768050000001</v>
      </c>
    </row>
    <row r="22" spans="2:14" s="33" customFormat="1">
      <c r="B22" s="33" t="str">
        <f>VLOOKUP(F22,[1]NUTS_Europa!$A$2:$C$81,2,FALSE)</f>
        <v>DEF0</v>
      </c>
      <c r="C22" s="33">
        <f>VLOOKUP(F22,[1]NUTS_Europa!$A$2:$C$81,3,FALSE)</f>
        <v>1069</v>
      </c>
      <c r="D22" s="33" t="str">
        <f>VLOOKUP(G22,[1]NUTS_Europa!$A$2:$C$81,2,FALSE)</f>
        <v>FRI2</v>
      </c>
      <c r="E22" s="33">
        <f>VLOOKUP(G22,[1]NUTS_Europa!$A$2:$C$81,3,FALSE)</f>
        <v>269</v>
      </c>
      <c r="F22" s="33">
        <v>10</v>
      </c>
      <c r="G22" s="33">
        <v>29</v>
      </c>
      <c r="H22" s="33">
        <v>22666.411077781737</v>
      </c>
      <c r="I22" s="33">
        <v>73474.833596452081</v>
      </c>
      <c r="J22" s="33">
        <v>198656.2873</v>
      </c>
      <c r="K22" s="33">
        <v>26.72051282051282</v>
      </c>
      <c r="L22" s="33">
        <v>7.5313387453808573</v>
      </c>
      <c r="M22" s="33">
        <v>4.1022665522314528</v>
      </c>
      <c r="N22" s="34">
        <v>52.695479294783247</v>
      </c>
    </row>
    <row r="23" spans="2:14" s="33" customFormat="1">
      <c r="B23" s="33" t="str">
        <f>VLOOKUP(F23,[1]NUTS_Europa!$A$2:$C$81,2,FALSE)</f>
        <v>DEF0</v>
      </c>
      <c r="C23" s="33">
        <f>VLOOKUP(F23,[1]NUTS_Europa!$A$2:$C$81,3,FALSE)</f>
        <v>1069</v>
      </c>
      <c r="D23" s="33" t="str">
        <f>VLOOKUP(G23,[1]NUTS_Europa!$A$2:$C$81,2,FALSE)</f>
        <v>FRD1</v>
      </c>
      <c r="E23" s="33">
        <f>VLOOKUP(G23,[1]NUTS_Europa!$A$2:$C$81,3,FALSE)</f>
        <v>269</v>
      </c>
      <c r="F23" s="33">
        <v>10</v>
      </c>
      <c r="G23" s="33">
        <v>59</v>
      </c>
      <c r="H23" s="33">
        <v>17131.277932657704</v>
      </c>
      <c r="I23" s="33">
        <v>73474.833596452081</v>
      </c>
      <c r="J23" s="33">
        <v>122072.6309</v>
      </c>
      <c r="K23" s="33">
        <v>26.72051282051282</v>
      </c>
      <c r="L23" s="33">
        <v>7.5313387453808573</v>
      </c>
      <c r="M23" s="33">
        <v>4.1022665522314528</v>
      </c>
      <c r="N23" s="34">
        <v>52.695479294783247</v>
      </c>
    </row>
    <row r="24" spans="2:14" s="33" customFormat="1">
      <c r="B24" s="33" t="str">
        <f>VLOOKUP(F24,[1]NUTS_Europa!$A$2:$C$81,2,FALSE)</f>
        <v>ES11</v>
      </c>
      <c r="C24" s="33">
        <f>VLOOKUP(F24,[1]NUTS_Europa!$A$2:$C$81,3,FALSE)</f>
        <v>288</v>
      </c>
      <c r="D24" s="33" t="str">
        <f>VLOOKUP(G24,[1]NUTS_Europa!$A$2:$C$81,2,FALSE)</f>
        <v>PT15</v>
      </c>
      <c r="E24" s="33">
        <f>VLOOKUP(G24,[1]NUTS_Europa!$A$2:$C$81,3,FALSE)</f>
        <v>1065</v>
      </c>
      <c r="F24" s="33">
        <v>11</v>
      </c>
      <c r="G24" s="33">
        <v>37</v>
      </c>
      <c r="H24" s="33">
        <v>8472.9014254430294</v>
      </c>
      <c r="I24" s="33">
        <v>57716.676689047978</v>
      </c>
      <c r="J24" s="33">
        <v>114203.5226</v>
      </c>
      <c r="K24" s="33">
        <v>12.903589743589745</v>
      </c>
      <c r="L24" s="33">
        <v>9.4411393884500967</v>
      </c>
      <c r="M24" s="33">
        <v>1.1487834773585119</v>
      </c>
      <c r="N24" s="34">
        <v>17.440787347506181</v>
      </c>
    </row>
    <row r="25" spans="2:14" s="33" customFormat="1">
      <c r="B25" s="33" t="str">
        <f>VLOOKUP(F25,[1]NUTS_Europa!$A$2:$C$81,2,FALSE)</f>
        <v>ES11</v>
      </c>
      <c r="C25" s="33">
        <f>VLOOKUP(F25,[1]NUTS_Europa!$A$2:$C$81,3,FALSE)</f>
        <v>288</v>
      </c>
      <c r="D25" s="33" t="str">
        <f>VLOOKUP(G25,[1]NUTS_Europa!$A$2:$C$81,2,FALSE)</f>
        <v>ES13</v>
      </c>
      <c r="E25" s="33">
        <f>VLOOKUP(G25,[1]NUTS_Europa!$A$2:$C$81,3,FALSE)</f>
        <v>285</v>
      </c>
      <c r="F25" s="33">
        <v>11</v>
      </c>
      <c r="G25" s="33">
        <v>53</v>
      </c>
      <c r="H25" s="33">
        <v>8798.1750990080709</v>
      </c>
      <c r="I25" s="33">
        <v>48100.234492615826</v>
      </c>
      <c r="J25" s="33">
        <v>159445.52859999999</v>
      </c>
      <c r="K25" s="33">
        <v>6.1538461538461542</v>
      </c>
      <c r="L25" s="33">
        <v>10.545032613948468</v>
      </c>
      <c r="M25" s="33">
        <v>0.67391978418212883</v>
      </c>
      <c r="N25" s="34">
        <v>10.2314247</v>
      </c>
    </row>
    <row r="26" spans="2:14" s="33" customFormat="1">
      <c r="B26" s="33" t="str">
        <f>VLOOKUP(F26,[1]NUTS_Europa!$A$2:$C$81,2,FALSE)</f>
        <v>ES12</v>
      </c>
      <c r="C26" s="33">
        <f>VLOOKUP(F26,[1]NUTS_Europa!$A$2:$C$81,3,FALSE)</f>
        <v>285</v>
      </c>
      <c r="D26" s="33" t="str">
        <f>VLOOKUP(G26,[1]NUTS_Europa!$A$2:$C$81,2,FALSE)</f>
        <v>ES12</v>
      </c>
      <c r="E26" s="33">
        <f>VLOOKUP(G26,[1]NUTS_Europa!$A$2:$C$81,3,FALSE)</f>
        <v>163</v>
      </c>
      <c r="F26" s="33">
        <v>12</v>
      </c>
      <c r="G26" s="33">
        <v>52</v>
      </c>
      <c r="H26" s="33">
        <v>9832.7950795248089</v>
      </c>
      <c r="I26" s="33">
        <v>53462.957382230255</v>
      </c>
      <c r="J26" s="33">
        <v>127001.217</v>
      </c>
      <c r="K26" s="33">
        <v>13.076923076923077</v>
      </c>
      <c r="L26" s="33">
        <v>11.439478952227784</v>
      </c>
      <c r="M26" s="33">
        <v>0.94138018485179786</v>
      </c>
      <c r="N26" s="34">
        <v>12.09245655</v>
      </c>
    </row>
    <row r="27" spans="2:14" s="33" customFormat="1">
      <c r="B27" s="33" t="str">
        <f>VLOOKUP(F27,[1]NUTS_Europa!$A$2:$C$81,2,FALSE)</f>
        <v>ES12</v>
      </c>
      <c r="C27" s="33">
        <f>VLOOKUP(F27,[1]NUTS_Europa!$A$2:$C$81,3,FALSE)</f>
        <v>285</v>
      </c>
      <c r="D27" s="33" t="str">
        <f>VLOOKUP(G27,[1]NUTS_Europa!$A$2:$C$81,2,FALSE)</f>
        <v>FRJ2</v>
      </c>
      <c r="E27" s="33">
        <f>VLOOKUP(G27,[1]NUTS_Europa!$A$2:$C$81,3,FALSE)</f>
        <v>163</v>
      </c>
      <c r="F27" s="33">
        <v>12</v>
      </c>
      <c r="G27" s="33">
        <v>68</v>
      </c>
      <c r="H27" s="33">
        <v>13849.776128412761</v>
      </c>
      <c r="I27" s="33">
        <v>53462.957382230255</v>
      </c>
      <c r="J27" s="33">
        <v>117923.68180000001</v>
      </c>
      <c r="K27" s="33">
        <v>13.076923076923077</v>
      </c>
      <c r="L27" s="33">
        <v>11.439478952227784</v>
      </c>
      <c r="M27" s="33">
        <v>0.94138018485179786</v>
      </c>
      <c r="N27" s="34">
        <v>12.09245655</v>
      </c>
    </row>
    <row r="28" spans="2:14" s="33" customFormat="1">
      <c r="B28" s="33" t="str">
        <f>VLOOKUP(F28,[1]NUTS_Europa!$A$2:$C$81,2,FALSE)</f>
        <v>ES13</v>
      </c>
      <c r="C28" s="33">
        <f>VLOOKUP(F28,[1]NUTS_Europa!$A$2:$C$81,3,FALSE)</f>
        <v>163</v>
      </c>
      <c r="D28" s="33" t="str">
        <f>VLOOKUP(G28,[1]NUTS_Europa!$A$2:$C$81,2,FALSE)</f>
        <v>FRH0</v>
      </c>
      <c r="E28" s="33">
        <f>VLOOKUP(G28,[1]NUTS_Europa!$A$2:$C$81,3,FALSE)</f>
        <v>283</v>
      </c>
      <c r="F28" s="33">
        <v>13</v>
      </c>
      <c r="G28" s="33">
        <v>23</v>
      </c>
      <c r="H28" s="33">
        <v>7213.0528464380486</v>
      </c>
      <c r="I28" s="33">
        <v>49228.706862438688</v>
      </c>
      <c r="J28" s="33">
        <v>118487.9544</v>
      </c>
      <c r="K28" s="33">
        <v>9.6358974358974354</v>
      </c>
      <c r="L28" s="33">
        <v>11.70734591888499</v>
      </c>
      <c r="M28" s="33">
        <v>1.0050340867064003</v>
      </c>
      <c r="N28" s="34">
        <v>12.494601375</v>
      </c>
    </row>
    <row r="29" spans="2:14" s="33" customFormat="1">
      <c r="B29" s="33" t="str">
        <f>VLOOKUP(F29,[1]NUTS_Europa!$A$2:$C$81,2,FALSE)</f>
        <v>ES13</v>
      </c>
      <c r="C29" s="33">
        <f>VLOOKUP(F29,[1]NUTS_Europa!$A$2:$C$81,3,FALSE)</f>
        <v>163</v>
      </c>
      <c r="D29" s="33" t="str">
        <f>VLOOKUP(G29,[1]NUTS_Europa!$A$2:$C$81,2,FALSE)</f>
        <v>FRJ2</v>
      </c>
      <c r="E29" s="33">
        <f>VLOOKUP(G29,[1]NUTS_Europa!$A$2:$C$81,3,FALSE)</f>
        <v>283</v>
      </c>
      <c r="F29" s="33">
        <v>13</v>
      </c>
      <c r="G29" s="33">
        <v>28</v>
      </c>
      <c r="H29" s="33">
        <v>9444.1888247690476</v>
      </c>
      <c r="I29" s="33">
        <v>49228.706862438688</v>
      </c>
      <c r="J29" s="33">
        <v>142841.86170000001</v>
      </c>
      <c r="K29" s="33">
        <v>9.6358974358974354</v>
      </c>
      <c r="L29" s="33">
        <v>11.70734591888499</v>
      </c>
      <c r="M29" s="33">
        <v>1.0050340867064003</v>
      </c>
      <c r="N29" s="34">
        <v>12.494601375</v>
      </c>
    </row>
    <row r="30" spans="2:14" s="33" customFormat="1">
      <c r="B30" s="33" t="str">
        <f>VLOOKUP(F30,[1]NUTS_Europa!$A$2:$C$81,2,FALSE)</f>
        <v>ES21</v>
      </c>
      <c r="C30" s="33">
        <f>VLOOKUP(F30,[1]NUTS_Europa!$A$2:$C$81,3,FALSE)</f>
        <v>163</v>
      </c>
      <c r="D30" s="33" t="str">
        <f>VLOOKUP(G30,[1]NUTS_Europa!$A$2:$C$81,2,FALSE)</f>
        <v>FRG0</v>
      </c>
      <c r="E30" s="33">
        <f>VLOOKUP(G30,[1]NUTS_Europa!$A$2:$C$81,3,FALSE)</f>
        <v>282</v>
      </c>
      <c r="F30" s="33">
        <v>14</v>
      </c>
      <c r="G30" s="33">
        <v>22</v>
      </c>
      <c r="H30" s="33">
        <v>6233.8362097072413</v>
      </c>
      <c r="I30" s="33">
        <v>55819.39973971936</v>
      </c>
      <c r="J30" s="33">
        <v>142392.87169999999</v>
      </c>
      <c r="K30" s="33">
        <v>13.678461538461539</v>
      </c>
      <c r="L30" s="33">
        <v>13.1709314216907</v>
      </c>
      <c r="M30" s="33">
        <v>1.2848745204594909</v>
      </c>
      <c r="N30" s="34">
        <v>14.30348747046744</v>
      </c>
    </row>
    <row r="31" spans="2:14" s="33" customFormat="1">
      <c r="B31" s="33" t="str">
        <f>VLOOKUP(F31,[1]NUTS_Europa!$A$2:$C$81,2,FALSE)</f>
        <v>ES21</v>
      </c>
      <c r="C31" s="33">
        <f>VLOOKUP(F31,[1]NUTS_Europa!$A$2:$C$81,3,FALSE)</f>
        <v>163</v>
      </c>
      <c r="D31" s="33" t="str">
        <f>VLOOKUP(G31,[1]NUTS_Europa!$A$2:$C$81,2,FALSE)</f>
        <v>FRJ2</v>
      </c>
      <c r="E31" s="33">
        <f>VLOOKUP(G31,[1]NUTS_Europa!$A$2:$C$81,3,FALSE)</f>
        <v>283</v>
      </c>
      <c r="F31" s="33">
        <v>14</v>
      </c>
      <c r="G31" s="33">
        <v>28</v>
      </c>
      <c r="H31" s="33">
        <v>8709.2263848482489</v>
      </c>
      <c r="I31" s="33">
        <v>49228.706862438688</v>
      </c>
      <c r="J31" s="33">
        <v>156784.57750000001</v>
      </c>
      <c r="K31" s="33">
        <v>9.6358974358974354</v>
      </c>
      <c r="L31" s="33">
        <v>11.70734591888499</v>
      </c>
      <c r="M31" s="33">
        <v>1.0050340867064003</v>
      </c>
      <c r="N31" s="34">
        <v>12.494601375</v>
      </c>
    </row>
    <row r="32" spans="2:14" s="33" customFormat="1">
      <c r="B32" s="33" t="str">
        <f>VLOOKUP(F32,[1]NUTS_Europa!$A$2:$C$81,2,FALSE)</f>
        <v>ES51</v>
      </c>
      <c r="C32" s="33">
        <f>VLOOKUP(F32,[1]NUTS_Europa!$A$2:$C$81,3,FALSE)</f>
        <v>1063</v>
      </c>
      <c r="D32" s="33" t="str">
        <f>VLOOKUP(G32,[1]NUTS_Europa!$A$2:$C$81,2,FALSE)</f>
        <v>ES52</v>
      </c>
      <c r="E32" s="33">
        <f>VLOOKUP(G32,[1]NUTS_Europa!$A$2:$C$81,3,FALSE)</f>
        <v>1064</v>
      </c>
      <c r="F32" s="33">
        <v>15</v>
      </c>
      <c r="G32" s="33">
        <v>16</v>
      </c>
      <c r="H32" s="33">
        <v>24490.519110254103</v>
      </c>
      <c r="I32" s="33">
        <v>326396.33780242031</v>
      </c>
      <c r="J32" s="33">
        <v>135416.16140000001</v>
      </c>
      <c r="K32" s="33">
        <v>8.3076923076923084</v>
      </c>
      <c r="L32" s="33">
        <v>9.5789007814754861</v>
      </c>
      <c r="M32" s="33">
        <v>6.242202218580494</v>
      </c>
      <c r="N32" s="34">
        <v>94.768878226490997</v>
      </c>
    </row>
    <row r="33" spans="2:14" s="33" customFormat="1">
      <c r="B33" s="33" t="str">
        <f>VLOOKUP(F33,[1]NUTS_Europa!$A$2:$C$81,2,FALSE)</f>
        <v>ES51</v>
      </c>
      <c r="C33" s="33">
        <f>VLOOKUP(F33,[1]NUTS_Europa!$A$2:$C$81,3,FALSE)</f>
        <v>1063</v>
      </c>
      <c r="D33" s="33" t="str">
        <f>VLOOKUP(G33,[1]NUTS_Europa!$A$2:$C$81,2,FALSE)</f>
        <v>ES62</v>
      </c>
      <c r="E33" s="33">
        <f>VLOOKUP(G33,[1]NUTS_Europa!$A$2:$C$81,3,FALSE)</f>
        <v>1064</v>
      </c>
      <c r="F33" s="33">
        <v>15</v>
      </c>
      <c r="G33" s="33">
        <v>18</v>
      </c>
      <c r="H33" s="33">
        <v>47348.592477615101</v>
      </c>
      <c r="I33" s="33">
        <v>326396.33780242031</v>
      </c>
      <c r="J33" s="33">
        <v>199597.76430000001</v>
      </c>
      <c r="K33" s="33">
        <v>8.3076923076923084</v>
      </c>
      <c r="L33" s="33">
        <v>9.5789007814754861</v>
      </c>
      <c r="M33" s="33">
        <v>6.242202218580494</v>
      </c>
      <c r="N33" s="34">
        <v>94.768878226490997</v>
      </c>
    </row>
    <row r="34" spans="2:14" s="33" customFormat="1">
      <c r="B34" s="33" t="str">
        <f>VLOOKUP(F34,[1]NUTS_Europa!$A$2:$C$81,2,FALSE)</f>
        <v>ES52</v>
      </c>
      <c r="C34" s="33">
        <f>VLOOKUP(F34,[1]NUTS_Europa!$A$2:$C$81,3,FALSE)</f>
        <v>1064</v>
      </c>
      <c r="D34" s="33" t="str">
        <f>VLOOKUP(G34,[1]NUTS_Europa!$A$2:$C$81,2,FALSE)</f>
        <v>FRJ1</v>
      </c>
      <c r="E34" s="33">
        <f>VLOOKUP(G34,[1]NUTS_Europa!$A$2:$C$81,3,FALSE)</f>
        <v>1063</v>
      </c>
      <c r="F34" s="33">
        <v>16</v>
      </c>
      <c r="G34" s="33">
        <v>26</v>
      </c>
      <c r="H34" s="33">
        <v>54714.939474608953</v>
      </c>
      <c r="I34" s="33">
        <v>326396.33780242031</v>
      </c>
      <c r="J34" s="33">
        <v>117768.50930000001</v>
      </c>
      <c r="K34" s="33">
        <v>8.3076923076923084</v>
      </c>
      <c r="L34" s="33">
        <v>9.5789007814754861</v>
      </c>
      <c r="M34" s="33">
        <v>6.242202218580494</v>
      </c>
      <c r="N34" s="34">
        <v>94.768878226490997</v>
      </c>
    </row>
    <row r="35" spans="2:14" s="33" customFormat="1">
      <c r="B35" s="33" t="str">
        <f>VLOOKUP(F35,[1]NUTS_Europa!$A$2:$C$81,2,FALSE)</f>
        <v>ES61</v>
      </c>
      <c r="C35" s="33">
        <f>VLOOKUP(F35,[1]NUTS_Europa!$A$2:$C$81,3,FALSE)</f>
        <v>61</v>
      </c>
      <c r="D35" s="33" t="str">
        <f>VLOOKUP(G35,[1]NUTS_Europa!$A$2:$C$81,2,FALSE)</f>
        <v>FRJ1</v>
      </c>
      <c r="E35" s="33">
        <f>VLOOKUP(G35,[1]NUTS_Europa!$A$2:$C$81,3,FALSE)</f>
        <v>1063</v>
      </c>
      <c r="F35" s="33">
        <v>17</v>
      </c>
      <c r="G35" s="33">
        <v>26</v>
      </c>
      <c r="H35" s="33">
        <v>38439.927317956113</v>
      </c>
      <c r="I35" s="33">
        <v>348001.36007304839</v>
      </c>
      <c r="J35" s="33">
        <v>122072.6309</v>
      </c>
      <c r="K35" s="33">
        <v>26.666666666666668</v>
      </c>
      <c r="L35" s="33">
        <v>12.456993211909761</v>
      </c>
      <c r="M35" s="33">
        <v>2.7891888131711045</v>
      </c>
      <c r="N35" s="34">
        <v>45.492445828008663</v>
      </c>
    </row>
    <row r="36" spans="2:14" s="33" customFormat="1">
      <c r="B36" s="33" t="str">
        <f>VLOOKUP(F36,[1]NUTS_Europa!$A$2:$C$81,2,FALSE)</f>
        <v>ES61</v>
      </c>
      <c r="C36" s="33">
        <f>VLOOKUP(F36,[1]NUTS_Europa!$A$2:$C$81,3,FALSE)</f>
        <v>61</v>
      </c>
      <c r="D36" s="33" t="str">
        <f>VLOOKUP(G36,[1]NUTS_Europa!$A$2:$C$81,2,FALSE)</f>
        <v>ES52</v>
      </c>
      <c r="E36" s="33">
        <f>VLOOKUP(G36,[1]NUTS_Europa!$A$2:$C$81,3,FALSE)</f>
        <v>1063</v>
      </c>
      <c r="F36" s="33">
        <v>17</v>
      </c>
      <c r="G36" s="33">
        <v>56</v>
      </c>
      <c r="H36" s="33">
        <v>39395.632619910917</v>
      </c>
      <c r="I36" s="33">
        <v>348001.36007304839</v>
      </c>
      <c r="J36" s="33">
        <v>145277.79319999999</v>
      </c>
      <c r="K36" s="33">
        <v>26.666666666666668</v>
      </c>
      <c r="L36" s="33">
        <v>12.456993211909761</v>
      </c>
      <c r="M36" s="33">
        <v>2.7891888131711045</v>
      </c>
      <c r="N36" s="34">
        <v>45.492445828008663</v>
      </c>
    </row>
    <row r="37" spans="2:14" s="33" customFormat="1">
      <c r="B37" s="33" t="str">
        <f>VLOOKUP(F37,[1]NUTS_Europa!$A$2:$C$81,2,FALSE)</f>
        <v>ES62</v>
      </c>
      <c r="C37" s="33">
        <f>VLOOKUP(F37,[1]NUTS_Europa!$A$2:$C$81,3,FALSE)</f>
        <v>1064</v>
      </c>
      <c r="D37" s="33" t="str">
        <f>VLOOKUP(G37,[1]NUTS_Europa!$A$2:$C$81,2,FALSE)</f>
        <v>PT16</v>
      </c>
      <c r="E37" s="33">
        <f>VLOOKUP(G37,[1]NUTS_Europa!$A$2:$C$81,3,FALSE)</f>
        <v>294</v>
      </c>
      <c r="F37" s="33">
        <v>18</v>
      </c>
      <c r="G37" s="33">
        <v>78</v>
      </c>
      <c r="H37" s="33">
        <v>16895.649740265362</v>
      </c>
      <c r="I37" s="33">
        <v>72035.008770085886</v>
      </c>
      <c r="J37" s="33">
        <v>191087.21979999999</v>
      </c>
      <c r="K37" s="33">
        <v>31.760512820512822</v>
      </c>
      <c r="L37" s="33">
        <v>8.4618146788203514</v>
      </c>
      <c r="M37" s="33">
        <v>1.4112276545606877</v>
      </c>
      <c r="N37" s="34">
        <v>21.425204929572359</v>
      </c>
    </row>
    <row r="38" spans="2:14" s="33" customFormat="1">
      <c r="B38" s="33" t="str">
        <f>VLOOKUP(F38,[1]NUTS_Europa!$A$2:$C$81,2,FALSE)</f>
        <v>FRD1</v>
      </c>
      <c r="C38" s="33">
        <f>VLOOKUP(F38,[1]NUTS_Europa!$A$2:$C$81,3,FALSE)</f>
        <v>268</v>
      </c>
      <c r="D38" s="33" t="str">
        <f>VLOOKUP(G38,[1]NUTS_Europa!$A$2:$C$81,2,FALSE)</f>
        <v>NL41</v>
      </c>
      <c r="E38" s="33">
        <f>VLOOKUP(G38,[1]NUTS_Europa!$A$2:$C$81,3,FALSE)</f>
        <v>253</v>
      </c>
      <c r="F38" s="33">
        <v>19</v>
      </c>
      <c r="G38" s="33">
        <v>35</v>
      </c>
      <c r="H38" s="33">
        <v>6981.7106661819198</v>
      </c>
      <c r="I38" s="33">
        <v>70930.601987941656</v>
      </c>
      <c r="J38" s="33">
        <v>117768.50930000001</v>
      </c>
      <c r="K38" s="33">
        <v>19.482564102564105</v>
      </c>
      <c r="L38" s="33">
        <v>14.603780785486629</v>
      </c>
      <c r="M38" s="33">
        <v>1.2534342938184966</v>
      </c>
      <c r="N38" s="34">
        <v>13.953488399999999</v>
      </c>
    </row>
    <row r="39" spans="2:14" s="33" customFormat="1">
      <c r="B39" s="33" t="str">
        <f>VLOOKUP(F39,[1]NUTS_Europa!$A$2:$C$81,2,FALSE)</f>
        <v>FRD2</v>
      </c>
      <c r="C39" s="33">
        <f>VLOOKUP(F39,[1]NUTS_Europa!$A$2:$C$81,3,FALSE)</f>
        <v>269</v>
      </c>
      <c r="D39" s="33" t="str">
        <f>VLOOKUP(G39,[1]NUTS_Europa!$A$2:$C$81,2,FALSE)</f>
        <v>DE50</v>
      </c>
      <c r="E39" s="33">
        <f>VLOOKUP(G39,[1]NUTS_Europa!$A$2:$C$81,3,FALSE)</f>
        <v>1069</v>
      </c>
      <c r="F39" s="33">
        <v>20</v>
      </c>
      <c r="G39" s="33">
        <v>44</v>
      </c>
      <c r="H39" s="33">
        <v>14287.603279350233</v>
      </c>
      <c r="I39" s="33">
        <v>73474.833596452081</v>
      </c>
      <c r="J39" s="33">
        <v>123840.01519999999</v>
      </c>
      <c r="K39" s="33">
        <v>26.72051282051282</v>
      </c>
      <c r="L39" s="33">
        <v>7.5313387453808573</v>
      </c>
      <c r="M39" s="33">
        <v>4.1022665522314528</v>
      </c>
      <c r="N39" s="34">
        <v>52.695479294783247</v>
      </c>
    </row>
    <row r="40" spans="2:14" s="33" customFormat="1">
      <c r="B40" s="33" t="str">
        <f>VLOOKUP(F40,[1]NUTS_Europa!$A$2:$C$81,2,FALSE)</f>
        <v>FRD2</v>
      </c>
      <c r="C40" s="33">
        <f>VLOOKUP(F40,[1]NUTS_Europa!$A$2:$C$81,3,FALSE)</f>
        <v>269</v>
      </c>
      <c r="D40" s="33" t="str">
        <f>VLOOKUP(G40,[1]NUTS_Europa!$A$2:$C$81,2,FALSE)</f>
        <v>DE94</v>
      </c>
      <c r="E40" s="33">
        <f>VLOOKUP(G40,[1]NUTS_Europa!$A$2:$C$81,3,FALSE)</f>
        <v>1069</v>
      </c>
      <c r="F40" s="33">
        <v>20</v>
      </c>
      <c r="G40" s="33">
        <v>48</v>
      </c>
      <c r="H40" s="33">
        <v>17608.683166424653</v>
      </c>
      <c r="I40" s="33">
        <v>73474.833596452081</v>
      </c>
      <c r="J40" s="33">
        <v>507158.32770000002</v>
      </c>
      <c r="K40" s="33">
        <v>26.72051282051282</v>
      </c>
      <c r="L40" s="33">
        <v>7.5313387453808573</v>
      </c>
      <c r="M40" s="33">
        <v>4.1022665522314528</v>
      </c>
      <c r="N40" s="34">
        <v>52.695479294783247</v>
      </c>
    </row>
    <row r="41" spans="2:14" s="33" customFormat="1">
      <c r="B41" s="33" t="str">
        <f>VLOOKUP(F41,[1]NUTS_Europa!$A$2:$C$81,2,FALSE)</f>
        <v>FRG0</v>
      </c>
      <c r="C41" s="33">
        <f>VLOOKUP(F41,[1]NUTS_Europa!$A$2:$C$81,3,FALSE)</f>
        <v>282</v>
      </c>
      <c r="D41" s="33" t="str">
        <f>VLOOKUP(G41,[1]NUTS_Europa!$A$2:$C$81,2,FALSE)</f>
        <v>FRI3</v>
      </c>
      <c r="E41" s="33">
        <f>VLOOKUP(G41,[1]NUTS_Europa!$A$2:$C$81,3,FALSE)</f>
        <v>283</v>
      </c>
      <c r="F41" s="33">
        <v>22</v>
      </c>
      <c r="G41" s="33">
        <v>25</v>
      </c>
      <c r="H41" s="33">
        <v>5145.1765840040462</v>
      </c>
      <c r="I41" s="33">
        <v>45099.152831304214</v>
      </c>
      <c r="J41" s="33">
        <v>141512.31529999999</v>
      </c>
      <c r="K41" s="33">
        <v>5.6410256410256414</v>
      </c>
      <c r="L41" s="33">
        <v>14.183877561047353</v>
      </c>
      <c r="M41" s="33">
        <v>1.0101408659077731</v>
      </c>
      <c r="N41" s="34">
        <v>12.558088943506652</v>
      </c>
    </row>
    <row r="42" spans="2:14" s="33" customFormat="1">
      <c r="B42" s="33" t="str">
        <f>VLOOKUP(F42,[1]NUTS_Europa!$A$2:$C$81,2,FALSE)</f>
        <v>FRH0</v>
      </c>
      <c r="C42" s="33">
        <f>VLOOKUP(F42,[1]NUTS_Europa!$A$2:$C$81,3,FALSE)</f>
        <v>283</v>
      </c>
      <c r="D42" s="33" t="str">
        <f>VLOOKUP(G42,[1]NUTS_Europa!$A$2:$C$81,2,FALSE)</f>
        <v>FRI1</v>
      </c>
      <c r="E42" s="33">
        <f>VLOOKUP(G42,[1]NUTS_Europa!$A$2:$C$81,3,FALSE)</f>
        <v>275</v>
      </c>
      <c r="F42" s="33">
        <v>23</v>
      </c>
      <c r="G42" s="33">
        <v>64</v>
      </c>
      <c r="H42" s="33">
        <v>10780.903803988149</v>
      </c>
      <c r="I42" s="33">
        <v>40892.889957842344</v>
      </c>
      <c r="J42" s="33">
        <v>156784.57750000001</v>
      </c>
      <c r="K42" s="33">
        <v>4.1025641025641022</v>
      </c>
      <c r="L42" s="33">
        <v>12.478742394846387</v>
      </c>
      <c r="M42" s="33">
        <v>1.007632166822809</v>
      </c>
      <c r="N42" s="34">
        <v>12.526900752527801</v>
      </c>
    </row>
    <row r="43" spans="2:14" s="33" customFormat="1">
      <c r="B43" s="33" t="str">
        <f>VLOOKUP(F43,[1]NUTS_Europa!$A$2:$C$81,2,FALSE)</f>
        <v>FRI1</v>
      </c>
      <c r="C43" s="33">
        <f>VLOOKUP(F43,[1]NUTS_Europa!$A$2:$C$81,3,FALSE)</f>
        <v>283</v>
      </c>
      <c r="D43" s="33" t="str">
        <f>VLOOKUP(G43,[1]NUTS_Europa!$A$2:$C$81,2,FALSE)</f>
        <v>FRI3</v>
      </c>
      <c r="E43" s="33">
        <f>VLOOKUP(G43,[1]NUTS_Europa!$A$2:$C$81,3,FALSE)</f>
        <v>282</v>
      </c>
      <c r="F43" s="33">
        <v>24</v>
      </c>
      <c r="G43" s="33">
        <v>65</v>
      </c>
      <c r="H43" s="33">
        <v>8780.9505416167904</v>
      </c>
      <c r="I43" s="33">
        <v>45099.152831304214</v>
      </c>
      <c r="J43" s="33">
        <v>120125.8052</v>
      </c>
      <c r="K43" s="33">
        <v>5.6410256410256414</v>
      </c>
      <c r="L43" s="33">
        <v>14.183877561047353</v>
      </c>
      <c r="M43" s="33">
        <v>1.0101408659077731</v>
      </c>
      <c r="N43" s="34">
        <v>12.558088943506652</v>
      </c>
    </row>
    <row r="44" spans="2:14" s="33" customFormat="1">
      <c r="B44" s="33" t="str">
        <f>VLOOKUP(F44,[1]NUTS_Europa!$A$2:$C$81,2,FALSE)</f>
        <v>FRI1</v>
      </c>
      <c r="C44" s="33">
        <f>VLOOKUP(F44,[1]NUTS_Europa!$A$2:$C$81,3,FALSE)</f>
        <v>283</v>
      </c>
      <c r="D44" s="33" t="str">
        <f>VLOOKUP(G44,[1]NUTS_Europa!$A$2:$C$81,2,FALSE)</f>
        <v>FRI2</v>
      </c>
      <c r="E44" s="33">
        <f>VLOOKUP(G44,[1]NUTS_Europa!$A$2:$C$81,3,FALSE)</f>
        <v>275</v>
      </c>
      <c r="F44" s="33">
        <v>24</v>
      </c>
      <c r="G44" s="33">
        <v>69</v>
      </c>
      <c r="H44" s="33">
        <v>7557.1309491266238</v>
      </c>
      <c r="I44" s="33">
        <v>40892.889957842344</v>
      </c>
      <c r="J44" s="33">
        <v>141734.02660000001</v>
      </c>
      <c r="K44" s="33">
        <v>4.1025641025641022</v>
      </c>
      <c r="L44" s="33">
        <v>12.478742394846387</v>
      </c>
      <c r="M44" s="33">
        <v>1.007632166822809</v>
      </c>
      <c r="N44" s="34">
        <v>12.526900752527801</v>
      </c>
    </row>
    <row r="45" spans="2:14" s="33" customFormat="1">
      <c r="B45" s="33" t="str">
        <f>VLOOKUP(F45,[1]NUTS_Europa!$A$2:$C$81,2,FALSE)</f>
        <v>FRI3</v>
      </c>
      <c r="C45" s="33">
        <f>VLOOKUP(F45,[1]NUTS_Europa!$A$2:$C$81,3,FALSE)</f>
        <v>283</v>
      </c>
      <c r="D45" s="33" t="str">
        <f>VLOOKUP(G45,[1]NUTS_Europa!$A$2:$C$81,2,FALSE)</f>
        <v>FRI3</v>
      </c>
      <c r="E45" s="33">
        <f>VLOOKUP(G45,[1]NUTS_Europa!$A$2:$C$81,3,FALSE)</f>
        <v>282</v>
      </c>
      <c r="F45" s="33">
        <v>25</v>
      </c>
      <c r="G45" s="33">
        <v>65</v>
      </c>
      <c r="H45" s="33">
        <v>6794.0536622864702</v>
      </c>
      <c r="I45" s="33">
        <v>45099.152831304214</v>
      </c>
      <c r="J45" s="33">
        <v>122072.6309</v>
      </c>
      <c r="K45" s="33">
        <v>5.6410256410256414</v>
      </c>
      <c r="L45" s="33">
        <v>14.183877561047353</v>
      </c>
      <c r="M45" s="33">
        <v>1.0101408659077731</v>
      </c>
      <c r="N45" s="34">
        <v>12.558088943506652</v>
      </c>
    </row>
    <row r="46" spans="2:14" s="33" customFormat="1">
      <c r="B46" s="33" t="str">
        <f>VLOOKUP(F46,[1]NUTS_Europa!$A$2:$C$81,2,FALSE)</f>
        <v>NL11</v>
      </c>
      <c r="C46" s="33">
        <f>VLOOKUP(F46,[1]NUTS_Europa!$A$2:$C$81,3,FALSE)</f>
        <v>245</v>
      </c>
      <c r="D46" s="33" t="str">
        <f>VLOOKUP(G46,[1]NUTS_Europa!$A$2:$C$81,2,FALSE)</f>
        <v>NL12</v>
      </c>
      <c r="E46" s="33">
        <f>VLOOKUP(G46,[1]NUTS_Europa!$A$2:$C$81,3,FALSE)</f>
        <v>218</v>
      </c>
      <c r="F46" s="33">
        <v>30</v>
      </c>
      <c r="G46" s="33">
        <v>31</v>
      </c>
      <c r="H46" s="33">
        <v>40582.420328648695</v>
      </c>
      <c r="I46" s="33">
        <v>445232.39833784726</v>
      </c>
      <c r="J46" s="33">
        <v>176841.96369999999</v>
      </c>
      <c r="K46" s="33">
        <v>11.546666666666667</v>
      </c>
      <c r="L46" s="33">
        <v>9.9419985431049032</v>
      </c>
      <c r="M46" s="33">
        <v>0.90266341119967397</v>
      </c>
      <c r="N46" s="34">
        <v>12.259917689751211</v>
      </c>
    </row>
    <row r="47" spans="2:14" s="33" customFormat="1">
      <c r="B47" s="33" t="str">
        <f>VLOOKUP(F47,[1]NUTS_Europa!$A$2:$C$81,2,FALSE)</f>
        <v>NL11</v>
      </c>
      <c r="C47" s="33">
        <f>VLOOKUP(F47,[1]NUTS_Europa!$A$2:$C$81,3,FALSE)</f>
        <v>245</v>
      </c>
      <c r="D47" s="33" t="str">
        <f>VLOOKUP(G47,[1]NUTS_Europa!$A$2:$C$81,2,FALSE)</f>
        <v>NL32</v>
      </c>
      <c r="E47" s="33">
        <f>VLOOKUP(G47,[1]NUTS_Europa!$A$2:$C$81,3,FALSE)</f>
        <v>218</v>
      </c>
      <c r="F47" s="33">
        <v>30</v>
      </c>
      <c r="G47" s="33">
        <v>32</v>
      </c>
      <c r="H47" s="33">
        <v>38687.771422882775</v>
      </c>
      <c r="I47" s="33">
        <v>445232.39833784726</v>
      </c>
      <c r="J47" s="33">
        <v>163171.4883</v>
      </c>
      <c r="K47" s="33">
        <v>11.546666666666667</v>
      </c>
      <c r="L47" s="33">
        <v>9.9419985431049032</v>
      </c>
      <c r="M47" s="33">
        <v>0.90266341119967397</v>
      </c>
      <c r="N47" s="34">
        <v>12.259917689751211</v>
      </c>
    </row>
    <row r="48" spans="2:14" s="33" customFormat="1">
      <c r="B48" s="33" t="str">
        <f>VLOOKUP(F48,[1]NUTS_Europa!$A$2:$C$81,2,FALSE)</f>
        <v>NL12</v>
      </c>
      <c r="C48" s="33">
        <f>VLOOKUP(F48,[1]NUTS_Europa!$A$2:$C$81,3,FALSE)</f>
        <v>218</v>
      </c>
      <c r="D48" s="33" t="str">
        <f>VLOOKUP(G48,[1]NUTS_Europa!$A$2:$C$81,2,FALSE)</f>
        <v>DE60</v>
      </c>
      <c r="E48" s="33">
        <f>VLOOKUP(G48,[1]NUTS_Europa!$A$2:$C$81,3,FALSE)</f>
        <v>245</v>
      </c>
      <c r="F48" s="33">
        <v>31</v>
      </c>
      <c r="G48" s="33">
        <v>45</v>
      </c>
      <c r="H48" s="33">
        <v>40469.739425162195</v>
      </c>
      <c r="I48" s="33">
        <v>445232.39833784726</v>
      </c>
      <c r="J48" s="33">
        <v>126450.71709999999</v>
      </c>
      <c r="K48" s="33">
        <v>11.546666666666667</v>
      </c>
      <c r="L48" s="33">
        <v>9.9419985431049032</v>
      </c>
      <c r="M48" s="33">
        <v>0.90266341119967397</v>
      </c>
      <c r="N48" s="34">
        <v>12.259917689751211</v>
      </c>
    </row>
    <row r="49" spans="2:14" s="33" customFormat="1">
      <c r="B49" s="33" t="str">
        <f>VLOOKUP(F49,[1]NUTS_Europa!$A$2:$C$81,2,FALSE)</f>
        <v>NL32</v>
      </c>
      <c r="C49" s="33">
        <f>VLOOKUP(F49,[1]NUTS_Europa!$A$2:$C$81,3,FALSE)</f>
        <v>218</v>
      </c>
      <c r="D49" s="33" t="str">
        <f>VLOOKUP(G49,[1]NUTS_Europa!$A$2:$C$81,2,FALSE)</f>
        <v>DE80</v>
      </c>
      <c r="E49" s="33">
        <f>VLOOKUP(G49,[1]NUTS_Europa!$A$2:$C$81,3,FALSE)</f>
        <v>245</v>
      </c>
      <c r="F49" s="33">
        <v>32</v>
      </c>
      <c r="G49" s="33">
        <v>46</v>
      </c>
      <c r="H49" s="33">
        <v>42357.94942215745</v>
      </c>
      <c r="I49" s="33">
        <v>445232.39833784726</v>
      </c>
      <c r="J49" s="33">
        <v>141512.31529999999</v>
      </c>
      <c r="K49" s="33">
        <v>11.546666666666667</v>
      </c>
      <c r="L49" s="33">
        <v>9.9419985431049032</v>
      </c>
      <c r="M49" s="33">
        <v>0.90266341119967397</v>
      </c>
      <c r="N49" s="34">
        <v>12.259917689751211</v>
      </c>
    </row>
    <row r="50" spans="2:14" s="33" customFormat="1">
      <c r="B50" s="33" t="str">
        <f>VLOOKUP(F50,[1]NUTS_Europa!$A$2:$C$81,2,FALSE)</f>
        <v>NL34</v>
      </c>
      <c r="C50" s="33">
        <f>VLOOKUP(F50,[1]NUTS_Europa!$A$2:$C$81,3,FALSE)</f>
        <v>250</v>
      </c>
      <c r="D50" s="33" t="str">
        <f>VLOOKUP(G50,[1]NUTS_Europa!$A$2:$C$81,2,FALSE)</f>
        <v>FRE1</v>
      </c>
      <c r="E50" s="33">
        <f>VLOOKUP(G50,[1]NUTS_Europa!$A$2:$C$81,3,FALSE)</f>
        <v>235</v>
      </c>
      <c r="F50" s="33">
        <v>34</v>
      </c>
      <c r="G50" s="33">
        <v>61</v>
      </c>
      <c r="H50" s="33">
        <v>13846.010619124594</v>
      </c>
      <c r="I50" s="33">
        <v>51855.331928065614</v>
      </c>
      <c r="J50" s="33">
        <v>142841.86170000001</v>
      </c>
      <c r="K50" s="33">
        <v>7.2307692307692308</v>
      </c>
      <c r="L50" s="33">
        <v>8.896710395015198</v>
      </c>
      <c r="M50" s="33">
        <v>2.851987382564821</v>
      </c>
      <c r="N50" s="34">
        <v>36.580479108179439</v>
      </c>
    </row>
    <row r="51" spans="2:14" s="33" customFormat="1">
      <c r="B51" s="33" t="str">
        <f>VLOOKUP(F51,[1]NUTS_Europa!$A$2:$C$81,2,FALSE)</f>
        <v>NL34</v>
      </c>
      <c r="C51" s="33">
        <f>VLOOKUP(F51,[1]NUTS_Europa!$A$2:$C$81,3,FALSE)</f>
        <v>250</v>
      </c>
      <c r="D51" s="33" t="str">
        <f>VLOOKUP(G51,[1]NUTS_Europa!$A$2:$C$81,2,FALSE)</f>
        <v>FRH0</v>
      </c>
      <c r="E51" s="33">
        <f>VLOOKUP(G51,[1]NUTS_Europa!$A$2:$C$81,3,FALSE)</f>
        <v>282</v>
      </c>
      <c r="F51" s="33">
        <v>34</v>
      </c>
      <c r="G51" s="33">
        <v>63</v>
      </c>
      <c r="H51" s="33">
        <v>14231.541984901738</v>
      </c>
      <c r="I51" s="33">
        <v>69298.048057503824</v>
      </c>
      <c r="J51" s="33">
        <v>135416.16140000001</v>
      </c>
      <c r="K51" s="33">
        <v>18.615384615384617</v>
      </c>
      <c r="L51" s="33">
        <v>11.870795484206706</v>
      </c>
      <c r="M51" s="33">
        <v>2.7782178093605734</v>
      </c>
      <c r="N51" s="34">
        <v>30.927692154878642</v>
      </c>
    </row>
    <row r="52" spans="2:14" s="33" customFormat="1">
      <c r="B52" s="33" t="str">
        <f>VLOOKUP(F52,[1]NUTS_Europa!$A$2:$C$81,2,FALSE)</f>
        <v>NL41</v>
      </c>
      <c r="C52" s="33">
        <f>VLOOKUP(F52,[1]NUTS_Europa!$A$2:$C$81,3,FALSE)</f>
        <v>253</v>
      </c>
      <c r="D52" s="33" t="str">
        <f>VLOOKUP(G52,[1]NUTS_Europa!$A$2:$C$81,2,FALSE)</f>
        <v>BE23</v>
      </c>
      <c r="E52" s="33">
        <f>VLOOKUP(G52,[1]NUTS_Europa!$A$2:$C$81,3,FALSE)</f>
        <v>220</v>
      </c>
      <c r="F52" s="33">
        <v>35</v>
      </c>
      <c r="G52" s="33">
        <v>42</v>
      </c>
      <c r="H52" s="33">
        <v>3000.9988261586891</v>
      </c>
      <c r="I52" s="33">
        <v>43203.479762622301</v>
      </c>
      <c r="J52" s="33">
        <v>192445.7181</v>
      </c>
      <c r="K52" s="33">
        <v>4.4615384615384617</v>
      </c>
      <c r="L52" s="33">
        <v>8.8330651178086352</v>
      </c>
      <c r="M52" s="33">
        <v>1.0419117301672187</v>
      </c>
      <c r="N52" s="34">
        <v>12.721768050000001</v>
      </c>
    </row>
    <row r="53" spans="2:14" s="33" customFormat="1">
      <c r="B53" s="33" t="str">
        <f>VLOOKUP(F53,[1]NUTS_Europa!$A$2:$C$81,2,FALSE)</f>
        <v>PT11</v>
      </c>
      <c r="C53" s="33">
        <f>VLOOKUP(F53,[1]NUTS_Europa!$A$2:$C$81,3,FALSE)</f>
        <v>111</v>
      </c>
      <c r="D53" s="33" t="str">
        <f>VLOOKUP(G53,[1]NUTS_Europa!$A$2:$C$81,2,FALSE)</f>
        <v>DEF0</v>
      </c>
      <c r="E53" s="33">
        <f>VLOOKUP(G53,[1]NUTS_Europa!$A$2:$C$81,3,FALSE)</f>
        <v>245</v>
      </c>
      <c r="F53" s="33">
        <v>36</v>
      </c>
      <c r="G53" s="33">
        <v>50</v>
      </c>
      <c r="H53" s="33">
        <v>44322.704151637692</v>
      </c>
      <c r="I53" s="33">
        <v>498368.51197156846</v>
      </c>
      <c r="J53" s="33">
        <v>142841.86170000001</v>
      </c>
      <c r="K53" s="33">
        <v>58.205128205128204</v>
      </c>
      <c r="L53" s="33">
        <v>10.134975543413598</v>
      </c>
      <c r="M53" s="33">
        <v>1.0041388638419178</v>
      </c>
      <c r="N53" s="34">
        <v>12.898620319999999</v>
      </c>
    </row>
    <row r="54" spans="2:14" s="33" customFormat="1">
      <c r="B54" s="33" t="str">
        <f>VLOOKUP(F54,[1]NUTS_Europa!$A$2:$C$81,2,FALSE)</f>
        <v>PT15</v>
      </c>
      <c r="C54" s="33">
        <f>VLOOKUP(F54,[1]NUTS_Europa!$A$2:$C$81,3,FALSE)</f>
        <v>1065</v>
      </c>
      <c r="D54" s="33" t="str">
        <f>VLOOKUP(G54,[1]NUTS_Europa!$A$2:$C$81,2,FALSE)</f>
        <v>PT17</v>
      </c>
      <c r="E54" s="33">
        <f>VLOOKUP(G54,[1]NUTS_Europa!$A$2:$C$81,3,FALSE)</f>
        <v>294</v>
      </c>
      <c r="F54" s="33">
        <v>37</v>
      </c>
      <c r="G54" s="33">
        <v>39</v>
      </c>
      <c r="H54" s="33">
        <v>15818.988293538916</v>
      </c>
      <c r="I54" s="33">
        <v>42717.089099630743</v>
      </c>
      <c r="J54" s="33">
        <v>507158.32770000002</v>
      </c>
      <c r="K54" s="33">
        <v>2.3076923076923075</v>
      </c>
      <c r="L54" s="33">
        <v>10.492614364357852</v>
      </c>
      <c r="M54" s="33">
        <v>3.2063130992817319</v>
      </c>
      <c r="N54" s="34">
        <v>48.678124325637803</v>
      </c>
    </row>
    <row r="55" spans="2:14" s="33" customFormat="1">
      <c r="B55" s="33" t="str">
        <f>VLOOKUP(F55,[1]NUTS_Europa!$A$2:$C$81,2,FALSE)</f>
        <v>PT16</v>
      </c>
      <c r="C55" s="33">
        <f>VLOOKUP(F55,[1]NUTS_Europa!$A$2:$C$81,3,FALSE)</f>
        <v>111</v>
      </c>
      <c r="D55" s="33" t="str">
        <f>VLOOKUP(G55,[1]NUTS_Europa!$A$2:$C$81,2,FALSE)</f>
        <v>DEF0</v>
      </c>
      <c r="E55" s="33">
        <f>VLOOKUP(G55,[1]NUTS_Europa!$A$2:$C$81,3,FALSE)</f>
        <v>245</v>
      </c>
      <c r="F55" s="33">
        <v>38</v>
      </c>
      <c r="G55" s="33">
        <v>50</v>
      </c>
      <c r="H55" s="33">
        <v>43899.306939633694</v>
      </c>
      <c r="I55" s="33">
        <v>498368.51197156846</v>
      </c>
      <c r="J55" s="33">
        <v>159445.52859999999</v>
      </c>
      <c r="K55" s="33">
        <v>58.205128205128204</v>
      </c>
      <c r="L55" s="33">
        <v>10.134975543413598</v>
      </c>
      <c r="M55" s="33">
        <v>1.0041388638419178</v>
      </c>
      <c r="N55" s="34">
        <v>12.898620319999999</v>
      </c>
    </row>
    <row r="56" spans="2:14" s="33" customFormat="1">
      <c r="B56" s="33" t="str">
        <f>VLOOKUP(F56,[1]NUTS_Europa!$A$2:$C$81,2,FALSE)</f>
        <v>PT17</v>
      </c>
      <c r="C56" s="33">
        <f>VLOOKUP(F56,[1]NUTS_Europa!$A$2:$C$81,3,FALSE)</f>
        <v>294</v>
      </c>
      <c r="D56" s="33" t="str">
        <f>VLOOKUP(G56,[1]NUTS_Europa!$A$2:$C$81,2,FALSE)</f>
        <v>PT18</v>
      </c>
      <c r="E56" s="33">
        <f>VLOOKUP(G56,[1]NUTS_Europa!$A$2:$C$81,3,FALSE)</f>
        <v>1065</v>
      </c>
      <c r="F56" s="33">
        <v>39</v>
      </c>
      <c r="G56" s="33">
        <v>40</v>
      </c>
      <c r="H56" s="33">
        <v>12367.611922602546</v>
      </c>
      <c r="I56" s="33">
        <v>42717.089099630743</v>
      </c>
      <c r="J56" s="33">
        <v>126450.71709999999</v>
      </c>
      <c r="K56" s="33">
        <v>2.3076923076923075</v>
      </c>
      <c r="L56" s="33">
        <v>10.492614364357852</v>
      </c>
      <c r="M56" s="33">
        <v>3.2063130992817319</v>
      </c>
      <c r="N56" s="34">
        <v>48.678124325637803</v>
      </c>
    </row>
    <row r="57" spans="2:14" s="33" customFormat="1">
      <c r="B57" s="33" t="str">
        <f>VLOOKUP(F57,[1]NUTS_Europa!$A$2:$C$81,2,FALSE)</f>
        <v>PT18</v>
      </c>
      <c r="C57" s="33">
        <f>VLOOKUP(F57,[1]NUTS_Europa!$A$2:$C$81,3,FALSE)</f>
        <v>1065</v>
      </c>
      <c r="D57" s="33" t="str">
        <f>VLOOKUP(G57,[1]NUTS_Europa!$A$2:$C$81,2,FALSE)</f>
        <v>ES21</v>
      </c>
      <c r="E57" s="33">
        <f>VLOOKUP(G57,[1]NUTS_Europa!$A$2:$C$81,3,FALSE)</f>
        <v>1063</v>
      </c>
      <c r="F57" s="33">
        <v>40</v>
      </c>
      <c r="G57" s="33">
        <v>54</v>
      </c>
      <c r="H57" s="33">
        <v>19541.338887596321</v>
      </c>
      <c r="I57" s="33">
        <v>367690.58389497234</v>
      </c>
      <c r="J57" s="33">
        <v>176841.96369999999</v>
      </c>
      <c r="K57" s="33">
        <v>40.974358974358971</v>
      </c>
      <c r="L57" s="33">
        <v>11.609700467012985</v>
      </c>
      <c r="M57" s="33">
        <v>1.2669999699325465</v>
      </c>
      <c r="N57" s="34">
        <v>19.235545671061299</v>
      </c>
    </row>
    <row r="58" spans="2:14" s="33" customFormat="1">
      <c r="B58" s="33" t="str">
        <f>VLOOKUP(F58,[1]NUTS_Europa!$A$2:$C$81,2,FALSE)</f>
        <v>BE23</v>
      </c>
      <c r="C58" s="33">
        <f>VLOOKUP(F58,[1]NUTS_Europa!$A$2:$C$81,3,FALSE)</f>
        <v>220</v>
      </c>
      <c r="D58" s="33" t="str">
        <f>VLOOKUP(G58,[1]NUTS_Europa!$A$2:$C$81,2,FALSE)</f>
        <v>NL32</v>
      </c>
      <c r="E58" s="33">
        <f>VLOOKUP(G58,[1]NUTS_Europa!$A$2:$C$81,3,FALSE)</f>
        <v>253</v>
      </c>
      <c r="F58" s="33">
        <v>42</v>
      </c>
      <c r="G58" s="33">
        <v>72</v>
      </c>
      <c r="H58" s="33">
        <v>4699.7632295880949</v>
      </c>
      <c r="I58" s="33">
        <v>43203.479762622301</v>
      </c>
      <c r="J58" s="33">
        <v>198656.2873</v>
      </c>
      <c r="K58" s="33">
        <v>4.4615384615384617</v>
      </c>
      <c r="L58" s="33">
        <v>8.8330651178086352</v>
      </c>
      <c r="M58" s="33">
        <v>1.0419117301672187</v>
      </c>
      <c r="N58" s="34">
        <v>12.721768050000001</v>
      </c>
    </row>
    <row r="59" spans="2:14" s="33" customFormat="1">
      <c r="B59" s="33" t="str">
        <f>VLOOKUP(F59,[1]NUTS_Europa!$A$2:$C$81,2,FALSE)</f>
        <v>DE50</v>
      </c>
      <c r="C59" s="33">
        <f>VLOOKUP(F59,[1]NUTS_Europa!$A$2:$C$81,3,FALSE)</f>
        <v>1069</v>
      </c>
      <c r="D59" s="33" t="str">
        <f>VLOOKUP(G59,[1]NUTS_Europa!$A$2:$C$81,2,FALSE)</f>
        <v>FRD1</v>
      </c>
      <c r="E59" s="33">
        <f>VLOOKUP(G59,[1]NUTS_Europa!$A$2:$C$81,3,FALSE)</f>
        <v>269</v>
      </c>
      <c r="F59" s="33">
        <v>44</v>
      </c>
      <c r="G59" s="33">
        <v>59</v>
      </c>
      <c r="H59" s="33">
        <v>18037.655985171761</v>
      </c>
      <c r="I59" s="33">
        <v>73474.833596452081</v>
      </c>
      <c r="J59" s="33">
        <v>145277.79319999999</v>
      </c>
      <c r="K59" s="33">
        <v>26.72051282051282</v>
      </c>
      <c r="L59" s="33">
        <v>7.5313387453808573</v>
      </c>
      <c r="M59" s="33">
        <v>4.1022665522314528</v>
      </c>
      <c r="N59" s="34">
        <v>52.695479294783247</v>
      </c>
    </row>
    <row r="60" spans="2:14" s="33" customFormat="1">
      <c r="B60" s="33" t="str">
        <f>VLOOKUP(F60,[1]NUTS_Europa!$A$2:$C$81,2,FALSE)</f>
        <v>DE60</v>
      </c>
      <c r="C60" s="33">
        <f>VLOOKUP(F60,[1]NUTS_Europa!$A$2:$C$81,3,FALSE)</f>
        <v>245</v>
      </c>
      <c r="D60" s="33" t="str">
        <f>VLOOKUP(G60,[1]NUTS_Europa!$A$2:$C$81,2,FALSE)</f>
        <v>NL34</v>
      </c>
      <c r="E60" s="33">
        <f>VLOOKUP(G60,[1]NUTS_Europa!$A$2:$C$81,3,FALSE)</f>
        <v>218</v>
      </c>
      <c r="F60" s="33">
        <v>45</v>
      </c>
      <c r="G60" s="33">
        <v>74</v>
      </c>
      <c r="H60" s="33">
        <v>41178.019389934496</v>
      </c>
      <c r="I60" s="33">
        <v>445232.39833784726</v>
      </c>
      <c r="J60" s="33">
        <v>120437.3524</v>
      </c>
      <c r="K60" s="33">
        <v>11.546666666666667</v>
      </c>
      <c r="L60" s="33">
        <v>9.9419985431049032</v>
      </c>
      <c r="M60" s="33">
        <v>0.90266341119967397</v>
      </c>
      <c r="N60" s="34">
        <v>12.259917689751211</v>
      </c>
    </row>
    <row r="61" spans="2:14" s="33" customFormat="1">
      <c r="B61" s="33" t="str">
        <f>VLOOKUP(F61,[1]NUTS_Europa!$A$2:$C$81,2,FALSE)</f>
        <v>DE80</v>
      </c>
      <c r="C61" s="33">
        <f>VLOOKUP(F61,[1]NUTS_Europa!$A$2:$C$81,3,FALSE)</f>
        <v>245</v>
      </c>
      <c r="D61" s="33" t="str">
        <f>VLOOKUP(G61,[1]NUTS_Europa!$A$2:$C$81,2,FALSE)</f>
        <v>NL34</v>
      </c>
      <c r="E61" s="33">
        <f>VLOOKUP(G61,[1]NUTS_Europa!$A$2:$C$81,3,FALSE)</f>
        <v>218</v>
      </c>
      <c r="F61" s="33">
        <v>46</v>
      </c>
      <c r="G61" s="33">
        <v>74</v>
      </c>
      <c r="H61" s="33">
        <v>44960.878292695677</v>
      </c>
      <c r="I61" s="33">
        <v>445232.39833784726</v>
      </c>
      <c r="J61" s="33">
        <v>191087.21979999999</v>
      </c>
      <c r="K61" s="33">
        <v>11.546666666666667</v>
      </c>
      <c r="L61" s="33">
        <v>9.9419985431049032</v>
      </c>
      <c r="M61" s="33">
        <v>0.90266341119967397</v>
      </c>
      <c r="N61" s="34">
        <v>12.259917689751211</v>
      </c>
    </row>
    <row r="62" spans="2:14" s="33" customFormat="1">
      <c r="B62" s="33" t="str">
        <f>VLOOKUP(F62,[1]NUTS_Europa!$A$2:$C$81,2,FALSE)</f>
        <v>DE93</v>
      </c>
      <c r="C62" s="33">
        <f>VLOOKUP(F62,[1]NUTS_Europa!$A$2:$C$81,3,FALSE)</f>
        <v>245</v>
      </c>
      <c r="D62" s="33" t="str">
        <f>VLOOKUP(G62,[1]NUTS_Europa!$A$2:$C$81,2,FALSE)</f>
        <v>NL11</v>
      </c>
      <c r="E62" s="33">
        <f>VLOOKUP(G62,[1]NUTS_Europa!$A$2:$C$81,3,FALSE)</f>
        <v>218</v>
      </c>
      <c r="F62" s="33">
        <v>47</v>
      </c>
      <c r="G62" s="33">
        <v>70</v>
      </c>
      <c r="H62" s="33">
        <v>41387.28392498086</v>
      </c>
      <c r="I62" s="33">
        <v>445232.39833784726</v>
      </c>
      <c r="J62" s="33">
        <v>141512.31529999999</v>
      </c>
      <c r="K62" s="33">
        <v>11.546666666666667</v>
      </c>
      <c r="L62" s="33">
        <v>9.9419985431049032</v>
      </c>
      <c r="M62" s="33">
        <v>0.90266341119967397</v>
      </c>
      <c r="N62" s="34">
        <v>12.259917689751211</v>
      </c>
    </row>
    <row r="63" spans="2:14" s="33" customFormat="1">
      <c r="B63" s="33" t="str">
        <f>VLOOKUP(F63,[1]NUTS_Europa!$A$2:$C$81,2,FALSE)</f>
        <v>DE93</v>
      </c>
      <c r="C63" s="33">
        <f>VLOOKUP(F63,[1]NUTS_Europa!$A$2:$C$81,3,FALSE)</f>
        <v>245</v>
      </c>
      <c r="D63" s="33" t="str">
        <f>VLOOKUP(G63,[1]NUTS_Europa!$A$2:$C$81,2,FALSE)</f>
        <v>NL41</v>
      </c>
      <c r="E63" s="33">
        <f>VLOOKUP(G63,[1]NUTS_Europa!$A$2:$C$81,3,FALSE)</f>
        <v>218</v>
      </c>
      <c r="F63" s="33">
        <v>47</v>
      </c>
      <c r="G63" s="33">
        <v>75</v>
      </c>
      <c r="H63" s="33">
        <v>40534.128512868767</v>
      </c>
      <c r="I63" s="33">
        <v>445232.39833784726</v>
      </c>
      <c r="J63" s="33">
        <v>176841.96369999999</v>
      </c>
      <c r="K63" s="33">
        <v>11.546666666666667</v>
      </c>
      <c r="L63" s="33">
        <v>9.9419985431049032</v>
      </c>
      <c r="M63" s="33">
        <v>0.90266341119967397</v>
      </c>
      <c r="N63" s="34">
        <v>12.259917689751211</v>
      </c>
    </row>
    <row r="64" spans="2:14" s="33" customFormat="1">
      <c r="B64" s="33" t="str">
        <f>VLOOKUP(F64,[1]NUTS_Europa!$A$2:$C$81,2,FALSE)</f>
        <v>DE94</v>
      </c>
      <c r="C64" s="33">
        <f>VLOOKUP(F64,[1]NUTS_Europa!$A$2:$C$81,3,FALSE)</f>
        <v>1069</v>
      </c>
      <c r="D64" s="33" t="str">
        <f>VLOOKUP(G64,[1]NUTS_Europa!$A$2:$C$81,2,FALSE)</f>
        <v>FRF2</v>
      </c>
      <c r="E64" s="33">
        <f>VLOOKUP(G64,[1]NUTS_Europa!$A$2:$C$81,3,FALSE)</f>
        <v>235</v>
      </c>
      <c r="F64" s="33">
        <v>48</v>
      </c>
      <c r="G64" s="33">
        <v>67</v>
      </c>
      <c r="H64" s="33">
        <v>10863.170044814049</v>
      </c>
      <c r="I64" s="33">
        <v>60512.546775758834</v>
      </c>
      <c r="J64" s="33">
        <v>126450.71709999999</v>
      </c>
      <c r="K64" s="33">
        <v>20.905641025641028</v>
      </c>
      <c r="L64" s="33">
        <v>9.1794226142708943</v>
      </c>
      <c r="M64" s="33">
        <v>1.0215995831984059</v>
      </c>
      <c r="N64" s="34">
        <v>15.482575701680013</v>
      </c>
    </row>
    <row r="65" spans="2:14" s="33" customFormat="1">
      <c r="B65" s="33" t="str">
        <f>VLOOKUP(F65,[1]NUTS_Europa!$A$2:$C$81,2,FALSE)</f>
        <v>DEA1</v>
      </c>
      <c r="C65" s="33">
        <f>VLOOKUP(F65,[1]NUTS_Europa!$A$2:$C$81,3,FALSE)</f>
        <v>245</v>
      </c>
      <c r="D65" s="33" t="str">
        <f>VLOOKUP(G65,[1]NUTS_Europa!$A$2:$C$81,2,FALSE)</f>
        <v>NL11</v>
      </c>
      <c r="E65" s="33">
        <f>VLOOKUP(G65,[1]NUTS_Europa!$A$2:$C$81,3,FALSE)</f>
        <v>218</v>
      </c>
      <c r="F65" s="33">
        <v>49</v>
      </c>
      <c r="G65" s="33">
        <v>70</v>
      </c>
      <c r="H65" s="33">
        <v>43978.944705170441</v>
      </c>
      <c r="I65" s="33">
        <v>445232.39833784726</v>
      </c>
      <c r="J65" s="33">
        <v>144185.261</v>
      </c>
      <c r="K65" s="33">
        <v>11.546666666666667</v>
      </c>
      <c r="L65" s="33">
        <v>9.9419985431049032</v>
      </c>
      <c r="M65" s="33">
        <v>0.90266341119967397</v>
      </c>
      <c r="N65" s="34">
        <v>12.259917689751211</v>
      </c>
    </row>
    <row r="66" spans="2:14" s="33" customFormat="1">
      <c r="B66" s="33" t="str">
        <f>VLOOKUP(F66,[1]NUTS_Europa!$A$2:$C$81,2,FALSE)</f>
        <v>DEA1</v>
      </c>
      <c r="C66" s="33">
        <f>VLOOKUP(F66,[1]NUTS_Europa!$A$2:$C$81,3,FALSE)</f>
        <v>245</v>
      </c>
      <c r="D66" s="33" t="str">
        <f>VLOOKUP(G66,[1]NUTS_Europa!$A$2:$C$81,2,FALSE)</f>
        <v>NL41</v>
      </c>
      <c r="E66" s="33">
        <f>VLOOKUP(G66,[1]NUTS_Europa!$A$2:$C$81,3,FALSE)</f>
        <v>218</v>
      </c>
      <c r="F66" s="33">
        <v>49</v>
      </c>
      <c r="G66" s="33">
        <v>75</v>
      </c>
      <c r="H66" s="33">
        <v>43125.78929305834</v>
      </c>
      <c r="I66" s="33">
        <v>445232.39833784726</v>
      </c>
      <c r="J66" s="33">
        <v>126450.71709999999</v>
      </c>
      <c r="K66" s="33">
        <v>11.546666666666667</v>
      </c>
      <c r="L66" s="33">
        <v>9.9419985431049032</v>
      </c>
      <c r="M66" s="33">
        <v>0.90266341119967397</v>
      </c>
      <c r="N66" s="34">
        <v>12.259917689751211</v>
      </c>
    </row>
    <row r="67" spans="2:14" s="33" customFormat="1">
      <c r="B67" s="33" t="str">
        <f>VLOOKUP(F67,[1]NUTS_Europa!$A$2:$C$81,2,FALSE)</f>
        <v>ES11</v>
      </c>
      <c r="C67" s="33">
        <f>VLOOKUP(F67,[1]NUTS_Europa!$A$2:$C$81,3,FALSE)</f>
        <v>285</v>
      </c>
      <c r="D67" s="33" t="str">
        <f>VLOOKUP(G67,[1]NUTS_Europa!$A$2:$C$81,2,FALSE)</f>
        <v>ES12</v>
      </c>
      <c r="E67" s="33">
        <f>VLOOKUP(G67,[1]NUTS_Europa!$A$2:$C$81,3,FALSE)</f>
        <v>163</v>
      </c>
      <c r="F67" s="33">
        <v>51</v>
      </c>
      <c r="G67" s="33">
        <v>52</v>
      </c>
      <c r="H67" s="33">
        <v>7355.9213893014094</v>
      </c>
      <c r="I67" s="33">
        <v>53462.957382230255</v>
      </c>
      <c r="J67" s="33">
        <v>127001.217</v>
      </c>
      <c r="K67" s="33">
        <v>13.076923076923077</v>
      </c>
      <c r="L67" s="33">
        <v>11.439478952227784</v>
      </c>
      <c r="M67" s="33">
        <v>0.94138018485179786</v>
      </c>
      <c r="N67" s="34">
        <v>12.09245655</v>
      </c>
    </row>
    <row r="68" spans="2:14" s="33" customFormat="1">
      <c r="B68" s="33" t="str">
        <f>VLOOKUP(F68,[1]NUTS_Europa!$A$2:$C$81,2,FALSE)</f>
        <v>ES11</v>
      </c>
      <c r="C68" s="33">
        <f>VLOOKUP(F68,[1]NUTS_Europa!$A$2:$C$81,3,FALSE)</f>
        <v>285</v>
      </c>
      <c r="D68" s="33" t="str">
        <f>VLOOKUP(G68,[1]NUTS_Europa!$A$2:$C$81,2,FALSE)</f>
        <v>FRJ2</v>
      </c>
      <c r="E68" s="33">
        <f>VLOOKUP(G68,[1]NUTS_Europa!$A$2:$C$81,3,FALSE)</f>
        <v>163</v>
      </c>
      <c r="F68" s="33">
        <v>51</v>
      </c>
      <c r="G68" s="33">
        <v>68</v>
      </c>
      <c r="H68" s="33">
        <v>11372.902438189361</v>
      </c>
      <c r="I68" s="33">
        <v>53462.957382230255</v>
      </c>
      <c r="J68" s="33">
        <v>117923.68180000001</v>
      </c>
      <c r="K68" s="33">
        <v>13.076923076923077</v>
      </c>
      <c r="L68" s="33">
        <v>11.439478952227784</v>
      </c>
      <c r="M68" s="33">
        <v>0.94138018485179786</v>
      </c>
      <c r="N68" s="34">
        <v>12.09245655</v>
      </c>
    </row>
    <row r="69" spans="2:14" s="33" customFormat="1">
      <c r="B69" s="33" t="str">
        <f>VLOOKUP(F69,[1]NUTS_Europa!$A$2:$C$81,2,FALSE)</f>
        <v>ES13</v>
      </c>
      <c r="C69" s="33">
        <f>VLOOKUP(F69,[1]NUTS_Europa!$A$2:$C$81,3,FALSE)</f>
        <v>285</v>
      </c>
      <c r="D69" s="33" t="str">
        <f>VLOOKUP(G69,[1]NUTS_Europa!$A$2:$C$81,2,FALSE)</f>
        <v>PT11</v>
      </c>
      <c r="E69" s="33">
        <f>VLOOKUP(G69,[1]NUTS_Europa!$A$2:$C$81,3,FALSE)</f>
        <v>288</v>
      </c>
      <c r="F69" s="33">
        <v>53</v>
      </c>
      <c r="G69" s="33">
        <v>76</v>
      </c>
      <c r="H69" s="33">
        <v>10356.502932215672</v>
      </c>
      <c r="I69" s="33">
        <v>48100.234492615826</v>
      </c>
      <c r="J69" s="33">
        <v>113696.3812</v>
      </c>
      <c r="K69" s="33">
        <v>6.1538461538461542</v>
      </c>
      <c r="L69" s="33">
        <v>10.545032613948468</v>
      </c>
      <c r="M69" s="33">
        <v>0.67391978418212883</v>
      </c>
      <c r="N69" s="34">
        <v>10.2314247</v>
      </c>
    </row>
    <row r="70" spans="2:14" s="33" customFormat="1">
      <c r="B70" s="33" t="str">
        <f>VLOOKUP(F70,[1]NUTS_Europa!$A$2:$C$81,2,FALSE)</f>
        <v>ES21</v>
      </c>
      <c r="C70" s="33">
        <f>VLOOKUP(F70,[1]NUTS_Europa!$A$2:$C$81,3,FALSE)</f>
        <v>1063</v>
      </c>
      <c r="D70" s="33" t="str">
        <f>VLOOKUP(G70,[1]NUTS_Europa!$A$2:$C$81,2,FALSE)</f>
        <v>ES62</v>
      </c>
      <c r="E70" s="33">
        <f>VLOOKUP(G70,[1]NUTS_Europa!$A$2:$C$81,3,FALSE)</f>
        <v>462</v>
      </c>
      <c r="F70" s="33">
        <v>54</v>
      </c>
      <c r="G70" s="33">
        <v>58</v>
      </c>
      <c r="H70" s="33">
        <v>17550.396574143808</v>
      </c>
      <c r="I70" s="33">
        <v>344558.15751745383</v>
      </c>
      <c r="J70" s="33">
        <v>131067.4498</v>
      </c>
      <c r="K70" s="33">
        <v>23.589743589743591</v>
      </c>
      <c r="L70" s="33">
        <v>10.350882667659722</v>
      </c>
      <c r="M70" s="33">
        <v>0.81507264240296062</v>
      </c>
      <c r="N70" s="34">
        <v>12.374402060174839</v>
      </c>
    </row>
    <row r="71" spans="2:14" s="33" customFormat="1">
      <c r="B71" s="33" t="str">
        <f>VLOOKUP(F71,[1]NUTS_Europa!$A$2:$C$81,2,FALSE)</f>
        <v>ES51</v>
      </c>
      <c r="C71" s="33">
        <f>VLOOKUP(F71,[1]NUTS_Europa!$A$2:$C$81,3,FALSE)</f>
        <v>1064</v>
      </c>
      <c r="D71" s="33" t="str">
        <f>VLOOKUP(G71,[1]NUTS_Europa!$A$2:$C$81,2,FALSE)</f>
        <v>ES61</v>
      </c>
      <c r="E71" s="33">
        <f>VLOOKUP(G71,[1]NUTS_Europa!$A$2:$C$81,3,FALSE)</f>
        <v>297</v>
      </c>
      <c r="F71" s="33">
        <v>55</v>
      </c>
      <c r="G71" s="33">
        <v>57</v>
      </c>
      <c r="H71" s="33">
        <v>10642.303927952407</v>
      </c>
      <c r="I71" s="33">
        <v>60462.879667706678</v>
      </c>
      <c r="J71" s="33">
        <v>117061.7148</v>
      </c>
      <c r="K71" s="33">
        <v>23.743589743589745</v>
      </c>
      <c r="L71" s="33">
        <v>8.2123332430036982</v>
      </c>
      <c r="M71" s="33">
        <v>0.83351292974559399</v>
      </c>
      <c r="N71" s="34">
        <v>12.654361805861022</v>
      </c>
    </row>
    <row r="72" spans="2:14" s="33" customFormat="1">
      <c r="B72" s="33" t="str">
        <f>VLOOKUP(F72,[1]NUTS_Europa!$A$2:$C$81,2,FALSE)</f>
        <v>ES51</v>
      </c>
      <c r="C72" s="33">
        <f>VLOOKUP(F72,[1]NUTS_Europa!$A$2:$C$81,3,FALSE)</f>
        <v>1064</v>
      </c>
      <c r="D72" s="33" t="str">
        <f>VLOOKUP(G72,[1]NUTS_Europa!$A$2:$C$81,2,FALSE)</f>
        <v>PT17</v>
      </c>
      <c r="E72" s="33">
        <f>VLOOKUP(G72,[1]NUTS_Europa!$A$2:$C$81,3,FALSE)</f>
        <v>297</v>
      </c>
      <c r="F72" s="33">
        <v>55</v>
      </c>
      <c r="G72" s="33">
        <v>79</v>
      </c>
      <c r="H72" s="33">
        <v>11821.98149858019</v>
      </c>
      <c r="I72" s="33">
        <v>60462.879667706678</v>
      </c>
      <c r="J72" s="33">
        <v>117923.68180000001</v>
      </c>
      <c r="K72" s="33">
        <v>23.743589743589745</v>
      </c>
      <c r="L72" s="33">
        <v>8.2123332430036982</v>
      </c>
      <c r="M72" s="33">
        <v>0.83351292974559399</v>
      </c>
      <c r="N72" s="34">
        <v>12.654361805861022</v>
      </c>
    </row>
    <row r="73" spans="2:14" s="33" customFormat="1">
      <c r="B73" s="33" t="str">
        <f>VLOOKUP(F73,[1]NUTS_Europa!$A$2:$C$81,2,FALSE)</f>
        <v>ES52</v>
      </c>
      <c r="C73" s="33">
        <f>VLOOKUP(F73,[1]NUTS_Europa!$A$2:$C$81,3,FALSE)</f>
        <v>1063</v>
      </c>
      <c r="D73" s="33" t="str">
        <f>VLOOKUP(G73,[1]NUTS_Europa!$A$2:$C$81,2,FALSE)</f>
        <v>PT15</v>
      </c>
      <c r="E73" s="33">
        <f>VLOOKUP(G73,[1]NUTS_Europa!$A$2:$C$81,3,FALSE)</f>
        <v>61</v>
      </c>
      <c r="F73" s="33">
        <v>56</v>
      </c>
      <c r="G73" s="33">
        <v>77</v>
      </c>
      <c r="H73" s="33">
        <v>40470.801084610073</v>
      </c>
      <c r="I73" s="33">
        <v>348001.36007304839</v>
      </c>
      <c r="J73" s="33">
        <v>118487.9544</v>
      </c>
      <c r="K73" s="33">
        <v>26.666666666666668</v>
      </c>
      <c r="L73" s="33">
        <v>12.456993211909761</v>
      </c>
      <c r="M73" s="33">
        <v>2.7891888131711045</v>
      </c>
      <c r="N73" s="34">
        <v>45.492445828008663</v>
      </c>
    </row>
    <row r="74" spans="2:14" s="33" customFormat="1">
      <c r="B74" s="33" t="str">
        <f>VLOOKUP(F74,[1]NUTS_Europa!$A$2:$C$81,2,FALSE)</f>
        <v>ES61</v>
      </c>
      <c r="C74" s="33">
        <f>VLOOKUP(F74,[1]NUTS_Europa!$A$2:$C$81,3,FALSE)</f>
        <v>297</v>
      </c>
      <c r="D74" s="33" t="str">
        <f>VLOOKUP(G74,[1]NUTS_Europa!$A$2:$C$81,2,FALSE)</f>
        <v>FRJ1</v>
      </c>
      <c r="E74" s="33">
        <f>VLOOKUP(G74,[1]NUTS_Europa!$A$2:$C$81,3,FALSE)</f>
        <v>1064</v>
      </c>
      <c r="F74" s="33">
        <v>57</v>
      </c>
      <c r="G74" s="33">
        <v>66</v>
      </c>
      <c r="H74" s="33">
        <v>10609.073573850217</v>
      </c>
      <c r="I74" s="33">
        <v>60462.879667706678</v>
      </c>
      <c r="J74" s="33">
        <v>159445.52859999999</v>
      </c>
      <c r="K74" s="33">
        <v>23.743589743589745</v>
      </c>
      <c r="L74" s="33">
        <v>8.2123332430036982</v>
      </c>
      <c r="M74" s="33">
        <v>0.83351292974559399</v>
      </c>
      <c r="N74" s="34">
        <v>12.654361805861022</v>
      </c>
    </row>
    <row r="75" spans="2:14" s="33" customFormat="1">
      <c r="B75" s="33" t="str">
        <f>VLOOKUP(F75,[1]NUTS_Europa!$A$2:$C$81,2,FALSE)</f>
        <v>ES62</v>
      </c>
      <c r="C75" s="33">
        <f>VLOOKUP(F75,[1]NUTS_Europa!$A$2:$C$81,3,FALSE)</f>
        <v>462</v>
      </c>
      <c r="D75" s="33" t="str">
        <f>VLOOKUP(G75,[1]NUTS_Europa!$A$2:$C$81,2,FALSE)</f>
        <v>PT18</v>
      </c>
      <c r="E75" s="33">
        <f>VLOOKUP(G75,[1]NUTS_Europa!$A$2:$C$81,3,FALSE)</f>
        <v>61</v>
      </c>
      <c r="F75" s="33">
        <v>58</v>
      </c>
      <c r="G75" s="33">
        <v>80</v>
      </c>
      <c r="H75" s="33">
        <v>28503.037975083131</v>
      </c>
      <c r="I75" s="33">
        <v>39368.964910423842</v>
      </c>
      <c r="J75" s="33">
        <v>199597.76430000001</v>
      </c>
      <c r="K75" s="33">
        <v>3.4358974358974357</v>
      </c>
      <c r="L75" s="33">
        <v>9.5652466194740065</v>
      </c>
      <c r="M75" s="33">
        <v>1.4518343173840174</v>
      </c>
      <c r="N75" s="34">
        <v>23.67982179010146</v>
      </c>
    </row>
    <row r="76" spans="2:14" s="33" customFormat="1">
      <c r="B76" s="33" t="str">
        <f>VLOOKUP(F76,[1]NUTS_Europa!$A$2:$C$81,2,FALSE)</f>
        <v>FRD2</v>
      </c>
      <c r="C76" s="33">
        <f>VLOOKUP(F76,[1]NUTS_Europa!$A$2:$C$81,3,FALSE)</f>
        <v>271</v>
      </c>
      <c r="D76" s="33" t="str">
        <f>VLOOKUP(G76,[1]NUTS_Europa!$A$2:$C$81,2,FALSE)</f>
        <v>PT15</v>
      </c>
      <c r="E76" s="33">
        <f>VLOOKUP(G76,[1]NUTS_Europa!$A$2:$C$81,3,FALSE)</f>
        <v>61</v>
      </c>
      <c r="F76" s="33">
        <v>60</v>
      </c>
      <c r="G76" s="33">
        <v>77</v>
      </c>
      <c r="H76" s="33">
        <v>5131.0369366321438</v>
      </c>
      <c r="I76" s="33">
        <v>105891.33476649446</v>
      </c>
      <c r="J76" s="33">
        <v>154854.3009</v>
      </c>
      <c r="K76" s="33">
        <v>59.384615384615387</v>
      </c>
      <c r="L76" s="33">
        <v>15.056993986351166</v>
      </c>
      <c r="M76" s="33">
        <v>0.83440418552950846</v>
      </c>
      <c r="N76" s="34">
        <v>11.384664750000001</v>
      </c>
    </row>
    <row r="77" spans="2:14" s="33" customFormat="1">
      <c r="B77" s="33" t="str">
        <f>VLOOKUP(F77,[1]NUTS_Europa!$A$2:$C$81,2,FALSE)</f>
        <v>FRD2</v>
      </c>
      <c r="C77" s="33">
        <f>VLOOKUP(F77,[1]NUTS_Europa!$A$2:$C$81,3,FALSE)</f>
        <v>271</v>
      </c>
      <c r="D77" s="33" t="str">
        <f>VLOOKUP(G77,[1]NUTS_Europa!$A$2:$C$81,2,FALSE)</f>
        <v>PT18</v>
      </c>
      <c r="E77" s="33">
        <f>VLOOKUP(G77,[1]NUTS_Europa!$A$2:$C$81,3,FALSE)</f>
        <v>61</v>
      </c>
      <c r="F77" s="33">
        <v>60</v>
      </c>
      <c r="G77" s="33">
        <v>80</v>
      </c>
      <c r="H77" s="33">
        <v>7477.8831128618949</v>
      </c>
      <c r="I77" s="33">
        <v>105891.33476649446</v>
      </c>
      <c r="J77" s="33">
        <v>120125.8052</v>
      </c>
      <c r="K77" s="33">
        <v>59.384615384615387</v>
      </c>
      <c r="L77" s="33">
        <v>15.056993986351166</v>
      </c>
      <c r="M77" s="33">
        <v>0.83440418552950846</v>
      </c>
      <c r="N77" s="34">
        <v>11.384664750000001</v>
      </c>
    </row>
    <row r="78" spans="2:14" s="33" customFormat="1">
      <c r="B78" s="33" t="str">
        <f>VLOOKUP(F78,[1]NUTS_Europa!$A$2:$C$81,2,FALSE)</f>
        <v>FRG0</v>
      </c>
      <c r="C78" s="33">
        <f>VLOOKUP(F78,[1]NUTS_Europa!$A$2:$C$81,3,FALSE)</f>
        <v>283</v>
      </c>
      <c r="D78" s="33" t="str">
        <f>VLOOKUP(G78,[1]NUTS_Europa!$A$2:$C$81,2,FALSE)</f>
        <v>FRI1</v>
      </c>
      <c r="E78" s="33">
        <f>VLOOKUP(G78,[1]NUTS_Europa!$A$2:$C$81,3,FALSE)</f>
        <v>275</v>
      </c>
      <c r="F78" s="33">
        <v>62</v>
      </c>
      <c r="G78" s="33">
        <v>64</v>
      </c>
      <c r="H78" s="33">
        <v>10090.095335089249</v>
      </c>
      <c r="I78" s="33">
        <v>40892.889957842344</v>
      </c>
      <c r="J78" s="33">
        <v>156784.57750000001</v>
      </c>
      <c r="K78" s="33">
        <v>4.1025641025641022</v>
      </c>
      <c r="L78" s="33">
        <v>12.478742394846387</v>
      </c>
      <c r="M78" s="33">
        <v>1.007632166822809</v>
      </c>
      <c r="N78" s="34">
        <v>12.526900752527801</v>
      </c>
    </row>
    <row r="79" spans="2:14" s="33" customFormat="1">
      <c r="B79" s="33" t="str">
        <f>VLOOKUP(F79,[1]NUTS_Europa!$A$2:$C$81,2,FALSE)</f>
        <v>FRG0</v>
      </c>
      <c r="C79" s="33">
        <f>VLOOKUP(F79,[1]NUTS_Europa!$A$2:$C$81,3,FALSE)</f>
        <v>283</v>
      </c>
      <c r="D79" s="33" t="str">
        <f>VLOOKUP(G79,[1]NUTS_Europa!$A$2:$C$81,2,FALSE)</f>
        <v>FRI2</v>
      </c>
      <c r="E79" s="33">
        <f>VLOOKUP(G79,[1]NUTS_Europa!$A$2:$C$81,3,FALSE)</f>
        <v>275</v>
      </c>
      <c r="F79" s="33">
        <v>62</v>
      </c>
      <c r="G79" s="33">
        <v>69</v>
      </c>
      <c r="H79" s="33">
        <v>7918.9830042641415</v>
      </c>
      <c r="I79" s="33">
        <v>40892.889957842344</v>
      </c>
      <c r="J79" s="33">
        <v>507158.32770000002</v>
      </c>
      <c r="K79" s="33">
        <v>4.1025641025641022</v>
      </c>
      <c r="L79" s="33">
        <v>12.478742394846387</v>
      </c>
      <c r="M79" s="33">
        <v>1.007632166822809</v>
      </c>
      <c r="N79" s="34">
        <v>12.526900752527801</v>
      </c>
    </row>
    <row r="80" spans="2:14" s="33" customFormat="1">
      <c r="B80" s="33" t="str">
        <f>VLOOKUP(F80,[1]NUTS_Europa!$A$2:$C$81,2,FALSE)</f>
        <v>FRH0</v>
      </c>
      <c r="C80" s="33">
        <f>VLOOKUP(F80,[1]NUTS_Europa!$A$2:$C$81,3,FALSE)</f>
        <v>282</v>
      </c>
      <c r="D80" s="33" t="str">
        <f>VLOOKUP(G80,[1]NUTS_Europa!$A$2:$C$81,2,FALSE)</f>
        <v>NL12</v>
      </c>
      <c r="E80" s="33">
        <f>VLOOKUP(G80,[1]NUTS_Europa!$A$2:$C$81,3,FALSE)</f>
        <v>250</v>
      </c>
      <c r="F80" s="33">
        <v>63</v>
      </c>
      <c r="G80" s="33">
        <v>71</v>
      </c>
      <c r="H80" s="33">
        <v>18576.60438343279</v>
      </c>
      <c r="I80" s="33">
        <v>69298.048057503824</v>
      </c>
      <c r="J80" s="33">
        <v>117923.68180000001</v>
      </c>
      <c r="K80" s="33">
        <v>18.615384615384617</v>
      </c>
      <c r="L80" s="33">
        <v>11.870795484206706</v>
      </c>
      <c r="M80" s="33">
        <v>2.7782178093605734</v>
      </c>
      <c r="N80" s="34">
        <v>30.927692154878642</v>
      </c>
    </row>
    <row r="81" spans="2:23" s="33" customFormat="1">
      <c r="B81" s="33" t="str">
        <f>VLOOKUP(F81,[1]NUTS_Europa!$A$2:$C$81,2,FALSE)</f>
        <v>FRJ1</v>
      </c>
      <c r="C81" s="33">
        <f>VLOOKUP(F81,[1]NUTS_Europa!$A$2:$C$81,3,FALSE)</f>
        <v>1064</v>
      </c>
      <c r="D81" s="33" t="str">
        <f>VLOOKUP(G81,[1]NUTS_Europa!$A$2:$C$81,2,FALSE)</f>
        <v>PT17</v>
      </c>
      <c r="E81" s="33">
        <f>VLOOKUP(G81,[1]NUTS_Europa!$A$2:$C$81,3,FALSE)</f>
        <v>297</v>
      </c>
      <c r="F81" s="33">
        <v>66</v>
      </c>
      <c r="G81" s="33">
        <v>79</v>
      </c>
      <c r="H81" s="33">
        <v>11788.751144477998</v>
      </c>
      <c r="I81" s="33">
        <v>60462.879667706678</v>
      </c>
      <c r="J81" s="33">
        <v>192445.7181</v>
      </c>
      <c r="K81" s="33">
        <v>23.743589743589745</v>
      </c>
      <c r="L81" s="33">
        <v>8.2123332430036982</v>
      </c>
      <c r="M81" s="33">
        <v>0.83351292974559399</v>
      </c>
      <c r="N81" s="34">
        <v>12.654361805861022</v>
      </c>
    </row>
    <row r="82" spans="2:23" s="33" customFormat="1">
      <c r="B82" s="33" t="str">
        <f>VLOOKUP(F82,[1]NUTS_Europa!$A$2:$C$81,2,FALSE)</f>
        <v>NL32</v>
      </c>
      <c r="C82" s="33">
        <f>VLOOKUP(F82,[1]NUTS_Europa!$A$2:$C$81,3,FALSE)</f>
        <v>253</v>
      </c>
      <c r="D82" s="33" t="str">
        <f>VLOOKUP(G82,[1]NUTS_Europa!$A$2:$C$81,2,FALSE)</f>
        <v>NL33</v>
      </c>
      <c r="E82" s="33">
        <f>VLOOKUP(G82,[1]NUTS_Europa!$A$2:$C$81,3,FALSE)</f>
        <v>220</v>
      </c>
      <c r="F82" s="33">
        <v>72</v>
      </c>
      <c r="G82" s="33">
        <v>73</v>
      </c>
      <c r="H82" s="33">
        <v>6993.1786926250406</v>
      </c>
      <c r="I82" s="33">
        <v>43203.479762622301</v>
      </c>
      <c r="J82" s="33">
        <v>131067.4498</v>
      </c>
      <c r="K82" s="33">
        <v>4.4615384615384617</v>
      </c>
      <c r="L82" s="33">
        <v>8.8330651178086352</v>
      </c>
      <c r="M82" s="33">
        <v>1.0419117301672187</v>
      </c>
      <c r="N82" s="34">
        <v>12.721768050000001</v>
      </c>
    </row>
    <row r="83" spans="2:23" s="33" customFormat="1">
      <c r="B83" s="33" t="str">
        <f>VLOOKUP(F83,[1]NUTS_Europa!$A$2:$C$81,2,FALSE)</f>
        <v>PT11</v>
      </c>
      <c r="C83" s="33">
        <f>VLOOKUP(F83,[1]NUTS_Europa!$A$2:$C$81,3,FALSE)</f>
        <v>288</v>
      </c>
      <c r="D83" s="33" t="str">
        <f>VLOOKUP(G83,[1]NUTS_Europa!$A$2:$C$81,2,FALSE)</f>
        <v>PT16</v>
      </c>
      <c r="E83" s="33">
        <f>VLOOKUP(G83,[1]NUTS_Europa!$A$2:$C$81,3,FALSE)</f>
        <v>294</v>
      </c>
      <c r="F83" s="33">
        <v>76</v>
      </c>
      <c r="G83" s="33">
        <v>78</v>
      </c>
      <c r="H83" s="33">
        <v>8358.4931091366434</v>
      </c>
      <c r="I83" s="33">
        <v>54343.667387689071</v>
      </c>
      <c r="J83" s="33">
        <v>507158.32770000002</v>
      </c>
      <c r="K83" s="33">
        <v>11.435897435897436</v>
      </c>
      <c r="L83" s="33">
        <v>9.9569820788774557</v>
      </c>
      <c r="M83" s="33">
        <v>0.67889155999795414</v>
      </c>
      <c r="N83" s="34">
        <v>10.306906012581781</v>
      </c>
    </row>
    <row r="84" spans="2:23" s="33" customFormat="1"/>
    <row r="85" spans="2:23" s="33" customFormat="1">
      <c r="B85" s="37" t="s">
        <v>14</v>
      </c>
    </row>
    <row r="86" spans="2:23" s="33" customFormat="1">
      <c r="B86" s="38" t="s">
        <v>0</v>
      </c>
      <c r="C86" s="38" t="s">
        <v>1</v>
      </c>
      <c r="D86" s="38" t="s">
        <v>2</v>
      </c>
      <c r="E86" s="38" t="s">
        <v>3</v>
      </c>
      <c r="F86" s="38" t="s">
        <v>4</v>
      </c>
      <c r="G86" s="38" t="s">
        <v>5</v>
      </c>
      <c r="H86" s="38" t="s">
        <v>39</v>
      </c>
      <c r="I86" s="38" t="s">
        <v>13</v>
      </c>
      <c r="J86" s="38" t="s">
        <v>6</v>
      </c>
      <c r="K86" s="38" t="s">
        <v>7</v>
      </c>
      <c r="L86" s="38" t="s">
        <v>8</v>
      </c>
      <c r="M86" s="38" t="s">
        <v>9</v>
      </c>
      <c r="N86" s="38" t="s">
        <v>10</v>
      </c>
      <c r="O86" s="38" t="s">
        <v>48</v>
      </c>
      <c r="P86" s="38" t="s">
        <v>47</v>
      </c>
      <c r="Q86" s="38" t="s">
        <v>0</v>
      </c>
      <c r="R86" s="38" t="s">
        <v>1</v>
      </c>
      <c r="S86" s="38" t="s">
        <v>2</v>
      </c>
      <c r="T86" s="38" t="s">
        <v>3</v>
      </c>
    </row>
    <row r="87" spans="2:23" s="33" customFormat="1">
      <c r="B87" s="33" t="str">
        <f>VLOOKUP(F87,[1]NUTS_Europa!$A$2:$C$81,2,FALSE)</f>
        <v>ES13</v>
      </c>
      <c r="C87" s="33">
        <f>VLOOKUP(F87,[1]NUTS_Europa!$A$2:$C$81,3,FALSE)</f>
        <v>163</v>
      </c>
      <c r="D87" s="33" t="str">
        <f>VLOOKUP(G87,[1]NUTS_Europa!$A$2:$C$81,2,FALSE)</f>
        <v>FRH0</v>
      </c>
      <c r="E87" s="33">
        <f>VLOOKUP(G87,[1]NUTS_Europa!$A$2:$C$81,3,FALSE)</f>
        <v>283</v>
      </c>
      <c r="F87" s="33">
        <v>13</v>
      </c>
      <c r="G87" s="33">
        <v>23</v>
      </c>
      <c r="H87" s="32">
        <v>7213.0528464380486</v>
      </c>
      <c r="I87" s="32">
        <v>49228.706862438688</v>
      </c>
      <c r="J87" s="34">
        <v>118487.9544</v>
      </c>
      <c r="K87" s="35">
        <v>9.6358974358974354</v>
      </c>
      <c r="L87" s="35">
        <v>11.70734591888499</v>
      </c>
      <c r="M87" s="35">
        <v>1.0050340867064003</v>
      </c>
      <c r="N87" s="34">
        <v>12.494601375</v>
      </c>
      <c r="O87" s="32">
        <f t="shared" ref="O87:O91" si="0">H87+I87</f>
        <v>56441.759708876736</v>
      </c>
      <c r="P87" s="35">
        <f t="shared" ref="P87:P91" si="1">K87+L87+M87</f>
        <v>22.348277441488822</v>
      </c>
      <c r="Q87" s="33" t="str">
        <f>VLOOKUP(B87,NUTS_Europa!$B$2:$F$41,5,FALSE)</f>
        <v>Cantabria</v>
      </c>
      <c r="R87" s="33" t="str">
        <f>VLOOKUP(C87,Puertos!$N$3:$O$27,2,FALSE)</f>
        <v>Bilbao</v>
      </c>
      <c r="S87" s="33" t="str">
        <f>VLOOKUP(D87,NUTS_Europa!$B$2:$F$41,5,FALSE)</f>
        <v>Bretagne</v>
      </c>
      <c r="T87" s="33" t="str">
        <f>VLOOKUP(E87,Puertos!$N$3:$O$27,2,FALSE)</f>
        <v>La Rochelle</v>
      </c>
    </row>
    <row r="88" spans="2:23" s="33" customFormat="1">
      <c r="B88" s="33" t="str">
        <f>VLOOKUP(F88,[1]NUTS_Europa!$A$2:$C$81,2,FALSE)</f>
        <v>FRH0</v>
      </c>
      <c r="C88" s="33">
        <f>VLOOKUP(F88,[1]NUTS_Europa!$A$2:$C$81,3,FALSE)</f>
        <v>283</v>
      </c>
      <c r="D88" s="33" t="str">
        <f>VLOOKUP(G88,[1]NUTS_Europa!$A$2:$C$81,2,FALSE)</f>
        <v>FRI1</v>
      </c>
      <c r="E88" s="33">
        <f>VLOOKUP(G88,[1]NUTS_Europa!$A$2:$C$81,3,FALSE)</f>
        <v>275</v>
      </c>
      <c r="F88" s="33">
        <v>23</v>
      </c>
      <c r="G88" s="33">
        <v>64</v>
      </c>
      <c r="H88" s="33">
        <v>10780.903803988149</v>
      </c>
      <c r="I88" s="33">
        <v>40892.889957842344</v>
      </c>
      <c r="J88" s="33">
        <v>156784.57750000001</v>
      </c>
      <c r="K88" s="33">
        <v>4.1025641025641022</v>
      </c>
      <c r="L88" s="33">
        <v>12.478742394846387</v>
      </c>
      <c r="M88" s="33">
        <v>1.007632166822809</v>
      </c>
      <c r="N88" s="34">
        <v>12.526900752527801</v>
      </c>
      <c r="O88" s="32">
        <f t="shared" si="0"/>
        <v>51673.793761830493</v>
      </c>
      <c r="P88" s="35">
        <f t="shared" si="1"/>
        <v>17.588938664233297</v>
      </c>
      <c r="Q88" s="33" t="str">
        <f>VLOOKUP(B88,NUTS_Europa!$B$2:$F$41,5,FALSE)</f>
        <v>Bretagne</v>
      </c>
      <c r="R88" s="33" t="str">
        <f>VLOOKUP(C88,Puertos!$N$3:$O$27,2,FALSE)</f>
        <v>La Rochelle</v>
      </c>
      <c r="S88" s="33" t="str">
        <f>VLOOKUP(D88,NUTS_Europa!$B$2:$F$41,5,FALSE)</f>
        <v>Aquitaine</v>
      </c>
      <c r="T88" s="33" t="str">
        <f>VLOOKUP(E88,Puertos!$N$3:$O$27,2,FALSE)</f>
        <v>Burdeos</v>
      </c>
    </row>
    <row r="89" spans="2:23" s="33" customFormat="1">
      <c r="B89" s="33" t="str">
        <f>VLOOKUP(G89,[1]NUTS_Europa!$A$2:$C$81,2,FALSE)</f>
        <v>FRI1</v>
      </c>
      <c r="C89" s="33">
        <f>VLOOKUP(G89,[1]NUTS_Europa!$A$2:$C$81,3,FALSE)</f>
        <v>275</v>
      </c>
      <c r="D89" s="33" t="str">
        <f>VLOOKUP(F89,[1]NUTS_Europa!$A$2:$C$81,2,FALSE)</f>
        <v>FRG0</v>
      </c>
      <c r="E89" s="33">
        <f>VLOOKUP(F89,[1]NUTS_Europa!$A$2:$C$81,3,FALSE)</f>
        <v>283</v>
      </c>
      <c r="F89" s="33">
        <v>62</v>
      </c>
      <c r="G89" s="33">
        <v>64</v>
      </c>
      <c r="H89" s="33">
        <v>10090.095335089249</v>
      </c>
      <c r="I89" s="33">
        <v>40892.889957842344</v>
      </c>
      <c r="J89" s="33">
        <v>156784.57750000001</v>
      </c>
      <c r="K89" s="33">
        <v>4.1025641025641022</v>
      </c>
      <c r="L89" s="33">
        <v>12.478742394846387</v>
      </c>
      <c r="M89" s="33">
        <v>1.007632166822809</v>
      </c>
      <c r="N89" s="34">
        <v>12.526900752527801</v>
      </c>
      <c r="O89" s="32">
        <f t="shared" si="0"/>
        <v>50982.985292931597</v>
      </c>
      <c r="P89" s="35">
        <f t="shared" si="1"/>
        <v>17.588938664233297</v>
      </c>
      <c r="Q89" s="33" t="str">
        <f>VLOOKUP(B89,NUTS_Europa!$B$2:$F$41,5,FALSE)</f>
        <v>Aquitaine</v>
      </c>
      <c r="R89" s="33" t="str">
        <f>VLOOKUP(C89,Puertos!$N$3:$O$27,2,FALSE)</f>
        <v>Burdeos</v>
      </c>
      <c r="S89" s="33" t="str">
        <f>VLOOKUP(D89,NUTS_Europa!$B$2:$F$41,5,FALSE)</f>
        <v>Pays de la Loire</v>
      </c>
      <c r="T89" s="33" t="str">
        <f>VLOOKUP(E89,Puertos!$N$3:$O$27,2,FALSE)</f>
        <v>La Rochelle</v>
      </c>
    </row>
    <row r="90" spans="2:23" s="33" customFormat="1">
      <c r="B90" s="33" t="str">
        <f>VLOOKUP(F90,[1]NUTS_Europa!$A$2:$C$81,2,FALSE)</f>
        <v>FRG0</v>
      </c>
      <c r="C90" s="33">
        <f>VLOOKUP(F90,[1]NUTS_Europa!$A$2:$C$81,3,FALSE)</f>
        <v>283</v>
      </c>
      <c r="D90" s="33" t="str">
        <f>VLOOKUP(G90,[1]NUTS_Europa!$A$2:$C$81,2,FALSE)</f>
        <v>FRI2</v>
      </c>
      <c r="E90" s="33">
        <f>VLOOKUP(G90,[1]NUTS_Europa!$A$2:$C$81,3,FALSE)</f>
        <v>275</v>
      </c>
      <c r="F90" s="33">
        <v>62</v>
      </c>
      <c r="G90" s="33">
        <v>69</v>
      </c>
      <c r="H90" s="32">
        <v>7918.9830042641415</v>
      </c>
      <c r="I90" s="32">
        <v>40892.889957842344</v>
      </c>
      <c r="J90" s="34">
        <v>507158.32770000002</v>
      </c>
      <c r="K90" s="35">
        <v>4.1025641025641022</v>
      </c>
      <c r="L90" s="35">
        <v>12.478742394846387</v>
      </c>
      <c r="M90" s="35">
        <v>1.007632166822809</v>
      </c>
      <c r="N90" s="34">
        <v>12.526900752527801</v>
      </c>
      <c r="O90" s="32">
        <f t="shared" si="0"/>
        <v>48811.872962106485</v>
      </c>
      <c r="P90" s="35">
        <f t="shared" si="1"/>
        <v>17.588938664233297</v>
      </c>
      <c r="Q90" s="33" t="str">
        <f>VLOOKUP(B90,NUTS_Europa!$B$2:$F$41,5,FALSE)</f>
        <v>Pays de la Loire</v>
      </c>
      <c r="R90" s="33" t="str">
        <f>VLOOKUP(C90,Puertos!$N$3:$O$27,2,FALSE)</f>
        <v>La Rochelle</v>
      </c>
      <c r="S90" s="33" t="str">
        <f>VLOOKUP(D90,NUTS_Europa!$B$2:$F$41,5,FALSE)</f>
        <v>Limousin</v>
      </c>
      <c r="T90" s="33" t="str">
        <f>VLOOKUP(E90,Puertos!$N$3:$O$27,2,FALSE)</f>
        <v>Burdeos</v>
      </c>
    </row>
    <row r="91" spans="2:23" s="33" customFormat="1">
      <c r="B91" s="33" t="str">
        <f>VLOOKUP(G91,[1]NUTS_Europa!$A$2:$C$81,2,FALSE)</f>
        <v>FRI2</v>
      </c>
      <c r="C91" s="33">
        <f>VLOOKUP(G91,[1]NUTS_Europa!$A$2:$C$81,3,FALSE)</f>
        <v>275</v>
      </c>
      <c r="D91" s="33" t="str">
        <f>VLOOKUP(F91,[1]NUTS_Europa!$A$2:$C$81,2,FALSE)</f>
        <v>FRI1</v>
      </c>
      <c r="E91" s="33">
        <f>VLOOKUP(F91,[1]NUTS_Europa!$A$2:$C$81,3,FALSE)</f>
        <v>283</v>
      </c>
      <c r="F91" s="33">
        <v>24</v>
      </c>
      <c r="G91" s="33">
        <v>69</v>
      </c>
      <c r="H91" s="32">
        <v>7557.1309491266238</v>
      </c>
      <c r="I91" s="32">
        <v>40892.889957842344</v>
      </c>
      <c r="J91" s="34">
        <v>141734.02660000001</v>
      </c>
      <c r="K91" s="35">
        <v>4.1025641025641022</v>
      </c>
      <c r="L91" s="35">
        <v>12.478742394846387</v>
      </c>
      <c r="M91" s="35">
        <v>1.007632166822809</v>
      </c>
      <c r="N91" s="34">
        <v>12.526900752527801</v>
      </c>
      <c r="O91" s="32">
        <f t="shared" si="0"/>
        <v>48450.020906968966</v>
      </c>
      <c r="P91" s="35">
        <f t="shared" si="1"/>
        <v>17.588938664233297</v>
      </c>
      <c r="Q91" s="33" t="str">
        <f>VLOOKUP(B91,NUTS_Europa!$B$2:$F$41,5,FALSE)</f>
        <v>Limousin</v>
      </c>
      <c r="R91" s="33" t="str">
        <f>VLOOKUP(C91,Puertos!$N$3:$O$27,2,FALSE)</f>
        <v>Burdeos</v>
      </c>
      <c r="S91" s="33" t="str">
        <f>VLOOKUP(D91,NUTS_Europa!$B$2:$F$41,5,FALSE)</f>
        <v>Aquitaine</v>
      </c>
      <c r="T91" s="33" t="str">
        <f>VLOOKUP(E91,Puertos!$N$3:$O$27,2,FALSE)</f>
        <v>La Rochelle</v>
      </c>
    </row>
    <row r="92" spans="2:23" s="33" customFormat="1">
      <c r="B92" s="33" t="str">
        <f>VLOOKUP(F92,[1]NUTS_Europa!$A$2:$C$81,2,FALSE)</f>
        <v>FRI1</v>
      </c>
      <c r="C92" s="33">
        <f>VLOOKUP(F92,[1]NUTS_Europa!$A$2:$C$81,3,FALSE)</f>
        <v>283</v>
      </c>
      <c r="D92" s="33" t="str">
        <f>VLOOKUP(G92,[1]NUTS_Europa!$A$2:$C$81,2,FALSE)</f>
        <v>FRI3</v>
      </c>
      <c r="E92" s="33">
        <f>VLOOKUP(G92,[1]NUTS_Europa!$A$2:$C$81,3,FALSE)</f>
        <v>282</v>
      </c>
      <c r="F92" s="33">
        <v>24</v>
      </c>
      <c r="G92" s="33">
        <v>65</v>
      </c>
      <c r="H92" s="32">
        <v>8780.9505416167904</v>
      </c>
      <c r="I92" s="32">
        <v>45099.152831304214</v>
      </c>
      <c r="J92" s="34">
        <v>120125.8052</v>
      </c>
      <c r="K92" s="35">
        <v>5.6410256410256414</v>
      </c>
      <c r="L92" s="35">
        <v>14.183877561047353</v>
      </c>
      <c r="M92" s="35">
        <v>1.0101408659077731</v>
      </c>
      <c r="N92" s="34">
        <v>12.558088943506652</v>
      </c>
      <c r="O92" s="32">
        <f t="shared" ref="O92:O96" si="2">H92+I92</f>
        <v>53880.103372921003</v>
      </c>
      <c r="P92" s="35">
        <f t="shared" ref="P92:P96" si="3">K92+L92+M92</f>
        <v>20.835044067980768</v>
      </c>
      <c r="Q92" s="33" t="str">
        <f>VLOOKUP(B92,NUTS_Europa!$B$2:$F$41,5,FALSE)</f>
        <v>Aquitaine</v>
      </c>
      <c r="R92" s="33" t="str">
        <f>VLOOKUP(C92,Puertos!$N$3:$O$27,2,FALSE)</f>
        <v>La Rochelle</v>
      </c>
      <c r="S92" s="33" t="str">
        <f>VLOOKUP(D92,NUTS_Europa!$B$2:$F$41,5,FALSE)</f>
        <v>Poitou-Charentes</v>
      </c>
      <c r="T92" s="33" t="str">
        <f>VLOOKUP(E92,Puertos!$N$3:$O$27,2,FALSE)</f>
        <v>Saint Nazaire</v>
      </c>
    </row>
    <row r="93" spans="2:23" s="33" customFormat="1">
      <c r="B93" s="33" t="str">
        <f>VLOOKUP(G93,[1]NUTS_Europa!$A$2:$C$81,2,FALSE)</f>
        <v>FRI3</v>
      </c>
      <c r="C93" s="33">
        <f>VLOOKUP(G93,[1]NUTS_Europa!$A$2:$C$81,3,FALSE)</f>
        <v>282</v>
      </c>
      <c r="D93" s="33" t="str">
        <f>VLOOKUP(F93,[1]NUTS_Europa!$A$2:$C$81,2,FALSE)</f>
        <v>FRI3</v>
      </c>
      <c r="E93" s="33">
        <f>VLOOKUP(F93,[1]NUTS_Europa!$A$2:$C$81,3,FALSE)</f>
        <v>283</v>
      </c>
      <c r="F93" s="33">
        <v>25</v>
      </c>
      <c r="G93" s="33">
        <v>65</v>
      </c>
      <c r="H93" s="32">
        <v>6794.0536622864702</v>
      </c>
      <c r="I93" s="32">
        <v>45099.152831304214</v>
      </c>
      <c r="J93" s="34">
        <v>122072.6309</v>
      </c>
      <c r="K93" s="35">
        <v>5.6410256410256414</v>
      </c>
      <c r="L93" s="35">
        <v>14.183877561047353</v>
      </c>
      <c r="M93" s="35">
        <v>1.0101408659077731</v>
      </c>
      <c r="N93" s="34">
        <v>12.558088943506652</v>
      </c>
      <c r="O93" s="32">
        <f t="shared" si="2"/>
        <v>51893.206493590682</v>
      </c>
      <c r="P93" s="35">
        <f t="shared" si="3"/>
        <v>20.835044067980768</v>
      </c>
      <c r="Q93" s="33" t="str">
        <f>VLOOKUP(B93,NUTS_Europa!$B$2:$F$41,5,FALSE)</f>
        <v>Poitou-Charentes</v>
      </c>
      <c r="R93" s="33" t="str">
        <f>VLOOKUP(C93,Puertos!$N$3:$O$27,2,FALSE)</f>
        <v>Saint Nazaire</v>
      </c>
      <c r="S93" s="33" t="str">
        <f>VLOOKUP(D93,NUTS_Europa!$B$2:$F$41,5,FALSE)</f>
        <v>Poitou-Charentes</v>
      </c>
      <c r="T93" s="33" t="str">
        <f>VLOOKUP(E93,Puertos!$N$3:$O$27,2,FALSE)</f>
        <v>La Rochelle</v>
      </c>
    </row>
    <row r="94" spans="2:23" s="33" customFormat="1">
      <c r="B94" s="33" t="str">
        <f>VLOOKUP(G94,[1]NUTS_Europa!$A$2:$C$81,2,FALSE)</f>
        <v>FRI3</v>
      </c>
      <c r="C94" s="33">
        <f>VLOOKUP(G94,[1]NUTS_Europa!$A$2:$C$81,3,FALSE)</f>
        <v>283</v>
      </c>
      <c r="D94" s="33" t="str">
        <f>VLOOKUP(F94,[1]NUTS_Europa!$A$2:$C$81,2,FALSE)</f>
        <v>FRG0</v>
      </c>
      <c r="E94" s="33">
        <f>VLOOKUP(F94,[1]NUTS_Europa!$A$2:$C$81,3,FALSE)</f>
        <v>282</v>
      </c>
      <c r="F94" s="33">
        <v>22</v>
      </c>
      <c r="G94" s="33">
        <v>25</v>
      </c>
      <c r="H94" s="32">
        <v>5145.1765840040462</v>
      </c>
      <c r="I94" s="32">
        <v>45099.152831304214</v>
      </c>
      <c r="J94" s="34">
        <v>141512.31529999999</v>
      </c>
      <c r="K94" s="35">
        <v>5.6410256410256414</v>
      </c>
      <c r="L94" s="35">
        <v>14.183877561047353</v>
      </c>
      <c r="M94" s="35">
        <v>1.0101408659077731</v>
      </c>
      <c r="N94" s="34">
        <v>12.558088943506652</v>
      </c>
      <c r="O94" s="32">
        <f t="shared" si="2"/>
        <v>50244.329415308261</v>
      </c>
      <c r="P94" s="35">
        <f t="shared" si="3"/>
        <v>20.835044067980768</v>
      </c>
      <c r="Q94" s="33" t="str">
        <f>VLOOKUP(B94,NUTS_Europa!$B$2:$F$41,5,FALSE)</f>
        <v>Poitou-Charentes</v>
      </c>
      <c r="R94" s="33" t="str">
        <f>VLOOKUP(C94,Puertos!$N$3:$O$27,2,FALSE)</f>
        <v>La Rochelle</v>
      </c>
      <c r="S94" s="33" t="str">
        <f>VLOOKUP(D94,NUTS_Europa!$B$2:$F$41,5,FALSE)</f>
        <v>Pays de la Loire</v>
      </c>
      <c r="T94" s="33" t="str">
        <f>VLOOKUP(E94,Puertos!$N$3:$O$27,2,FALSE)</f>
        <v>Saint Nazaire</v>
      </c>
    </row>
    <row r="95" spans="2:23" s="33" customFormat="1">
      <c r="B95" s="33" t="str">
        <f>VLOOKUP(G95,[1]NUTS_Europa!$A$2:$C$81,2,FALSE)</f>
        <v>FRG0</v>
      </c>
      <c r="C95" s="33">
        <f>VLOOKUP(G95,[1]NUTS_Europa!$A$2:$C$81,3,FALSE)</f>
        <v>282</v>
      </c>
      <c r="D95" s="33" t="str">
        <f>VLOOKUP(F95,[1]NUTS_Europa!$A$2:$C$81,2,FALSE)</f>
        <v>ES21</v>
      </c>
      <c r="E95" s="33">
        <f>VLOOKUP(F95,[1]NUTS_Europa!$A$2:$C$81,3,FALSE)</f>
        <v>163</v>
      </c>
      <c r="F95" s="33">
        <v>14</v>
      </c>
      <c r="G95" s="33">
        <v>22</v>
      </c>
      <c r="H95" s="32">
        <v>6233.8362097072413</v>
      </c>
      <c r="I95" s="32">
        <v>55819.39973971936</v>
      </c>
      <c r="J95" s="34">
        <v>142392.87169999999</v>
      </c>
      <c r="K95" s="35">
        <v>13.678461538461539</v>
      </c>
      <c r="L95" s="35">
        <v>13.1709314216907</v>
      </c>
      <c r="M95" s="35">
        <v>1.2848745204594909</v>
      </c>
      <c r="N95" s="34">
        <v>14.30348747046744</v>
      </c>
      <c r="O95" s="32">
        <f t="shared" si="2"/>
        <v>62053.235949426598</v>
      </c>
      <c r="P95" s="35">
        <f t="shared" si="3"/>
        <v>28.134267480611726</v>
      </c>
      <c r="Q95" s="33" t="str">
        <f>VLOOKUP(B95,NUTS_Europa!$B$2:$F$41,5,FALSE)</f>
        <v>Pays de la Loire</v>
      </c>
      <c r="R95" s="33" t="str">
        <f>VLOOKUP(C95,Puertos!$N$3:$O$27,2,FALSE)</f>
        <v>Saint Nazaire</v>
      </c>
      <c r="S95" s="33" t="str">
        <f>VLOOKUP(D95,NUTS_Europa!$B$2:$F$41,5,FALSE)</f>
        <v>País Vasco</v>
      </c>
      <c r="T95" s="33" t="str">
        <f>VLOOKUP(E95,Puertos!$N$3:$O$27,2,FALSE)</f>
        <v>Bilbao</v>
      </c>
      <c r="V95" s="35">
        <f>P87+P92+P95</f>
        <v>71.317588990081319</v>
      </c>
      <c r="W95" s="33">
        <f>V95/24</f>
        <v>2.9715662079200551</v>
      </c>
    </row>
    <row r="96" spans="2:23" s="33" customFormat="1">
      <c r="B96" s="33" t="str">
        <f>VLOOKUP(F96,[1]NUTS_Europa!$A$2:$C$81,2,FALSE)</f>
        <v>ES21</v>
      </c>
      <c r="C96" s="33">
        <f>VLOOKUP(F96,[1]NUTS_Europa!$A$2:$C$81,3,FALSE)</f>
        <v>163</v>
      </c>
      <c r="D96" s="33" t="str">
        <f>VLOOKUP(G96,[1]NUTS_Europa!$A$2:$C$81,2,FALSE)</f>
        <v>FRJ2</v>
      </c>
      <c r="E96" s="33">
        <f>VLOOKUP(G96,[1]NUTS_Europa!$A$2:$C$81,3,FALSE)</f>
        <v>283</v>
      </c>
      <c r="F96" s="33">
        <v>14</v>
      </c>
      <c r="G96" s="33">
        <v>28</v>
      </c>
      <c r="H96" s="32">
        <v>8709.2263848482489</v>
      </c>
      <c r="I96" s="32">
        <v>49228.706862438688</v>
      </c>
      <c r="J96" s="34">
        <v>156784.57750000001</v>
      </c>
      <c r="K96" s="35">
        <v>9.6358974358974354</v>
      </c>
      <c r="L96" s="35">
        <v>11.70734591888499</v>
      </c>
      <c r="M96" s="35">
        <v>1.0050340867064003</v>
      </c>
      <c r="N96" s="34">
        <v>12.494601375</v>
      </c>
      <c r="O96" s="32">
        <f t="shared" si="2"/>
        <v>57937.933247286936</v>
      </c>
      <c r="P96" s="35">
        <f t="shared" si="3"/>
        <v>22.348277441488822</v>
      </c>
      <c r="Q96" s="33" t="str">
        <f>VLOOKUP(B96,NUTS_Europa!$B$2:$F$41,5,FALSE)</f>
        <v>País Vasco</v>
      </c>
      <c r="R96" s="33" t="str">
        <f>VLOOKUP(C96,Puertos!$N$3:$O$27,2,FALSE)</f>
        <v>Bilbao</v>
      </c>
      <c r="S96" s="33" t="str">
        <f>VLOOKUP(D96,NUTS_Europa!$B$2:$F$41,5,FALSE)</f>
        <v>Midi-Pyrénées</v>
      </c>
      <c r="T96" s="33" t="str">
        <f>VLOOKUP(E96,Puertos!$N$3:$O$27,2,FALSE)</f>
        <v>La Rochelle</v>
      </c>
    </row>
    <row r="97" spans="2:20" s="33" customFormat="1">
      <c r="B97" s="33" t="str">
        <f>VLOOKUP(G97,[1]NUTS_Europa!$A$2:$C$81,2,FALSE)</f>
        <v>FRJ2</v>
      </c>
      <c r="C97" s="33">
        <f>VLOOKUP(G97,[1]NUTS_Europa!$A$2:$C$81,3,FALSE)</f>
        <v>283</v>
      </c>
      <c r="D97" s="33" t="str">
        <f>VLOOKUP(F97,[1]NUTS_Europa!$A$2:$C$81,2,FALSE)</f>
        <v>ES13</v>
      </c>
      <c r="E97" s="33">
        <f>VLOOKUP(F97,[1]NUTS_Europa!$A$2:$C$81,3,FALSE)</f>
        <v>163</v>
      </c>
      <c r="F97" s="33">
        <v>13</v>
      </c>
      <c r="G97" s="33">
        <v>28</v>
      </c>
      <c r="H97" s="33">
        <v>9444.1888247690476</v>
      </c>
      <c r="I97" s="33">
        <v>49228.706862438688</v>
      </c>
      <c r="J97" s="33">
        <v>142841.86170000001</v>
      </c>
      <c r="K97" s="33">
        <v>9.6358974358974354</v>
      </c>
      <c r="L97" s="33">
        <v>11.70734591888499</v>
      </c>
      <c r="M97" s="33">
        <v>1.0050340867064003</v>
      </c>
      <c r="N97" s="34">
        <v>12.494601375</v>
      </c>
    </row>
    <row r="98" spans="2:20" s="33" customFormat="1"/>
    <row r="99" spans="2:20" s="33" customFormat="1">
      <c r="B99" s="37" t="s">
        <v>17</v>
      </c>
    </row>
    <row r="100" spans="2:20" s="33" customFormat="1">
      <c r="B100" s="38" t="s">
        <v>0</v>
      </c>
      <c r="C100" s="38" t="s">
        <v>1</v>
      </c>
      <c r="D100" s="38" t="s">
        <v>2</v>
      </c>
      <c r="E100" s="38" t="s">
        <v>3</v>
      </c>
      <c r="F100" s="38" t="s">
        <v>4</v>
      </c>
      <c r="G100" s="38" t="s">
        <v>5</v>
      </c>
      <c r="H100" s="38" t="s">
        <v>39</v>
      </c>
      <c r="I100" s="38" t="s">
        <v>13</v>
      </c>
      <c r="J100" s="38" t="s">
        <v>6</v>
      </c>
      <c r="K100" s="38" t="s">
        <v>7</v>
      </c>
      <c r="L100" s="38" t="s">
        <v>8</v>
      </c>
      <c r="M100" s="38" t="s">
        <v>9</v>
      </c>
      <c r="N100" s="38" t="s">
        <v>10</v>
      </c>
      <c r="O100" s="38" t="s">
        <v>48</v>
      </c>
      <c r="P100" s="38" t="s">
        <v>47</v>
      </c>
      <c r="Q100" s="38" t="s">
        <v>0</v>
      </c>
      <c r="R100" s="38" t="s">
        <v>1</v>
      </c>
      <c r="S100" s="38" t="s">
        <v>2</v>
      </c>
      <c r="T100" s="38" t="s">
        <v>3</v>
      </c>
    </row>
    <row r="101" spans="2:20" s="33" customFormat="1">
      <c r="B101" s="33" t="str">
        <f>VLOOKUP(F101,[1]NUTS_Europa!$A$2:$C$81,2,FALSE)</f>
        <v>ES61</v>
      </c>
      <c r="C101" s="33">
        <f>VLOOKUP(F101,[1]NUTS_Europa!$A$2:$C$81,3,FALSE)</f>
        <v>61</v>
      </c>
      <c r="D101" s="33" t="str">
        <f>VLOOKUP(G101,[1]NUTS_Europa!$A$2:$C$81,2,FALSE)</f>
        <v>FRJ1</v>
      </c>
      <c r="E101" s="33">
        <f>VLOOKUP(G101,[1]NUTS_Europa!$A$2:$C$81,3,FALSE)</f>
        <v>1063</v>
      </c>
      <c r="F101" s="33">
        <v>17</v>
      </c>
      <c r="G101" s="33">
        <v>26</v>
      </c>
      <c r="H101" s="33">
        <v>38439.927317956113</v>
      </c>
      <c r="I101" s="33">
        <v>348001.36007304839</v>
      </c>
      <c r="J101" s="33">
        <v>122072.6309</v>
      </c>
      <c r="K101" s="33">
        <v>26.666666666666668</v>
      </c>
      <c r="L101" s="33">
        <v>12.456993211909761</v>
      </c>
      <c r="M101" s="33">
        <v>2.7891888131711045</v>
      </c>
      <c r="N101" s="34">
        <v>45.492445828008663</v>
      </c>
    </row>
    <row r="102" spans="2:20" s="33" customFormat="1">
      <c r="B102" s="33" t="str">
        <f>VLOOKUP(G102,[1]NUTS_Europa!$A$2:$C$81,2,FALSE)</f>
        <v>FRJ1</v>
      </c>
      <c r="C102" s="33">
        <f>VLOOKUP(G102,[1]NUTS_Europa!$A$2:$C$81,3,FALSE)</f>
        <v>1063</v>
      </c>
      <c r="D102" s="33" t="str">
        <f>VLOOKUP(F102,[1]NUTS_Europa!$A$2:$C$81,2,FALSE)</f>
        <v>ES52</v>
      </c>
      <c r="E102" s="33">
        <f>VLOOKUP(F102,[1]NUTS_Europa!$A$2:$C$81,3,FALSE)</f>
        <v>1064</v>
      </c>
      <c r="F102" s="33">
        <v>16</v>
      </c>
      <c r="G102" s="33">
        <v>26</v>
      </c>
      <c r="H102" s="32">
        <v>54714.939474608953</v>
      </c>
      <c r="I102" s="32">
        <v>326396.33780242031</v>
      </c>
      <c r="J102" s="34">
        <v>117768.50930000001</v>
      </c>
      <c r="K102" s="35">
        <v>8.3076923076923084</v>
      </c>
      <c r="L102" s="35">
        <v>9.5789007814754861</v>
      </c>
      <c r="M102" s="35">
        <v>6.242202218580494</v>
      </c>
      <c r="N102" s="34">
        <v>94.768878226490997</v>
      </c>
      <c r="O102" s="32">
        <f>H102+I102</f>
        <v>381111.27727702924</v>
      </c>
      <c r="P102" s="35">
        <f>K102+L102+M102</f>
        <v>24.128795307748291</v>
      </c>
      <c r="Q102" s="33" t="str">
        <f>VLOOKUP(B102,NUTS_Europa!$B$2:$F$41,5,FALSE)</f>
        <v>Languedoc-Roussillon</v>
      </c>
      <c r="R102" s="33" t="str">
        <f>VLOOKUP(C102,Puertos!$N$3:$O$27,2,FALSE)</f>
        <v>Barcelona</v>
      </c>
      <c r="S102" s="33" t="str">
        <f>VLOOKUP(D102,NUTS_Europa!$B$2:$F$41,5,FALSE)</f>
        <v xml:space="preserve">Comunitat Valenciana </v>
      </c>
      <c r="T102" s="33" t="str">
        <f>VLOOKUP(E102,Puertos!$N$3:$O$27,2,FALSE)</f>
        <v>Valencia</v>
      </c>
    </row>
    <row r="103" spans="2:20" s="33" customFormat="1">
      <c r="B103" s="33" t="str">
        <f>VLOOKUP(G103,[1]NUTS_Europa!$A$2:$C$81,2,FALSE)</f>
        <v>ES52</v>
      </c>
      <c r="C103" s="33">
        <f>VLOOKUP(G103,[1]NUTS_Europa!$A$2:$C$81,3,FALSE)</f>
        <v>1064</v>
      </c>
      <c r="D103" s="33" t="str">
        <f>VLOOKUP(F103,[1]NUTS_Europa!$A$2:$C$81,2,FALSE)</f>
        <v>ES51</v>
      </c>
      <c r="E103" s="33">
        <f>VLOOKUP(F103,[1]NUTS_Europa!$A$2:$C$81,3,FALSE)</f>
        <v>1063</v>
      </c>
      <c r="F103" s="33">
        <v>15</v>
      </c>
      <c r="G103" s="33">
        <v>16</v>
      </c>
      <c r="H103" s="32">
        <v>24490.519110254103</v>
      </c>
      <c r="I103" s="32">
        <v>326396.33780242031</v>
      </c>
      <c r="J103" s="34">
        <v>135416.16140000001</v>
      </c>
      <c r="K103" s="35">
        <v>8.3076923076923084</v>
      </c>
      <c r="L103" s="35">
        <v>9.5789007814754861</v>
      </c>
      <c r="M103" s="35">
        <v>6.242202218580494</v>
      </c>
      <c r="N103" s="34">
        <v>94.768878226490997</v>
      </c>
      <c r="O103" s="32">
        <f t="shared" ref="O103:O112" si="4">H103+I103</f>
        <v>350886.85691267444</v>
      </c>
      <c r="P103" s="35">
        <f t="shared" ref="P103:P112" si="5">K103+L103+M103</f>
        <v>24.128795307748291</v>
      </c>
      <c r="Q103" s="33" t="str">
        <f>VLOOKUP(B103,NUTS_Europa!$B$2:$F$41,5,FALSE)</f>
        <v xml:space="preserve">Comunitat Valenciana </v>
      </c>
      <c r="R103" s="33" t="str">
        <f>VLOOKUP(C103,Puertos!$N$3:$O$27,2,FALSE)</f>
        <v>Valencia</v>
      </c>
      <c r="S103" s="33" t="str">
        <f>VLOOKUP(D103,NUTS_Europa!$B$2:$F$41,5,FALSE)</f>
        <v>Cataluña</v>
      </c>
      <c r="T103" s="33" t="str">
        <f>VLOOKUP(E103,Puertos!$N$3:$O$27,2,FALSE)</f>
        <v>Barcelona</v>
      </c>
    </row>
    <row r="104" spans="2:20" s="33" customFormat="1">
      <c r="B104" s="33" t="str">
        <f>VLOOKUP(F104,[1]NUTS_Europa!$A$2:$C$81,2,FALSE)</f>
        <v>ES51</v>
      </c>
      <c r="C104" s="33">
        <f>VLOOKUP(F104,[1]NUTS_Europa!$A$2:$C$81,3,FALSE)</f>
        <v>1063</v>
      </c>
      <c r="D104" s="33" t="str">
        <f>VLOOKUP(G104,[1]NUTS_Europa!$A$2:$C$81,2,FALSE)</f>
        <v>ES62</v>
      </c>
      <c r="E104" s="33">
        <f>VLOOKUP(G104,[1]NUTS_Europa!$A$2:$C$81,3,FALSE)</f>
        <v>1064</v>
      </c>
      <c r="F104" s="33">
        <v>15</v>
      </c>
      <c r="G104" s="33">
        <v>18</v>
      </c>
      <c r="H104" s="32">
        <v>47348.592477615101</v>
      </c>
      <c r="I104" s="32">
        <v>326396.33780242031</v>
      </c>
      <c r="J104" s="34">
        <v>199597.76430000001</v>
      </c>
      <c r="K104" s="35">
        <v>8.3076923076923084</v>
      </c>
      <c r="L104" s="35">
        <v>9.5789007814754861</v>
      </c>
      <c r="M104" s="35">
        <v>6.242202218580494</v>
      </c>
      <c r="N104" s="34">
        <v>94.768878226490997</v>
      </c>
      <c r="O104" s="32">
        <f t="shared" si="4"/>
        <v>373744.93028003542</v>
      </c>
      <c r="P104" s="35">
        <f t="shared" si="5"/>
        <v>24.128795307748291</v>
      </c>
      <c r="Q104" s="33" t="str">
        <f>VLOOKUP(B104,NUTS_Europa!$B$2:$F$41,5,FALSE)</f>
        <v>Cataluña</v>
      </c>
      <c r="R104" s="33" t="str">
        <f>VLOOKUP(C104,Puertos!$N$3:$O$27,2,FALSE)</f>
        <v>Barcelona</v>
      </c>
      <c r="S104" s="33" t="str">
        <f>VLOOKUP(D104,NUTS_Europa!$B$2:$F$41,5,FALSE)</f>
        <v>Región de Murcia</v>
      </c>
      <c r="T104" s="33" t="str">
        <f>VLOOKUP(E104,Puertos!$N$3:$O$27,2,FALSE)</f>
        <v>Valencia</v>
      </c>
    </row>
    <row r="105" spans="2:20" s="33" customFormat="1">
      <c r="B105" s="33" t="str">
        <f>VLOOKUP(F105,[1]NUTS_Europa!$A$2:$C$81,2,FALSE)</f>
        <v>ES62</v>
      </c>
      <c r="C105" s="33">
        <f>VLOOKUP(F105,[1]NUTS_Europa!$A$2:$C$81,3,FALSE)</f>
        <v>1064</v>
      </c>
      <c r="D105" s="33" t="str">
        <f>VLOOKUP(G105,[1]NUTS_Europa!$A$2:$C$81,2,FALSE)</f>
        <v>PT16</v>
      </c>
      <c r="E105" s="33">
        <f>VLOOKUP(G105,[1]NUTS_Europa!$A$2:$C$81,3,FALSE)</f>
        <v>294</v>
      </c>
      <c r="F105" s="33">
        <v>18</v>
      </c>
      <c r="G105" s="33">
        <v>78</v>
      </c>
      <c r="H105" s="32">
        <v>16895.649740265362</v>
      </c>
      <c r="I105" s="32">
        <v>72035.008770085886</v>
      </c>
      <c r="J105" s="34">
        <v>191087.21979999999</v>
      </c>
      <c r="K105" s="35">
        <v>31.760512820512822</v>
      </c>
      <c r="L105" s="35">
        <v>8.4618146788203514</v>
      </c>
      <c r="M105" s="35">
        <v>1.4112276545606877</v>
      </c>
      <c r="N105" s="34">
        <v>21.425204929572359</v>
      </c>
      <c r="O105" s="32">
        <f t="shared" si="4"/>
        <v>88930.658510351248</v>
      </c>
      <c r="P105" s="35">
        <f t="shared" si="5"/>
        <v>41.633555153893866</v>
      </c>
      <c r="Q105" s="33" t="str">
        <f>VLOOKUP(B105,NUTS_Europa!$B$2:$F$41,5,FALSE)</f>
        <v>Región de Murcia</v>
      </c>
      <c r="R105" s="33" t="str">
        <f>VLOOKUP(C105,Puertos!$N$3:$O$27,2,FALSE)</f>
        <v>Valencia</v>
      </c>
      <c r="S105" s="33" t="str">
        <f>VLOOKUP(D105,NUTS_Europa!$B$2:$F$41,5,FALSE)</f>
        <v>Centro (PT)</v>
      </c>
      <c r="T105" s="33" t="str">
        <f>VLOOKUP(E105,Puertos!$N$3:$O$27,2,FALSE)</f>
        <v>Lisboa</v>
      </c>
    </row>
    <row r="106" spans="2:20" s="33" customFormat="1">
      <c r="B106" s="33" t="str">
        <f>VLOOKUP(G106,[1]NUTS_Europa!$A$2:$C$81,2,FALSE)</f>
        <v>PT16</v>
      </c>
      <c r="C106" s="33">
        <f>VLOOKUP(G106,[1]NUTS_Europa!$A$2:$C$81,3,FALSE)</f>
        <v>294</v>
      </c>
      <c r="D106" s="33" t="str">
        <f>VLOOKUP(F106,[1]NUTS_Europa!$A$2:$C$81,2,FALSE)</f>
        <v>PT11</v>
      </c>
      <c r="E106" s="33">
        <f>VLOOKUP(F106,[1]NUTS_Europa!$A$2:$C$81,3,FALSE)</f>
        <v>288</v>
      </c>
      <c r="F106" s="33">
        <v>76</v>
      </c>
      <c r="G106" s="33">
        <v>78</v>
      </c>
      <c r="H106" s="32">
        <v>8358.4931091366434</v>
      </c>
      <c r="I106" s="32">
        <v>54343.667387689071</v>
      </c>
      <c r="J106" s="34">
        <v>507158.32770000002</v>
      </c>
      <c r="K106" s="35">
        <v>11.435897435897436</v>
      </c>
      <c r="L106" s="35">
        <v>9.9569820788774557</v>
      </c>
      <c r="M106" s="35">
        <v>0.67889155999795414</v>
      </c>
      <c r="N106" s="34">
        <v>10.306906012581781</v>
      </c>
      <c r="O106" s="32">
        <f t="shared" si="4"/>
        <v>62702.160496825716</v>
      </c>
      <c r="P106" s="35">
        <f t="shared" si="5"/>
        <v>22.071771074772844</v>
      </c>
      <c r="Q106" s="33" t="str">
        <f>VLOOKUP(B106,NUTS_Europa!$B$2:$F$41,5,FALSE)</f>
        <v>Centro (PT)</v>
      </c>
      <c r="R106" s="33" t="str">
        <f>VLOOKUP(C106,Puertos!$N$3:$O$27,2,FALSE)</f>
        <v>Lisboa</v>
      </c>
      <c r="S106" s="33" t="str">
        <f>VLOOKUP(D106,NUTS_Europa!$B$2:$F$41,5,FALSE)</f>
        <v>Norte</v>
      </c>
      <c r="T106" s="33" t="str">
        <f>VLOOKUP(E106,Puertos!$N$3:$O$27,2,FALSE)</f>
        <v>Vigo</v>
      </c>
    </row>
    <row r="107" spans="2:20" s="33" customFormat="1">
      <c r="B107" s="33" t="str">
        <f>VLOOKUP(G107,[1]NUTS_Europa!$A$2:$C$81,2,FALSE)</f>
        <v>PT11</v>
      </c>
      <c r="C107" s="33">
        <f>VLOOKUP(G107,[1]NUTS_Europa!$A$2:$C$81,3,FALSE)</f>
        <v>288</v>
      </c>
      <c r="D107" s="33" t="str">
        <f>VLOOKUP(F107,[1]NUTS_Europa!$A$2:$C$81,2,FALSE)</f>
        <v>ES13</v>
      </c>
      <c r="E107" s="33">
        <f>VLOOKUP(F107,[1]NUTS_Europa!$A$2:$C$81,3,FALSE)</f>
        <v>285</v>
      </c>
      <c r="F107" s="33">
        <v>53</v>
      </c>
      <c r="G107" s="33">
        <v>76</v>
      </c>
      <c r="H107" s="32">
        <v>10356.502932215672</v>
      </c>
      <c r="I107" s="32">
        <v>48100.234492615826</v>
      </c>
      <c r="J107" s="34">
        <v>113696.3812</v>
      </c>
      <c r="K107" s="35">
        <v>6.1538461538461542</v>
      </c>
      <c r="L107" s="35">
        <v>10.545032613948468</v>
      </c>
      <c r="M107" s="35">
        <v>0.67391978418212883</v>
      </c>
      <c r="N107" s="34">
        <v>10.2314247</v>
      </c>
      <c r="O107" s="32">
        <f t="shared" si="4"/>
        <v>58456.737424831495</v>
      </c>
      <c r="P107" s="35">
        <f t="shared" si="5"/>
        <v>17.37279855197675</v>
      </c>
      <c r="Q107" s="33" t="str">
        <f>VLOOKUP(B107,NUTS_Europa!$B$2:$F$41,5,FALSE)</f>
        <v>Norte</v>
      </c>
      <c r="R107" s="33" t="str">
        <f>VLOOKUP(C107,Puertos!$N$3:$O$27,2,FALSE)</f>
        <v>Vigo</v>
      </c>
      <c r="S107" s="33" t="str">
        <f>VLOOKUP(D107,NUTS_Europa!$B$2:$F$41,5,FALSE)</f>
        <v>Cantabria</v>
      </c>
      <c r="T107" s="33" t="str">
        <f>VLOOKUP(E107,Puertos!$N$3:$O$27,2,FALSE)</f>
        <v>Ferrol</v>
      </c>
    </row>
    <row r="108" spans="2:20" s="33" customFormat="1">
      <c r="B108" s="33" t="str">
        <f>VLOOKUP(G108,[1]NUTS_Europa!$A$2:$C$81,2,FALSE)</f>
        <v>ES13</v>
      </c>
      <c r="C108" s="33">
        <f>VLOOKUP(G108,[1]NUTS_Europa!$A$2:$C$81,3,FALSE)</f>
        <v>285</v>
      </c>
      <c r="D108" s="33" t="str">
        <f>VLOOKUP(F108,[1]NUTS_Europa!$A$2:$C$81,2,FALSE)</f>
        <v>ES11</v>
      </c>
      <c r="E108" s="33">
        <f>VLOOKUP(F108,[1]NUTS_Europa!$A$2:$C$81,3,FALSE)</f>
        <v>288</v>
      </c>
      <c r="F108" s="33">
        <v>11</v>
      </c>
      <c r="G108" s="33">
        <v>53</v>
      </c>
      <c r="H108" s="32">
        <v>8798.1750990080709</v>
      </c>
      <c r="I108" s="32">
        <v>48100.234492615826</v>
      </c>
      <c r="J108" s="34">
        <v>159445.52859999999</v>
      </c>
      <c r="K108" s="35">
        <v>6.1538461538461542</v>
      </c>
      <c r="L108" s="35">
        <v>10.545032613948468</v>
      </c>
      <c r="M108" s="35">
        <v>0.67391978418212883</v>
      </c>
      <c r="N108" s="34">
        <v>10.2314247</v>
      </c>
      <c r="O108" s="32">
        <f t="shared" si="4"/>
        <v>56898.409591623895</v>
      </c>
      <c r="P108" s="35">
        <f t="shared" si="5"/>
        <v>17.37279855197675</v>
      </c>
      <c r="Q108" s="33" t="str">
        <f>VLOOKUP(B108,NUTS_Europa!$B$2:$F$41,5,FALSE)</f>
        <v>Cantabria</v>
      </c>
      <c r="R108" s="33" t="str">
        <f>VLOOKUP(C108,Puertos!$N$3:$O$27,2,FALSE)</f>
        <v>Ferrol</v>
      </c>
      <c r="S108" s="33" t="str">
        <f>VLOOKUP(D108,NUTS_Europa!$B$2:$F$41,5,FALSE)</f>
        <v>Galicia</v>
      </c>
      <c r="T108" s="33" t="str">
        <f>VLOOKUP(E108,Puertos!$N$3:$O$27,2,FALSE)</f>
        <v>Vigo</v>
      </c>
    </row>
    <row r="109" spans="2:20" s="33" customFormat="1">
      <c r="B109" s="33" t="str">
        <f>VLOOKUP(F109,[1]NUTS_Europa!$A$2:$C$81,2,FALSE)</f>
        <v>ES11</v>
      </c>
      <c r="C109" s="33">
        <f>VLOOKUP(F109,[1]NUTS_Europa!$A$2:$C$81,3,FALSE)</f>
        <v>288</v>
      </c>
      <c r="D109" s="33" t="str">
        <f>VLOOKUP(G109,[1]NUTS_Europa!$A$2:$C$81,2,FALSE)</f>
        <v>PT15</v>
      </c>
      <c r="E109" s="33">
        <f>VLOOKUP(G109,[1]NUTS_Europa!$A$2:$C$81,3,FALSE)</f>
        <v>1065</v>
      </c>
      <c r="F109" s="33">
        <v>11</v>
      </c>
      <c r="G109" s="33">
        <v>37</v>
      </c>
      <c r="H109" s="32">
        <v>8472.9014254430294</v>
      </c>
      <c r="I109" s="32">
        <v>57716.676689047978</v>
      </c>
      <c r="J109" s="34">
        <v>114203.5226</v>
      </c>
      <c r="K109" s="35">
        <v>12.903589743589745</v>
      </c>
      <c r="L109" s="35">
        <v>9.4411393884500967</v>
      </c>
      <c r="M109" s="35">
        <v>1.1487834773585119</v>
      </c>
      <c r="N109" s="34">
        <v>17.440787347506181</v>
      </c>
      <c r="O109" s="32">
        <f t="shared" si="4"/>
        <v>66189.578114491014</v>
      </c>
      <c r="P109" s="35">
        <f t="shared" si="5"/>
        <v>23.493512609398355</v>
      </c>
      <c r="Q109" s="33" t="str">
        <f>VLOOKUP(B109,NUTS_Europa!$B$2:$F$41,5,FALSE)</f>
        <v>Galicia</v>
      </c>
      <c r="R109" s="33" t="str">
        <f>VLOOKUP(C109,Puertos!$N$3:$O$27,2,FALSE)</f>
        <v>Vigo</v>
      </c>
      <c r="S109" s="33" t="str">
        <f>VLOOKUP(D109,NUTS_Europa!$B$2:$F$41,5,FALSE)</f>
        <v>Algarve</v>
      </c>
      <c r="T109" s="33" t="str">
        <f>VLOOKUP(E109,Puertos!$N$3:$O$27,2,FALSE)</f>
        <v>Sines</v>
      </c>
    </row>
    <row r="110" spans="2:20" s="33" customFormat="1">
      <c r="B110" s="33" t="str">
        <f>VLOOKUP(F110,[1]NUTS_Europa!$A$2:$C$81,2,FALSE)</f>
        <v>PT15</v>
      </c>
      <c r="C110" s="33">
        <f>VLOOKUP(F110,[1]NUTS_Europa!$A$2:$C$81,3,FALSE)</f>
        <v>1065</v>
      </c>
      <c r="D110" s="33" t="str">
        <f>VLOOKUP(G110,[1]NUTS_Europa!$A$2:$C$81,2,FALSE)</f>
        <v>PT17</v>
      </c>
      <c r="E110" s="33">
        <f>VLOOKUP(G110,[1]NUTS_Europa!$A$2:$C$81,3,FALSE)</f>
        <v>294</v>
      </c>
      <c r="F110" s="33">
        <v>37</v>
      </c>
      <c r="G110" s="33">
        <v>39</v>
      </c>
      <c r="H110" s="32">
        <v>15818.988293538916</v>
      </c>
      <c r="I110" s="32">
        <v>42717.089099630743</v>
      </c>
      <c r="J110" s="34">
        <v>507158.32770000002</v>
      </c>
      <c r="K110" s="35">
        <v>2.3076923076923075</v>
      </c>
      <c r="L110" s="35">
        <v>10.492614364357852</v>
      </c>
      <c r="M110" s="35">
        <v>3.2063130992817319</v>
      </c>
      <c r="N110" s="34">
        <v>48.678124325637803</v>
      </c>
      <c r="O110" s="32">
        <f t="shared" si="4"/>
        <v>58536.07739316966</v>
      </c>
      <c r="P110" s="35">
        <f t="shared" si="5"/>
        <v>16.006619771331891</v>
      </c>
      <c r="Q110" s="33" t="str">
        <f>VLOOKUP(B110,NUTS_Europa!$B$2:$F$41,5,FALSE)</f>
        <v>Algarve</v>
      </c>
      <c r="R110" s="33" t="str">
        <f>VLOOKUP(C110,Puertos!$N$3:$O$27,2,FALSE)</f>
        <v>Sines</v>
      </c>
      <c r="S110" s="33" t="str">
        <f>VLOOKUP(D110,NUTS_Europa!$B$2:$F$41,5,FALSE)</f>
        <v>Área Metropolitana de Lisboa</v>
      </c>
      <c r="T110" s="33" t="str">
        <f>VLOOKUP(E110,Puertos!$N$3:$O$27,2,FALSE)</f>
        <v>Lisboa</v>
      </c>
    </row>
    <row r="111" spans="2:20" s="33" customFormat="1">
      <c r="B111" s="33" t="str">
        <f>VLOOKUP(F111,[1]NUTS_Europa!$A$2:$C$81,2,FALSE)</f>
        <v>PT17</v>
      </c>
      <c r="C111" s="33">
        <f>VLOOKUP(F111,[1]NUTS_Europa!$A$2:$C$81,3,FALSE)</f>
        <v>294</v>
      </c>
      <c r="D111" s="33" t="str">
        <f>VLOOKUP(G111,[1]NUTS_Europa!$A$2:$C$81,2,FALSE)</f>
        <v>PT18</v>
      </c>
      <c r="E111" s="33">
        <f>VLOOKUP(G111,[1]NUTS_Europa!$A$2:$C$81,3,FALSE)</f>
        <v>1065</v>
      </c>
      <c r="F111" s="33">
        <v>39</v>
      </c>
      <c r="G111" s="33">
        <v>40</v>
      </c>
      <c r="H111" s="32">
        <v>12367.611922602546</v>
      </c>
      <c r="I111" s="32">
        <v>42717.089099630743</v>
      </c>
      <c r="J111" s="34">
        <v>126450.71709999999</v>
      </c>
      <c r="K111" s="35">
        <v>2.3076923076923075</v>
      </c>
      <c r="L111" s="35">
        <v>10.492614364357852</v>
      </c>
      <c r="M111" s="35">
        <v>3.2063130992817319</v>
      </c>
      <c r="N111" s="34">
        <v>48.678124325637803</v>
      </c>
      <c r="O111" s="32">
        <f t="shared" si="4"/>
        <v>55084.70102223329</v>
      </c>
      <c r="P111" s="35">
        <f t="shared" si="5"/>
        <v>16.006619771331891</v>
      </c>
      <c r="Q111" s="33" t="str">
        <f>VLOOKUP(B111,NUTS_Europa!$B$2:$F$41,5,FALSE)</f>
        <v>Área Metropolitana de Lisboa</v>
      </c>
      <c r="R111" s="33" t="str">
        <f>VLOOKUP(C111,Puertos!$N$3:$O$27,2,FALSE)</f>
        <v>Lisboa</v>
      </c>
      <c r="S111" s="33" t="str">
        <f>VLOOKUP(D111,NUTS_Europa!$B$2:$F$41,5,FALSE)</f>
        <v>Alentejo</v>
      </c>
      <c r="T111" s="33" t="str">
        <f>VLOOKUP(E111,Puertos!$N$3:$O$27,2,FALSE)</f>
        <v>Sines</v>
      </c>
    </row>
    <row r="112" spans="2:20" s="33" customFormat="1">
      <c r="B112" s="33" t="str">
        <f>VLOOKUP(F112,[1]NUTS_Europa!$A$2:$C$81,2,FALSE)</f>
        <v>PT18</v>
      </c>
      <c r="C112" s="33">
        <f>VLOOKUP(F112,[1]NUTS_Europa!$A$2:$C$81,3,FALSE)</f>
        <v>1065</v>
      </c>
      <c r="D112" s="33" t="str">
        <f>VLOOKUP(G112,[1]NUTS_Europa!$A$2:$C$81,2,FALSE)</f>
        <v>ES21</v>
      </c>
      <c r="E112" s="33">
        <f>VLOOKUP(G112,[1]NUTS_Europa!$A$2:$C$81,3,FALSE)</f>
        <v>1063</v>
      </c>
      <c r="F112" s="33">
        <v>40</v>
      </c>
      <c r="G112" s="33">
        <v>54</v>
      </c>
      <c r="H112" s="32">
        <v>19541.338887596321</v>
      </c>
      <c r="I112" s="32">
        <v>367690.58389497234</v>
      </c>
      <c r="J112" s="34">
        <v>176841.96369999999</v>
      </c>
      <c r="K112" s="35">
        <v>40.974358974358971</v>
      </c>
      <c r="L112" s="35">
        <v>11.609700467012985</v>
      </c>
      <c r="M112" s="35">
        <v>1.2669999699325465</v>
      </c>
      <c r="N112" s="34">
        <v>19.235545671061299</v>
      </c>
      <c r="O112" s="32">
        <f t="shared" si="4"/>
        <v>387231.92278256867</v>
      </c>
      <c r="P112" s="35">
        <f t="shared" si="5"/>
        <v>53.851059411304504</v>
      </c>
      <c r="Q112" s="33" t="str">
        <f>VLOOKUP(B112,NUTS_Europa!$B$2:$F$41,5,FALSE)</f>
        <v>Alentejo</v>
      </c>
      <c r="R112" s="33" t="str">
        <f>VLOOKUP(C112,Puertos!$N$3:$O$27,2,FALSE)</f>
        <v>Sines</v>
      </c>
      <c r="S112" s="33" t="str">
        <f>VLOOKUP(D112,NUTS_Europa!$B$2:$F$41,5,FALSE)</f>
        <v>País Vasco</v>
      </c>
      <c r="T112" s="33" t="str">
        <f>VLOOKUP(E112,Puertos!$N$3:$O$27,2,FALSE)</f>
        <v>Barcelona</v>
      </c>
    </row>
    <row r="113" spans="2:20" s="33" customFormat="1">
      <c r="B113" s="33" t="str">
        <f>VLOOKUP(F113,[1]NUTS_Europa!$A$2:$C$81,2,FALSE)</f>
        <v>ES21</v>
      </c>
      <c r="C113" s="33">
        <f>VLOOKUP(F113,[1]NUTS_Europa!$A$2:$C$81,3,FALSE)</f>
        <v>1063</v>
      </c>
      <c r="D113" s="33" t="str">
        <f>VLOOKUP(G113,[1]NUTS_Europa!$A$2:$C$81,2,FALSE)</f>
        <v>ES62</v>
      </c>
      <c r="E113" s="33">
        <f>VLOOKUP(G113,[1]NUTS_Europa!$A$2:$C$81,3,FALSE)</f>
        <v>462</v>
      </c>
      <c r="F113" s="33">
        <v>54</v>
      </c>
      <c r="G113" s="33">
        <v>58</v>
      </c>
      <c r="H113" s="33">
        <v>17550.396574143808</v>
      </c>
      <c r="I113" s="33">
        <v>344558.15751745383</v>
      </c>
      <c r="J113" s="33">
        <v>131067.4498</v>
      </c>
      <c r="K113" s="33">
        <v>23.589743589743591</v>
      </c>
      <c r="L113" s="33">
        <v>10.350882667659722</v>
      </c>
      <c r="M113" s="33">
        <v>0.81507264240296062</v>
      </c>
      <c r="N113" s="34">
        <v>12.374402060174839</v>
      </c>
      <c r="P113" s="35">
        <f>P102+P105+P106+P109+P112</f>
        <v>165.17869355711787</v>
      </c>
    </row>
    <row r="114" spans="2:20" s="33" customFormat="1">
      <c r="B114" s="33" t="str">
        <f>VLOOKUP(F114,[1]NUTS_Europa!$A$2:$C$81,2,FALSE)</f>
        <v>ES62</v>
      </c>
      <c r="C114" s="33">
        <f>VLOOKUP(F114,[1]NUTS_Europa!$A$2:$C$81,3,FALSE)</f>
        <v>462</v>
      </c>
      <c r="D114" s="33" t="str">
        <f>VLOOKUP(G114,[1]NUTS_Europa!$A$2:$C$81,2,FALSE)</f>
        <v>PT18</v>
      </c>
      <c r="E114" s="33">
        <f>VLOOKUP(G114,[1]NUTS_Europa!$A$2:$C$81,3,FALSE)</f>
        <v>61</v>
      </c>
      <c r="F114" s="33">
        <v>58</v>
      </c>
      <c r="G114" s="33">
        <v>80</v>
      </c>
      <c r="H114" s="33">
        <v>28503.037975083131</v>
      </c>
      <c r="I114" s="33">
        <v>39368.964910423842</v>
      </c>
      <c r="J114" s="33">
        <v>199597.76430000001</v>
      </c>
      <c r="K114" s="33">
        <v>3.4358974358974357</v>
      </c>
      <c r="L114" s="33">
        <v>9.5652466194740065</v>
      </c>
      <c r="M114" s="33">
        <v>1.4518343173840174</v>
      </c>
      <c r="N114" s="34">
        <v>23.67982179010146</v>
      </c>
      <c r="P114" s="35">
        <f>P113/24</f>
        <v>6.8824455648799114</v>
      </c>
    </row>
    <row r="115" spans="2:20" s="33" customFormat="1">
      <c r="B115" s="33" t="str">
        <f>VLOOKUP(G115,[1]NUTS_Europa!$A$2:$C$81,2,FALSE)</f>
        <v>PT18</v>
      </c>
      <c r="C115" s="33">
        <f>VLOOKUP(G115,[1]NUTS_Europa!$A$2:$C$81,3,FALSE)</f>
        <v>61</v>
      </c>
      <c r="D115" s="33" t="str">
        <f>VLOOKUP(F115,[1]NUTS_Europa!$A$2:$C$81,2,FALSE)</f>
        <v>FRD2</v>
      </c>
      <c r="E115" s="33">
        <f>VLOOKUP(F115,[1]NUTS_Europa!$A$2:$C$81,3,FALSE)</f>
        <v>271</v>
      </c>
      <c r="F115" s="33">
        <v>60</v>
      </c>
      <c r="G115" s="33">
        <v>80</v>
      </c>
      <c r="H115" s="33">
        <v>7477.8831128618949</v>
      </c>
      <c r="I115" s="33">
        <v>105891.33476649446</v>
      </c>
      <c r="J115" s="33">
        <v>120125.8052</v>
      </c>
      <c r="K115" s="33">
        <v>59.384615384615387</v>
      </c>
      <c r="L115" s="33">
        <v>15.056993986351166</v>
      </c>
      <c r="M115" s="33">
        <v>0.83440418552950846</v>
      </c>
      <c r="N115" s="34">
        <v>11.384664750000001</v>
      </c>
    </row>
    <row r="116" spans="2:20" s="33" customFormat="1">
      <c r="B116" s="33" t="str">
        <f>VLOOKUP(F116,[1]NUTS_Europa!$A$2:$C$81,2,FALSE)</f>
        <v>FRD2</v>
      </c>
      <c r="C116" s="33">
        <f>VLOOKUP(F116,[1]NUTS_Europa!$A$2:$C$81,3,FALSE)</f>
        <v>271</v>
      </c>
      <c r="D116" s="33" t="str">
        <f>VLOOKUP(G116,[1]NUTS_Europa!$A$2:$C$81,2,FALSE)</f>
        <v>PT15</v>
      </c>
      <c r="E116" s="33">
        <f>VLOOKUP(G116,[1]NUTS_Europa!$A$2:$C$81,3,FALSE)</f>
        <v>61</v>
      </c>
      <c r="F116" s="33">
        <v>60</v>
      </c>
      <c r="G116" s="33">
        <v>77</v>
      </c>
      <c r="H116" s="33">
        <v>5131.0369366321438</v>
      </c>
      <c r="I116" s="33">
        <v>105891.33476649446</v>
      </c>
      <c r="J116" s="33">
        <v>154854.3009</v>
      </c>
      <c r="K116" s="33">
        <v>59.384615384615387</v>
      </c>
      <c r="L116" s="33">
        <v>15.056993986351166</v>
      </c>
      <c r="M116" s="33">
        <v>0.83440418552950846</v>
      </c>
      <c r="N116" s="34">
        <v>11.384664750000001</v>
      </c>
    </row>
    <row r="117" spans="2:20" s="33" customFormat="1">
      <c r="B117" s="33" t="str">
        <f>VLOOKUP(G117,[1]NUTS_Europa!$A$2:$C$81,2,FALSE)</f>
        <v>PT15</v>
      </c>
      <c r="C117" s="33">
        <f>VLOOKUP(G117,[1]NUTS_Europa!$A$2:$C$81,3,FALSE)</f>
        <v>61</v>
      </c>
      <c r="D117" s="33" t="str">
        <f>VLOOKUP(F117,[1]NUTS_Europa!$A$2:$C$81,2,FALSE)</f>
        <v>ES52</v>
      </c>
      <c r="E117" s="33">
        <f>VLOOKUP(F117,[1]NUTS_Europa!$A$2:$C$81,3,FALSE)</f>
        <v>1063</v>
      </c>
      <c r="F117" s="33">
        <v>56</v>
      </c>
      <c r="G117" s="33">
        <v>77</v>
      </c>
      <c r="H117" s="33">
        <v>40470.801084610073</v>
      </c>
      <c r="I117" s="33">
        <v>348001.36007304839</v>
      </c>
      <c r="J117" s="33">
        <v>118487.9544</v>
      </c>
      <c r="K117" s="33">
        <v>26.666666666666668</v>
      </c>
      <c r="L117" s="33">
        <v>12.456993211909761</v>
      </c>
      <c r="M117" s="33">
        <v>2.7891888131711045</v>
      </c>
      <c r="N117" s="34">
        <v>45.492445828008663</v>
      </c>
    </row>
    <row r="118" spans="2:20" s="33" customFormat="1">
      <c r="B118" s="33" t="str">
        <f>VLOOKUP(G118,[1]NUTS_Europa!$A$2:$C$81,2,FALSE)</f>
        <v>ES52</v>
      </c>
      <c r="C118" s="33">
        <f>VLOOKUP(G118,[1]NUTS_Europa!$A$2:$C$81,3,FALSE)</f>
        <v>1063</v>
      </c>
      <c r="D118" s="33" t="str">
        <f>VLOOKUP(F118,[1]NUTS_Europa!$A$2:$C$81,2,FALSE)</f>
        <v>ES61</v>
      </c>
      <c r="E118" s="33">
        <f>VLOOKUP(F118,[1]NUTS_Europa!$A$2:$C$81,3,FALSE)</f>
        <v>61</v>
      </c>
      <c r="F118" s="33">
        <v>17</v>
      </c>
      <c r="G118" s="33">
        <v>56</v>
      </c>
      <c r="H118" s="33">
        <v>39395.632619910917</v>
      </c>
      <c r="I118" s="33">
        <v>348001.36007304839</v>
      </c>
      <c r="J118" s="33">
        <v>145277.79319999999</v>
      </c>
      <c r="K118" s="33">
        <v>26.666666666666668</v>
      </c>
      <c r="L118" s="33">
        <v>12.456993211909761</v>
      </c>
      <c r="M118" s="33">
        <v>2.7891888131711045</v>
      </c>
      <c r="N118" s="34">
        <v>45.492445828008663</v>
      </c>
    </row>
    <row r="119" spans="2:20" s="33" customFormat="1"/>
    <row r="120" spans="2:20" s="33" customFormat="1">
      <c r="B120" s="33" t="str">
        <f>VLOOKUP(F120,[1]NUTS_Europa!$A$2:$C$81,2,FALSE)</f>
        <v>ES61</v>
      </c>
      <c r="C120" s="33">
        <f>VLOOKUP(F120,[1]NUTS_Europa!$A$2:$C$81,3,FALSE)</f>
        <v>61</v>
      </c>
      <c r="D120" s="33" t="str">
        <f>VLOOKUP(G120,[1]NUTS_Europa!$A$2:$C$81,2,FALSE)</f>
        <v>FRJ1</v>
      </c>
      <c r="E120" s="33">
        <f>VLOOKUP(G120,[1]NUTS_Europa!$A$2:$C$81,3,FALSE)</f>
        <v>1063</v>
      </c>
      <c r="F120" s="33">
        <v>17</v>
      </c>
      <c r="G120" s="33">
        <v>26</v>
      </c>
      <c r="H120" s="33">
        <v>38439.927317956113</v>
      </c>
      <c r="I120" s="33">
        <v>348001.36007304839</v>
      </c>
      <c r="J120" s="33">
        <v>122072.6309</v>
      </c>
      <c r="K120" s="33">
        <v>26.666666666666668</v>
      </c>
      <c r="L120" s="33">
        <v>12.456993211909761</v>
      </c>
      <c r="M120" s="33">
        <v>2.7891888131711045</v>
      </c>
      <c r="N120" s="34">
        <v>45.492445828008663</v>
      </c>
    </row>
    <row r="121" spans="2:20" s="33" customFormat="1">
      <c r="B121" s="33" t="str">
        <f>VLOOKUP(F121,[1]NUTS_Europa!$A$2:$C$81,2,FALSE)</f>
        <v>ES21</v>
      </c>
      <c r="C121" s="33">
        <f>VLOOKUP(F121,[1]NUTS_Europa!$A$2:$C$81,3,FALSE)</f>
        <v>1063</v>
      </c>
      <c r="D121" s="33" t="str">
        <f>VLOOKUP(G121,[1]NUTS_Europa!$A$2:$C$81,2,FALSE)</f>
        <v>ES62</v>
      </c>
      <c r="E121" s="33">
        <f>VLOOKUP(G121,[1]NUTS_Europa!$A$2:$C$81,3,FALSE)</f>
        <v>462</v>
      </c>
      <c r="F121" s="33">
        <v>54</v>
      </c>
      <c r="G121" s="33">
        <v>58</v>
      </c>
      <c r="H121" s="33">
        <v>17550.396574143808</v>
      </c>
      <c r="I121" s="33">
        <v>344558.15751745383</v>
      </c>
      <c r="J121" s="33">
        <v>131067.4498</v>
      </c>
      <c r="K121" s="33">
        <v>23.589743589743591</v>
      </c>
      <c r="L121" s="33">
        <v>10.350882667659722</v>
      </c>
      <c r="M121" s="33">
        <v>0.81507264240296062</v>
      </c>
      <c r="N121" s="34">
        <v>12.374402060174839</v>
      </c>
    </row>
    <row r="122" spans="2:20" s="33" customFormat="1">
      <c r="B122" s="33" t="str">
        <f>VLOOKUP(F122,[1]NUTS_Europa!$A$2:$C$81,2,FALSE)</f>
        <v>ES62</v>
      </c>
      <c r="C122" s="33">
        <f>VLOOKUP(F122,[1]NUTS_Europa!$A$2:$C$81,3,FALSE)</f>
        <v>462</v>
      </c>
      <c r="D122" s="33" t="str">
        <f>VLOOKUP(G122,[1]NUTS_Europa!$A$2:$C$81,2,FALSE)</f>
        <v>PT18</v>
      </c>
      <c r="E122" s="33">
        <f>VLOOKUP(G122,[1]NUTS_Europa!$A$2:$C$81,3,FALSE)</f>
        <v>61</v>
      </c>
      <c r="F122" s="33">
        <v>58</v>
      </c>
      <c r="G122" s="33">
        <v>80</v>
      </c>
      <c r="H122" s="33">
        <v>28503.037975083131</v>
      </c>
      <c r="I122" s="33">
        <v>39368.964910423842</v>
      </c>
      <c r="J122" s="33">
        <v>199597.76430000001</v>
      </c>
      <c r="K122" s="33">
        <v>3.4358974358974357</v>
      </c>
      <c r="L122" s="33">
        <v>9.5652466194740065</v>
      </c>
      <c r="M122" s="33">
        <v>1.4518343173840174</v>
      </c>
      <c r="N122" s="34">
        <v>23.67982179010146</v>
      </c>
    </row>
    <row r="123" spans="2:20" s="33" customFormat="1"/>
    <row r="124" spans="2:20" s="33" customFormat="1">
      <c r="B124" s="37" t="s">
        <v>18</v>
      </c>
    </row>
    <row r="125" spans="2:20" s="33" customFormat="1">
      <c r="B125" s="38" t="s">
        <v>0</v>
      </c>
      <c r="C125" s="38" t="s">
        <v>1</v>
      </c>
      <c r="D125" s="38" t="s">
        <v>2</v>
      </c>
      <c r="E125" s="38" t="s">
        <v>3</v>
      </c>
      <c r="F125" s="38" t="s">
        <v>4</v>
      </c>
      <c r="G125" s="38" t="s">
        <v>5</v>
      </c>
      <c r="H125" s="38" t="s">
        <v>39</v>
      </c>
      <c r="I125" s="38" t="s">
        <v>13</v>
      </c>
      <c r="J125" s="38" t="s">
        <v>6</v>
      </c>
      <c r="K125" s="38" t="s">
        <v>7</v>
      </c>
      <c r="L125" s="38" t="s">
        <v>8</v>
      </c>
      <c r="M125" s="38" t="s">
        <v>9</v>
      </c>
      <c r="N125" s="38" t="s">
        <v>10</v>
      </c>
      <c r="O125" s="38" t="s">
        <v>48</v>
      </c>
      <c r="P125" s="38" t="s">
        <v>47</v>
      </c>
      <c r="Q125" s="38" t="s">
        <v>0</v>
      </c>
      <c r="R125" s="38" t="s">
        <v>1</v>
      </c>
      <c r="S125" s="38" t="s">
        <v>2</v>
      </c>
      <c r="T125" s="38" t="s">
        <v>3</v>
      </c>
    </row>
    <row r="126" spans="2:20" s="33" customFormat="1">
      <c r="B126" s="33" t="str">
        <f>VLOOKUP(F126,[1]NUTS_Europa!$A$2:$C$81,2,FALSE)</f>
        <v>DE60</v>
      </c>
      <c r="C126" s="33">
        <f>VLOOKUP(F126,[1]NUTS_Europa!$A$2:$C$81,3,FALSE)</f>
        <v>1069</v>
      </c>
      <c r="D126" s="33" t="str">
        <f>VLOOKUP(G126,[1]NUTS_Europa!$A$2:$C$81,2,FALSE)</f>
        <v>FRF2</v>
      </c>
      <c r="E126" s="33">
        <f>VLOOKUP(G126,[1]NUTS_Europa!$A$2:$C$81,3,FALSE)</f>
        <v>269</v>
      </c>
      <c r="F126" s="33">
        <v>5</v>
      </c>
      <c r="G126" s="33">
        <v>27</v>
      </c>
      <c r="H126" s="33">
        <v>16238.737713006452</v>
      </c>
      <c r="I126" s="33">
        <v>73474.833596452081</v>
      </c>
      <c r="J126" s="33">
        <v>163029.68049999999</v>
      </c>
      <c r="K126" s="33">
        <v>26.72051282051282</v>
      </c>
      <c r="L126" s="33">
        <v>7.5313387453808573</v>
      </c>
      <c r="M126" s="33">
        <v>4.1022665522314528</v>
      </c>
      <c r="N126" s="34">
        <v>52.695479294783247</v>
      </c>
    </row>
    <row r="127" spans="2:20" s="33" customFormat="1">
      <c r="B127" s="33" t="str">
        <f>VLOOKUP(G127,[1]NUTS_Europa!$A$2:$C$81,2,FALSE)</f>
        <v>FRF2</v>
      </c>
      <c r="C127" s="33">
        <f>VLOOKUP(G127,[1]NUTS_Europa!$A$2:$C$81,3,FALSE)</f>
        <v>269</v>
      </c>
      <c r="D127" s="33" t="str">
        <f>VLOOKUP(F127,[1]NUTS_Europa!$A$2:$C$81,2,FALSE)</f>
        <v>DE93</v>
      </c>
      <c r="E127" s="33">
        <f>VLOOKUP(F127,[1]NUTS_Europa!$A$2:$C$81,3,FALSE)</f>
        <v>1069</v>
      </c>
      <c r="F127" s="33">
        <v>7</v>
      </c>
      <c r="G127" s="33">
        <v>27</v>
      </c>
      <c r="H127" s="33">
        <v>18971.709703411445</v>
      </c>
      <c r="I127" s="33">
        <v>73474.833596452081</v>
      </c>
      <c r="J127" s="33">
        <v>137713.6226</v>
      </c>
      <c r="K127" s="33">
        <v>26.72051282051282</v>
      </c>
      <c r="L127" s="33">
        <v>7.5313387453808573</v>
      </c>
      <c r="M127" s="33">
        <v>4.1022665522314528</v>
      </c>
      <c r="N127" s="34">
        <v>52.695479294783247</v>
      </c>
    </row>
    <row r="128" spans="2:20" s="33" customFormat="1">
      <c r="B128" s="33" t="s">
        <v>43</v>
      </c>
      <c r="C128" s="33">
        <v>1069</v>
      </c>
      <c r="D128" s="33" t="s">
        <v>21</v>
      </c>
      <c r="E128" s="33">
        <v>269</v>
      </c>
      <c r="F128" s="33">
        <v>7</v>
      </c>
      <c r="G128" s="33">
        <v>29</v>
      </c>
      <c r="H128" s="33">
        <v>19248.466360667648</v>
      </c>
      <c r="I128" s="33">
        <v>73474.833596452081</v>
      </c>
      <c r="J128" s="33">
        <v>145277.79319999999</v>
      </c>
      <c r="K128" s="33">
        <v>26.72051282051282</v>
      </c>
      <c r="L128" s="33">
        <v>7.5313387453808573</v>
      </c>
      <c r="M128" s="33">
        <v>4.1022665522314528</v>
      </c>
      <c r="N128" s="34">
        <v>52.695479294783247</v>
      </c>
    </row>
    <row r="129" spans="2:20" s="33" customFormat="1">
      <c r="B129" s="33" t="s">
        <v>21</v>
      </c>
      <c r="C129" s="33">
        <v>269</v>
      </c>
      <c r="D129" s="33" t="s">
        <v>44</v>
      </c>
      <c r="E129" s="33">
        <v>1069</v>
      </c>
      <c r="F129" s="33">
        <v>10</v>
      </c>
      <c r="G129" s="33">
        <v>29</v>
      </c>
      <c r="H129" s="33">
        <v>22666.411077781737</v>
      </c>
      <c r="I129" s="33">
        <v>73474.833596452081</v>
      </c>
      <c r="J129" s="33">
        <v>198656.2873</v>
      </c>
      <c r="K129" s="33">
        <v>26.72051282051282</v>
      </c>
      <c r="L129" s="33">
        <v>7.5313387453808573</v>
      </c>
      <c r="M129" s="33">
        <v>4.1022665522314528</v>
      </c>
      <c r="N129" s="34">
        <v>52.695479294783247</v>
      </c>
    </row>
    <row r="130" spans="2:20" s="33" customFormat="1">
      <c r="B130" s="33" t="s">
        <v>44</v>
      </c>
      <c r="C130" s="33">
        <v>1069</v>
      </c>
      <c r="D130" s="33" t="s">
        <v>45</v>
      </c>
      <c r="E130" s="33">
        <v>269</v>
      </c>
      <c r="F130" s="33">
        <v>10</v>
      </c>
      <c r="G130" s="33">
        <v>59</v>
      </c>
      <c r="H130" s="33">
        <v>17131.277932657704</v>
      </c>
      <c r="I130" s="33">
        <v>73474.833596452081</v>
      </c>
      <c r="J130" s="33">
        <v>122072.6309</v>
      </c>
      <c r="K130" s="33">
        <v>26.72051282051282</v>
      </c>
      <c r="L130" s="33">
        <v>7.5313387453808573</v>
      </c>
      <c r="M130" s="33">
        <v>4.1022665522314528</v>
      </c>
      <c r="N130" s="34">
        <v>52.695479294783247</v>
      </c>
    </row>
    <row r="131" spans="2:20" s="33" customFormat="1">
      <c r="B131" s="33" t="str">
        <f>VLOOKUP(G131,[1]NUTS_Europa!$A$2:$C$81,2,FALSE)</f>
        <v>FRD1</v>
      </c>
      <c r="C131" s="33">
        <f>VLOOKUP(G131,[1]NUTS_Europa!$A$2:$C$81,3,FALSE)</f>
        <v>269</v>
      </c>
      <c r="D131" s="33" t="str">
        <f>VLOOKUP(F131,[1]NUTS_Europa!$A$2:$C$81,2,FALSE)</f>
        <v>DE50</v>
      </c>
      <c r="E131" s="33">
        <f>VLOOKUP(F131,[1]NUTS_Europa!$A$2:$C$81,3,FALSE)</f>
        <v>1069</v>
      </c>
      <c r="F131" s="33">
        <v>44</v>
      </c>
      <c r="G131" s="33">
        <v>59</v>
      </c>
      <c r="H131" s="33">
        <v>18037.655985171761</v>
      </c>
      <c r="I131" s="33">
        <v>73474.833596452081</v>
      </c>
      <c r="J131" s="33">
        <v>145277.79319999999</v>
      </c>
      <c r="K131" s="33">
        <v>26.72051282051282</v>
      </c>
      <c r="L131" s="33">
        <v>7.5313387453808573</v>
      </c>
      <c r="M131" s="33">
        <v>4.1022665522314528</v>
      </c>
      <c r="N131" s="34">
        <v>52.695479294783247</v>
      </c>
    </row>
    <row r="132" spans="2:20" s="33" customFormat="1">
      <c r="B132" s="33" t="str">
        <f>VLOOKUP(G132,[1]NUTS_Europa!$A$2:$C$81,2,FALSE)</f>
        <v>DE50</v>
      </c>
      <c r="C132" s="33">
        <f>VLOOKUP(G132,[1]NUTS_Europa!$A$2:$C$81,3,FALSE)</f>
        <v>1069</v>
      </c>
      <c r="D132" s="33" t="str">
        <f>VLOOKUP(F132,[1]NUTS_Europa!$A$2:$C$81,2,FALSE)</f>
        <v>FRD2</v>
      </c>
      <c r="E132" s="33">
        <f>VLOOKUP(F132,[1]NUTS_Europa!$A$2:$C$81,3,FALSE)</f>
        <v>269</v>
      </c>
      <c r="F132" s="33">
        <v>20</v>
      </c>
      <c r="G132" s="33">
        <v>44</v>
      </c>
      <c r="H132" s="33">
        <v>14287.603279350233</v>
      </c>
      <c r="I132" s="33">
        <v>73474.833596452081</v>
      </c>
      <c r="J132" s="33">
        <v>123840.01519999999</v>
      </c>
      <c r="K132" s="33">
        <v>26.72051282051282</v>
      </c>
      <c r="L132" s="33">
        <v>7.5313387453808573</v>
      </c>
      <c r="M132" s="33">
        <v>4.1022665522314528</v>
      </c>
      <c r="N132" s="34">
        <v>52.695479294783247</v>
      </c>
    </row>
    <row r="133" spans="2:20" s="33" customFormat="1">
      <c r="B133" s="33" t="str">
        <f>VLOOKUP(F133,[1]NUTS_Europa!$A$2:$C$81,2,FALSE)</f>
        <v>FRD2</v>
      </c>
      <c r="C133" s="33">
        <f>VLOOKUP(F133,[1]NUTS_Europa!$A$2:$C$81,3,FALSE)</f>
        <v>269</v>
      </c>
      <c r="D133" s="33" t="str">
        <f>VLOOKUP(G133,[1]NUTS_Europa!$A$2:$C$81,2,FALSE)</f>
        <v>DE94</v>
      </c>
      <c r="E133" s="33">
        <f>VLOOKUP(G133,[1]NUTS_Europa!$A$2:$C$81,3,FALSE)</f>
        <v>1069</v>
      </c>
      <c r="F133" s="33">
        <v>20</v>
      </c>
      <c r="G133" s="33">
        <v>48</v>
      </c>
      <c r="H133" s="33">
        <v>17608.683166424653</v>
      </c>
      <c r="I133" s="33">
        <v>73474.833596452081</v>
      </c>
      <c r="J133" s="33">
        <v>507158.32770000002</v>
      </c>
      <c r="K133" s="33">
        <v>26.72051282051282</v>
      </c>
      <c r="L133" s="33">
        <v>7.5313387453808573</v>
      </c>
      <c r="M133" s="33">
        <v>4.1022665522314528</v>
      </c>
      <c r="N133" s="34">
        <v>52.695479294783247</v>
      </c>
    </row>
    <row r="134" spans="2:20" s="33" customFormat="1">
      <c r="B134" s="33" t="str">
        <f>VLOOKUP(F134,[1]NUTS_Europa!$A$2:$C$81,2,FALSE)</f>
        <v>DE94</v>
      </c>
      <c r="C134" s="33">
        <f>VLOOKUP(F134,[1]NUTS_Europa!$A$2:$C$81,3,FALSE)</f>
        <v>1069</v>
      </c>
      <c r="D134" s="33" t="str">
        <f>VLOOKUP(G134,[1]NUTS_Europa!$A$2:$C$81,2,FALSE)</f>
        <v>FRF2</v>
      </c>
      <c r="E134" s="33">
        <f>VLOOKUP(G134,[1]NUTS_Europa!$A$2:$C$81,3,FALSE)</f>
        <v>235</v>
      </c>
      <c r="F134" s="33">
        <v>48</v>
      </c>
      <c r="G134" s="33">
        <v>67</v>
      </c>
      <c r="H134" s="33">
        <v>10863.170044814049</v>
      </c>
      <c r="I134" s="33">
        <v>60512.546775758834</v>
      </c>
      <c r="J134" s="33">
        <v>126450.71709999999</v>
      </c>
      <c r="K134" s="33">
        <v>20.905641025641028</v>
      </c>
      <c r="L134" s="33">
        <v>9.1794226142708943</v>
      </c>
      <c r="M134" s="33">
        <v>1.0215995831984059</v>
      </c>
      <c r="N134" s="34">
        <v>15.482575701680013</v>
      </c>
      <c r="O134" s="32">
        <f t="shared" ref="O134:O144" si="6">H134+I134</f>
        <v>71375.716820572881</v>
      </c>
      <c r="P134" s="35">
        <f t="shared" ref="P134:P144" si="7">K134+L134+M134</f>
        <v>31.106663223110328</v>
      </c>
      <c r="Q134" s="33" t="str">
        <f>VLOOKUP(B134,NUTS_Europa!$B$2:$F$41,5,FALSE)</f>
        <v>Weser-Ems</v>
      </c>
      <c r="R134" s="33" t="str">
        <f>VLOOKUP(C134,Puertos!$N$3:$O$27,2,FALSE)</f>
        <v>Hamburgo</v>
      </c>
      <c r="S134" s="33" t="str">
        <f>VLOOKUP(D134,NUTS_Europa!$B$2:$F$41,5,FALSE)</f>
        <v>Champagne-Ardenne</v>
      </c>
      <c r="T134" s="33" t="str">
        <f>VLOOKUP(E134,Puertos!$N$3:$O$27,2,FALSE)</f>
        <v>Dunkerque</v>
      </c>
    </row>
    <row r="135" spans="2:20" s="33" customFormat="1">
      <c r="B135" s="33" t="str">
        <f>VLOOKUP(G135,[1]NUTS_Europa!$A$2:$C$81,2,FALSE)</f>
        <v>FRF2</v>
      </c>
      <c r="C135" s="33">
        <f>VLOOKUP(G135,[1]NUTS_Europa!$A$2:$C$81,3,FALSE)</f>
        <v>235</v>
      </c>
      <c r="D135" s="33" t="str">
        <f>VLOOKUP(F135,[1]NUTS_Europa!$A$2:$C$81,2,FALSE)</f>
        <v>DE80</v>
      </c>
      <c r="E135" s="33">
        <f>VLOOKUP(F135,[1]NUTS_Europa!$A$2:$C$81,3,FALSE)</f>
        <v>1069</v>
      </c>
      <c r="F135" s="33">
        <v>6</v>
      </c>
      <c r="G135" s="33">
        <v>67</v>
      </c>
      <c r="H135" s="33">
        <v>12469.131174622211</v>
      </c>
      <c r="I135" s="33">
        <v>60512.546775758834</v>
      </c>
      <c r="J135" s="33">
        <v>145035.59770000001</v>
      </c>
      <c r="K135" s="33">
        <v>20.905641025641028</v>
      </c>
      <c r="L135" s="33">
        <v>9.1794226142708943</v>
      </c>
      <c r="M135" s="33">
        <v>1.0215995831984059</v>
      </c>
      <c r="N135" s="34">
        <v>15.482575701680013</v>
      </c>
      <c r="O135" s="32">
        <f t="shared" si="6"/>
        <v>72981.677950381039</v>
      </c>
      <c r="P135" s="35">
        <f t="shared" si="7"/>
        <v>31.106663223110328</v>
      </c>
      <c r="Q135" s="33" t="str">
        <f>VLOOKUP(B135,NUTS_Europa!$B$2:$F$41,5,FALSE)</f>
        <v>Champagne-Ardenne</v>
      </c>
      <c r="R135" s="33" t="str">
        <f>VLOOKUP(C135,Puertos!$N$3:$O$27,2,FALSE)</f>
        <v>Dunkerque</v>
      </c>
      <c r="S135" s="33" t="str">
        <f>VLOOKUP(D135,NUTS_Europa!$B$2:$F$41,5,FALSE)</f>
        <v>Mecklenburg-Vorpommern</v>
      </c>
      <c r="T135" s="33" t="str">
        <f>VLOOKUP(E135,Puertos!$N$3:$O$27,2,FALSE)</f>
        <v>Hamburgo</v>
      </c>
    </row>
    <row r="136" spans="2:20" s="33" customFormat="1">
      <c r="B136" s="33" t="str">
        <f>VLOOKUP(F136,[1]NUTS_Europa!$A$2:$C$81,2,FALSE)</f>
        <v>DE80</v>
      </c>
      <c r="C136" s="33">
        <f>VLOOKUP(F136,[1]NUTS_Europa!$A$2:$C$81,3,FALSE)</f>
        <v>1069</v>
      </c>
      <c r="D136" s="33" t="str">
        <f>VLOOKUP(G136,[1]NUTS_Europa!$A$2:$C$81,2,FALSE)</f>
        <v>FRE1</v>
      </c>
      <c r="E136" s="33">
        <f>VLOOKUP(G136,[1]NUTS_Europa!$A$2:$C$81,3,FALSE)</f>
        <v>235</v>
      </c>
      <c r="F136" s="33">
        <v>6</v>
      </c>
      <c r="G136" s="33">
        <v>61</v>
      </c>
      <c r="H136" s="33">
        <v>7419.501495579836</v>
      </c>
      <c r="I136" s="33">
        <v>60512.546775758834</v>
      </c>
      <c r="J136" s="33">
        <v>137713.6226</v>
      </c>
      <c r="K136" s="33">
        <v>20.905641025641028</v>
      </c>
      <c r="L136" s="33">
        <v>9.1794226142708943</v>
      </c>
      <c r="M136" s="33">
        <v>1.0215995831984059</v>
      </c>
      <c r="N136" s="34">
        <v>15.482575701680013</v>
      </c>
      <c r="O136" s="32">
        <f t="shared" si="6"/>
        <v>67932.048271338674</v>
      </c>
      <c r="P136" s="35">
        <f t="shared" si="7"/>
        <v>31.106663223110328</v>
      </c>
      <c r="Q136" s="33" t="str">
        <f>VLOOKUP(B136,NUTS_Europa!$B$2:$F$41,5,FALSE)</f>
        <v>Mecklenburg-Vorpommern</v>
      </c>
      <c r="R136" s="33" t="str">
        <f>VLOOKUP(C136,Puertos!$N$3:$O$27,2,FALSE)</f>
        <v>Hamburgo</v>
      </c>
      <c r="S136" s="33" t="str">
        <f>VLOOKUP(D136,NUTS_Europa!$B$2:$F$41,5,FALSE)</f>
        <v>Nord-Pas de Calais</v>
      </c>
      <c r="T136" s="33" t="str">
        <f>VLOOKUP(E136,Puertos!$N$3:$O$27,2,FALSE)</f>
        <v>Dunkerque</v>
      </c>
    </row>
    <row r="137" spans="2:20" s="33" customFormat="1">
      <c r="B137" s="33" t="str">
        <f>VLOOKUP(G137,[1]NUTS_Europa!$A$2:$C$81,2,FALSE)</f>
        <v>FRE1</v>
      </c>
      <c r="C137" s="33">
        <f>VLOOKUP(G137,[1]NUTS_Europa!$A$2:$C$81,3,FALSE)</f>
        <v>235</v>
      </c>
      <c r="D137" s="33" t="str">
        <f>VLOOKUP(F137,[1]NUTS_Europa!$A$2:$C$81,2,FALSE)</f>
        <v>NL34</v>
      </c>
      <c r="E137" s="33">
        <f>VLOOKUP(F137,[1]NUTS_Europa!$A$2:$C$81,3,FALSE)</f>
        <v>250</v>
      </c>
      <c r="F137" s="33">
        <v>34</v>
      </c>
      <c r="G137" s="33">
        <v>61</v>
      </c>
      <c r="H137" s="32">
        <v>13846.010619124594</v>
      </c>
      <c r="I137" s="32">
        <v>51855.331928065614</v>
      </c>
      <c r="J137" s="34">
        <v>142841.86170000001</v>
      </c>
      <c r="K137" s="35">
        <v>7.2307692307692308</v>
      </c>
      <c r="L137" s="35">
        <v>8.896710395015198</v>
      </c>
      <c r="M137" s="35">
        <v>2.851987382564821</v>
      </c>
      <c r="N137" s="34">
        <v>36.580479108179439</v>
      </c>
      <c r="O137" s="32">
        <f>H137+I137</f>
        <v>65701.342547190201</v>
      </c>
      <c r="P137" s="35">
        <f>K137+L137+M137</f>
        <v>18.97946700834925</v>
      </c>
      <c r="Q137" s="33" t="str">
        <f>VLOOKUP(B137,NUTS_Europa!$B$2:$F$41,5,FALSE)</f>
        <v>Nord-Pas de Calais</v>
      </c>
      <c r="R137" s="33" t="str">
        <f>VLOOKUP(C137,Puertos!$N$3:$O$27,2,FALSE)</f>
        <v>Dunkerque</v>
      </c>
      <c r="S137" s="33" t="str">
        <f>VLOOKUP(D137,NUTS_Europa!$B$2:$F$41,5,FALSE)</f>
        <v>Zeeland</v>
      </c>
      <c r="T137" s="33" t="str">
        <f>VLOOKUP(E137,Puertos!$N$3:$O$27,2,FALSE)</f>
        <v>Rotterdam</v>
      </c>
    </row>
    <row r="138" spans="2:20" s="33" customFormat="1">
      <c r="B138" s="33" t="str">
        <f>VLOOKUP(F138,[1]NUTS_Europa!$A$2:$C$81,2,FALSE)</f>
        <v>NL34</v>
      </c>
      <c r="C138" s="33">
        <f>VLOOKUP(F138,[1]NUTS_Europa!$A$2:$C$81,3,FALSE)</f>
        <v>250</v>
      </c>
      <c r="D138" s="33" t="str">
        <f>VLOOKUP(G138,[1]NUTS_Europa!$A$2:$C$81,2,FALSE)</f>
        <v>FRH0</v>
      </c>
      <c r="E138" s="33">
        <f>VLOOKUP(G138,[1]NUTS_Europa!$A$2:$C$81,3,FALSE)</f>
        <v>282</v>
      </c>
      <c r="F138" s="33">
        <v>34</v>
      </c>
      <c r="G138" s="33">
        <v>63</v>
      </c>
      <c r="H138" s="32">
        <v>14231.541984901738</v>
      </c>
      <c r="I138" s="32">
        <v>69298.048057503824</v>
      </c>
      <c r="J138" s="34">
        <v>135416.16140000001</v>
      </c>
      <c r="K138" s="35">
        <v>18.615384615384617</v>
      </c>
      <c r="L138" s="35">
        <v>11.870795484206706</v>
      </c>
      <c r="M138" s="35">
        <v>2.7782178093605734</v>
      </c>
      <c r="N138" s="34">
        <v>30.927692154878642</v>
      </c>
      <c r="O138" s="32">
        <f t="shared" si="6"/>
        <v>83529.590042405558</v>
      </c>
      <c r="P138" s="35">
        <f t="shared" si="7"/>
        <v>33.264397908951899</v>
      </c>
      <c r="Q138" s="33" t="str">
        <f>VLOOKUP(B138,NUTS_Europa!$B$2:$F$41,5,FALSE)</f>
        <v>Zeeland</v>
      </c>
      <c r="R138" s="33" t="str">
        <f>VLOOKUP(C138,Puertos!$N$3:$O$27,2,FALSE)</f>
        <v>Rotterdam</v>
      </c>
      <c r="S138" s="33" t="str">
        <f>VLOOKUP(D138,NUTS_Europa!$B$2:$F$41,5,FALSE)</f>
        <v>Bretagne</v>
      </c>
      <c r="T138" s="33" t="str">
        <f>VLOOKUP(E138,Puertos!$N$3:$O$27,2,FALSE)</f>
        <v>Saint Nazaire</v>
      </c>
    </row>
    <row r="139" spans="2:20" s="33" customFormat="1">
      <c r="B139" s="33" t="str">
        <f>VLOOKUP(F139,[1]NUTS_Europa!$A$2:$C$81,2,FALSE)</f>
        <v>FRH0</v>
      </c>
      <c r="C139" s="33">
        <f>VLOOKUP(F139,[1]NUTS_Europa!$A$2:$C$81,3,FALSE)</f>
        <v>282</v>
      </c>
      <c r="D139" s="33" t="str">
        <f>VLOOKUP(G139,[1]NUTS_Europa!$A$2:$C$81,2,FALSE)</f>
        <v>NL12</v>
      </c>
      <c r="E139" s="33">
        <f>VLOOKUP(G139,[1]NUTS_Europa!$A$2:$C$81,3,FALSE)</f>
        <v>250</v>
      </c>
      <c r="F139" s="33">
        <v>63</v>
      </c>
      <c r="G139" s="33">
        <v>71</v>
      </c>
      <c r="H139" s="32">
        <v>18576.60438343279</v>
      </c>
      <c r="I139" s="32">
        <v>69298.048057503824</v>
      </c>
      <c r="J139" s="34">
        <v>117923.68180000001</v>
      </c>
      <c r="K139" s="35">
        <v>18.615384615384617</v>
      </c>
      <c r="L139" s="35">
        <v>11.870795484206706</v>
      </c>
      <c r="M139" s="35">
        <v>2.7782178093605734</v>
      </c>
      <c r="N139" s="34">
        <v>30.927692154878642</v>
      </c>
      <c r="O139" s="32">
        <f t="shared" si="6"/>
        <v>87874.65244093661</v>
      </c>
      <c r="P139" s="35">
        <f t="shared" si="7"/>
        <v>33.264397908951899</v>
      </c>
      <c r="Q139" s="33" t="str">
        <f>VLOOKUP(B139,NUTS_Europa!$B$2:$F$41,5,FALSE)</f>
        <v>Bretagne</v>
      </c>
      <c r="R139" s="33" t="str">
        <f>VLOOKUP(C139,Puertos!$N$3:$O$27,2,FALSE)</f>
        <v>Saint Nazaire</v>
      </c>
      <c r="S139" s="33" t="str">
        <f>VLOOKUP(D139,NUTS_Europa!$B$2:$F$41,5,FALSE)</f>
        <v>Friesland (NL)</v>
      </c>
      <c r="T139" s="33" t="str">
        <f>VLOOKUP(E139,Puertos!$N$3:$O$27,2,FALSE)</f>
        <v>Rotterdam</v>
      </c>
    </row>
    <row r="140" spans="2:20" s="33" customFormat="1">
      <c r="B140" s="33" t="s">
        <v>16</v>
      </c>
      <c r="C140" s="33">
        <v>250</v>
      </c>
      <c r="D140" s="33" t="s">
        <v>46</v>
      </c>
      <c r="E140" s="33">
        <v>235</v>
      </c>
      <c r="F140" s="33">
        <v>3</v>
      </c>
      <c r="G140" s="33">
        <v>71</v>
      </c>
      <c r="H140" s="32">
        <v>18255.180139662432</v>
      </c>
      <c r="I140" s="32">
        <v>51855.331928065614</v>
      </c>
      <c r="J140" s="34">
        <v>114203.5226</v>
      </c>
      <c r="K140" s="35">
        <v>7.2307692307692308</v>
      </c>
      <c r="L140" s="35">
        <v>8.896710395015198</v>
      </c>
      <c r="M140" s="35">
        <v>2.851987382564821</v>
      </c>
      <c r="N140" s="34">
        <v>36.580479108179439</v>
      </c>
      <c r="O140" s="32">
        <f t="shared" si="6"/>
        <v>70110.51206772805</v>
      </c>
      <c r="P140" s="35">
        <f t="shared" si="7"/>
        <v>18.97946700834925</v>
      </c>
      <c r="Q140" s="33" t="str">
        <f>VLOOKUP(B140,NUTS_Europa!$B$2:$F$41,5,FALSE)</f>
        <v>Friesland (NL)</v>
      </c>
      <c r="R140" s="33" t="str">
        <f>VLOOKUP(C140,Puertos!$N$3:$O$27,2,FALSE)</f>
        <v>Rotterdam</v>
      </c>
      <c r="S140" s="33" t="str">
        <f>VLOOKUP(D140,NUTS_Europa!$B$2:$F$41,5,FALSE)</f>
        <v>Prov. West-Vlaanderen</v>
      </c>
      <c r="T140" s="33" t="str">
        <f>VLOOKUP(E140,Puertos!$N$3:$O$27,2,FALSE)</f>
        <v>Dunkerque</v>
      </c>
    </row>
    <row r="141" spans="2:20" s="33" customFormat="1">
      <c r="B141" s="33" t="s">
        <v>46</v>
      </c>
      <c r="C141" s="33">
        <v>235</v>
      </c>
      <c r="D141" s="33" t="s">
        <v>40</v>
      </c>
      <c r="E141" s="33">
        <v>250</v>
      </c>
      <c r="F141" s="33">
        <v>3</v>
      </c>
      <c r="G141" s="33">
        <v>41</v>
      </c>
      <c r="H141" s="33">
        <v>12443.529682308641</v>
      </c>
      <c r="I141" s="33">
        <v>51855.331928065614</v>
      </c>
      <c r="J141" s="33">
        <v>142841.86170000001</v>
      </c>
      <c r="K141" s="33">
        <v>7.2307692307692308</v>
      </c>
      <c r="L141" s="33">
        <v>8.896710395015198</v>
      </c>
      <c r="M141" s="33">
        <v>2.851987382564821</v>
      </c>
      <c r="N141" s="34">
        <v>36.580479108179439</v>
      </c>
      <c r="O141" s="32">
        <f t="shared" si="6"/>
        <v>64298.861610374253</v>
      </c>
      <c r="P141" s="35">
        <f t="shared" si="7"/>
        <v>18.97946700834925</v>
      </c>
      <c r="Q141" s="33" t="str">
        <f>VLOOKUP(B141,NUTS_Europa!$B$2:$F$41,5,FALSE)</f>
        <v>Prov. West-Vlaanderen</v>
      </c>
      <c r="R141" s="33" t="str">
        <f>VLOOKUP(C141,Puertos!$N$3:$O$27,2,FALSE)</f>
        <v>Dunkerque</v>
      </c>
      <c r="S141" s="33" t="str">
        <f>VLOOKUP(D141,NUTS_Europa!$B$2:$F$41,5,FALSE)</f>
        <v>Prov. Antwerpen</v>
      </c>
      <c r="T141" s="33" t="str">
        <f>VLOOKUP(E141,Puertos!$N$3:$O$27,2,FALSE)</f>
        <v>Rotterdam</v>
      </c>
    </row>
    <row r="142" spans="2:20" s="33" customFormat="1">
      <c r="B142" s="33" t="s">
        <v>40</v>
      </c>
      <c r="C142" s="33">
        <v>250</v>
      </c>
      <c r="D142" s="33" t="s">
        <v>40</v>
      </c>
      <c r="E142" s="33">
        <v>253</v>
      </c>
      <c r="F142" s="33">
        <v>1</v>
      </c>
      <c r="G142" s="33">
        <v>41</v>
      </c>
      <c r="H142" s="33">
        <v>48597.323475235949</v>
      </c>
      <c r="I142" s="33">
        <v>57444.492502886234</v>
      </c>
      <c r="J142" s="33">
        <v>141696.47589999999</v>
      </c>
      <c r="K142" s="33">
        <v>7.6420512820512823</v>
      </c>
      <c r="L142" s="33">
        <v>10.225296811148267</v>
      </c>
      <c r="M142" s="33">
        <v>16.539684703476212</v>
      </c>
      <c r="N142" s="34">
        <v>184.1231724612696</v>
      </c>
      <c r="O142" s="32">
        <f t="shared" si="6"/>
        <v>106041.81597812218</v>
      </c>
      <c r="P142" s="35">
        <f t="shared" si="7"/>
        <v>34.407032796675765</v>
      </c>
      <c r="Q142" s="33" t="str">
        <f>VLOOKUP(B142,NUTS_Europa!$B$2:$F$41,5,FALSE)</f>
        <v>Prov. Antwerpen</v>
      </c>
      <c r="R142" s="33" t="str">
        <f>VLOOKUP(C142,Puertos!$N$3:$O$27,2,FALSE)</f>
        <v>Rotterdam</v>
      </c>
      <c r="S142" s="33" t="str">
        <f>VLOOKUP(D142,NUTS_Europa!$B$2:$F$41,5,FALSE)</f>
        <v>Prov. Antwerpen</v>
      </c>
      <c r="T142" s="33" t="str">
        <f>VLOOKUP(E142,Puertos!$N$3:$O$27,2,FALSE)</f>
        <v>Amberes</v>
      </c>
    </row>
    <row r="143" spans="2:20" s="33" customFormat="1">
      <c r="B143" s="33" t="s">
        <v>40</v>
      </c>
      <c r="C143" s="33">
        <v>253</v>
      </c>
      <c r="D143" s="33" t="s">
        <v>41</v>
      </c>
      <c r="E143" s="33">
        <v>250</v>
      </c>
      <c r="F143" s="33">
        <v>1</v>
      </c>
      <c r="G143" s="33">
        <v>33</v>
      </c>
      <c r="H143" s="36">
        <v>31867.965674673978</v>
      </c>
      <c r="I143" s="36">
        <v>57444.492502886234</v>
      </c>
      <c r="J143" s="33">
        <v>507158.32770000002</v>
      </c>
      <c r="K143" s="33">
        <v>7.6420512820512823</v>
      </c>
      <c r="L143" s="33">
        <v>10.225296811148267</v>
      </c>
      <c r="M143" s="33">
        <v>16.539684703476212</v>
      </c>
      <c r="N143" s="34">
        <v>184.1231724612696</v>
      </c>
      <c r="O143" s="32">
        <f t="shared" si="6"/>
        <v>89312.458177560213</v>
      </c>
      <c r="P143" s="35">
        <f t="shared" si="7"/>
        <v>34.407032796675765</v>
      </c>
      <c r="Q143" s="33" t="str">
        <f>VLOOKUP(B143,NUTS_Europa!$B$2:$F$41,5,FALSE)</f>
        <v>Prov. Antwerpen</v>
      </c>
      <c r="R143" s="33" t="str">
        <f>VLOOKUP(C143,Puertos!$N$3:$O$27,2,FALSE)</f>
        <v>Amberes</v>
      </c>
      <c r="S143" s="33" t="str">
        <f>VLOOKUP(D143,NUTS_Europa!$B$2:$F$41,5,FALSE)</f>
        <v>Zuid-Holland</v>
      </c>
      <c r="T143" s="33" t="str">
        <f>VLOOKUP(E143,Puertos!$N$3:$O$27,2,FALSE)</f>
        <v>Rotterdam</v>
      </c>
    </row>
    <row r="144" spans="2:20" s="33" customFormat="1">
      <c r="B144" s="33" t="str">
        <f>VLOOKUP(G144,[1]NUTS_Europa!$A$2:$C$81,2,FALSE)</f>
        <v>NL33</v>
      </c>
      <c r="C144" s="33">
        <f>VLOOKUP(G144,[1]NUTS_Europa!$A$2:$C$81,3,FALSE)</f>
        <v>250</v>
      </c>
      <c r="D144" s="33" t="str">
        <f>VLOOKUP(F144,[1]NUTS_Europa!$A$2:$C$81,2,FALSE)</f>
        <v>DE60</v>
      </c>
      <c r="E144" s="33">
        <f>VLOOKUP(F144,[1]NUTS_Europa!$A$2:$C$81,3,FALSE)</f>
        <v>1069</v>
      </c>
      <c r="F144" s="33">
        <v>5</v>
      </c>
      <c r="G144" s="33">
        <v>33</v>
      </c>
      <c r="H144" s="33">
        <v>21398.321598908173</v>
      </c>
      <c r="I144" s="33">
        <v>63412.758991699338</v>
      </c>
      <c r="J144" s="33">
        <v>192445.7181</v>
      </c>
      <c r="K144" s="33">
        <v>15.644615384615385</v>
      </c>
      <c r="L144" s="33">
        <v>8.3768401238160468</v>
      </c>
      <c r="M144" s="33">
        <v>12.147331422347436</v>
      </c>
      <c r="N144" s="34">
        <v>156.03799589887399</v>
      </c>
      <c r="O144" s="32">
        <f t="shared" si="6"/>
        <v>84811.080590607511</v>
      </c>
      <c r="P144" s="35">
        <f t="shared" si="7"/>
        <v>36.168786930778865</v>
      </c>
      <c r="Q144" s="33" t="str">
        <f>VLOOKUP(B144,NUTS_Europa!$B$2:$F$41,5,FALSE)</f>
        <v>Zuid-Holland</v>
      </c>
      <c r="R144" s="33" t="str">
        <f>VLOOKUP(C144,Puertos!$N$3:$O$27,2,FALSE)</f>
        <v>Rotterdam</v>
      </c>
      <c r="S144" s="33" t="str">
        <f>VLOOKUP(D144,NUTS_Europa!$B$2:$F$41,5,FALSE)</f>
        <v>Hamburg</v>
      </c>
      <c r="T144" s="33" t="str">
        <f>VLOOKUP(E144,Puertos!$N$3:$O$27,2,FALSE)</f>
        <v>Hamburgo</v>
      </c>
    </row>
    <row r="145" spans="2:20" s="33" customFormat="1"/>
    <row r="146" spans="2:20" s="33" customFormat="1">
      <c r="B146" s="33" t="str">
        <f>VLOOKUP(G146,[1]NUTS_Europa!$A$2:$C$81,2,FALSE)</f>
        <v>NL33</v>
      </c>
      <c r="C146" s="33">
        <f>VLOOKUP(G146,[1]NUTS_Europa!$A$2:$C$81,3,FALSE)</f>
        <v>250</v>
      </c>
      <c r="D146" s="33" t="str">
        <f>VLOOKUP(F146,[1]NUTS_Europa!$A$2:$C$81,2,FALSE)</f>
        <v>DE60</v>
      </c>
      <c r="E146" s="33">
        <f>VLOOKUP(F146,[1]NUTS_Europa!$A$2:$C$81,3,FALSE)</f>
        <v>1069</v>
      </c>
      <c r="F146" s="33">
        <v>5</v>
      </c>
      <c r="G146" s="33">
        <v>33</v>
      </c>
      <c r="H146" s="32">
        <v>21398.321598908173</v>
      </c>
      <c r="I146" s="32">
        <v>63412.758991699338</v>
      </c>
      <c r="J146" s="34">
        <v>192445.7181</v>
      </c>
      <c r="K146" s="35">
        <v>15.644615384615385</v>
      </c>
      <c r="L146" s="35">
        <v>8.3768401238160468</v>
      </c>
      <c r="M146" s="35">
        <v>12.147331422347436</v>
      </c>
      <c r="N146" s="34">
        <v>156.03799589887399</v>
      </c>
      <c r="O146" s="32">
        <f t="shared" ref="O146:O148" si="8">H146+I146</f>
        <v>84811.080590607511</v>
      </c>
      <c r="P146" s="35">
        <f t="shared" ref="P146:P148" si="9">K146+L146+M146</f>
        <v>36.168786930778865</v>
      </c>
      <c r="Q146" s="33" t="str">
        <f>VLOOKUP(B146,NUTS_Europa!$B$2:$F$41,5,FALSE)</f>
        <v>Zuid-Holland</v>
      </c>
      <c r="R146" s="33" t="str">
        <f>VLOOKUP(C146,Puertos!$N$3:$O$27,2,FALSE)</f>
        <v>Rotterdam</v>
      </c>
      <c r="S146" s="33" t="str">
        <f>VLOOKUP(D146,NUTS_Europa!$B$2:$F$41,5,FALSE)</f>
        <v>Hamburg</v>
      </c>
      <c r="T146" s="33" t="str">
        <f>VLOOKUP(E146,Puertos!$N$3:$O$27,2,FALSE)</f>
        <v>Hamburgo</v>
      </c>
    </row>
    <row r="147" spans="2:20" s="33" customFormat="1">
      <c r="B147" s="33" t="str">
        <f>VLOOKUP(F147,[1]NUTS_Europa!$A$2:$C$81,2,FALSE)</f>
        <v>DE94</v>
      </c>
      <c r="C147" s="33">
        <f>VLOOKUP(F147,[1]NUTS_Europa!$A$2:$C$81,3,FALSE)</f>
        <v>1069</v>
      </c>
      <c r="D147" s="33" t="str">
        <f>VLOOKUP(G147,[1]NUTS_Europa!$A$2:$C$81,2,FALSE)</f>
        <v>FRF2</v>
      </c>
      <c r="E147" s="33">
        <f>VLOOKUP(G147,[1]NUTS_Europa!$A$2:$C$81,3,FALSE)</f>
        <v>235</v>
      </c>
      <c r="F147" s="33">
        <v>48</v>
      </c>
      <c r="G147" s="33">
        <v>67</v>
      </c>
      <c r="H147" s="32">
        <v>10863.170044814049</v>
      </c>
      <c r="I147" s="32">
        <v>60512.546775758834</v>
      </c>
      <c r="J147" s="34">
        <v>126450.71709999999</v>
      </c>
      <c r="K147" s="35">
        <v>20.905641025641028</v>
      </c>
      <c r="L147" s="35">
        <v>9.1794226142708943</v>
      </c>
      <c r="M147" s="35">
        <v>1.0215995831984059</v>
      </c>
      <c r="N147" s="34">
        <v>15.482575701680013</v>
      </c>
      <c r="O147" s="32">
        <f t="shared" si="8"/>
        <v>71375.716820572881</v>
      </c>
      <c r="P147" s="35">
        <f t="shared" si="9"/>
        <v>31.106663223110328</v>
      </c>
      <c r="Q147" s="33" t="str">
        <f>VLOOKUP(B147,NUTS_Europa!$B$2:$F$41,5,FALSE)</f>
        <v>Weser-Ems</v>
      </c>
      <c r="R147" s="33" t="str">
        <f>VLOOKUP(C147,Puertos!$N$3:$O$27,2,FALSE)</f>
        <v>Hamburgo</v>
      </c>
      <c r="S147" s="33" t="str">
        <f>VLOOKUP(D147,NUTS_Europa!$B$2:$F$41,5,FALSE)</f>
        <v>Champagne-Ardenne</v>
      </c>
      <c r="T147" s="33" t="str">
        <f>VLOOKUP(E147,Puertos!$N$3:$O$27,2,FALSE)</f>
        <v>Dunkerque</v>
      </c>
    </row>
    <row r="148" spans="2:20" s="33" customFormat="1">
      <c r="B148" s="33" t="s">
        <v>46</v>
      </c>
      <c r="C148" s="33">
        <v>235</v>
      </c>
      <c r="D148" s="33" t="s">
        <v>40</v>
      </c>
      <c r="E148" s="33">
        <v>250</v>
      </c>
      <c r="F148" s="33">
        <v>3</v>
      </c>
      <c r="G148" s="33">
        <v>41</v>
      </c>
      <c r="H148" s="32">
        <v>12443.529682308641</v>
      </c>
      <c r="I148" s="32">
        <v>51855.331928065614</v>
      </c>
      <c r="J148" s="34">
        <v>142841.86170000001</v>
      </c>
      <c r="K148" s="35">
        <v>7.2307692307692308</v>
      </c>
      <c r="L148" s="35">
        <v>8.896710395015198</v>
      </c>
      <c r="M148" s="35">
        <v>2.851987382564821</v>
      </c>
      <c r="N148" s="34">
        <v>36.580479108179439</v>
      </c>
      <c r="O148" s="32">
        <f t="shared" si="8"/>
        <v>64298.861610374253</v>
      </c>
      <c r="P148" s="35">
        <f t="shared" si="9"/>
        <v>18.97946700834925</v>
      </c>
      <c r="Q148" s="33" t="str">
        <f>VLOOKUP(B148,NUTS_Europa!$B$2:$F$41,5,FALSE)</f>
        <v>Prov. West-Vlaanderen</v>
      </c>
      <c r="R148" s="33" t="str">
        <f>VLOOKUP(C148,Puertos!$N$3:$O$27,2,FALSE)</f>
        <v>Dunkerque</v>
      </c>
      <c r="S148" s="33" t="str">
        <f>VLOOKUP(D148,NUTS_Europa!$B$2:$F$41,5,FALSE)</f>
        <v>Prov. Antwerpen</v>
      </c>
      <c r="T148" s="33" t="str">
        <f>VLOOKUP(E148,Puertos!$N$3:$O$27,2,FALSE)</f>
        <v>Rotterdam</v>
      </c>
    </row>
    <row r="149" spans="2:20">
      <c r="B149" s="6"/>
      <c r="C149" s="6"/>
      <c r="D149" s="6"/>
      <c r="E149" s="6"/>
      <c r="F149" s="6"/>
      <c r="G149" s="6"/>
      <c r="H149" s="9"/>
      <c r="I149" s="9"/>
      <c r="J149" s="8"/>
      <c r="K149" s="7"/>
      <c r="L149" s="7"/>
      <c r="M149" s="7"/>
      <c r="N149" s="8"/>
      <c r="O149" s="9"/>
      <c r="P149" s="7">
        <f>SUM(P146:P148)</f>
        <v>86.254917162238442</v>
      </c>
      <c r="Q149" s="6"/>
      <c r="R149" s="6"/>
      <c r="S149" s="6"/>
      <c r="T149" s="6"/>
    </row>
    <row r="150" spans="2:20">
      <c r="P150" s="5">
        <f>P149/24</f>
        <v>3.5939548817599349</v>
      </c>
    </row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12F7-8639-4005-B3A5-673CA783C53F}">
  <dimension ref="B1:P83"/>
  <sheetViews>
    <sheetView topLeftCell="B67" workbookViewId="0">
      <selection activeCell="P5" sqref="P5:P8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6">
      <c r="I1" s="2" t="s">
        <v>33</v>
      </c>
    </row>
    <row r="3" spans="2:16">
      <c r="F3" s="2" t="s">
        <v>4</v>
      </c>
      <c r="G3" s="2" t="s">
        <v>5</v>
      </c>
      <c r="H3" s="2" t="s">
        <v>22</v>
      </c>
      <c r="I3" s="2" t="s">
        <v>23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6">
      <c r="B4" s="2" t="str">
        <f>VLOOKUP(F4,[1]NUTS_Europa!$A$2:$C$81,2,FALSE)</f>
        <v>BE21</v>
      </c>
      <c r="C4" s="2">
        <f>VLOOKUP(F4,[1]NUTS_Europa!$A$2:$C$81,3,FALSE)</f>
        <v>253</v>
      </c>
      <c r="D4" s="2" t="str">
        <f>VLOOKUP(G4,[1]NUTS_Europa!$A$2:$C$81,2,FALSE)</f>
        <v>NL33</v>
      </c>
      <c r="E4" s="2">
        <f>VLOOKUP(G4,[1]NUTS_Europa!$A$2:$C$81,3,FALSE)</f>
        <v>250</v>
      </c>
      <c r="F4" s="2">
        <v>1</v>
      </c>
      <c r="G4" s="2">
        <v>33</v>
      </c>
      <c r="H4" s="3">
        <v>31867.965674673978</v>
      </c>
      <c r="I4" s="3">
        <v>66947.311146198947</v>
      </c>
      <c r="J4" s="2">
        <v>507158.32770000002</v>
      </c>
      <c r="K4" s="2">
        <v>10.644285714285715</v>
      </c>
      <c r="L4" s="2">
        <v>14.506625982501625</v>
      </c>
      <c r="M4" s="2">
        <v>16.539684703476212</v>
      </c>
      <c r="N4" s="2">
        <v>184.1231724612696</v>
      </c>
    </row>
    <row r="5" spans="2:16">
      <c r="B5" s="2" t="str">
        <f>VLOOKUP(F5,[1]NUTS_Europa!$A$2:$C$81,2,FALSE)</f>
        <v>BE21</v>
      </c>
      <c r="C5" s="2">
        <f>VLOOKUP(F5,[1]NUTS_Europa!$A$2:$C$81,3,FALSE)</f>
        <v>253</v>
      </c>
      <c r="D5" s="2" t="str">
        <f>VLOOKUP(G5,[1]NUTS_Europa!$A$2:$C$81,2,FALSE)</f>
        <v>BE21</v>
      </c>
      <c r="E5" s="2">
        <f>VLOOKUP(G5,[1]NUTS_Europa!$A$2:$C$81,3,FALSE)</f>
        <v>250</v>
      </c>
      <c r="F5" s="2">
        <v>1</v>
      </c>
      <c r="G5" s="2">
        <v>41</v>
      </c>
      <c r="H5" s="2">
        <v>48597.323475235949</v>
      </c>
      <c r="I5" s="2">
        <v>66947.311146198947</v>
      </c>
      <c r="J5" s="2">
        <v>141696.47589999999</v>
      </c>
      <c r="K5" s="2">
        <v>10.644285714285715</v>
      </c>
      <c r="L5" s="2">
        <v>14.506625982501625</v>
      </c>
      <c r="M5" s="2">
        <v>16.539684703476212</v>
      </c>
      <c r="N5" s="2">
        <v>184.1231724612696</v>
      </c>
      <c r="P5" s="2" t="s">
        <v>26</v>
      </c>
    </row>
    <row r="6" spans="2:16">
      <c r="B6" s="2" t="str">
        <f>VLOOKUP(F6,[1]NUTS_Europa!$A$2:$C$81,2,FALSE)</f>
        <v>BE23</v>
      </c>
      <c r="C6" s="2">
        <f>VLOOKUP(F6,[1]NUTS_Europa!$A$2:$C$81,3,FALSE)</f>
        <v>253</v>
      </c>
      <c r="D6" s="2" t="str">
        <f>VLOOKUP(G6,[1]NUTS_Europa!$A$2:$C$81,2,FALSE)</f>
        <v>BE25</v>
      </c>
      <c r="E6" s="2">
        <f>VLOOKUP(G6,[1]NUTS_Europa!$A$2:$C$81,3,FALSE)</f>
        <v>220</v>
      </c>
      <c r="F6" s="2">
        <v>2</v>
      </c>
      <c r="G6" s="2">
        <v>43</v>
      </c>
      <c r="H6" s="2">
        <v>2155.7925448063993</v>
      </c>
      <c r="I6" s="2">
        <v>46481.24258646935</v>
      </c>
      <c r="J6" s="2">
        <v>154854.3009</v>
      </c>
      <c r="K6" s="2">
        <v>6.2142857142857144</v>
      </c>
      <c r="L6" s="2">
        <v>10.913979096886159</v>
      </c>
      <c r="M6" s="2">
        <v>1.0419117301672187</v>
      </c>
      <c r="N6" s="2">
        <v>12.721768050000001</v>
      </c>
      <c r="P6" s="2" t="s">
        <v>34</v>
      </c>
    </row>
    <row r="7" spans="2:16">
      <c r="B7" s="2" t="str">
        <f>VLOOKUP(F7,[1]NUTS_Europa!$A$2:$C$81,2,FALSE)</f>
        <v>BE23</v>
      </c>
      <c r="C7" s="2">
        <f>VLOOKUP(F7,[1]NUTS_Europa!$A$2:$C$81,3,FALSE)</f>
        <v>253</v>
      </c>
      <c r="D7" s="2" t="str">
        <f>VLOOKUP(G7,[1]NUTS_Europa!$A$2:$C$81,2,FALSE)</f>
        <v>NL33</v>
      </c>
      <c r="E7" s="2">
        <f>VLOOKUP(G7,[1]NUTS_Europa!$A$2:$C$81,3,FALSE)</f>
        <v>220</v>
      </c>
      <c r="F7" s="2">
        <v>2</v>
      </c>
      <c r="G7" s="2">
        <v>73</v>
      </c>
      <c r="H7" s="2">
        <v>4930.2740335932658</v>
      </c>
      <c r="I7" s="2">
        <v>46481.24258646935</v>
      </c>
      <c r="J7" s="2">
        <v>144185.261</v>
      </c>
      <c r="K7" s="2">
        <v>6.2142857142857144</v>
      </c>
      <c r="L7" s="2">
        <v>10.913979096886159</v>
      </c>
      <c r="M7" s="2">
        <v>1.0419117301672187</v>
      </c>
      <c r="N7" s="2">
        <v>12.721768050000001</v>
      </c>
      <c r="P7" s="2" t="s">
        <v>35</v>
      </c>
    </row>
    <row r="8" spans="2:16">
      <c r="B8" s="2" t="str">
        <f>VLOOKUP(F8,[1]NUTS_Europa!$A$2:$C$81,2,FALSE)</f>
        <v>BE25</v>
      </c>
      <c r="C8" s="2">
        <f>VLOOKUP(F8,[1]NUTS_Europa!$A$2:$C$81,3,FALSE)</f>
        <v>235</v>
      </c>
      <c r="D8" s="2" t="str">
        <f>VLOOKUP(G8,[1]NUTS_Europa!$A$2:$C$81,2,FALSE)</f>
        <v>DE50</v>
      </c>
      <c r="E8" s="2">
        <f>VLOOKUP(G8,[1]NUTS_Europa!$A$2:$C$81,3,FALSE)</f>
        <v>245</v>
      </c>
      <c r="F8" s="2">
        <v>3</v>
      </c>
      <c r="G8" s="2">
        <v>4</v>
      </c>
      <c r="H8" s="2">
        <v>53526.392396573705</v>
      </c>
      <c r="I8" s="2">
        <v>519339.16173742648</v>
      </c>
      <c r="J8" s="2">
        <v>135416.16140000001</v>
      </c>
      <c r="K8" s="2">
        <v>25.493571428571432</v>
      </c>
      <c r="L8" s="2">
        <v>11.64090914252291</v>
      </c>
      <c r="M8" s="2">
        <v>1.2745961749415338</v>
      </c>
      <c r="N8" s="2">
        <v>16.348367820226315</v>
      </c>
      <c r="P8" s="2" t="s">
        <v>29</v>
      </c>
    </row>
    <row r="9" spans="2:16">
      <c r="B9" s="2" t="str">
        <f>VLOOKUP(F9,[1]NUTS_Europa!$A$2:$C$81,2,FALSE)</f>
        <v>BE25</v>
      </c>
      <c r="C9" s="2">
        <f>VLOOKUP(F9,[1]NUTS_Europa!$A$2:$C$81,3,FALSE)</f>
        <v>235</v>
      </c>
      <c r="D9" s="2" t="str">
        <f>VLOOKUP(G9,[1]NUTS_Europa!$A$2:$C$81,2,FALSE)</f>
        <v>DE94</v>
      </c>
      <c r="E9" s="2">
        <f>VLOOKUP(G9,[1]NUTS_Europa!$A$2:$C$81,3,FALSE)</f>
        <v>245</v>
      </c>
      <c r="F9" s="2">
        <v>3</v>
      </c>
      <c r="G9" s="2">
        <v>8</v>
      </c>
      <c r="H9" s="2">
        <v>53822.615012455513</v>
      </c>
      <c r="I9" s="2">
        <v>519339.16173742648</v>
      </c>
      <c r="J9" s="2">
        <v>120125.8052</v>
      </c>
      <c r="K9" s="2">
        <v>25.493571428571432</v>
      </c>
      <c r="L9" s="2">
        <v>11.64090914252291</v>
      </c>
      <c r="M9" s="2">
        <v>1.2745961749415338</v>
      </c>
      <c r="N9" s="2">
        <v>16.348367820226315</v>
      </c>
    </row>
    <row r="10" spans="2:16">
      <c r="B10" s="2" t="str">
        <f>VLOOKUP(F10,[1]NUTS_Europa!$A$2:$C$81,2,FALSE)</f>
        <v>DE50</v>
      </c>
      <c r="C10" s="2">
        <f>VLOOKUP(F10,[1]NUTS_Europa!$A$2:$C$81,3,FALSE)</f>
        <v>245</v>
      </c>
      <c r="D10" s="2" t="str">
        <f>VLOOKUP(G10,[1]NUTS_Europa!$A$2:$C$81,2,FALSE)</f>
        <v>FRF2</v>
      </c>
      <c r="E10" s="2">
        <f>VLOOKUP(G10,[1]NUTS_Europa!$A$2:$C$81,3,FALSE)</f>
        <v>235</v>
      </c>
      <c r="F10" s="2">
        <v>4</v>
      </c>
      <c r="G10" s="2">
        <v>67</v>
      </c>
      <c r="H10" s="2">
        <v>59184.673668055206</v>
      </c>
      <c r="I10" s="2">
        <v>519339.16173742648</v>
      </c>
      <c r="J10" s="2">
        <v>120437.3524</v>
      </c>
      <c r="K10" s="2">
        <v>25.493571428571432</v>
      </c>
      <c r="L10" s="2">
        <v>11.64090914252291</v>
      </c>
      <c r="M10" s="2">
        <v>1.2745961749415338</v>
      </c>
      <c r="N10" s="2">
        <v>16.348367820226315</v>
      </c>
    </row>
    <row r="11" spans="2:16">
      <c r="B11" s="2" t="str">
        <f>VLOOKUP(F11,[1]NUTS_Europa!$A$2:$C$81,2,FALSE)</f>
        <v>DE60</v>
      </c>
      <c r="C11" s="2">
        <f>VLOOKUP(F11,[1]NUTS_Europa!$A$2:$C$81,3,FALSE)</f>
        <v>1069</v>
      </c>
      <c r="D11" s="2" t="str">
        <f>VLOOKUP(G11,[1]NUTS_Europa!$A$2:$C$81,2,FALSE)</f>
        <v>NL33</v>
      </c>
      <c r="E11" s="2">
        <f>VLOOKUP(G11,[1]NUTS_Europa!$A$2:$C$81,3,FALSE)</f>
        <v>250</v>
      </c>
      <c r="F11" s="2">
        <v>5</v>
      </c>
      <c r="G11" s="2">
        <v>33</v>
      </c>
      <c r="H11" s="2">
        <v>21398.321598908173</v>
      </c>
      <c r="I11" s="2">
        <v>77950.421424716304</v>
      </c>
      <c r="J11" s="2">
        <v>192445.7181</v>
      </c>
      <c r="K11" s="2">
        <v>21.790714285714284</v>
      </c>
      <c r="L11" s="2">
        <v>13.902654455725051</v>
      </c>
      <c r="M11" s="2">
        <v>12.147331422347436</v>
      </c>
      <c r="N11" s="2">
        <v>156.03799589887399</v>
      </c>
    </row>
    <row r="12" spans="2:16">
      <c r="B12" s="2" t="str">
        <f>VLOOKUP(F12,[1]NUTS_Europa!$A$2:$C$81,2,FALSE)</f>
        <v>DE60</v>
      </c>
      <c r="C12" s="2">
        <f>VLOOKUP(F12,[1]NUTS_Europa!$A$2:$C$81,3,FALSE)</f>
        <v>1069</v>
      </c>
      <c r="D12" s="2" t="str">
        <f>VLOOKUP(G12,[1]NUTS_Europa!$A$2:$C$81,2,FALSE)</f>
        <v>NL34</v>
      </c>
      <c r="E12" s="2">
        <f>VLOOKUP(G12,[1]NUTS_Europa!$A$2:$C$81,3,FALSE)</f>
        <v>250</v>
      </c>
      <c r="F12" s="2">
        <v>5</v>
      </c>
      <c r="G12" s="2">
        <v>34</v>
      </c>
      <c r="H12" s="2">
        <v>38444.161931694609</v>
      </c>
      <c r="I12" s="2">
        <v>77950.421424716304</v>
      </c>
      <c r="J12" s="2">
        <v>156784.57750000001</v>
      </c>
      <c r="K12" s="2">
        <v>21.790714285714284</v>
      </c>
      <c r="L12" s="2">
        <v>13.902654455725051</v>
      </c>
      <c r="M12" s="2">
        <v>12.147331422347436</v>
      </c>
      <c r="N12" s="2">
        <v>156.03799589887399</v>
      </c>
    </row>
    <row r="13" spans="2:16">
      <c r="B13" s="2" t="str">
        <f>VLOOKUP(F13,[1]NUTS_Europa!$A$2:$C$81,2,FALSE)</f>
        <v>DE80</v>
      </c>
      <c r="C13" s="2">
        <f>VLOOKUP(F13,[1]NUTS_Europa!$A$2:$C$81,3,FALSE)</f>
        <v>1069</v>
      </c>
      <c r="D13" s="2" t="str">
        <f>VLOOKUP(G13,[1]NUTS_Europa!$A$2:$C$81,2,FALSE)</f>
        <v>FRD1</v>
      </c>
      <c r="E13" s="2">
        <f>VLOOKUP(G13,[1]NUTS_Europa!$A$2:$C$81,3,FALSE)</f>
        <v>268</v>
      </c>
      <c r="F13" s="2">
        <v>6</v>
      </c>
      <c r="G13" s="2">
        <v>19</v>
      </c>
      <c r="H13" s="2">
        <v>8442.0205346791663</v>
      </c>
      <c r="I13" s="2">
        <v>95485.479029031543</v>
      </c>
      <c r="J13" s="2">
        <v>114346.8514</v>
      </c>
      <c r="K13" s="2">
        <v>44.646428571428565</v>
      </c>
      <c r="L13" s="2">
        <v>10.323713722985772</v>
      </c>
      <c r="M13" s="2">
        <v>0.94138018485179786</v>
      </c>
      <c r="N13" s="2">
        <v>12.09245655</v>
      </c>
    </row>
    <row r="14" spans="2:16">
      <c r="B14" s="2" t="str">
        <f>VLOOKUP(F14,[1]NUTS_Europa!$A$2:$C$81,2,FALSE)</f>
        <v>DE80</v>
      </c>
      <c r="C14" s="2">
        <f>VLOOKUP(F14,[1]NUTS_Europa!$A$2:$C$81,3,FALSE)</f>
        <v>1069</v>
      </c>
      <c r="D14" s="2" t="str">
        <f>VLOOKUP(G14,[1]NUTS_Europa!$A$2:$C$81,2,FALSE)</f>
        <v>FRF2</v>
      </c>
      <c r="E14" s="2">
        <f>VLOOKUP(G14,[1]NUTS_Europa!$A$2:$C$81,3,FALSE)</f>
        <v>269</v>
      </c>
      <c r="F14" s="2">
        <v>6</v>
      </c>
      <c r="G14" s="2">
        <v>27</v>
      </c>
      <c r="H14" s="2">
        <v>32083.056340924002</v>
      </c>
      <c r="I14" s="2">
        <v>90234.169652615179</v>
      </c>
      <c r="J14" s="2">
        <v>199058.85829999999</v>
      </c>
      <c r="K14" s="2">
        <v>37.217857142857142</v>
      </c>
      <c r="L14" s="2">
        <v>14.734434503900236</v>
      </c>
      <c r="M14" s="2">
        <v>4.1022665522314528</v>
      </c>
      <c r="N14" s="2">
        <v>52.695479294783247</v>
      </c>
    </row>
    <row r="15" spans="2:16">
      <c r="B15" s="2" t="str">
        <f>VLOOKUP(F15,[1]NUTS_Europa!$A$2:$C$81,2,FALSE)</f>
        <v>DE93</v>
      </c>
      <c r="C15" s="2">
        <f>VLOOKUP(F15,[1]NUTS_Europa!$A$2:$C$81,3,FALSE)</f>
        <v>1069</v>
      </c>
      <c r="D15" s="2" t="str">
        <f>VLOOKUP(G15,[1]NUTS_Europa!$A$2:$C$81,2,FALSE)</f>
        <v>NL34</v>
      </c>
      <c r="E15" s="2">
        <f>VLOOKUP(G15,[1]NUTS_Europa!$A$2:$C$81,3,FALSE)</f>
        <v>250</v>
      </c>
      <c r="F15" s="2">
        <v>7</v>
      </c>
      <c r="G15" s="2">
        <v>34</v>
      </c>
      <c r="H15" s="2">
        <v>46536.838531995854</v>
      </c>
      <c r="I15" s="2">
        <v>77950.421424716304</v>
      </c>
      <c r="J15" s="2">
        <v>115262.5922</v>
      </c>
      <c r="K15" s="2">
        <v>21.790714285714284</v>
      </c>
      <c r="L15" s="2">
        <v>13.902654455725051</v>
      </c>
      <c r="M15" s="2">
        <v>12.147331422347436</v>
      </c>
      <c r="N15" s="2">
        <v>156.03799589887399</v>
      </c>
    </row>
    <row r="16" spans="2:16">
      <c r="B16" s="2" t="str">
        <f>VLOOKUP(F16,[1]NUTS_Europa!$A$2:$C$81,2,FALSE)</f>
        <v>DE93</v>
      </c>
      <c r="C16" s="2">
        <f>VLOOKUP(F16,[1]NUTS_Europa!$A$2:$C$81,3,FALSE)</f>
        <v>1069</v>
      </c>
      <c r="D16" s="2" t="str">
        <f>VLOOKUP(G16,[1]NUTS_Europa!$A$2:$C$81,2,FALSE)</f>
        <v>BE21</v>
      </c>
      <c r="E16" s="2">
        <f>VLOOKUP(G16,[1]NUTS_Europa!$A$2:$C$81,3,FALSE)</f>
        <v>250</v>
      </c>
      <c r="F16" s="2">
        <v>7</v>
      </c>
      <c r="G16" s="2">
        <v>41</v>
      </c>
      <c r="H16" s="2">
        <v>43668.548091382763</v>
      </c>
      <c r="I16" s="2">
        <v>77950.421424716304</v>
      </c>
      <c r="J16" s="2">
        <v>119215.969</v>
      </c>
      <c r="K16" s="2">
        <v>21.790714285714284</v>
      </c>
      <c r="L16" s="2">
        <v>13.902654455725051</v>
      </c>
      <c r="M16" s="2">
        <v>12.147331422347436</v>
      </c>
      <c r="N16" s="2">
        <v>156.03799589887399</v>
      </c>
    </row>
    <row r="17" spans="2:14">
      <c r="B17" s="2" t="str">
        <f>VLOOKUP(F17,[1]NUTS_Europa!$A$2:$C$81,2,FALSE)</f>
        <v>DE94</v>
      </c>
      <c r="C17" s="2">
        <f>VLOOKUP(F17,[1]NUTS_Europa!$A$2:$C$81,3,FALSE)</f>
        <v>245</v>
      </c>
      <c r="D17" s="2" t="str">
        <f>VLOOKUP(G17,[1]NUTS_Europa!$A$2:$C$81,2,FALSE)</f>
        <v>FRE1</v>
      </c>
      <c r="E17" s="2">
        <f>VLOOKUP(G17,[1]NUTS_Europa!$A$2:$C$81,3,FALSE)</f>
        <v>235</v>
      </c>
      <c r="F17" s="2">
        <v>8</v>
      </c>
      <c r="G17" s="2">
        <v>61</v>
      </c>
      <c r="H17" s="2">
        <v>54148.889198064455</v>
      </c>
      <c r="I17" s="2">
        <v>519339.16173742648</v>
      </c>
      <c r="J17" s="2">
        <v>142841.86170000001</v>
      </c>
      <c r="K17" s="2">
        <v>25.493571428571432</v>
      </c>
      <c r="L17" s="2">
        <v>11.64090914252291</v>
      </c>
      <c r="M17" s="2">
        <v>1.2745961749415338</v>
      </c>
      <c r="N17" s="2">
        <v>16.348367820226315</v>
      </c>
    </row>
    <row r="18" spans="2:14">
      <c r="B18" s="2" t="str">
        <f>VLOOKUP(F18,[1]NUTS_Europa!$A$2:$C$81,2,FALSE)</f>
        <v>DEA1</v>
      </c>
      <c r="C18" s="2">
        <f>VLOOKUP(F18,[1]NUTS_Europa!$A$2:$C$81,3,FALSE)</f>
        <v>253</v>
      </c>
      <c r="D18" s="2" t="str">
        <f>VLOOKUP(G18,[1]NUTS_Europa!$A$2:$C$81,2,FALSE)</f>
        <v>BE23</v>
      </c>
      <c r="E18" s="2">
        <f>VLOOKUP(G18,[1]NUTS_Europa!$A$2:$C$81,3,FALSE)</f>
        <v>220</v>
      </c>
      <c r="F18" s="2">
        <v>9</v>
      </c>
      <c r="G18" s="2">
        <v>42</v>
      </c>
      <c r="H18" s="2">
        <v>5768.7988423656952</v>
      </c>
      <c r="I18" s="2">
        <v>46481.24258646935</v>
      </c>
      <c r="J18" s="2">
        <v>145277.79319999999</v>
      </c>
      <c r="K18" s="2">
        <v>6.2142857142857144</v>
      </c>
      <c r="L18" s="2">
        <v>10.913979096886159</v>
      </c>
      <c r="M18" s="2">
        <v>1.0419117301672187</v>
      </c>
      <c r="N18" s="2">
        <v>12.721768050000001</v>
      </c>
    </row>
    <row r="19" spans="2:14">
      <c r="B19" s="2" t="str">
        <f>VLOOKUP(F19,[1]NUTS_Europa!$A$2:$C$81,2,FALSE)</f>
        <v>DEA1</v>
      </c>
      <c r="C19" s="2">
        <f>VLOOKUP(F19,[1]NUTS_Europa!$A$2:$C$81,3,FALSE)</f>
        <v>253</v>
      </c>
      <c r="D19" s="2" t="str">
        <f>VLOOKUP(G19,[1]NUTS_Europa!$A$2:$C$81,2,FALSE)</f>
        <v>NL33</v>
      </c>
      <c r="E19" s="2">
        <f>VLOOKUP(G19,[1]NUTS_Europa!$A$2:$C$81,3,FALSE)</f>
        <v>220</v>
      </c>
      <c r="F19" s="2">
        <v>9</v>
      </c>
      <c r="G19" s="2">
        <v>73</v>
      </c>
      <c r="H19" s="2">
        <v>8062.2143054026392</v>
      </c>
      <c r="I19" s="2">
        <v>46481.24258646935</v>
      </c>
      <c r="J19" s="2">
        <v>131067.4498</v>
      </c>
      <c r="K19" s="2">
        <v>6.2142857142857144</v>
      </c>
      <c r="L19" s="2">
        <v>10.913979096886159</v>
      </c>
      <c r="M19" s="2">
        <v>1.0419117301672187</v>
      </c>
      <c r="N19" s="2">
        <v>12.721768050000001</v>
      </c>
    </row>
    <row r="20" spans="2:14">
      <c r="B20" s="2" t="str">
        <f>VLOOKUP(F20,[1]NUTS_Europa!$A$2:$C$81,2,FALSE)</f>
        <v>DEF0</v>
      </c>
      <c r="C20" s="2">
        <f>VLOOKUP(F20,[1]NUTS_Europa!$A$2:$C$81,3,FALSE)</f>
        <v>1069</v>
      </c>
      <c r="D20" s="2" t="str">
        <f>VLOOKUP(G20,[1]NUTS_Europa!$A$2:$C$81,2,FALSE)</f>
        <v>FRD2</v>
      </c>
      <c r="E20" s="2">
        <f>VLOOKUP(G20,[1]NUTS_Europa!$A$2:$C$81,3,FALSE)</f>
        <v>269</v>
      </c>
      <c r="F20" s="2">
        <v>10</v>
      </c>
      <c r="G20" s="2">
        <v>20</v>
      </c>
      <c r="H20" s="2">
        <v>13381.225226836174</v>
      </c>
      <c r="I20" s="2">
        <v>90234.169652615179</v>
      </c>
      <c r="J20" s="2">
        <v>122072.6309</v>
      </c>
      <c r="K20" s="2">
        <v>37.217857142857142</v>
      </c>
      <c r="L20" s="2">
        <v>14.734434503900236</v>
      </c>
      <c r="M20" s="2">
        <v>4.1022665522314528</v>
      </c>
      <c r="N20" s="2">
        <v>52.695479294783247</v>
      </c>
    </row>
    <row r="21" spans="2:14">
      <c r="B21" s="2" t="str">
        <f>VLOOKUP(F21,[1]NUTS_Europa!$A$2:$C$81,2,FALSE)</f>
        <v>DEF0</v>
      </c>
      <c r="C21" s="2">
        <f>VLOOKUP(F21,[1]NUTS_Europa!$A$2:$C$81,3,FALSE)</f>
        <v>1069</v>
      </c>
      <c r="D21" s="2" t="str">
        <f>VLOOKUP(G21,[1]NUTS_Europa!$A$2:$C$81,2,FALSE)</f>
        <v>FRF2</v>
      </c>
      <c r="E21" s="2">
        <f>VLOOKUP(G21,[1]NUTS_Europa!$A$2:$C$81,3,FALSE)</f>
        <v>269</v>
      </c>
      <c r="F21" s="2">
        <v>10</v>
      </c>
      <c r="G21" s="2">
        <v>27</v>
      </c>
      <c r="H21" s="2">
        <v>22389.654420525534</v>
      </c>
      <c r="I21" s="2">
        <v>90234.169652615179</v>
      </c>
      <c r="J21" s="2">
        <v>117061.7148</v>
      </c>
      <c r="K21" s="2">
        <v>37.217857142857142</v>
      </c>
      <c r="L21" s="2">
        <v>14.734434503900236</v>
      </c>
      <c r="M21" s="2">
        <v>4.1022665522314528</v>
      </c>
      <c r="N21" s="2">
        <v>52.695479294783247</v>
      </c>
    </row>
    <row r="22" spans="2:14">
      <c r="B22" s="2" t="str">
        <f>VLOOKUP(F22,[1]NUTS_Europa!$A$2:$C$81,2,FALSE)</f>
        <v>ES11</v>
      </c>
      <c r="C22" s="2">
        <f>VLOOKUP(F22,[1]NUTS_Europa!$A$2:$C$81,3,FALSE)</f>
        <v>288</v>
      </c>
      <c r="D22" s="2" t="str">
        <f>VLOOKUP(G22,[1]NUTS_Europa!$A$2:$C$81,2,FALSE)</f>
        <v>PT11</v>
      </c>
      <c r="E22" s="2">
        <f>VLOOKUP(G22,[1]NUTS_Europa!$A$2:$C$81,3,FALSE)</f>
        <v>111</v>
      </c>
      <c r="F22" s="2">
        <v>11</v>
      </c>
      <c r="G22" s="2">
        <v>36</v>
      </c>
      <c r="H22" s="2">
        <v>4385.6105694693142</v>
      </c>
      <c r="I22" s="2">
        <v>46343.775921962435</v>
      </c>
      <c r="J22" s="2">
        <v>117061.7148</v>
      </c>
      <c r="K22" s="2">
        <v>5.2835714285714284</v>
      </c>
      <c r="L22" s="2">
        <v>8.6640416603178121</v>
      </c>
      <c r="M22" s="2">
        <v>0.67391978418212883</v>
      </c>
      <c r="N22" s="2">
        <v>10.2314247</v>
      </c>
    </row>
    <row r="23" spans="2:14">
      <c r="B23" s="2" t="str">
        <f>VLOOKUP(F23,[1]NUTS_Europa!$A$2:$C$81,2,FALSE)</f>
        <v>ES11</v>
      </c>
      <c r="C23" s="2">
        <f>VLOOKUP(F23,[1]NUTS_Europa!$A$2:$C$81,3,FALSE)</f>
        <v>288</v>
      </c>
      <c r="D23" s="2" t="str">
        <f>VLOOKUP(G23,[1]NUTS_Europa!$A$2:$C$81,2,FALSE)</f>
        <v>PT16</v>
      </c>
      <c r="E23" s="2">
        <f>VLOOKUP(G23,[1]NUTS_Europa!$A$2:$C$81,3,FALSE)</f>
        <v>111</v>
      </c>
      <c r="F23" s="2">
        <v>11</v>
      </c>
      <c r="G23" s="2">
        <v>38</v>
      </c>
      <c r="H23" s="2">
        <v>4049.7640536918134</v>
      </c>
      <c r="I23" s="2">
        <v>46343.775921962435</v>
      </c>
      <c r="J23" s="2">
        <v>198656.2873</v>
      </c>
      <c r="K23" s="2">
        <v>5.2835714285714284</v>
      </c>
      <c r="L23" s="2">
        <v>8.6640416603178121</v>
      </c>
      <c r="M23" s="2">
        <v>0.67391978418212883</v>
      </c>
      <c r="N23" s="2">
        <v>10.2314247</v>
      </c>
    </row>
    <row r="24" spans="2:14">
      <c r="B24" s="2" t="str">
        <f>VLOOKUP(F24,[1]NUTS_Europa!$A$2:$C$81,2,FALSE)</f>
        <v>ES12</v>
      </c>
      <c r="C24" s="2">
        <f>VLOOKUP(F24,[1]NUTS_Europa!$A$2:$C$81,3,FALSE)</f>
        <v>285</v>
      </c>
      <c r="D24" s="2" t="str">
        <f>VLOOKUP(G24,[1]NUTS_Europa!$A$2:$C$81,2,FALSE)</f>
        <v>ES13</v>
      </c>
      <c r="E24" s="2">
        <f>VLOOKUP(G24,[1]NUTS_Europa!$A$2:$C$81,3,FALSE)</f>
        <v>163</v>
      </c>
      <c r="F24" s="2">
        <v>12</v>
      </c>
      <c r="G24" s="2">
        <v>13</v>
      </c>
      <c r="H24" s="2">
        <v>7609.9597165038103</v>
      </c>
      <c r="I24" s="2">
        <v>59212.716276865031</v>
      </c>
      <c r="J24" s="2">
        <v>127001.217</v>
      </c>
      <c r="K24" s="2">
        <v>18.214285714285715</v>
      </c>
      <c r="L24" s="2">
        <v>11.371136440958006</v>
      </c>
      <c r="M24" s="2">
        <v>0.94138018485179786</v>
      </c>
      <c r="N24" s="2">
        <v>12.09245655</v>
      </c>
    </row>
    <row r="25" spans="2:14">
      <c r="B25" s="2" t="str">
        <f>VLOOKUP(F25,[1]NUTS_Europa!$A$2:$C$81,2,FALSE)</f>
        <v>ES12</v>
      </c>
      <c r="C25" s="2">
        <f>VLOOKUP(F25,[1]NUTS_Europa!$A$2:$C$81,3,FALSE)</f>
        <v>285</v>
      </c>
      <c r="D25" s="2" t="str">
        <f>VLOOKUP(G25,[1]NUTS_Europa!$A$2:$C$81,2,FALSE)</f>
        <v>ES12</v>
      </c>
      <c r="E25" s="2">
        <f>VLOOKUP(G25,[1]NUTS_Europa!$A$2:$C$81,3,FALSE)</f>
        <v>163</v>
      </c>
      <c r="F25" s="2">
        <v>12</v>
      </c>
      <c r="G25" s="2">
        <v>52</v>
      </c>
      <c r="H25" s="2">
        <v>9832.7950795248089</v>
      </c>
      <c r="I25" s="2">
        <v>59212.716276865031</v>
      </c>
      <c r="J25" s="2">
        <v>127001.217</v>
      </c>
      <c r="K25" s="2">
        <v>18.214285714285715</v>
      </c>
      <c r="L25" s="2">
        <v>11.371136440958006</v>
      </c>
      <c r="M25" s="2">
        <v>0.94138018485179786</v>
      </c>
      <c r="N25" s="2">
        <v>12.09245655</v>
      </c>
    </row>
    <row r="26" spans="2:14">
      <c r="B26" s="2" t="str">
        <f>VLOOKUP(F26,[1]NUTS_Europa!$A$2:$C$81,2,FALSE)</f>
        <v>ES13</v>
      </c>
      <c r="C26" s="2">
        <f>VLOOKUP(F26,[1]NUTS_Europa!$A$2:$C$81,3,FALSE)</f>
        <v>163</v>
      </c>
      <c r="D26" s="2" t="str">
        <f>VLOOKUP(G26,[1]NUTS_Europa!$A$2:$C$81,2,FALSE)</f>
        <v>ES13</v>
      </c>
      <c r="E26" s="2">
        <f>VLOOKUP(G26,[1]NUTS_Europa!$A$2:$C$81,3,FALSE)</f>
        <v>285</v>
      </c>
      <c r="F26" s="2">
        <v>13</v>
      </c>
      <c r="G26" s="2">
        <v>53</v>
      </c>
      <c r="H26" s="2">
        <v>10356.749129379761</v>
      </c>
      <c r="I26" s="2">
        <v>59293.201991150745</v>
      </c>
      <c r="J26" s="2">
        <v>119215.969</v>
      </c>
      <c r="K26" s="2">
        <v>18.285714285714285</v>
      </c>
      <c r="L26" s="2">
        <v>11.371136440958006</v>
      </c>
      <c r="M26" s="2">
        <v>0.94138018485179786</v>
      </c>
      <c r="N26" s="2">
        <v>12.09245655</v>
      </c>
    </row>
    <row r="27" spans="2:14">
      <c r="B27" s="2" t="str">
        <f>VLOOKUP(F27,[1]NUTS_Europa!$A$2:$C$81,2,FALSE)</f>
        <v>ES21</v>
      </c>
      <c r="C27" s="2">
        <f>VLOOKUP(F27,[1]NUTS_Europa!$A$2:$C$81,3,FALSE)</f>
        <v>163</v>
      </c>
      <c r="D27" s="2" t="str">
        <f>VLOOKUP(G27,[1]NUTS_Europa!$A$2:$C$81,2,FALSE)</f>
        <v>FRH0</v>
      </c>
      <c r="E27" s="2">
        <f>VLOOKUP(G27,[1]NUTS_Europa!$A$2:$C$81,3,FALSE)</f>
        <v>283</v>
      </c>
      <c r="F27" s="2">
        <v>14</v>
      </c>
      <c r="G27" s="2">
        <v>23</v>
      </c>
      <c r="H27" s="2">
        <v>6478.0904065172481</v>
      </c>
      <c r="I27" s="2">
        <v>52370.689450870908</v>
      </c>
      <c r="J27" s="2">
        <v>122072.6309</v>
      </c>
      <c r="K27" s="2">
        <v>13.421428571428573</v>
      </c>
      <c r="L27" s="2">
        <v>10.866047070819619</v>
      </c>
      <c r="M27" s="2">
        <v>1.0050340867064003</v>
      </c>
      <c r="N27" s="2">
        <v>12.494601375</v>
      </c>
    </row>
    <row r="28" spans="2:14">
      <c r="B28" s="2" t="str">
        <f>VLOOKUP(F28,[1]NUTS_Europa!$A$2:$C$81,2,FALSE)</f>
        <v>ES21</v>
      </c>
      <c r="C28" s="2">
        <f>VLOOKUP(F28,[1]NUTS_Europa!$A$2:$C$81,3,FALSE)</f>
        <v>163</v>
      </c>
      <c r="D28" s="2" t="str">
        <f>VLOOKUP(G28,[1]NUTS_Europa!$A$2:$C$81,2,FALSE)</f>
        <v>FRJ2</v>
      </c>
      <c r="E28" s="2">
        <f>VLOOKUP(G28,[1]NUTS_Europa!$A$2:$C$81,3,FALSE)</f>
        <v>283</v>
      </c>
      <c r="F28" s="2">
        <v>14</v>
      </c>
      <c r="G28" s="2">
        <v>28</v>
      </c>
      <c r="H28" s="2">
        <v>8709.2263848482489</v>
      </c>
      <c r="I28" s="2">
        <v>52370.689450870908</v>
      </c>
      <c r="J28" s="2">
        <v>156784.57750000001</v>
      </c>
      <c r="K28" s="2">
        <v>13.421428571428573</v>
      </c>
      <c r="L28" s="2">
        <v>10.866047070819619</v>
      </c>
      <c r="M28" s="2">
        <v>1.0050340867064003</v>
      </c>
      <c r="N28" s="2">
        <v>12.494601375</v>
      </c>
    </row>
    <row r="29" spans="2:14">
      <c r="B29" s="2" t="str">
        <f>VLOOKUP(F29,[1]NUTS_Europa!$A$2:$C$81,2,FALSE)</f>
        <v>ES51</v>
      </c>
      <c r="C29" s="2">
        <f>VLOOKUP(F29,[1]NUTS_Europa!$A$2:$C$81,3,FALSE)</f>
        <v>1063</v>
      </c>
      <c r="D29" s="2" t="str">
        <f>VLOOKUP(G29,[1]NUTS_Europa!$A$2:$C$81,2,FALSE)</f>
        <v>ES52</v>
      </c>
      <c r="E29" s="2">
        <f>VLOOKUP(G29,[1]NUTS_Europa!$A$2:$C$81,3,FALSE)</f>
        <v>1064</v>
      </c>
      <c r="F29" s="2">
        <v>15</v>
      </c>
      <c r="G29" s="2">
        <v>16</v>
      </c>
      <c r="H29" s="2">
        <v>24490.519110254103</v>
      </c>
      <c r="I29" s="2">
        <v>332543.04704340309</v>
      </c>
      <c r="J29" s="2">
        <v>135416.16140000001</v>
      </c>
      <c r="K29" s="2">
        <v>11.571428571428571</v>
      </c>
      <c r="L29" s="2">
        <v>12.094631889146452</v>
      </c>
      <c r="M29" s="2">
        <v>6.242202218580494</v>
      </c>
      <c r="N29" s="2">
        <v>94.768878226490997</v>
      </c>
    </row>
    <row r="30" spans="2:14">
      <c r="B30" s="2" t="str">
        <f>VLOOKUP(F30,[1]NUTS_Europa!$A$2:$C$81,2,FALSE)</f>
        <v>ES51</v>
      </c>
      <c r="C30" s="2">
        <f>VLOOKUP(F30,[1]NUTS_Europa!$A$2:$C$81,3,FALSE)</f>
        <v>1063</v>
      </c>
      <c r="D30" s="2" t="str">
        <f>VLOOKUP(G30,[1]NUTS_Europa!$A$2:$C$81,2,FALSE)</f>
        <v>ES62</v>
      </c>
      <c r="E30" s="2">
        <f>VLOOKUP(G30,[1]NUTS_Europa!$A$2:$C$81,3,FALSE)</f>
        <v>1064</v>
      </c>
      <c r="F30" s="2">
        <v>15</v>
      </c>
      <c r="G30" s="2">
        <v>18</v>
      </c>
      <c r="H30" s="2">
        <v>47348.592477615101</v>
      </c>
      <c r="I30" s="2">
        <v>332543.04704340309</v>
      </c>
      <c r="J30" s="2">
        <v>199597.76430000001</v>
      </c>
      <c r="K30" s="2">
        <v>11.571428571428571</v>
      </c>
      <c r="L30" s="2">
        <v>12.094631889146452</v>
      </c>
      <c r="M30" s="2">
        <v>6.242202218580494</v>
      </c>
      <c r="N30" s="2">
        <v>94.768878226490997</v>
      </c>
    </row>
    <row r="31" spans="2:14">
      <c r="B31" s="2" t="str">
        <f>VLOOKUP(F31,[1]NUTS_Europa!$A$2:$C$81,2,FALSE)</f>
        <v>ES52</v>
      </c>
      <c r="C31" s="2">
        <f>VLOOKUP(F31,[1]NUTS_Europa!$A$2:$C$81,3,FALSE)</f>
        <v>1064</v>
      </c>
      <c r="D31" s="2" t="str">
        <f>VLOOKUP(G31,[1]NUTS_Europa!$A$2:$C$81,2,FALSE)</f>
        <v>FRJ1</v>
      </c>
      <c r="E31" s="2">
        <f>VLOOKUP(G31,[1]NUTS_Europa!$A$2:$C$81,3,FALSE)</f>
        <v>1063</v>
      </c>
      <c r="F31" s="2">
        <v>16</v>
      </c>
      <c r="G31" s="2">
        <v>26</v>
      </c>
      <c r="H31" s="2">
        <v>54714.939474608953</v>
      </c>
      <c r="I31" s="2">
        <v>332543.04704340309</v>
      </c>
      <c r="J31" s="2">
        <v>117768.50930000001</v>
      </c>
      <c r="K31" s="2">
        <v>11.571428571428571</v>
      </c>
      <c r="L31" s="2">
        <v>12.094631889146452</v>
      </c>
      <c r="M31" s="2">
        <v>6.242202218580494</v>
      </c>
      <c r="N31" s="2">
        <v>94.768878226490997</v>
      </c>
    </row>
    <row r="32" spans="2:14">
      <c r="B32" s="2" t="str">
        <f>VLOOKUP(F32,[1]NUTS_Europa!$A$2:$C$81,2,FALSE)</f>
        <v>ES61</v>
      </c>
      <c r="C32" s="2">
        <f>VLOOKUP(F32,[1]NUTS_Europa!$A$2:$C$81,3,FALSE)</f>
        <v>61</v>
      </c>
      <c r="D32" s="2" t="str">
        <f>VLOOKUP(G32,[1]NUTS_Europa!$A$2:$C$81,2,FALSE)</f>
        <v>ES21</v>
      </c>
      <c r="E32" s="2">
        <f>VLOOKUP(G32,[1]NUTS_Europa!$A$2:$C$81,3,FALSE)</f>
        <v>1063</v>
      </c>
      <c r="F32" s="2">
        <v>17</v>
      </c>
      <c r="G32" s="2">
        <v>54</v>
      </c>
      <c r="H32" s="2">
        <v>53970.138474721716</v>
      </c>
      <c r="I32" s="2">
        <v>358415.34755420394</v>
      </c>
      <c r="J32" s="2">
        <v>137713.6226</v>
      </c>
      <c r="K32" s="2">
        <v>37.142857142857146</v>
      </c>
      <c r="L32" s="2">
        <v>10.498953396722637</v>
      </c>
      <c r="M32" s="2">
        <v>2.7891888131711045</v>
      </c>
      <c r="N32" s="2">
        <v>45.492445828008663</v>
      </c>
    </row>
    <row r="33" spans="2:14">
      <c r="B33" s="2" t="str">
        <f>VLOOKUP(F33,[1]NUTS_Europa!$A$2:$C$81,2,FALSE)</f>
        <v>ES61</v>
      </c>
      <c r="C33" s="2">
        <f>VLOOKUP(F33,[1]NUTS_Europa!$A$2:$C$81,3,FALSE)</f>
        <v>61</v>
      </c>
      <c r="D33" s="2" t="str">
        <f>VLOOKUP(G33,[1]NUTS_Europa!$A$2:$C$81,2,FALSE)</f>
        <v>ES52</v>
      </c>
      <c r="E33" s="2">
        <f>VLOOKUP(G33,[1]NUTS_Europa!$A$2:$C$81,3,FALSE)</f>
        <v>1063</v>
      </c>
      <c r="F33" s="2">
        <v>17</v>
      </c>
      <c r="G33" s="2">
        <v>56</v>
      </c>
      <c r="H33" s="2">
        <v>39395.632619910917</v>
      </c>
      <c r="I33" s="2">
        <v>358415.34755420394</v>
      </c>
      <c r="J33" s="2">
        <v>145277.79319999999</v>
      </c>
      <c r="K33" s="2">
        <v>37.142857142857146</v>
      </c>
      <c r="L33" s="2">
        <v>10.498953396722637</v>
      </c>
      <c r="M33" s="2">
        <v>2.7891888131711045</v>
      </c>
      <c r="N33" s="2">
        <v>45.492445828008663</v>
      </c>
    </row>
    <row r="34" spans="2:14">
      <c r="B34" s="2" t="str">
        <f>VLOOKUP(F34,[1]NUTS_Europa!$A$2:$C$81,2,FALSE)</f>
        <v>ES62</v>
      </c>
      <c r="C34" s="2">
        <f>VLOOKUP(F34,[1]NUTS_Europa!$A$2:$C$81,3,FALSE)</f>
        <v>1064</v>
      </c>
      <c r="D34" s="2" t="str">
        <f>VLOOKUP(G34,[1]NUTS_Europa!$A$2:$C$81,2,FALSE)</f>
        <v>FRJ1</v>
      </c>
      <c r="E34" s="2">
        <f>VLOOKUP(G34,[1]NUTS_Europa!$A$2:$C$81,3,FALSE)</f>
        <v>1063</v>
      </c>
      <c r="F34" s="2">
        <v>18</v>
      </c>
      <c r="G34" s="2">
        <v>26</v>
      </c>
      <c r="H34" s="2">
        <v>77573.012841969947</v>
      </c>
      <c r="I34" s="2">
        <v>332543.04704340309</v>
      </c>
      <c r="J34" s="2">
        <v>120125.8052</v>
      </c>
      <c r="K34" s="2">
        <v>11.571428571428571</v>
      </c>
      <c r="L34" s="2">
        <v>12.094631889146452</v>
      </c>
      <c r="M34" s="2">
        <v>6.242202218580494</v>
      </c>
      <c r="N34" s="2">
        <v>94.768878226490997</v>
      </c>
    </row>
    <row r="35" spans="2:14">
      <c r="B35" s="2" t="str">
        <f>VLOOKUP(F35,[1]NUTS_Europa!$A$2:$C$81,2,FALSE)</f>
        <v>FRD1</v>
      </c>
      <c r="C35" s="2">
        <f>VLOOKUP(F35,[1]NUTS_Europa!$A$2:$C$81,3,FALSE)</f>
        <v>268</v>
      </c>
      <c r="D35" s="2" t="str">
        <f>VLOOKUP(G35,[1]NUTS_Europa!$A$2:$C$81,2,FALSE)</f>
        <v>FRI2</v>
      </c>
      <c r="E35" s="2">
        <f>VLOOKUP(G35,[1]NUTS_Europa!$A$2:$C$81,3,FALSE)</f>
        <v>269</v>
      </c>
      <c r="F35" s="2">
        <v>19</v>
      </c>
      <c r="G35" s="2">
        <v>29</v>
      </c>
      <c r="H35" s="2">
        <v>9264.6746286203033</v>
      </c>
      <c r="I35" s="2">
        <v>59908.875787519377</v>
      </c>
      <c r="J35" s="2">
        <v>198656.2873</v>
      </c>
      <c r="K35" s="2">
        <v>7.4285714285714288</v>
      </c>
      <c r="L35" s="2">
        <v>12.785830193013521</v>
      </c>
      <c r="M35" s="2">
        <v>1.2534342938184966</v>
      </c>
      <c r="N35" s="2">
        <v>13.953488399999999</v>
      </c>
    </row>
    <row r="36" spans="2:14">
      <c r="B36" s="2" t="str">
        <f>VLOOKUP(F36,[1]NUTS_Europa!$A$2:$C$81,2,FALSE)</f>
        <v>FRD2</v>
      </c>
      <c r="C36" s="2">
        <f>VLOOKUP(F36,[1]NUTS_Europa!$A$2:$C$81,3,FALSE)</f>
        <v>269</v>
      </c>
      <c r="D36" s="2" t="str">
        <f>VLOOKUP(G36,[1]NUTS_Europa!$A$2:$C$81,2,FALSE)</f>
        <v>DE50</v>
      </c>
      <c r="E36" s="2">
        <f>VLOOKUP(G36,[1]NUTS_Europa!$A$2:$C$81,3,FALSE)</f>
        <v>1069</v>
      </c>
      <c r="F36" s="2">
        <v>20</v>
      </c>
      <c r="G36" s="2">
        <v>44</v>
      </c>
      <c r="H36" s="2">
        <v>14287.603279350233</v>
      </c>
      <c r="I36" s="2">
        <v>90234.169652615179</v>
      </c>
      <c r="J36" s="2">
        <v>123840.01519999999</v>
      </c>
      <c r="K36" s="2">
        <v>37.217857142857142</v>
      </c>
      <c r="L36" s="2">
        <v>14.734434503900236</v>
      </c>
      <c r="M36" s="2">
        <v>4.1022665522314528</v>
      </c>
      <c r="N36" s="2">
        <v>52.695479294783247</v>
      </c>
    </row>
    <row r="37" spans="2:14">
      <c r="B37" s="2" t="str">
        <f>VLOOKUP(F37,[1]NUTS_Europa!$A$2:$C$81,2,FALSE)</f>
        <v>FRE1</v>
      </c>
      <c r="C37" s="2">
        <f>VLOOKUP(F37,[1]NUTS_Europa!$A$2:$C$81,3,FALSE)</f>
        <v>220</v>
      </c>
      <c r="D37" s="2" t="str">
        <f>VLOOKUP(G37,[1]NUTS_Europa!$A$2:$C$81,2,FALSE)</f>
        <v>NL41</v>
      </c>
      <c r="E37" s="2">
        <f>VLOOKUP(G37,[1]NUTS_Europa!$A$2:$C$81,3,FALSE)</f>
        <v>253</v>
      </c>
      <c r="F37" s="2">
        <v>21</v>
      </c>
      <c r="G37" s="2">
        <v>35</v>
      </c>
      <c r="H37" s="2">
        <v>3807.7866401767837</v>
      </c>
      <c r="I37" s="2">
        <v>46481.24258646935</v>
      </c>
      <c r="J37" s="2">
        <v>142841.86170000001</v>
      </c>
      <c r="K37" s="2">
        <v>6.2142857142857144</v>
      </c>
      <c r="L37" s="2">
        <v>10.913979096886159</v>
      </c>
      <c r="M37" s="2">
        <v>1.0419117301672187</v>
      </c>
      <c r="N37" s="2">
        <v>12.721768050000001</v>
      </c>
    </row>
    <row r="38" spans="2:14">
      <c r="B38" s="2" t="str">
        <f>VLOOKUP(F38,[1]NUTS_Europa!$A$2:$C$81,2,FALSE)</f>
        <v>FRE1</v>
      </c>
      <c r="C38" s="2">
        <f>VLOOKUP(F38,[1]NUTS_Europa!$A$2:$C$81,3,FALSE)</f>
        <v>220</v>
      </c>
      <c r="D38" s="2" t="str">
        <f>VLOOKUP(G38,[1]NUTS_Europa!$A$2:$C$81,2,FALSE)</f>
        <v>NL32</v>
      </c>
      <c r="E38" s="2">
        <f>VLOOKUP(G38,[1]NUTS_Europa!$A$2:$C$81,3,FALSE)</f>
        <v>253</v>
      </c>
      <c r="F38" s="2">
        <v>21</v>
      </c>
      <c r="G38" s="2">
        <v>72</v>
      </c>
      <c r="H38" s="2">
        <v>5506.5510436061886</v>
      </c>
      <c r="I38" s="2">
        <v>46481.24258646935</v>
      </c>
      <c r="J38" s="2">
        <v>117768.50930000001</v>
      </c>
      <c r="K38" s="2">
        <v>6.2142857142857144</v>
      </c>
      <c r="L38" s="2">
        <v>10.913979096886159</v>
      </c>
      <c r="M38" s="2">
        <v>1.0419117301672187</v>
      </c>
      <c r="N38" s="2">
        <v>12.721768050000001</v>
      </c>
    </row>
    <row r="39" spans="2:14">
      <c r="B39" s="2" t="str">
        <f>VLOOKUP(F39,[1]NUTS_Europa!$A$2:$C$81,2,FALSE)</f>
        <v>FRG0</v>
      </c>
      <c r="C39" s="2">
        <f>VLOOKUP(F39,[1]NUTS_Europa!$A$2:$C$81,3,FALSE)</f>
        <v>282</v>
      </c>
      <c r="D39" s="2" t="str">
        <f>VLOOKUP(G39,[1]NUTS_Europa!$A$2:$C$81,2,FALSE)</f>
        <v>FRI3</v>
      </c>
      <c r="E39" s="2">
        <f>VLOOKUP(G39,[1]NUTS_Europa!$A$2:$C$81,3,FALSE)</f>
        <v>283</v>
      </c>
      <c r="F39" s="2">
        <v>22</v>
      </c>
      <c r="G39" s="2">
        <v>25</v>
      </c>
      <c r="H39" s="2">
        <v>5145.1765840040462</v>
      </c>
      <c r="I39" s="2">
        <v>47076.56152731055</v>
      </c>
      <c r="J39" s="2">
        <v>141512.31529999999</v>
      </c>
      <c r="K39" s="2">
        <v>7.8571428571428568</v>
      </c>
      <c r="L39" s="2">
        <v>13.857288007034658</v>
      </c>
      <c r="M39" s="2">
        <v>1.0101408659077731</v>
      </c>
      <c r="N39" s="2">
        <v>12.558088943506652</v>
      </c>
    </row>
    <row r="40" spans="2:14">
      <c r="B40" s="2" t="str">
        <f>VLOOKUP(F40,[1]NUTS_Europa!$A$2:$C$81,2,FALSE)</f>
        <v>FRG0</v>
      </c>
      <c r="C40" s="2">
        <f>VLOOKUP(F40,[1]NUTS_Europa!$A$2:$C$81,3,FALSE)</f>
        <v>282</v>
      </c>
      <c r="D40" s="2" t="str">
        <f>VLOOKUP(G40,[1]NUTS_Europa!$A$2:$C$81,2,FALSE)</f>
        <v>NL12</v>
      </c>
      <c r="E40" s="2">
        <f>VLOOKUP(G40,[1]NUTS_Europa!$A$2:$C$81,3,FALSE)</f>
        <v>250</v>
      </c>
      <c r="F40" s="2">
        <v>22</v>
      </c>
      <c r="G40" s="2">
        <v>71</v>
      </c>
      <c r="H40" s="2">
        <v>20241.534835206374</v>
      </c>
      <c r="I40" s="2">
        <v>85033.431195800527</v>
      </c>
      <c r="J40" s="2">
        <v>199058.85829999999</v>
      </c>
      <c r="K40" s="2">
        <v>25.928571428571427</v>
      </c>
      <c r="L40" s="2">
        <v>17.233168871675641</v>
      </c>
      <c r="M40" s="2">
        <v>2.7782178093605734</v>
      </c>
      <c r="N40" s="2">
        <v>30.927692154878642</v>
      </c>
    </row>
    <row r="41" spans="2:14">
      <c r="B41" s="2" t="str">
        <f>VLOOKUP(F41,[1]NUTS_Europa!$A$2:$C$81,2,FALSE)</f>
        <v>FRH0</v>
      </c>
      <c r="C41" s="2">
        <f>VLOOKUP(F41,[1]NUTS_Europa!$A$2:$C$81,3,FALSE)</f>
        <v>283</v>
      </c>
      <c r="D41" s="2" t="str">
        <f>VLOOKUP(G41,[1]NUTS_Europa!$A$2:$C$81,2,FALSE)</f>
        <v>FRI1</v>
      </c>
      <c r="E41" s="2">
        <f>VLOOKUP(G41,[1]NUTS_Europa!$A$2:$C$81,3,FALSE)</f>
        <v>275</v>
      </c>
      <c r="F41" s="2">
        <v>23</v>
      </c>
      <c r="G41" s="2">
        <v>64</v>
      </c>
      <c r="H41" s="2">
        <v>10780.903803988149</v>
      </c>
      <c r="I41" s="2">
        <v>39753.950534200587</v>
      </c>
      <c r="J41" s="2">
        <v>156784.57750000001</v>
      </c>
      <c r="K41" s="2">
        <v>5.7142857142857144</v>
      </c>
      <c r="L41" s="2">
        <v>8.1668965863515499</v>
      </c>
      <c r="M41" s="2">
        <v>1.007632166822809</v>
      </c>
      <c r="N41" s="2">
        <v>12.526900752527801</v>
      </c>
    </row>
    <row r="42" spans="2:14">
      <c r="B42" s="2" t="str">
        <f>VLOOKUP(F42,[1]NUTS_Europa!$A$2:$C$81,2,FALSE)</f>
        <v>FRI1</v>
      </c>
      <c r="C42" s="2">
        <f>VLOOKUP(F42,[1]NUTS_Europa!$A$2:$C$81,3,FALSE)</f>
        <v>283</v>
      </c>
      <c r="D42" s="2" t="str">
        <f>VLOOKUP(G42,[1]NUTS_Europa!$A$2:$C$81,2,FALSE)</f>
        <v>FRH0</v>
      </c>
      <c r="E42" s="2">
        <f>VLOOKUP(G42,[1]NUTS_Europa!$A$2:$C$81,3,FALSE)</f>
        <v>282</v>
      </c>
      <c r="F42" s="2">
        <v>24</v>
      </c>
      <c r="G42" s="2">
        <v>63</v>
      </c>
      <c r="H42" s="2">
        <v>6456.0338612385731</v>
      </c>
      <c r="I42" s="2">
        <v>47076.56152731055</v>
      </c>
      <c r="J42" s="2">
        <v>199597.76430000001</v>
      </c>
      <c r="K42" s="2">
        <v>7.8571428571428568</v>
      </c>
      <c r="L42" s="2">
        <v>13.857288007034658</v>
      </c>
      <c r="M42" s="2">
        <v>1.0101408659077731</v>
      </c>
      <c r="N42" s="2">
        <v>12.558088943506652</v>
      </c>
    </row>
    <row r="43" spans="2:14">
      <c r="B43" s="2" t="str">
        <f>VLOOKUP(F43,[1]NUTS_Europa!$A$2:$C$81,2,FALSE)</f>
        <v>FRI1</v>
      </c>
      <c r="C43" s="2">
        <f>VLOOKUP(F43,[1]NUTS_Europa!$A$2:$C$81,3,FALSE)</f>
        <v>283</v>
      </c>
      <c r="D43" s="2" t="str">
        <f>VLOOKUP(G43,[1]NUTS_Europa!$A$2:$C$81,2,FALSE)</f>
        <v>FRI3</v>
      </c>
      <c r="E43" s="2">
        <f>VLOOKUP(G43,[1]NUTS_Europa!$A$2:$C$81,3,FALSE)</f>
        <v>282</v>
      </c>
      <c r="F43" s="2">
        <v>24</v>
      </c>
      <c r="G43" s="2">
        <v>65</v>
      </c>
      <c r="H43" s="2">
        <v>8780.9505416167904</v>
      </c>
      <c r="I43" s="2">
        <v>47076.56152731055</v>
      </c>
      <c r="J43" s="2">
        <v>120125.8052</v>
      </c>
      <c r="K43" s="2">
        <v>7.8571428571428568</v>
      </c>
      <c r="L43" s="2">
        <v>13.857288007034658</v>
      </c>
      <c r="M43" s="2">
        <v>1.0101408659077731</v>
      </c>
      <c r="N43" s="2">
        <v>12.558088943506652</v>
      </c>
    </row>
    <row r="44" spans="2:14">
      <c r="B44" s="2" t="str">
        <f>VLOOKUP(F44,[1]NUTS_Europa!$A$2:$C$81,2,FALSE)</f>
        <v>FRI3</v>
      </c>
      <c r="C44" s="2">
        <f>VLOOKUP(F44,[1]NUTS_Europa!$A$2:$C$81,3,FALSE)</f>
        <v>283</v>
      </c>
      <c r="D44" s="2" t="str">
        <f>VLOOKUP(G44,[1]NUTS_Europa!$A$2:$C$81,2,FALSE)</f>
        <v>FRI3</v>
      </c>
      <c r="E44" s="2">
        <f>VLOOKUP(G44,[1]NUTS_Europa!$A$2:$C$81,3,FALSE)</f>
        <v>282</v>
      </c>
      <c r="F44" s="2">
        <v>25</v>
      </c>
      <c r="G44" s="2">
        <v>65</v>
      </c>
      <c r="H44" s="2">
        <v>6794.0536622864702</v>
      </c>
      <c r="I44" s="2">
        <v>47076.56152731055</v>
      </c>
      <c r="J44" s="2">
        <v>122072.6309</v>
      </c>
      <c r="K44" s="2">
        <v>7.8571428571428568</v>
      </c>
      <c r="L44" s="2">
        <v>13.857288007034658</v>
      </c>
      <c r="M44" s="2">
        <v>1.0101408659077731</v>
      </c>
      <c r="N44" s="2">
        <v>12.558088943506652</v>
      </c>
    </row>
    <row r="45" spans="2:14">
      <c r="B45" s="2" t="str">
        <f>VLOOKUP(F45,[1]NUTS_Europa!$A$2:$C$81,2,FALSE)</f>
        <v>FRJ2</v>
      </c>
      <c r="C45" s="2">
        <f>VLOOKUP(F45,[1]NUTS_Europa!$A$2:$C$81,3,FALSE)</f>
        <v>283</v>
      </c>
      <c r="D45" s="2" t="str">
        <f>VLOOKUP(G45,[1]NUTS_Europa!$A$2:$C$81,2,FALSE)</f>
        <v>FRI2</v>
      </c>
      <c r="E45" s="2">
        <f>VLOOKUP(G45,[1]NUTS_Europa!$A$2:$C$81,3,FALSE)</f>
        <v>275</v>
      </c>
      <c r="F45" s="2">
        <v>28</v>
      </c>
      <c r="G45" s="2">
        <v>69</v>
      </c>
      <c r="H45" s="2">
        <v>10846.695086740425</v>
      </c>
      <c r="I45" s="2">
        <v>39753.950534200587</v>
      </c>
      <c r="J45" s="2">
        <v>117061.7148</v>
      </c>
      <c r="K45" s="2">
        <v>5.7142857142857144</v>
      </c>
      <c r="L45" s="2">
        <v>8.1668965863515499</v>
      </c>
      <c r="M45" s="2">
        <v>1.007632166822809</v>
      </c>
      <c r="N45" s="2">
        <v>12.526900752527801</v>
      </c>
    </row>
    <row r="46" spans="2:14">
      <c r="B46" s="2" t="str">
        <f>VLOOKUP(F46,[1]NUTS_Europa!$A$2:$C$81,2,FALSE)</f>
        <v>FRI2</v>
      </c>
      <c r="C46" s="2">
        <f>VLOOKUP(F46,[1]NUTS_Europa!$A$2:$C$81,3,FALSE)</f>
        <v>269</v>
      </c>
      <c r="D46" s="2" t="str">
        <f>VLOOKUP(G46,[1]NUTS_Europa!$A$2:$C$81,2,FALSE)</f>
        <v>DE94</v>
      </c>
      <c r="E46" s="2">
        <f>VLOOKUP(G46,[1]NUTS_Europa!$A$2:$C$81,3,FALSE)</f>
        <v>1069</v>
      </c>
      <c r="F46" s="2">
        <v>29</v>
      </c>
      <c r="G46" s="2">
        <v>48</v>
      </c>
      <c r="H46" s="2">
        <v>26893.86901737022</v>
      </c>
      <c r="I46" s="2">
        <v>90234.169652615179</v>
      </c>
      <c r="J46" s="2">
        <v>163029.68049999999</v>
      </c>
      <c r="K46" s="2">
        <v>37.217857142857142</v>
      </c>
      <c r="L46" s="2">
        <v>14.734434503900236</v>
      </c>
      <c r="M46" s="2">
        <v>4.1022665522314528</v>
      </c>
      <c r="N46" s="2">
        <v>52.695479294783247</v>
      </c>
    </row>
    <row r="47" spans="2:14">
      <c r="B47" s="2" t="str">
        <f>VLOOKUP(F47,[1]NUTS_Europa!$A$2:$C$81,2,FALSE)</f>
        <v>NL11</v>
      </c>
      <c r="C47" s="2">
        <f>VLOOKUP(F47,[1]NUTS_Europa!$A$2:$C$81,3,FALSE)</f>
        <v>245</v>
      </c>
      <c r="D47" s="2" t="str">
        <f>VLOOKUP(G47,[1]NUTS_Europa!$A$2:$C$81,2,FALSE)</f>
        <v>NL32</v>
      </c>
      <c r="E47" s="2">
        <f>VLOOKUP(G47,[1]NUTS_Europa!$A$2:$C$81,3,FALSE)</f>
        <v>218</v>
      </c>
      <c r="F47" s="2">
        <v>30</v>
      </c>
      <c r="G47" s="2">
        <v>32</v>
      </c>
      <c r="H47" s="2">
        <v>38687.771422882775</v>
      </c>
      <c r="I47" s="2">
        <v>491626.44646810624</v>
      </c>
      <c r="J47" s="2">
        <v>163171.4883</v>
      </c>
      <c r="K47" s="2">
        <v>16.082857142857144</v>
      </c>
      <c r="L47" s="2">
        <v>11.002505913664749</v>
      </c>
      <c r="M47" s="2">
        <v>0.90266341119967397</v>
      </c>
      <c r="N47" s="2">
        <v>12.259917689751211</v>
      </c>
    </row>
    <row r="48" spans="2:14">
      <c r="B48" s="2" t="str">
        <f>VLOOKUP(F48,[1]NUTS_Europa!$A$2:$C$81,2,FALSE)</f>
        <v>NL11</v>
      </c>
      <c r="C48" s="2">
        <f>VLOOKUP(F48,[1]NUTS_Europa!$A$2:$C$81,3,FALSE)</f>
        <v>245</v>
      </c>
      <c r="D48" s="2" t="str">
        <f>VLOOKUP(G48,[1]NUTS_Europa!$A$2:$C$81,2,FALSE)</f>
        <v>NL34</v>
      </c>
      <c r="E48" s="2">
        <f>VLOOKUP(G48,[1]NUTS_Europa!$A$2:$C$81,3,FALSE)</f>
        <v>218</v>
      </c>
      <c r="F48" s="2">
        <v>30</v>
      </c>
      <c r="G48" s="2">
        <v>74</v>
      </c>
      <c r="H48" s="2">
        <v>41290.700293420996</v>
      </c>
      <c r="I48" s="2">
        <v>491626.44646810624</v>
      </c>
      <c r="J48" s="2">
        <v>115262.5922</v>
      </c>
      <c r="K48" s="2">
        <v>16.082857142857144</v>
      </c>
      <c r="L48" s="2">
        <v>11.002505913664749</v>
      </c>
      <c r="M48" s="2">
        <v>0.90266341119967397</v>
      </c>
      <c r="N48" s="2">
        <v>12.259917689751211</v>
      </c>
    </row>
    <row r="49" spans="2:14">
      <c r="B49" s="2" t="str">
        <f>VLOOKUP(F49,[1]NUTS_Europa!$A$2:$C$81,2,FALSE)</f>
        <v>NL12</v>
      </c>
      <c r="C49" s="2">
        <f>VLOOKUP(F49,[1]NUTS_Europa!$A$2:$C$81,3,FALSE)</f>
        <v>218</v>
      </c>
      <c r="D49" s="2" t="str">
        <f>VLOOKUP(G49,[1]NUTS_Europa!$A$2:$C$81,2,FALSE)</f>
        <v>DE60</v>
      </c>
      <c r="E49" s="2">
        <f>VLOOKUP(G49,[1]NUTS_Europa!$A$2:$C$81,3,FALSE)</f>
        <v>245</v>
      </c>
      <c r="F49" s="2">
        <v>31</v>
      </c>
      <c r="G49" s="2">
        <v>45</v>
      </c>
      <c r="H49" s="2">
        <v>40469.739425162195</v>
      </c>
      <c r="I49" s="2">
        <v>491626.44646810624</v>
      </c>
      <c r="J49" s="2">
        <v>126450.71709999999</v>
      </c>
      <c r="K49" s="2">
        <v>16.082857142857144</v>
      </c>
      <c r="L49" s="2">
        <v>11.002505913664749</v>
      </c>
      <c r="M49" s="2">
        <v>0.90266341119967397</v>
      </c>
      <c r="N49" s="2">
        <v>12.259917689751211</v>
      </c>
    </row>
    <row r="50" spans="2:14">
      <c r="B50" s="2" t="str">
        <f>VLOOKUP(F50,[1]NUTS_Europa!$A$2:$C$81,2,FALSE)</f>
        <v>NL12</v>
      </c>
      <c r="C50" s="2">
        <f>VLOOKUP(F50,[1]NUTS_Europa!$A$2:$C$81,3,FALSE)</f>
        <v>218</v>
      </c>
      <c r="D50" s="2" t="str">
        <f>VLOOKUP(G50,[1]NUTS_Europa!$A$2:$C$81,2,FALSE)</f>
        <v>DE93</v>
      </c>
      <c r="E50" s="2">
        <f>VLOOKUP(G50,[1]NUTS_Europa!$A$2:$C$81,3,FALSE)</f>
        <v>245</v>
      </c>
      <c r="F50" s="2">
        <v>31</v>
      </c>
      <c r="G50" s="2">
        <v>47</v>
      </c>
      <c r="H50" s="2">
        <v>40711.198504061846</v>
      </c>
      <c r="I50" s="2">
        <v>491626.44646810624</v>
      </c>
      <c r="J50" s="2">
        <v>141696.47589999999</v>
      </c>
      <c r="K50" s="2">
        <v>16.082857142857144</v>
      </c>
      <c r="L50" s="2">
        <v>11.002505913664749</v>
      </c>
      <c r="M50" s="2">
        <v>0.90266341119967397</v>
      </c>
      <c r="N50" s="2">
        <v>12.259917689751211</v>
      </c>
    </row>
    <row r="51" spans="2:14">
      <c r="B51" s="2" t="str">
        <f>VLOOKUP(F51,[1]NUTS_Europa!$A$2:$C$81,2,FALSE)</f>
        <v>NL32</v>
      </c>
      <c r="C51" s="2">
        <f>VLOOKUP(F51,[1]NUTS_Europa!$A$2:$C$81,3,FALSE)</f>
        <v>218</v>
      </c>
      <c r="D51" s="2" t="str">
        <f>VLOOKUP(G51,[1]NUTS_Europa!$A$2:$C$81,2,FALSE)</f>
        <v>DE80</v>
      </c>
      <c r="E51" s="2">
        <f>VLOOKUP(G51,[1]NUTS_Europa!$A$2:$C$81,3,FALSE)</f>
        <v>245</v>
      </c>
      <c r="F51" s="2">
        <v>32</v>
      </c>
      <c r="G51" s="2">
        <v>46</v>
      </c>
      <c r="H51" s="2">
        <v>42357.94942215745</v>
      </c>
      <c r="I51" s="2">
        <v>491626.44646810624</v>
      </c>
      <c r="J51" s="2">
        <v>141512.31529999999</v>
      </c>
      <c r="K51" s="2">
        <v>16.082857142857144</v>
      </c>
      <c r="L51" s="2">
        <v>11.002505913664749</v>
      </c>
      <c r="M51" s="2">
        <v>0.90266341119967397</v>
      </c>
      <c r="N51" s="2">
        <v>12.259917689751211</v>
      </c>
    </row>
    <row r="52" spans="2:14">
      <c r="B52" s="2" t="str">
        <f>VLOOKUP(F52,[1]NUTS_Europa!$A$2:$C$81,2,FALSE)</f>
        <v>NL41</v>
      </c>
      <c r="C52" s="2">
        <f>VLOOKUP(F52,[1]NUTS_Europa!$A$2:$C$81,3,FALSE)</f>
        <v>253</v>
      </c>
      <c r="D52" s="2" t="str">
        <f>VLOOKUP(G52,[1]NUTS_Europa!$A$2:$C$81,2,FALSE)</f>
        <v>BE23</v>
      </c>
      <c r="E52" s="2">
        <f>VLOOKUP(G52,[1]NUTS_Europa!$A$2:$C$81,3,FALSE)</f>
        <v>220</v>
      </c>
      <c r="F52" s="2">
        <v>35</v>
      </c>
      <c r="G52" s="2">
        <v>42</v>
      </c>
      <c r="H52" s="2">
        <v>3000.9988261586891</v>
      </c>
      <c r="I52" s="2">
        <v>46481.24258646935</v>
      </c>
      <c r="J52" s="2">
        <v>192445.7181</v>
      </c>
      <c r="K52" s="2">
        <v>6.2142857142857144</v>
      </c>
      <c r="L52" s="2">
        <v>10.913979096886159</v>
      </c>
      <c r="M52" s="2">
        <v>1.0419117301672187</v>
      </c>
      <c r="N52" s="2">
        <v>12.721768050000001</v>
      </c>
    </row>
    <row r="53" spans="2:14">
      <c r="B53" s="2" t="str">
        <f>VLOOKUP(F53,[1]NUTS_Europa!$A$2:$C$81,2,FALSE)</f>
        <v>PT11</v>
      </c>
      <c r="C53" s="2">
        <f>VLOOKUP(F53,[1]NUTS_Europa!$A$2:$C$81,3,FALSE)</f>
        <v>111</v>
      </c>
      <c r="D53" s="2" t="str">
        <f>VLOOKUP(G53,[1]NUTS_Europa!$A$2:$C$81,2,FALSE)</f>
        <v>PT11</v>
      </c>
      <c r="E53" s="2">
        <f>VLOOKUP(G53,[1]NUTS_Europa!$A$2:$C$81,3,FALSE)</f>
        <v>288</v>
      </c>
      <c r="F53" s="2">
        <v>36</v>
      </c>
      <c r="G53" s="2">
        <v>76</v>
      </c>
      <c r="H53" s="2">
        <v>5943.9384026769139</v>
      </c>
      <c r="I53" s="2">
        <v>46343.775921962442</v>
      </c>
      <c r="J53" s="2">
        <v>192445.7181</v>
      </c>
      <c r="K53" s="2">
        <v>5.2835714285714284</v>
      </c>
      <c r="L53" s="2">
        <v>8.6640416603178121</v>
      </c>
      <c r="M53" s="2">
        <v>0.67391978418212883</v>
      </c>
      <c r="N53" s="2">
        <v>10.2314247</v>
      </c>
    </row>
    <row r="54" spans="2:14">
      <c r="B54" s="2" t="str">
        <f>VLOOKUP(F54,[1]NUTS_Europa!$A$2:$C$81,2,FALSE)</f>
        <v>PT15</v>
      </c>
      <c r="C54" s="2">
        <f>VLOOKUP(F54,[1]NUTS_Europa!$A$2:$C$81,3,FALSE)</f>
        <v>1065</v>
      </c>
      <c r="D54" s="2" t="str">
        <f>VLOOKUP(G54,[1]NUTS_Europa!$A$2:$C$81,2,FALSE)</f>
        <v>PT17</v>
      </c>
      <c r="E54" s="2">
        <f>VLOOKUP(G54,[1]NUTS_Europa!$A$2:$C$81,3,FALSE)</f>
        <v>294</v>
      </c>
      <c r="F54" s="2">
        <v>37</v>
      </c>
      <c r="G54" s="2">
        <v>39</v>
      </c>
      <c r="H54" s="2">
        <v>15818.988293538916</v>
      </c>
      <c r="I54" s="2">
        <v>42215.691883079882</v>
      </c>
      <c r="J54" s="2">
        <v>507158.32770000002</v>
      </c>
      <c r="K54" s="2">
        <v>3.2142857142857144</v>
      </c>
      <c r="L54" s="2">
        <v>8.420402435532262</v>
      </c>
      <c r="M54" s="2">
        <v>3.2063130992817319</v>
      </c>
      <c r="N54" s="2">
        <v>48.678124325637803</v>
      </c>
    </row>
    <row r="55" spans="2:14">
      <c r="B55" s="2" t="str">
        <f>VLOOKUP(F55,[1]NUTS_Europa!$A$2:$C$81,2,FALSE)</f>
        <v>PT15</v>
      </c>
      <c r="C55" s="2">
        <f>VLOOKUP(F55,[1]NUTS_Europa!$A$2:$C$81,3,FALSE)</f>
        <v>1065</v>
      </c>
      <c r="D55" s="2" t="str">
        <f>VLOOKUP(G55,[1]NUTS_Europa!$A$2:$C$81,2,FALSE)</f>
        <v>PT16</v>
      </c>
      <c r="E55" s="2">
        <f>VLOOKUP(G55,[1]NUTS_Europa!$A$2:$C$81,3,FALSE)</f>
        <v>294</v>
      </c>
      <c r="F55" s="2">
        <v>37</v>
      </c>
      <c r="G55" s="2">
        <v>78</v>
      </c>
      <c r="H55" s="2">
        <v>34827.124084584786</v>
      </c>
      <c r="I55" s="2">
        <v>42215.691883079882</v>
      </c>
      <c r="J55" s="2">
        <v>507158.32770000002</v>
      </c>
      <c r="K55" s="2">
        <v>3.2142857142857144</v>
      </c>
      <c r="L55" s="2">
        <v>8.420402435532262</v>
      </c>
      <c r="M55" s="2">
        <v>3.2063130992817319</v>
      </c>
      <c r="N55" s="2">
        <v>48.678124325637803</v>
      </c>
    </row>
    <row r="56" spans="2:14">
      <c r="B56" s="2" t="str">
        <f>VLOOKUP(F56,[1]NUTS_Europa!$A$2:$C$81,2,FALSE)</f>
        <v>PT16</v>
      </c>
      <c r="C56" s="2">
        <f>VLOOKUP(F56,[1]NUTS_Europa!$A$2:$C$81,3,FALSE)</f>
        <v>111</v>
      </c>
      <c r="D56" s="2" t="str">
        <f>VLOOKUP(G56,[1]NUTS_Europa!$A$2:$C$81,2,FALSE)</f>
        <v>PT11</v>
      </c>
      <c r="E56" s="2">
        <f>VLOOKUP(G56,[1]NUTS_Europa!$A$2:$C$81,3,FALSE)</f>
        <v>288</v>
      </c>
      <c r="F56" s="2">
        <v>38</v>
      </c>
      <c r="G56" s="2">
        <v>76</v>
      </c>
      <c r="H56" s="2">
        <v>5608.0918868994131</v>
      </c>
      <c r="I56" s="2">
        <v>46343.775921962442</v>
      </c>
      <c r="J56" s="2">
        <v>144185.261</v>
      </c>
      <c r="K56" s="2">
        <v>5.2835714285714284</v>
      </c>
      <c r="L56" s="2">
        <v>8.6640416603178121</v>
      </c>
      <c r="M56" s="2">
        <v>0.67391978418212883</v>
      </c>
      <c r="N56" s="2">
        <v>10.2314247</v>
      </c>
    </row>
    <row r="57" spans="2:14">
      <c r="B57" s="2" t="str">
        <f>VLOOKUP(F57,[1]NUTS_Europa!$A$2:$C$81,2,FALSE)</f>
        <v>PT17</v>
      </c>
      <c r="C57" s="2">
        <f>VLOOKUP(F57,[1]NUTS_Europa!$A$2:$C$81,3,FALSE)</f>
        <v>294</v>
      </c>
      <c r="D57" s="2" t="str">
        <f>VLOOKUP(G57,[1]NUTS_Europa!$A$2:$C$81,2,FALSE)</f>
        <v>PT18</v>
      </c>
      <c r="E57" s="2">
        <f>VLOOKUP(G57,[1]NUTS_Europa!$A$2:$C$81,3,FALSE)</f>
        <v>1065</v>
      </c>
      <c r="F57" s="2">
        <v>39</v>
      </c>
      <c r="G57" s="2">
        <v>40</v>
      </c>
      <c r="H57" s="2">
        <v>12367.611922602546</v>
      </c>
      <c r="I57" s="2">
        <v>42215.691883079882</v>
      </c>
      <c r="J57" s="2">
        <v>126450.71709999999</v>
      </c>
      <c r="K57" s="2">
        <v>3.2142857142857144</v>
      </c>
      <c r="L57" s="2">
        <v>8.420402435532262</v>
      </c>
      <c r="M57" s="2">
        <v>3.2063130992817319</v>
      </c>
      <c r="N57" s="2">
        <v>48.678124325637803</v>
      </c>
    </row>
    <row r="58" spans="2:14">
      <c r="B58" s="2" t="str">
        <f>VLOOKUP(F58,[1]NUTS_Europa!$A$2:$C$81,2,FALSE)</f>
        <v>PT18</v>
      </c>
      <c r="C58" s="2">
        <f>VLOOKUP(F58,[1]NUTS_Europa!$A$2:$C$81,3,FALSE)</f>
        <v>1065</v>
      </c>
      <c r="D58" s="2" t="str">
        <f>VLOOKUP(G58,[1]NUTS_Europa!$A$2:$C$81,2,FALSE)</f>
        <v>PT16</v>
      </c>
      <c r="E58" s="2">
        <f>VLOOKUP(G58,[1]NUTS_Europa!$A$2:$C$81,3,FALSE)</f>
        <v>294</v>
      </c>
      <c r="F58" s="2">
        <v>40</v>
      </c>
      <c r="G58" s="2">
        <v>78</v>
      </c>
      <c r="H58" s="2">
        <v>31375.747713648412</v>
      </c>
      <c r="I58" s="2">
        <v>42215.691883079882</v>
      </c>
      <c r="J58" s="2">
        <v>126450.71709999999</v>
      </c>
      <c r="K58" s="2">
        <v>3.2142857142857144</v>
      </c>
      <c r="L58" s="2">
        <v>8.420402435532262</v>
      </c>
      <c r="M58" s="2">
        <v>3.2063130992817319</v>
      </c>
      <c r="N58" s="2">
        <v>48.678124325637803</v>
      </c>
    </row>
    <row r="59" spans="2:14">
      <c r="B59" s="2" t="str">
        <f>VLOOKUP(F59,[1]NUTS_Europa!$A$2:$C$81,2,FALSE)</f>
        <v>BE25</v>
      </c>
      <c r="C59" s="2">
        <f>VLOOKUP(F59,[1]NUTS_Europa!$A$2:$C$81,3,FALSE)</f>
        <v>220</v>
      </c>
      <c r="D59" s="2" t="str">
        <f>VLOOKUP(G59,[1]NUTS_Europa!$A$2:$C$81,2,FALSE)</f>
        <v>NL32</v>
      </c>
      <c r="E59" s="2">
        <f>VLOOKUP(G59,[1]NUTS_Europa!$A$2:$C$81,3,FALSE)</f>
        <v>253</v>
      </c>
      <c r="F59" s="2">
        <v>43</v>
      </c>
      <c r="G59" s="2">
        <v>72</v>
      </c>
      <c r="H59" s="2">
        <v>4218.6972038381755</v>
      </c>
      <c r="I59" s="2">
        <v>46481.24258646935</v>
      </c>
      <c r="J59" s="2">
        <v>117061.7148</v>
      </c>
      <c r="K59" s="2">
        <v>6.2142857142857144</v>
      </c>
      <c r="L59" s="2">
        <v>10.913979096886159</v>
      </c>
      <c r="M59" s="2">
        <v>1.0419117301672187</v>
      </c>
      <c r="N59" s="2">
        <v>12.721768050000001</v>
      </c>
    </row>
    <row r="60" spans="2:14">
      <c r="B60" s="2" t="str">
        <f>VLOOKUP(F60,[1]NUTS_Europa!$A$2:$C$81,2,FALSE)</f>
        <v>DE50</v>
      </c>
      <c r="C60" s="2">
        <f>VLOOKUP(F60,[1]NUTS_Europa!$A$2:$C$81,3,FALSE)</f>
        <v>1069</v>
      </c>
      <c r="D60" s="2" t="str">
        <f>VLOOKUP(G60,[1]NUTS_Europa!$A$2:$C$81,2,FALSE)</f>
        <v>FRD1</v>
      </c>
      <c r="E60" s="2">
        <f>VLOOKUP(G60,[1]NUTS_Europa!$A$2:$C$81,3,FALSE)</f>
        <v>269</v>
      </c>
      <c r="F60" s="2">
        <v>44</v>
      </c>
      <c r="G60" s="2">
        <v>59</v>
      </c>
      <c r="H60" s="2">
        <v>18037.655985171761</v>
      </c>
      <c r="I60" s="2">
        <v>90234.169652615179</v>
      </c>
      <c r="J60" s="2">
        <v>145277.79319999999</v>
      </c>
      <c r="K60" s="2">
        <v>37.217857142857142</v>
      </c>
      <c r="L60" s="2">
        <v>14.734434503900236</v>
      </c>
      <c r="M60" s="2">
        <v>4.1022665522314528</v>
      </c>
      <c r="N60" s="2">
        <v>52.695479294783247</v>
      </c>
    </row>
    <row r="61" spans="2:14">
      <c r="B61" s="2" t="str">
        <f>VLOOKUP(F61,[1]NUTS_Europa!$A$2:$C$81,2,FALSE)</f>
        <v>DE60</v>
      </c>
      <c r="C61" s="2">
        <f>VLOOKUP(F61,[1]NUTS_Europa!$A$2:$C$81,3,FALSE)</f>
        <v>245</v>
      </c>
      <c r="D61" s="2" t="str">
        <f>VLOOKUP(G61,[1]NUTS_Europa!$A$2:$C$81,2,FALSE)</f>
        <v>NL11</v>
      </c>
      <c r="E61" s="2">
        <f>VLOOKUP(G61,[1]NUTS_Europa!$A$2:$C$81,3,FALSE)</f>
        <v>218</v>
      </c>
      <c r="F61" s="2">
        <v>45</v>
      </c>
      <c r="G61" s="2">
        <v>70</v>
      </c>
      <c r="H61" s="2">
        <v>41145.824846081217</v>
      </c>
      <c r="I61" s="2">
        <v>491626.44646810624</v>
      </c>
      <c r="J61" s="2">
        <v>163029.68049999999</v>
      </c>
      <c r="K61" s="2">
        <v>16.082857142857144</v>
      </c>
      <c r="L61" s="2">
        <v>11.002505913664749</v>
      </c>
      <c r="M61" s="2">
        <v>0.90266341119967397</v>
      </c>
      <c r="N61" s="2">
        <v>12.259917689751211</v>
      </c>
    </row>
    <row r="62" spans="2:14">
      <c r="B62" s="2" t="str">
        <f>VLOOKUP(F62,[1]NUTS_Europa!$A$2:$C$81,2,FALSE)</f>
        <v>DE80</v>
      </c>
      <c r="C62" s="2">
        <f>VLOOKUP(F62,[1]NUTS_Europa!$A$2:$C$81,3,FALSE)</f>
        <v>245</v>
      </c>
      <c r="D62" s="2" t="str">
        <f>VLOOKUP(G62,[1]NUTS_Europa!$A$2:$C$81,2,FALSE)</f>
        <v>NL41</v>
      </c>
      <c r="E62" s="2">
        <f>VLOOKUP(G62,[1]NUTS_Europa!$A$2:$C$81,3,FALSE)</f>
        <v>218</v>
      </c>
      <c r="F62" s="2">
        <v>46</v>
      </c>
      <c r="G62" s="2">
        <v>75</v>
      </c>
      <c r="H62" s="2">
        <v>44075.528336730298</v>
      </c>
      <c r="I62" s="2">
        <v>491626.44646810624</v>
      </c>
      <c r="J62" s="2">
        <v>163029.68049999999</v>
      </c>
      <c r="K62" s="2">
        <v>16.082857142857144</v>
      </c>
      <c r="L62" s="2">
        <v>11.002505913664749</v>
      </c>
      <c r="M62" s="2">
        <v>0.90266341119967397</v>
      </c>
      <c r="N62" s="2">
        <v>12.259917689751211</v>
      </c>
    </row>
    <row r="63" spans="2:14">
      <c r="B63" s="2" t="str">
        <f>VLOOKUP(F63,[1]NUTS_Europa!$A$2:$C$81,2,FALSE)</f>
        <v>DE93</v>
      </c>
      <c r="C63" s="2">
        <f>VLOOKUP(F63,[1]NUTS_Europa!$A$2:$C$81,3,FALSE)</f>
        <v>245</v>
      </c>
      <c r="D63" s="2" t="str">
        <f>VLOOKUP(G63,[1]NUTS_Europa!$A$2:$C$81,2,FALSE)</f>
        <v>NL41</v>
      </c>
      <c r="E63" s="2">
        <f>VLOOKUP(G63,[1]NUTS_Europa!$A$2:$C$81,3,FALSE)</f>
        <v>218</v>
      </c>
      <c r="F63" s="2">
        <v>47</v>
      </c>
      <c r="G63" s="2">
        <v>75</v>
      </c>
      <c r="H63" s="2">
        <v>40534.128512868767</v>
      </c>
      <c r="I63" s="2">
        <v>491626.44646810624</v>
      </c>
      <c r="J63" s="2">
        <v>176841.96369999999</v>
      </c>
      <c r="K63" s="2">
        <v>16.082857142857144</v>
      </c>
      <c r="L63" s="2">
        <v>11.002505913664749</v>
      </c>
      <c r="M63" s="2">
        <v>0.90266341119967397</v>
      </c>
      <c r="N63" s="2">
        <v>12.259917689751211</v>
      </c>
    </row>
    <row r="64" spans="2:14">
      <c r="B64" s="2" t="str">
        <f>VLOOKUP(F64,[1]NUTS_Europa!$A$2:$C$81,2,FALSE)</f>
        <v>DE94</v>
      </c>
      <c r="C64" s="2">
        <f>VLOOKUP(F64,[1]NUTS_Europa!$A$2:$C$81,3,FALSE)</f>
        <v>1069</v>
      </c>
      <c r="D64" s="2" t="str">
        <f>VLOOKUP(G64,[1]NUTS_Europa!$A$2:$C$81,2,FALSE)</f>
        <v>FRD1</v>
      </c>
      <c r="E64" s="2">
        <f>VLOOKUP(G64,[1]NUTS_Europa!$A$2:$C$81,3,FALSE)</f>
        <v>269</v>
      </c>
      <c r="F64" s="2">
        <v>48</v>
      </c>
      <c r="G64" s="2">
        <v>59</v>
      </c>
      <c r="H64" s="2">
        <v>21358.735872246183</v>
      </c>
      <c r="I64" s="2">
        <v>90234.169652615179</v>
      </c>
      <c r="J64" s="2">
        <v>114203.5226</v>
      </c>
      <c r="K64" s="2">
        <v>37.217857142857142</v>
      </c>
      <c r="L64" s="2">
        <v>14.734434503900236</v>
      </c>
      <c r="M64" s="2">
        <v>4.1022665522314528</v>
      </c>
      <c r="N64" s="2">
        <v>52.695479294783247</v>
      </c>
    </row>
    <row r="65" spans="2:14">
      <c r="B65" s="2" t="str">
        <f>VLOOKUP(F65,[1]NUTS_Europa!$A$2:$C$81,2,FALSE)</f>
        <v>DEA1</v>
      </c>
      <c r="C65" s="2">
        <f>VLOOKUP(F65,[1]NUTS_Europa!$A$2:$C$81,3,FALSE)</f>
        <v>245</v>
      </c>
      <c r="D65" s="2" t="str">
        <f>VLOOKUP(G65,[1]NUTS_Europa!$A$2:$C$81,2,FALSE)</f>
        <v>NL11</v>
      </c>
      <c r="E65" s="2">
        <f>VLOOKUP(G65,[1]NUTS_Europa!$A$2:$C$81,3,FALSE)</f>
        <v>218</v>
      </c>
      <c r="F65" s="2">
        <v>49</v>
      </c>
      <c r="G65" s="2">
        <v>70</v>
      </c>
      <c r="H65" s="2">
        <v>43978.944705170441</v>
      </c>
      <c r="I65" s="2">
        <v>491626.44646810624</v>
      </c>
      <c r="J65" s="2">
        <v>144185.261</v>
      </c>
      <c r="K65" s="2">
        <v>16.082857142857144</v>
      </c>
      <c r="L65" s="2">
        <v>11.002505913664749</v>
      </c>
      <c r="M65" s="2">
        <v>0.90266341119967397</v>
      </c>
      <c r="N65" s="2">
        <v>12.259917689751211</v>
      </c>
    </row>
    <row r="66" spans="2:14">
      <c r="B66" s="2" t="str">
        <f>VLOOKUP(F66,[1]NUTS_Europa!$A$2:$C$81,2,FALSE)</f>
        <v>DEA1</v>
      </c>
      <c r="C66" s="2">
        <f>VLOOKUP(F66,[1]NUTS_Europa!$A$2:$C$81,3,FALSE)</f>
        <v>245</v>
      </c>
      <c r="D66" s="2" t="str">
        <f>VLOOKUP(G66,[1]NUTS_Europa!$A$2:$C$81,2,FALSE)</f>
        <v>NL34</v>
      </c>
      <c r="E66" s="2">
        <f>VLOOKUP(G66,[1]NUTS_Europa!$A$2:$C$81,3,FALSE)</f>
        <v>218</v>
      </c>
      <c r="F66" s="2">
        <v>49</v>
      </c>
      <c r="G66" s="2">
        <v>74</v>
      </c>
      <c r="H66" s="2">
        <v>44011.139249023727</v>
      </c>
      <c r="I66" s="2">
        <v>491626.44646810624</v>
      </c>
      <c r="J66" s="2">
        <v>117768.50930000001</v>
      </c>
      <c r="K66" s="2">
        <v>16.082857142857144</v>
      </c>
      <c r="L66" s="2">
        <v>11.002505913664749</v>
      </c>
      <c r="M66" s="2">
        <v>0.90266341119967397</v>
      </c>
      <c r="N66" s="2">
        <v>12.259917689751211</v>
      </c>
    </row>
    <row r="67" spans="2:14">
      <c r="B67" s="2" t="str">
        <f>VLOOKUP(F67,[1]NUTS_Europa!$A$2:$C$81,2,FALSE)</f>
        <v>DEF0</v>
      </c>
      <c r="C67" s="2">
        <f>VLOOKUP(F67,[1]NUTS_Europa!$A$2:$C$81,3,FALSE)</f>
        <v>245</v>
      </c>
      <c r="D67" s="2" t="str">
        <f>VLOOKUP(G67,[1]NUTS_Europa!$A$2:$C$81,2,FALSE)</f>
        <v>FRE1</v>
      </c>
      <c r="E67" s="2">
        <f>VLOOKUP(G67,[1]NUTS_Europa!$A$2:$C$81,3,FALSE)</f>
        <v>235</v>
      </c>
      <c r="F67" s="2">
        <v>50</v>
      </c>
      <c r="G67" s="2">
        <v>61</v>
      </c>
      <c r="H67" s="2">
        <v>55290.848847695779</v>
      </c>
      <c r="I67" s="2">
        <v>519339.16173742648</v>
      </c>
      <c r="J67" s="2">
        <v>163171.4883</v>
      </c>
      <c r="K67" s="2">
        <v>25.493571428571432</v>
      </c>
      <c r="L67" s="2">
        <v>11.64090914252291</v>
      </c>
      <c r="M67" s="2">
        <v>1.2745961749415338</v>
      </c>
      <c r="N67" s="2">
        <v>16.348367820226315</v>
      </c>
    </row>
    <row r="68" spans="2:14">
      <c r="B68" s="2" t="str">
        <f>VLOOKUP(F68,[1]NUTS_Europa!$A$2:$C$81,2,FALSE)</f>
        <v>DEF0</v>
      </c>
      <c r="C68" s="2">
        <f>VLOOKUP(F68,[1]NUTS_Europa!$A$2:$C$81,3,FALSE)</f>
        <v>245</v>
      </c>
      <c r="D68" s="2" t="str">
        <f>VLOOKUP(G68,[1]NUTS_Europa!$A$2:$C$81,2,FALSE)</f>
        <v>FRF2</v>
      </c>
      <c r="E68" s="2">
        <f>VLOOKUP(G68,[1]NUTS_Europa!$A$2:$C$81,3,FALSE)</f>
        <v>235</v>
      </c>
      <c r="F68" s="2">
        <v>50</v>
      </c>
      <c r="G68" s="2">
        <v>67</v>
      </c>
      <c r="H68" s="2">
        <v>60622.855933568339</v>
      </c>
      <c r="I68" s="2">
        <v>519339.16173742648</v>
      </c>
      <c r="J68" s="2">
        <v>142392.87169999999</v>
      </c>
      <c r="K68" s="2">
        <v>25.493571428571432</v>
      </c>
      <c r="L68" s="2">
        <v>11.64090914252291</v>
      </c>
      <c r="M68" s="2">
        <v>1.2745961749415338</v>
      </c>
      <c r="N68" s="2">
        <v>16.348367820226315</v>
      </c>
    </row>
    <row r="69" spans="2:14">
      <c r="B69" s="2" t="str">
        <f>VLOOKUP(F69,[1]NUTS_Europa!$A$2:$C$81,2,FALSE)</f>
        <v>ES11</v>
      </c>
      <c r="C69" s="2">
        <f>VLOOKUP(F69,[1]NUTS_Europa!$A$2:$C$81,3,FALSE)</f>
        <v>285</v>
      </c>
      <c r="D69" s="2" t="str">
        <f>VLOOKUP(G69,[1]NUTS_Europa!$A$2:$C$81,2,FALSE)</f>
        <v>ES12</v>
      </c>
      <c r="E69" s="2">
        <f>VLOOKUP(G69,[1]NUTS_Europa!$A$2:$C$81,3,FALSE)</f>
        <v>163</v>
      </c>
      <c r="F69" s="2">
        <v>51</v>
      </c>
      <c r="G69" s="2">
        <v>52</v>
      </c>
      <c r="H69" s="2">
        <v>7355.9213893014094</v>
      </c>
      <c r="I69" s="2">
        <v>59212.716276865031</v>
      </c>
      <c r="J69" s="2">
        <v>127001.217</v>
      </c>
      <c r="K69" s="2">
        <v>18.214285714285715</v>
      </c>
      <c r="L69" s="2">
        <v>11.371136440958006</v>
      </c>
      <c r="M69" s="2">
        <v>0.94138018485179786</v>
      </c>
      <c r="N69" s="2">
        <v>12.09245655</v>
      </c>
    </row>
    <row r="70" spans="2:14">
      <c r="B70" s="2" t="str">
        <f>VLOOKUP(F70,[1]NUTS_Europa!$A$2:$C$81,2,FALSE)</f>
        <v>ES11</v>
      </c>
      <c r="C70" s="2">
        <f>VLOOKUP(F70,[1]NUTS_Europa!$A$2:$C$81,3,FALSE)</f>
        <v>285</v>
      </c>
      <c r="D70" s="2" t="str">
        <f>VLOOKUP(G70,[1]NUTS_Europa!$A$2:$C$81,2,FALSE)</f>
        <v>FRJ2</v>
      </c>
      <c r="E70" s="2">
        <f>VLOOKUP(G70,[1]NUTS_Europa!$A$2:$C$81,3,FALSE)</f>
        <v>163</v>
      </c>
      <c r="F70" s="2">
        <v>51</v>
      </c>
      <c r="G70" s="2">
        <v>68</v>
      </c>
      <c r="H70" s="2">
        <v>11372.902438189361</v>
      </c>
      <c r="I70" s="2">
        <v>59212.716276865031</v>
      </c>
      <c r="J70" s="2">
        <v>117923.68180000001</v>
      </c>
      <c r="K70" s="2">
        <v>18.214285714285715</v>
      </c>
      <c r="L70" s="2">
        <v>11.371136440958006</v>
      </c>
      <c r="M70" s="2">
        <v>0.94138018485179786</v>
      </c>
      <c r="N70" s="2">
        <v>12.09245655</v>
      </c>
    </row>
    <row r="71" spans="2:14">
      <c r="B71" s="2" t="str">
        <f>VLOOKUP(F71,[1]NUTS_Europa!$A$2:$C$81,2,FALSE)</f>
        <v>ES13</v>
      </c>
      <c r="C71" s="2">
        <f>VLOOKUP(F71,[1]NUTS_Europa!$A$2:$C$81,3,FALSE)</f>
        <v>285</v>
      </c>
      <c r="D71" s="2" t="str">
        <f>VLOOKUP(G71,[1]NUTS_Europa!$A$2:$C$81,2,FALSE)</f>
        <v>FRJ2</v>
      </c>
      <c r="E71" s="2">
        <f>VLOOKUP(G71,[1]NUTS_Europa!$A$2:$C$81,3,FALSE)</f>
        <v>163</v>
      </c>
      <c r="F71" s="2">
        <v>53</v>
      </c>
      <c r="G71" s="2">
        <v>68</v>
      </c>
      <c r="H71" s="2">
        <v>16596.56554128871</v>
      </c>
      <c r="I71" s="2">
        <v>59212.716276865031</v>
      </c>
      <c r="J71" s="2">
        <v>123840.01519999999</v>
      </c>
      <c r="K71" s="2">
        <v>18.214285714285715</v>
      </c>
      <c r="L71" s="2">
        <v>11.371136440958006</v>
      </c>
      <c r="M71" s="2">
        <v>0.94138018485179786</v>
      </c>
      <c r="N71" s="2">
        <v>12.09245655</v>
      </c>
    </row>
    <row r="72" spans="2:14">
      <c r="B72" s="2" t="str">
        <f>VLOOKUP(F72,[1]NUTS_Europa!$A$2:$C$81,2,FALSE)</f>
        <v>ES21</v>
      </c>
      <c r="C72" s="2">
        <f>VLOOKUP(F72,[1]NUTS_Europa!$A$2:$C$81,3,FALSE)</f>
        <v>1063</v>
      </c>
      <c r="D72" s="2" t="str">
        <f>VLOOKUP(G72,[1]NUTS_Europa!$A$2:$C$81,2,FALSE)</f>
        <v>ES62</v>
      </c>
      <c r="E72" s="2">
        <f>VLOOKUP(G72,[1]NUTS_Europa!$A$2:$C$81,3,FALSE)</f>
        <v>462</v>
      </c>
      <c r="F72" s="2">
        <v>54</v>
      </c>
      <c r="G72" s="2">
        <v>58</v>
      </c>
      <c r="H72" s="2">
        <v>17550.396574143808</v>
      </c>
      <c r="I72" s="2">
        <v>357632.33373200393</v>
      </c>
      <c r="J72" s="2">
        <v>131067.4498</v>
      </c>
      <c r="K72" s="2">
        <v>32.857142857142854</v>
      </c>
      <c r="L72" s="2">
        <v>13.24865008520014</v>
      </c>
      <c r="M72" s="2">
        <v>0.81507264240296062</v>
      </c>
      <c r="N72" s="2">
        <v>12.374402060174839</v>
      </c>
    </row>
    <row r="73" spans="2:14">
      <c r="B73" s="2" t="str">
        <f>VLOOKUP(F73,[1]NUTS_Europa!$A$2:$C$81,2,FALSE)</f>
        <v>ES51</v>
      </c>
      <c r="C73" s="2">
        <f>VLOOKUP(F73,[1]NUTS_Europa!$A$2:$C$81,3,FALSE)</f>
        <v>1064</v>
      </c>
      <c r="D73" s="2" t="str">
        <f>VLOOKUP(G73,[1]NUTS_Europa!$A$2:$C$81,2,FALSE)</f>
        <v>ES61</v>
      </c>
      <c r="E73" s="2">
        <f>VLOOKUP(G73,[1]NUTS_Europa!$A$2:$C$81,3,FALSE)</f>
        <v>297</v>
      </c>
      <c r="F73" s="2">
        <v>55</v>
      </c>
      <c r="G73" s="2">
        <v>57</v>
      </c>
      <c r="H73" s="2">
        <v>10642.303927952407</v>
      </c>
      <c r="I73" s="2">
        <v>73400.582568712765</v>
      </c>
      <c r="J73" s="2">
        <v>117061.7148</v>
      </c>
      <c r="K73" s="2">
        <v>33.071428571428569</v>
      </c>
      <c r="L73" s="2">
        <v>11.134939892724343</v>
      </c>
      <c r="M73" s="2">
        <v>0.83351292974559399</v>
      </c>
      <c r="N73" s="2">
        <v>12.654361805861022</v>
      </c>
    </row>
    <row r="74" spans="2:14">
      <c r="B74" s="2" t="str">
        <f>VLOOKUP(F74,[1]NUTS_Europa!$A$2:$C$81,2,FALSE)</f>
        <v>ES51</v>
      </c>
      <c r="C74" s="2">
        <f>VLOOKUP(F74,[1]NUTS_Europa!$A$2:$C$81,3,FALSE)</f>
        <v>1064</v>
      </c>
      <c r="D74" s="2" t="str">
        <f>VLOOKUP(G74,[1]NUTS_Europa!$A$2:$C$81,2,FALSE)</f>
        <v>PT17</v>
      </c>
      <c r="E74" s="2">
        <f>VLOOKUP(G74,[1]NUTS_Europa!$A$2:$C$81,3,FALSE)</f>
        <v>297</v>
      </c>
      <c r="F74" s="2">
        <v>55</v>
      </c>
      <c r="G74" s="2">
        <v>79</v>
      </c>
      <c r="H74" s="2">
        <v>11821.98149858019</v>
      </c>
      <c r="I74" s="2">
        <v>73400.582568712765</v>
      </c>
      <c r="J74" s="2">
        <v>117923.68180000001</v>
      </c>
      <c r="K74" s="2">
        <v>33.071428571428569</v>
      </c>
      <c r="L74" s="2">
        <v>11.134939892724343</v>
      </c>
      <c r="M74" s="2">
        <v>0.83351292974559399</v>
      </c>
      <c r="N74" s="2">
        <v>12.654361805861022</v>
      </c>
    </row>
    <row r="75" spans="2:14">
      <c r="B75" s="2" t="str">
        <f>VLOOKUP(F75,[1]NUTS_Europa!$A$2:$C$81,2,FALSE)</f>
        <v>ES52</v>
      </c>
      <c r="C75" s="2">
        <f>VLOOKUP(F75,[1]NUTS_Europa!$A$2:$C$81,3,FALSE)</f>
        <v>1063</v>
      </c>
      <c r="D75" s="2" t="str">
        <f>VLOOKUP(G75,[1]NUTS_Europa!$A$2:$C$81,2,FALSE)</f>
        <v>PT15</v>
      </c>
      <c r="E75" s="2">
        <f>VLOOKUP(G75,[1]NUTS_Europa!$A$2:$C$81,3,FALSE)</f>
        <v>61</v>
      </c>
      <c r="F75" s="2">
        <v>56</v>
      </c>
      <c r="G75" s="2">
        <v>77</v>
      </c>
      <c r="H75" s="2">
        <v>40470.801084610073</v>
      </c>
      <c r="I75" s="2">
        <v>358415.34755420394</v>
      </c>
      <c r="J75" s="2">
        <v>118487.9544</v>
      </c>
      <c r="K75" s="2">
        <v>37.142857142857146</v>
      </c>
      <c r="L75" s="2">
        <v>10.498953396722637</v>
      </c>
      <c r="M75" s="2">
        <v>2.7891888131711045</v>
      </c>
      <c r="N75" s="2">
        <v>45.492445828008663</v>
      </c>
    </row>
    <row r="76" spans="2:14">
      <c r="B76" s="2" t="str">
        <f>VLOOKUP(F76,[1]NUTS_Europa!$A$2:$C$81,2,FALSE)</f>
        <v>ES61</v>
      </c>
      <c r="C76" s="2">
        <f>VLOOKUP(F76,[1]NUTS_Europa!$A$2:$C$81,3,FALSE)</f>
        <v>297</v>
      </c>
      <c r="D76" s="2" t="str">
        <f>VLOOKUP(G76,[1]NUTS_Europa!$A$2:$C$81,2,FALSE)</f>
        <v>FRJ1</v>
      </c>
      <c r="E76" s="2">
        <f>VLOOKUP(G76,[1]NUTS_Europa!$A$2:$C$81,3,FALSE)</f>
        <v>1064</v>
      </c>
      <c r="F76" s="2">
        <v>57</v>
      </c>
      <c r="G76" s="2">
        <v>66</v>
      </c>
      <c r="H76" s="2">
        <v>10609.073573850217</v>
      </c>
      <c r="I76" s="2">
        <v>73400.582568712765</v>
      </c>
      <c r="J76" s="2">
        <v>159445.52859999999</v>
      </c>
      <c r="K76" s="2">
        <v>33.071428571428569</v>
      </c>
      <c r="L76" s="2">
        <v>11.134939892724343</v>
      </c>
      <c r="M76" s="2">
        <v>0.83351292974559399</v>
      </c>
      <c r="N76" s="2">
        <v>12.654361805861022</v>
      </c>
    </row>
    <row r="77" spans="2:14">
      <c r="B77" s="2" t="str">
        <f>VLOOKUP(F77,[1]NUTS_Europa!$A$2:$C$81,2,FALSE)</f>
        <v>ES62</v>
      </c>
      <c r="C77" s="2">
        <f>VLOOKUP(F77,[1]NUTS_Europa!$A$2:$C$81,3,FALSE)</f>
        <v>462</v>
      </c>
      <c r="D77" s="2" t="str">
        <f>VLOOKUP(G77,[1]NUTS_Europa!$A$2:$C$81,2,FALSE)</f>
        <v>PT18</v>
      </c>
      <c r="E77" s="2">
        <f>VLOOKUP(G77,[1]NUTS_Europa!$A$2:$C$81,3,FALSE)</f>
        <v>61</v>
      </c>
      <c r="F77" s="2">
        <v>58</v>
      </c>
      <c r="G77" s="2">
        <v>80</v>
      </c>
      <c r="H77" s="2">
        <v>28503.037975083131</v>
      </c>
      <c r="I77" s="2">
        <v>41316.350910721929</v>
      </c>
      <c r="J77" s="2">
        <v>199597.76430000001</v>
      </c>
      <c r="K77" s="2">
        <v>4.7857142857142856</v>
      </c>
      <c r="L77" s="2">
        <v>9.9525581299243253</v>
      </c>
      <c r="M77" s="2">
        <v>1.4518343173840174</v>
      </c>
      <c r="N77" s="2">
        <v>23.67982179010146</v>
      </c>
    </row>
    <row r="78" spans="2:14">
      <c r="B78" s="2" t="str">
        <f>VLOOKUP(F78,[1]NUTS_Europa!$A$2:$C$81,2,FALSE)</f>
        <v>FRD2</v>
      </c>
      <c r="C78" s="2">
        <f>VLOOKUP(F78,[1]NUTS_Europa!$A$2:$C$81,3,FALSE)</f>
        <v>271</v>
      </c>
      <c r="D78" s="2" t="str">
        <f>VLOOKUP(G78,[1]NUTS_Europa!$A$2:$C$81,2,FALSE)</f>
        <v>PT15</v>
      </c>
      <c r="E78" s="2">
        <f>VLOOKUP(G78,[1]NUTS_Europa!$A$2:$C$81,3,FALSE)</f>
        <v>61</v>
      </c>
      <c r="F78" s="2">
        <v>60</v>
      </c>
      <c r="G78" s="2">
        <v>77</v>
      </c>
      <c r="H78" s="2">
        <v>5131.0369366321438</v>
      </c>
      <c r="I78" s="2">
        <v>128931.5092145704</v>
      </c>
      <c r="J78" s="2">
        <v>154854.3009</v>
      </c>
      <c r="K78" s="2">
        <v>82.714285714285708</v>
      </c>
      <c r="L78" s="2">
        <v>10.029305859160557</v>
      </c>
      <c r="M78" s="2">
        <v>0.83440418552950846</v>
      </c>
      <c r="N78" s="2">
        <v>11.384664750000001</v>
      </c>
    </row>
    <row r="79" spans="2:14">
      <c r="B79" s="2" t="str">
        <f>VLOOKUP(F79,[1]NUTS_Europa!$A$2:$C$81,2,FALSE)</f>
        <v>FRD2</v>
      </c>
      <c r="C79" s="2">
        <f>VLOOKUP(F79,[1]NUTS_Europa!$A$2:$C$81,3,FALSE)</f>
        <v>271</v>
      </c>
      <c r="D79" s="2" t="str">
        <f>VLOOKUP(G79,[1]NUTS_Europa!$A$2:$C$81,2,FALSE)</f>
        <v>PT18</v>
      </c>
      <c r="E79" s="2">
        <f>VLOOKUP(G79,[1]NUTS_Europa!$A$2:$C$81,3,FALSE)</f>
        <v>61</v>
      </c>
      <c r="F79" s="2">
        <v>60</v>
      </c>
      <c r="G79" s="2">
        <v>80</v>
      </c>
      <c r="H79" s="2">
        <v>7477.8831128618949</v>
      </c>
      <c r="I79" s="2">
        <v>128931.5092145704</v>
      </c>
      <c r="J79" s="2">
        <v>120125.8052</v>
      </c>
      <c r="K79" s="2">
        <v>82.714285714285708</v>
      </c>
      <c r="L79" s="2">
        <v>10.029305859160557</v>
      </c>
      <c r="M79" s="2">
        <v>0.83440418552950846</v>
      </c>
      <c r="N79" s="2">
        <v>11.384664750000001</v>
      </c>
    </row>
    <row r="80" spans="2:14">
      <c r="B80" s="2" t="str">
        <f>VLOOKUP(F80,[1]NUTS_Europa!$A$2:$C$81,2,FALSE)</f>
        <v>FRG0</v>
      </c>
      <c r="C80" s="2">
        <f>VLOOKUP(F80,[1]NUTS_Europa!$A$2:$C$81,3,FALSE)</f>
        <v>283</v>
      </c>
      <c r="D80" s="2" t="str">
        <f>VLOOKUP(G80,[1]NUTS_Europa!$A$2:$C$81,2,FALSE)</f>
        <v>FRI1</v>
      </c>
      <c r="E80" s="2">
        <f>VLOOKUP(G80,[1]NUTS_Europa!$A$2:$C$81,3,FALSE)</f>
        <v>275</v>
      </c>
      <c r="F80" s="2">
        <v>62</v>
      </c>
      <c r="G80" s="2">
        <v>64</v>
      </c>
      <c r="H80" s="2">
        <v>10090.095335089249</v>
      </c>
      <c r="I80" s="2">
        <v>39753.950534200587</v>
      </c>
      <c r="J80" s="2">
        <v>156784.57750000001</v>
      </c>
      <c r="K80" s="2">
        <v>5.7142857142857144</v>
      </c>
      <c r="L80" s="2">
        <v>8.1668965863515499</v>
      </c>
      <c r="M80" s="2">
        <v>1.007632166822809</v>
      </c>
      <c r="N80" s="2">
        <v>12.526900752527801</v>
      </c>
    </row>
    <row r="81" spans="2:14">
      <c r="B81" s="2" t="str">
        <f>VLOOKUP(F81,[1]NUTS_Europa!$A$2:$C$81,2,FALSE)</f>
        <v>FRG0</v>
      </c>
      <c r="C81" s="2">
        <f>VLOOKUP(F81,[1]NUTS_Europa!$A$2:$C$81,3,FALSE)</f>
        <v>283</v>
      </c>
      <c r="D81" s="2" t="str">
        <f>VLOOKUP(G81,[1]NUTS_Europa!$A$2:$C$81,2,FALSE)</f>
        <v>FRI2</v>
      </c>
      <c r="E81" s="2">
        <f>VLOOKUP(G81,[1]NUTS_Europa!$A$2:$C$81,3,FALSE)</f>
        <v>275</v>
      </c>
      <c r="F81" s="2">
        <v>62</v>
      </c>
      <c r="G81" s="2">
        <v>69</v>
      </c>
      <c r="H81" s="2">
        <v>7918.9830042641415</v>
      </c>
      <c r="I81" s="2">
        <v>39753.950534200587</v>
      </c>
      <c r="J81" s="2">
        <v>507158.32770000002</v>
      </c>
      <c r="K81" s="2">
        <v>5.7142857142857144</v>
      </c>
      <c r="L81" s="2">
        <v>8.1668965863515499</v>
      </c>
      <c r="M81" s="2">
        <v>1.007632166822809</v>
      </c>
      <c r="N81" s="2">
        <v>12.526900752527801</v>
      </c>
    </row>
    <row r="82" spans="2:14">
      <c r="B82" s="2" t="str">
        <f>VLOOKUP(F82,[1]NUTS_Europa!$A$2:$C$81,2,FALSE)</f>
        <v>FRH0</v>
      </c>
      <c r="C82" s="2">
        <f>VLOOKUP(F82,[1]NUTS_Europa!$A$2:$C$81,3,FALSE)</f>
        <v>282</v>
      </c>
      <c r="D82" s="2" t="str">
        <f>VLOOKUP(G82,[1]NUTS_Europa!$A$2:$C$81,2,FALSE)</f>
        <v>NL12</v>
      </c>
      <c r="E82" s="2">
        <f>VLOOKUP(G82,[1]NUTS_Europa!$A$2:$C$81,3,FALSE)</f>
        <v>250</v>
      </c>
      <c r="F82" s="2">
        <v>63</v>
      </c>
      <c r="G82" s="2">
        <v>71</v>
      </c>
      <c r="H82" s="2">
        <v>18576.60438343279</v>
      </c>
      <c r="I82" s="2">
        <v>85033.431195800527</v>
      </c>
      <c r="J82" s="2">
        <v>117923.68180000001</v>
      </c>
      <c r="K82" s="2">
        <v>25.928571428571427</v>
      </c>
      <c r="L82" s="2">
        <v>17.233168871675641</v>
      </c>
      <c r="M82" s="2">
        <v>2.7782178093605734</v>
      </c>
      <c r="N82" s="2">
        <v>30.927692154878642</v>
      </c>
    </row>
    <row r="83" spans="2:14">
      <c r="B83" s="2" t="str">
        <f>VLOOKUP(F83,[1]NUTS_Europa!$A$2:$C$81,2,FALSE)</f>
        <v>FRJ1</v>
      </c>
      <c r="C83" s="2">
        <f>VLOOKUP(F83,[1]NUTS_Europa!$A$2:$C$81,3,FALSE)</f>
        <v>1064</v>
      </c>
      <c r="D83" s="2" t="str">
        <f>VLOOKUP(G83,[1]NUTS_Europa!$A$2:$C$81,2,FALSE)</f>
        <v>PT17</v>
      </c>
      <c r="E83" s="2">
        <f>VLOOKUP(G83,[1]NUTS_Europa!$A$2:$C$81,3,FALSE)</f>
        <v>297</v>
      </c>
      <c r="F83" s="2">
        <v>66</v>
      </c>
      <c r="G83" s="2">
        <v>79</v>
      </c>
      <c r="H83" s="2">
        <v>11788.751144477998</v>
      </c>
      <c r="I83" s="2">
        <v>73400.582568712765</v>
      </c>
      <c r="J83" s="2">
        <v>192445.7181</v>
      </c>
      <c r="K83" s="2">
        <v>33.071428571428569</v>
      </c>
      <c r="L83" s="2">
        <v>11.134939892724343</v>
      </c>
      <c r="M83" s="2">
        <v>0.83351292974559399</v>
      </c>
      <c r="N83" s="2">
        <v>12.654361805861022</v>
      </c>
    </row>
  </sheetData>
  <autoFilter ref="B3:I83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BCE4-BE65-405A-8FDD-0CA40878136F}">
  <dimension ref="B1:N83"/>
  <sheetViews>
    <sheetView tabSelected="1" topLeftCell="A10" workbookViewId="0">
      <selection activeCell="H1" sqref="H1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H1" s="2" t="s">
        <v>36</v>
      </c>
    </row>
    <row r="3" spans="2:14">
      <c r="F3" s="2" t="s">
        <v>4</v>
      </c>
      <c r="G3" s="2" t="s">
        <v>5</v>
      </c>
      <c r="H3" s="2" t="s">
        <v>22</v>
      </c>
      <c r="I3" s="2" t="s">
        <v>23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>
      <c r="B4" s="2" t="str">
        <f>VLOOKUP(F4,[1]NUTS_Europa!$A$2:$C$81,2,FALSE)</f>
        <v>BE21</v>
      </c>
      <c r="C4" s="2">
        <f>VLOOKUP(F4,[1]NUTS_Europa!$A$2:$C$81,3,FALSE)</f>
        <v>253</v>
      </c>
      <c r="D4" s="2" t="str">
        <f>VLOOKUP(G4,[1]NUTS_Europa!$A$2:$C$81,2,FALSE)</f>
        <v>NL33</v>
      </c>
      <c r="E4" s="2">
        <f>VLOOKUP(G4,[1]NUTS_Europa!$A$2:$C$81,3,FALSE)</f>
        <v>250</v>
      </c>
      <c r="F4" s="2">
        <v>1</v>
      </c>
      <c r="G4" s="2">
        <v>33</v>
      </c>
      <c r="H4" s="3">
        <v>31867.965674673978</v>
      </c>
      <c r="I4" s="3">
        <v>89623.342733313169</v>
      </c>
      <c r="J4" s="2">
        <v>507158.32770000002</v>
      </c>
      <c r="K4" s="2">
        <v>10.644285714285715</v>
      </c>
      <c r="L4" s="2">
        <v>12.476350833324796</v>
      </c>
      <c r="M4" s="2">
        <v>16.539684703476212</v>
      </c>
      <c r="N4" s="2">
        <v>184.1231724612696</v>
      </c>
    </row>
    <row r="5" spans="2:14">
      <c r="B5" s="2" t="str">
        <f>VLOOKUP(F5,[1]NUTS_Europa!$A$2:$C$81,2,FALSE)</f>
        <v>BE21</v>
      </c>
      <c r="C5" s="2">
        <f>VLOOKUP(F5,[1]NUTS_Europa!$A$2:$C$81,3,FALSE)</f>
        <v>253</v>
      </c>
      <c r="D5" s="2" t="str">
        <f>VLOOKUP(G5,[1]NUTS_Europa!$A$2:$C$81,2,FALSE)</f>
        <v>BE21</v>
      </c>
      <c r="E5" s="2">
        <f>VLOOKUP(G5,[1]NUTS_Europa!$A$2:$C$81,3,FALSE)</f>
        <v>250</v>
      </c>
      <c r="F5" s="2">
        <v>1</v>
      </c>
      <c r="G5" s="2">
        <v>41</v>
      </c>
      <c r="H5" s="2">
        <v>48597.323475235949</v>
      </c>
      <c r="I5" s="2">
        <v>89623.342733313169</v>
      </c>
      <c r="J5" s="2">
        <v>141696.47589999999</v>
      </c>
      <c r="K5" s="2">
        <v>10.644285714285715</v>
      </c>
      <c r="L5" s="2">
        <v>12.476350833324796</v>
      </c>
      <c r="M5" s="2">
        <v>16.539684703476212</v>
      </c>
      <c r="N5" s="2">
        <v>184.1231724612696</v>
      </c>
    </row>
    <row r="6" spans="2:14">
      <c r="B6" s="2" t="str">
        <f>VLOOKUP(F6,[1]NUTS_Europa!$A$2:$C$81,2,FALSE)</f>
        <v>BE23</v>
      </c>
      <c r="C6" s="2">
        <f>VLOOKUP(F6,[1]NUTS_Europa!$A$2:$C$81,3,FALSE)</f>
        <v>253</v>
      </c>
      <c r="D6" s="2" t="str">
        <f>VLOOKUP(G6,[1]NUTS_Europa!$A$2:$C$81,2,FALSE)</f>
        <v>FRE1</v>
      </c>
      <c r="E6" s="2">
        <f>VLOOKUP(G6,[1]NUTS_Europa!$A$2:$C$81,3,FALSE)</f>
        <v>220</v>
      </c>
      <c r="F6" s="2">
        <v>2</v>
      </c>
      <c r="G6" s="2">
        <v>21</v>
      </c>
      <c r="H6" s="2">
        <v>3443.6463845744142</v>
      </c>
      <c r="I6" s="2">
        <v>70065.110427457286</v>
      </c>
      <c r="J6" s="2">
        <v>163029.68049999999</v>
      </c>
      <c r="K6" s="2">
        <v>6.2142857142857144</v>
      </c>
      <c r="L6" s="2">
        <v>8.7592716880763266</v>
      </c>
      <c r="M6" s="2">
        <v>1.0419117301672187</v>
      </c>
      <c r="N6" s="2">
        <v>12.721768050000001</v>
      </c>
    </row>
    <row r="7" spans="2:14">
      <c r="B7" s="2" t="str">
        <f>VLOOKUP(F7,[1]NUTS_Europa!$A$2:$C$81,2,FALSE)</f>
        <v>BE23</v>
      </c>
      <c r="C7" s="2">
        <f>VLOOKUP(F7,[1]NUTS_Europa!$A$2:$C$81,3,FALSE)</f>
        <v>253</v>
      </c>
      <c r="D7" s="2" t="str">
        <f>VLOOKUP(G7,[1]NUTS_Europa!$A$2:$C$81,2,FALSE)</f>
        <v>BE23</v>
      </c>
      <c r="E7" s="2">
        <f>VLOOKUP(G7,[1]NUTS_Europa!$A$2:$C$81,3,FALSE)</f>
        <v>220</v>
      </c>
      <c r="F7" s="2">
        <v>2</v>
      </c>
      <c r="G7" s="2">
        <v>42</v>
      </c>
      <c r="H7" s="2">
        <v>2636.8585705563196</v>
      </c>
      <c r="I7" s="2">
        <v>70065.110427457286</v>
      </c>
      <c r="J7" s="2">
        <v>135416.16140000001</v>
      </c>
      <c r="K7" s="2">
        <v>6.2142857142857144</v>
      </c>
      <c r="L7" s="2">
        <v>8.7592716880763266</v>
      </c>
      <c r="M7" s="2">
        <v>1.0419117301672187</v>
      </c>
      <c r="N7" s="2">
        <v>12.721768050000001</v>
      </c>
    </row>
    <row r="8" spans="2:14">
      <c r="B8" s="2" t="str">
        <f>VLOOKUP(F8,[1]NUTS_Europa!$A$2:$C$81,2,FALSE)</f>
        <v>BE25</v>
      </c>
      <c r="C8" s="2">
        <f>VLOOKUP(F8,[1]NUTS_Europa!$A$2:$C$81,3,FALSE)</f>
        <v>235</v>
      </c>
      <c r="D8" s="2" t="str">
        <f>VLOOKUP(G8,[1]NUTS_Europa!$A$2:$C$81,2,FALSE)</f>
        <v>DE50</v>
      </c>
      <c r="E8" s="2">
        <f>VLOOKUP(G8,[1]NUTS_Europa!$A$2:$C$81,3,FALSE)</f>
        <v>245</v>
      </c>
      <c r="F8" s="2">
        <v>3</v>
      </c>
      <c r="G8" s="2">
        <v>4</v>
      </c>
      <c r="H8" s="2">
        <v>53526.392396573705</v>
      </c>
      <c r="I8" s="2">
        <v>433585.63664008724</v>
      </c>
      <c r="J8" s="2">
        <v>135416.16140000001</v>
      </c>
      <c r="K8" s="2">
        <v>25.493571428571432</v>
      </c>
      <c r="L8" s="2">
        <v>8.8319738147894924</v>
      </c>
      <c r="M8" s="2">
        <v>1.2745961749415338</v>
      </c>
      <c r="N8" s="2">
        <v>16.348367820226315</v>
      </c>
    </row>
    <row r="9" spans="2:14">
      <c r="B9" s="2" t="str">
        <f>VLOOKUP(F9,[1]NUTS_Europa!$A$2:$C$81,2,FALSE)</f>
        <v>BE25</v>
      </c>
      <c r="C9" s="2">
        <f>VLOOKUP(F9,[1]NUTS_Europa!$A$2:$C$81,3,FALSE)</f>
        <v>235</v>
      </c>
      <c r="D9" s="2" t="str">
        <f>VLOOKUP(G9,[1]NUTS_Europa!$A$2:$C$81,2,FALSE)</f>
        <v>DEF0</v>
      </c>
      <c r="E9" s="2">
        <f>VLOOKUP(G9,[1]NUTS_Europa!$A$2:$C$81,3,FALSE)</f>
        <v>245</v>
      </c>
      <c r="F9" s="2">
        <v>3</v>
      </c>
      <c r="G9" s="2">
        <v>50</v>
      </c>
      <c r="H9" s="2">
        <v>54964.57466208683</v>
      </c>
      <c r="I9" s="2">
        <v>433585.63664008724</v>
      </c>
      <c r="J9" s="2">
        <v>141512.31529999999</v>
      </c>
      <c r="K9" s="2">
        <v>25.493571428571432</v>
      </c>
      <c r="L9" s="2">
        <v>8.8319738147894924</v>
      </c>
      <c r="M9" s="2">
        <v>1.2745961749415338</v>
      </c>
      <c r="N9" s="2">
        <v>16.348367820226315</v>
      </c>
    </row>
    <row r="10" spans="2:14">
      <c r="B10" s="2" t="str">
        <f>VLOOKUP(F10,[1]NUTS_Europa!$A$2:$C$81,2,FALSE)</f>
        <v>DE50</v>
      </c>
      <c r="C10" s="2">
        <f>VLOOKUP(F10,[1]NUTS_Europa!$A$2:$C$81,3,FALSE)</f>
        <v>245</v>
      </c>
      <c r="D10" s="2" t="str">
        <f>VLOOKUP(G10,[1]NUTS_Europa!$A$2:$C$81,2,FALSE)</f>
        <v>FRE1</v>
      </c>
      <c r="E10" s="2">
        <f>VLOOKUP(G10,[1]NUTS_Europa!$A$2:$C$81,3,FALSE)</f>
        <v>235</v>
      </c>
      <c r="F10" s="2">
        <v>4</v>
      </c>
      <c r="G10" s="2">
        <v>61</v>
      </c>
      <c r="H10" s="2">
        <v>53852.666582182654</v>
      </c>
      <c r="I10" s="2">
        <v>433585.63664008724</v>
      </c>
      <c r="J10" s="2">
        <v>115262.5922</v>
      </c>
      <c r="K10" s="2">
        <v>25.493571428571432</v>
      </c>
      <c r="L10" s="2">
        <v>8.8319738147894924</v>
      </c>
      <c r="M10" s="2">
        <v>1.2745961749415338</v>
      </c>
      <c r="N10" s="2">
        <v>16.348367820226315</v>
      </c>
    </row>
    <row r="11" spans="2:14">
      <c r="B11" s="2" t="str">
        <f>VLOOKUP(F11,[1]NUTS_Europa!$A$2:$C$81,2,FALSE)</f>
        <v>DE60</v>
      </c>
      <c r="C11" s="2">
        <f>VLOOKUP(F11,[1]NUTS_Europa!$A$2:$C$81,3,FALSE)</f>
        <v>1069</v>
      </c>
      <c r="D11" s="2" t="str">
        <f>VLOOKUP(G11,[1]NUTS_Europa!$A$2:$C$81,2,FALSE)</f>
        <v>NL33</v>
      </c>
      <c r="E11" s="2">
        <f>VLOOKUP(G11,[1]NUTS_Europa!$A$2:$C$81,3,FALSE)</f>
        <v>250</v>
      </c>
      <c r="F11" s="2">
        <v>5</v>
      </c>
      <c r="G11" s="2">
        <v>33</v>
      </c>
      <c r="H11" s="2">
        <v>21398.321598908173</v>
      </c>
      <c r="I11" s="2">
        <v>103658.58653797556</v>
      </c>
      <c r="J11" s="2">
        <v>192445.7181</v>
      </c>
      <c r="K11" s="2">
        <v>21.790714285714284</v>
      </c>
      <c r="L11" s="2">
        <v>14.736596652080959</v>
      </c>
      <c r="M11" s="2">
        <v>12.147331422347436</v>
      </c>
      <c r="N11" s="2">
        <v>156.03799589887399</v>
      </c>
    </row>
    <row r="12" spans="2:14">
      <c r="B12" s="2" t="str">
        <f>VLOOKUP(F12,[1]NUTS_Europa!$A$2:$C$81,2,FALSE)</f>
        <v>DE60</v>
      </c>
      <c r="C12" s="2">
        <f>VLOOKUP(F12,[1]NUTS_Europa!$A$2:$C$81,3,FALSE)</f>
        <v>1069</v>
      </c>
      <c r="D12" s="2" t="str">
        <f>VLOOKUP(G12,[1]NUTS_Europa!$A$2:$C$81,2,FALSE)</f>
        <v>NL34</v>
      </c>
      <c r="E12" s="2">
        <f>VLOOKUP(G12,[1]NUTS_Europa!$A$2:$C$81,3,FALSE)</f>
        <v>250</v>
      </c>
      <c r="F12" s="2">
        <v>5</v>
      </c>
      <c r="G12" s="2">
        <v>34</v>
      </c>
      <c r="H12" s="2">
        <v>38444.161931694609</v>
      </c>
      <c r="I12" s="2">
        <v>103658.58653797556</v>
      </c>
      <c r="J12" s="2">
        <v>156784.57750000001</v>
      </c>
      <c r="K12" s="2">
        <v>21.790714285714284</v>
      </c>
      <c r="L12" s="2">
        <v>14.736596652080959</v>
      </c>
      <c r="M12" s="2">
        <v>12.147331422347436</v>
      </c>
      <c r="N12" s="2">
        <v>156.03799589887399</v>
      </c>
    </row>
    <row r="13" spans="2:14">
      <c r="B13" s="2" t="str">
        <f>VLOOKUP(F13,[1]NUTS_Europa!$A$2:$C$81,2,FALSE)</f>
        <v>DE80</v>
      </c>
      <c r="C13" s="2">
        <f>VLOOKUP(F13,[1]NUTS_Europa!$A$2:$C$81,3,FALSE)</f>
        <v>1069</v>
      </c>
      <c r="D13" s="2" t="str">
        <f>VLOOKUP(G13,[1]NUTS_Europa!$A$2:$C$81,2,FALSE)</f>
        <v>FRD1</v>
      </c>
      <c r="E13" s="2">
        <f>VLOOKUP(G13,[1]NUTS_Europa!$A$2:$C$81,3,FALSE)</f>
        <v>268</v>
      </c>
      <c r="F13" s="2">
        <v>6</v>
      </c>
      <c r="G13" s="2">
        <v>19</v>
      </c>
      <c r="H13" s="2">
        <v>8442.0205346791663</v>
      </c>
      <c r="I13" s="2">
        <v>120984.29217187152</v>
      </c>
      <c r="J13" s="2">
        <v>114346.8514</v>
      </c>
      <c r="K13" s="2">
        <v>44.646428571428565</v>
      </c>
      <c r="L13" s="2">
        <v>10.943448272401637</v>
      </c>
      <c r="M13" s="2">
        <v>0.94138018485179786</v>
      </c>
      <c r="N13" s="2">
        <v>12.09245655</v>
      </c>
    </row>
    <row r="14" spans="2:14">
      <c r="B14" s="2" t="str">
        <f>VLOOKUP(F14,[1]NUTS_Europa!$A$2:$C$81,2,FALSE)</f>
        <v>DE80</v>
      </c>
      <c r="C14" s="2">
        <f>VLOOKUP(F14,[1]NUTS_Europa!$A$2:$C$81,3,FALSE)</f>
        <v>1069</v>
      </c>
      <c r="D14" s="2" t="str">
        <f>VLOOKUP(G14,[1]NUTS_Europa!$A$2:$C$81,2,FALSE)</f>
        <v>FRF2</v>
      </c>
      <c r="E14" s="2">
        <f>VLOOKUP(G14,[1]NUTS_Europa!$A$2:$C$81,3,FALSE)</f>
        <v>269</v>
      </c>
      <c r="F14" s="2">
        <v>6</v>
      </c>
      <c r="G14" s="2">
        <v>27</v>
      </c>
      <c r="H14" s="2">
        <v>32083.056340924002</v>
      </c>
      <c r="I14" s="2">
        <v>113412.16067632471</v>
      </c>
      <c r="J14" s="2">
        <v>199058.85829999999</v>
      </c>
      <c r="K14" s="2">
        <v>37.217857142857142</v>
      </c>
      <c r="L14" s="2">
        <v>12.350051726377636</v>
      </c>
      <c r="M14" s="2">
        <v>4.1022665522314528</v>
      </c>
      <c r="N14" s="2">
        <v>52.695479294783247</v>
      </c>
    </row>
    <row r="15" spans="2:14">
      <c r="B15" s="2" t="str">
        <f>VLOOKUP(F15,[1]NUTS_Europa!$A$2:$C$81,2,FALSE)</f>
        <v>DE93</v>
      </c>
      <c r="C15" s="2">
        <f>VLOOKUP(F15,[1]NUTS_Europa!$A$2:$C$81,3,FALSE)</f>
        <v>1069</v>
      </c>
      <c r="D15" s="2" t="str">
        <f>VLOOKUP(G15,[1]NUTS_Europa!$A$2:$C$81,2,FALSE)</f>
        <v>NL34</v>
      </c>
      <c r="E15" s="2">
        <f>VLOOKUP(G15,[1]NUTS_Europa!$A$2:$C$81,3,FALSE)</f>
        <v>250</v>
      </c>
      <c r="F15" s="2">
        <v>7</v>
      </c>
      <c r="G15" s="2">
        <v>34</v>
      </c>
      <c r="H15" s="2">
        <v>46536.838531995854</v>
      </c>
      <c r="I15" s="2">
        <v>103658.58653797556</v>
      </c>
      <c r="J15" s="2">
        <v>115262.5922</v>
      </c>
      <c r="K15" s="2">
        <v>21.790714285714284</v>
      </c>
      <c r="L15" s="2">
        <v>14.736596652080959</v>
      </c>
      <c r="M15" s="2">
        <v>12.147331422347436</v>
      </c>
      <c r="N15" s="2">
        <v>156.03799589887399</v>
      </c>
    </row>
    <row r="16" spans="2:14">
      <c r="B16" s="2" t="str">
        <f>VLOOKUP(F16,[1]NUTS_Europa!$A$2:$C$81,2,FALSE)</f>
        <v>DE93</v>
      </c>
      <c r="C16" s="2">
        <f>VLOOKUP(F16,[1]NUTS_Europa!$A$2:$C$81,3,FALSE)</f>
        <v>1069</v>
      </c>
      <c r="D16" s="2" t="str">
        <f>VLOOKUP(G16,[1]NUTS_Europa!$A$2:$C$81,2,FALSE)</f>
        <v>BE21</v>
      </c>
      <c r="E16" s="2">
        <f>VLOOKUP(G16,[1]NUTS_Europa!$A$2:$C$81,3,FALSE)</f>
        <v>250</v>
      </c>
      <c r="F16" s="2">
        <v>7</v>
      </c>
      <c r="G16" s="2">
        <v>41</v>
      </c>
      <c r="H16" s="2">
        <v>43668.548091382763</v>
      </c>
      <c r="I16" s="2">
        <v>103658.58653797556</v>
      </c>
      <c r="J16" s="2">
        <v>119215.969</v>
      </c>
      <c r="K16" s="2">
        <v>21.790714285714284</v>
      </c>
      <c r="L16" s="2">
        <v>14.736596652080959</v>
      </c>
      <c r="M16" s="2">
        <v>12.147331422347436</v>
      </c>
      <c r="N16" s="2">
        <v>156.03799589887399</v>
      </c>
    </row>
    <row r="17" spans="2:14">
      <c r="B17" s="2" t="str">
        <f>VLOOKUP(F17,[1]NUTS_Europa!$A$2:$C$81,2,FALSE)</f>
        <v>DE94</v>
      </c>
      <c r="C17" s="2">
        <f>VLOOKUP(F17,[1]NUTS_Europa!$A$2:$C$81,3,FALSE)</f>
        <v>245</v>
      </c>
      <c r="D17" s="2" t="str">
        <f>VLOOKUP(G17,[1]NUTS_Europa!$A$2:$C$81,2,FALSE)</f>
        <v>FRE1</v>
      </c>
      <c r="E17" s="2">
        <f>VLOOKUP(G17,[1]NUTS_Europa!$A$2:$C$81,3,FALSE)</f>
        <v>235</v>
      </c>
      <c r="F17" s="2">
        <v>8</v>
      </c>
      <c r="G17" s="2">
        <v>61</v>
      </c>
      <c r="H17" s="2">
        <v>54148.889198064455</v>
      </c>
      <c r="I17" s="2">
        <v>433585.63664008724</v>
      </c>
      <c r="J17" s="2">
        <v>142841.86170000001</v>
      </c>
      <c r="K17" s="2">
        <v>25.493571428571432</v>
      </c>
      <c r="L17" s="2">
        <v>8.8319738147894924</v>
      </c>
      <c r="M17" s="2">
        <v>1.2745961749415338</v>
      </c>
      <c r="N17" s="2">
        <v>16.348367820226315</v>
      </c>
    </row>
    <row r="18" spans="2:14">
      <c r="B18" s="2" t="str">
        <f>VLOOKUP(F18,[1]NUTS_Europa!$A$2:$C$81,2,FALSE)</f>
        <v>DE94</v>
      </c>
      <c r="C18" s="2">
        <f>VLOOKUP(F18,[1]NUTS_Europa!$A$2:$C$81,3,FALSE)</f>
        <v>245</v>
      </c>
      <c r="D18" s="2" t="str">
        <f>VLOOKUP(G18,[1]NUTS_Europa!$A$2:$C$81,2,FALSE)</f>
        <v>FRF2</v>
      </c>
      <c r="E18" s="2">
        <f>VLOOKUP(G18,[1]NUTS_Europa!$A$2:$C$81,3,FALSE)</f>
        <v>235</v>
      </c>
      <c r="F18" s="2">
        <v>8</v>
      </c>
      <c r="G18" s="2">
        <v>67</v>
      </c>
      <c r="H18" s="2">
        <v>59480.896283937022</v>
      </c>
      <c r="I18" s="2">
        <v>433585.63664008724</v>
      </c>
      <c r="J18" s="2">
        <v>120125.8052</v>
      </c>
      <c r="K18" s="2">
        <v>25.493571428571432</v>
      </c>
      <c r="L18" s="2">
        <v>8.8319738147894924</v>
      </c>
      <c r="M18" s="2">
        <v>1.2745961749415338</v>
      </c>
      <c r="N18" s="2">
        <v>16.348367820226315</v>
      </c>
    </row>
    <row r="19" spans="2:14">
      <c r="B19" s="2" t="str">
        <f>VLOOKUP(F19,[1]NUTS_Europa!$A$2:$C$81,2,FALSE)</f>
        <v>DEA1</v>
      </c>
      <c r="C19" s="2">
        <f>VLOOKUP(F19,[1]NUTS_Europa!$A$2:$C$81,3,FALSE)</f>
        <v>253</v>
      </c>
      <c r="D19" s="2" t="str">
        <f>VLOOKUP(G19,[1]NUTS_Europa!$A$2:$C$81,2,FALSE)</f>
        <v>BE23</v>
      </c>
      <c r="E19" s="2">
        <f>VLOOKUP(G19,[1]NUTS_Europa!$A$2:$C$81,3,FALSE)</f>
        <v>220</v>
      </c>
      <c r="F19" s="2">
        <v>9</v>
      </c>
      <c r="G19" s="2">
        <v>42</v>
      </c>
      <c r="H19" s="2">
        <v>5768.7988423656952</v>
      </c>
      <c r="I19" s="2">
        <v>70065.110427457286</v>
      </c>
      <c r="J19" s="2">
        <v>145277.79319999999</v>
      </c>
      <c r="K19" s="2">
        <v>6.2142857142857144</v>
      </c>
      <c r="L19" s="2">
        <v>8.7592716880763266</v>
      </c>
      <c r="M19" s="2">
        <v>1.0419117301672187</v>
      </c>
      <c r="N19" s="2">
        <v>12.721768050000001</v>
      </c>
    </row>
    <row r="20" spans="2:14">
      <c r="B20" s="2" t="str">
        <f>VLOOKUP(F20,[1]NUTS_Europa!$A$2:$C$81,2,FALSE)</f>
        <v>DEA1</v>
      </c>
      <c r="C20" s="2">
        <f>VLOOKUP(F20,[1]NUTS_Europa!$A$2:$C$81,3,FALSE)</f>
        <v>253</v>
      </c>
      <c r="D20" s="2" t="str">
        <f>VLOOKUP(G20,[1]NUTS_Europa!$A$2:$C$81,2,FALSE)</f>
        <v>NL33</v>
      </c>
      <c r="E20" s="2">
        <f>VLOOKUP(G20,[1]NUTS_Europa!$A$2:$C$81,3,FALSE)</f>
        <v>220</v>
      </c>
      <c r="F20" s="2">
        <v>9</v>
      </c>
      <c r="G20" s="2">
        <v>73</v>
      </c>
      <c r="H20" s="2">
        <v>8062.2143054026392</v>
      </c>
      <c r="I20" s="2">
        <v>70065.110427457286</v>
      </c>
      <c r="J20" s="2">
        <v>131067.4498</v>
      </c>
      <c r="K20" s="2">
        <v>6.2142857142857144</v>
      </c>
      <c r="L20" s="2">
        <v>8.7592716880763266</v>
      </c>
      <c r="M20" s="2">
        <v>1.0419117301672187</v>
      </c>
      <c r="N20" s="2">
        <v>12.721768050000001</v>
      </c>
    </row>
    <row r="21" spans="2:14">
      <c r="B21" s="2" t="str">
        <f>VLOOKUP(F21,[1]NUTS_Europa!$A$2:$C$81,2,FALSE)</f>
        <v>DEF0</v>
      </c>
      <c r="C21" s="2">
        <f>VLOOKUP(F21,[1]NUTS_Europa!$A$2:$C$81,3,FALSE)</f>
        <v>1069</v>
      </c>
      <c r="D21" s="2" t="str">
        <f>VLOOKUP(G21,[1]NUTS_Europa!$A$2:$C$81,2,FALSE)</f>
        <v>FRD2</v>
      </c>
      <c r="E21" s="2">
        <f>VLOOKUP(G21,[1]NUTS_Europa!$A$2:$C$81,3,FALSE)</f>
        <v>269</v>
      </c>
      <c r="F21" s="2">
        <v>10</v>
      </c>
      <c r="G21" s="2">
        <v>20</v>
      </c>
      <c r="H21" s="2">
        <v>13381.225226836174</v>
      </c>
      <c r="I21" s="2">
        <v>113412.16067632471</v>
      </c>
      <c r="J21" s="2">
        <v>122072.6309</v>
      </c>
      <c r="K21" s="2">
        <v>37.217857142857142</v>
      </c>
      <c r="L21" s="2">
        <v>12.350051726377636</v>
      </c>
      <c r="M21" s="2">
        <v>4.1022665522314528</v>
      </c>
      <c r="N21" s="2">
        <v>52.695479294783247</v>
      </c>
    </row>
    <row r="22" spans="2:14">
      <c r="B22" s="2" t="str">
        <f>VLOOKUP(F22,[1]NUTS_Europa!$A$2:$C$81,2,FALSE)</f>
        <v>DEF0</v>
      </c>
      <c r="C22" s="2">
        <f>VLOOKUP(F22,[1]NUTS_Europa!$A$2:$C$81,3,FALSE)</f>
        <v>1069</v>
      </c>
      <c r="D22" s="2" t="str">
        <f>VLOOKUP(G22,[1]NUTS_Europa!$A$2:$C$81,2,FALSE)</f>
        <v>FRD1</v>
      </c>
      <c r="E22" s="2">
        <f>VLOOKUP(G22,[1]NUTS_Europa!$A$2:$C$81,3,FALSE)</f>
        <v>269</v>
      </c>
      <c r="F22" s="2">
        <v>10</v>
      </c>
      <c r="G22" s="2">
        <v>59</v>
      </c>
      <c r="H22" s="2">
        <v>17131.277932657704</v>
      </c>
      <c r="I22" s="2">
        <v>113412.16067632471</v>
      </c>
      <c r="J22" s="2">
        <v>122072.6309</v>
      </c>
      <c r="K22" s="2">
        <v>37.217857142857142</v>
      </c>
      <c r="L22" s="2">
        <v>12.350051726377636</v>
      </c>
      <c r="M22" s="2">
        <v>4.1022665522314528</v>
      </c>
      <c r="N22" s="2">
        <v>52.695479294783247</v>
      </c>
    </row>
    <row r="23" spans="2:14">
      <c r="B23" s="2" t="str">
        <f>VLOOKUP(F23,[1]NUTS_Europa!$A$2:$C$81,2,FALSE)</f>
        <v>ES11</v>
      </c>
      <c r="C23" s="2">
        <f>VLOOKUP(F23,[1]NUTS_Europa!$A$2:$C$81,3,FALSE)</f>
        <v>288</v>
      </c>
      <c r="D23" s="2" t="str">
        <f>VLOOKUP(G23,[1]NUTS_Europa!$A$2:$C$81,2,FALSE)</f>
        <v>PT11</v>
      </c>
      <c r="E23" s="2">
        <f>VLOOKUP(G23,[1]NUTS_Europa!$A$2:$C$81,3,FALSE)</f>
        <v>111</v>
      </c>
      <c r="F23" s="2">
        <v>11</v>
      </c>
      <c r="G23" s="2">
        <v>36</v>
      </c>
      <c r="H23" s="2">
        <v>4385.6105694693142</v>
      </c>
      <c r="I23" s="2">
        <v>72777.840490933464</v>
      </c>
      <c r="J23" s="2">
        <v>117061.7148</v>
      </c>
      <c r="K23" s="2">
        <v>5.2835714285714284</v>
      </c>
      <c r="L23" s="2">
        <v>10.570764456082372</v>
      </c>
      <c r="M23" s="2">
        <v>0.67391978418212883</v>
      </c>
      <c r="N23" s="2">
        <v>10.2314247</v>
      </c>
    </row>
    <row r="24" spans="2:14">
      <c r="B24" s="2" t="str">
        <f>VLOOKUP(F24,[1]NUTS_Europa!$A$2:$C$81,2,FALSE)</f>
        <v>ES11</v>
      </c>
      <c r="C24" s="2">
        <f>VLOOKUP(F24,[1]NUTS_Europa!$A$2:$C$81,3,FALSE)</f>
        <v>288</v>
      </c>
      <c r="D24" s="2" t="str">
        <f>VLOOKUP(G24,[1]NUTS_Europa!$A$2:$C$81,2,FALSE)</f>
        <v>PT16</v>
      </c>
      <c r="E24" s="2">
        <f>VLOOKUP(G24,[1]NUTS_Europa!$A$2:$C$81,3,FALSE)</f>
        <v>111</v>
      </c>
      <c r="F24" s="2">
        <v>11</v>
      </c>
      <c r="G24" s="2">
        <v>38</v>
      </c>
      <c r="H24" s="2">
        <v>4049.7640536918134</v>
      </c>
      <c r="I24" s="2">
        <v>72777.840490933464</v>
      </c>
      <c r="J24" s="2">
        <v>198656.2873</v>
      </c>
      <c r="K24" s="2">
        <v>5.2835714285714284</v>
      </c>
      <c r="L24" s="2">
        <v>10.570764456082372</v>
      </c>
      <c r="M24" s="2">
        <v>0.67391978418212883</v>
      </c>
      <c r="N24" s="2">
        <v>10.2314247</v>
      </c>
    </row>
    <row r="25" spans="2:14">
      <c r="B25" s="2" t="str">
        <f>VLOOKUP(F25,[1]NUTS_Europa!$A$2:$C$81,2,FALSE)</f>
        <v>ES12</v>
      </c>
      <c r="C25" s="2">
        <f>VLOOKUP(F25,[1]NUTS_Europa!$A$2:$C$81,3,FALSE)</f>
        <v>285</v>
      </c>
      <c r="D25" s="2" t="str">
        <f>VLOOKUP(G25,[1]NUTS_Europa!$A$2:$C$81,2,FALSE)</f>
        <v>ES13</v>
      </c>
      <c r="E25" s="2">
        <f>VLOOKUP(G25,[1]NUTS_Europa!$A$2:$C$81,3,FALSE)</f>
        <v>163</v>
      </c>
      <c r="F25" s="2">
        <v>12</v>
      </c>
      <c r="G25" s="2">
        <v>13</v>
      </c>
      <c r="H25" s="2">
        <v>7609.9597165038103</v>
      </c>
      <c r="I25" s="2">
        <v>84922.695412169473</v>
      </c>
      <c r="J25" s="2">
        <v>127001.217</v>
      </c>
      <c r="K25" s="2">
        <v>18.214285714285715</v>
      </c>
      <c r="L25" s="2">
        <v>12.530408971535593</v>
      </c>
      <c r="M25" s="2">
        <v>0.94138018485179786</v>
      </c>
      <c r="N25" s="2">
        <v>12.09245655</v>
      </c>
    </row>
    <row r="26" spans="2:14">
      <c r="B26" s="2" t="str">
        <f>VLOOKUP(F26,[1]NUTS_Europa!$A$2:$C$81,2,FALSE)</f>
        <v>ES12</v>
      </c>
      <c r="C26" s="2">
        <f>VLOOKUP(F26,[1]NUTS_Europa!$A$2:$C$81,3,FALSE)</f>
        <v>285</v>
      </c>
      <c r="D26" s="2" t="str">
        <f>VLOOKUP(G26,[1]NUTS_Europa!$A$2:$C$81,2,FALSE)</f>
        <v>ES12</v>
      </c>
      <c r="E26" s="2">
        <f>VLOOKUP(G26,[1]NUTS_Europa!$A$2:$C$81,3,FALSE)</f>
        <v>163</v>
      </c>
      <c r="F26" s="2">
        <v>12</v>
      </c>
      <c r="G26" s="2">
        <v>52</v>
      </c>
      <c r="H26" s="2">
        <v>9832.7950795248089</v>
      </c>
      <c r="I26" s="2">
        <v>84922.695412169473</v>
      </c>
      <c r="J26" s="2">
        <v>127001.217</v>
      </c>
      <c r="K26" s="2">
        <v>18.214285714285715</v>
      </c>
      <c r="L26" s="2">
        <v>12.530408971535593</v>
      </c>
      <c r="M26" s="2">
        <v>0.94138018485179786</v>
      </c>
      <c r="N26" s="2">
        <v>12.09245655</v>
      </c>
    </row>
    <row r="27" spans="2:14">
      <c r="B27" s="2" t="str">
        <f>VLOOKUP(F27,[1]NUTS_Europa!$A$2:$C$81,2,FALSE)</f>
        <v>ES13</v>
      </c>
      <c r="C27" s="2">
        <f>VLOOKUP(F27,[1]NUTS_Europa!$A$2:$C$81,3,FALSE)</f>
        <v>163</v>
      </c>
      <c r="D27" s="2" t="str">
        <f>VLOOKUP(G27,[1]NUTS_Europa!$A$2:$C$81,2,FALSE)</f>
        <v>ES13</v>
      </c>
      <c r="E27" s="2">
        <f>VLOOKUP(G27,[1]NUTS_Europa!$A$2:$C$81,3,FALSE)</f>
        <v>285</v>
      </c>
      <c r="F27" s="2">
        <v>13</v>
      </c>
      <c r="G27" s="2">
        <v>53</v>
      </c>
      <c r="H27" s="2">
        <v>10356.749129379761</v>
      </c>
      <c r="I27" s="2">
        <v>85003.181126455194</v>
      </c>
      <c r="J27" s="2">
        <v>119215.969</v>
      </c>
      <c r="K27" s="2">
        <v>18.285714285714285</v>
      </c>
      <c r="L27" s="2">
        <v>12.530408971535593</v>
      </c>
      <c r="M27" s="2">
        <v>0.94138018485179786</v>
      </c>
      <c r="N27" s="2">
        <v>12.09245655</v>
      </c>
    </row>
    <row r="28" spans="2:14">
      <c r="B28" s="2" t="str">
        <f>VLOOKUP(F28,[1]NUTS_Europa!$A$2:$C$81,2,FALSE)</f>
        <v>ES21</v>
      </c>
      <c r="C28" s="2">
        <f>VLOOKUP(F28,[1]NUTS_Europa!$A$2:$C$81,3,FALSE)</f>
        <v>163</v>
      </c>
      <c r="D28" s="2" t="str">
        <f>VLOOKUP(G28,[1]NUTS_Europa!$A$2:$C$81,2,FALSE)</f>
        <v>FRG0</v>
      </c>
      <c r="E28" s="2">
        <f>VLOOKUP(G28,[1]NUTS_Europa!$A$2:$C$81,3,FALSE)</f>
        <v>282</v>
      </c>
      <c r="F28" s="2">
        <v>14</v>
      </c>
      <c r="G28" s="2">
        <v>22</v>
      </c>
      <c r="H28" s="2">
        <v>6233.8362097072413</v>
      </c>
      <c r="I28" s="2">
        <v>88063.945925944427</v>
      </c>
      <c r="J28" s="2">
        <v>142392.87169999999</v>
      </c>
      <c r="K28" s="2">
        <v>19.052142857142858</v>
      </c>
      <c r="L28" s="2">
        <v>15.062547127799512</v>
      </c>
      <c r="M28" s="2">
        <v>1.2848745204594909</v>
      </c>
      <c r="N28" s="2">
        <v>14.30348747046744</v>
      </c>
    </row>
    <row r="29" spans="2:14">
      <c r="B29" s="2" t="str">
        <f>VLOOKUP(F29,[1]NUTS_Europa!$A$2:$C$81,2,FALSE)</f>
        <v>ES21</v>
      </c>
      <c r="C29" s="2">
        <f>VLOOKUP(F29,[1]NUTS_Europa!$A$2:$C$81,3,FALSE)</f>
        <v>163</v>
      </c>
      <c r="D29" s="2" t="str">
        <f>VLOOKUP(G29,[1]NUTS_Europa!$A$2:$C$81,2,FALSE)</f>
        <v>FRH0</v>
      </c>
      <c r="E29" s="2">
        <f>VLOOKUP(G29,[1]NUTS_Europa!$A$2:$C$81,3,FALSE)</f>
        <v>282</v>
      </c>
      <c r="F29" s="2">
        <v>14</v>
      </c>
      <c r="G29" s="2">
        <v>63</v>
      </c>
      <c r="H29" s="2">
        <v>5463.8365687095675</v>
      </c>
      <c r="I29" s="2">
        <v>88063.945925944427</v>
      </c>
      <c r="J29" s="2">
        <v>123614.25509999999</v>
      </c>
      <c r="K29" s="2">
        <v>19.052142857142858</v>
      </c>
      <c r="L29" s="2">
        <v>15.062547127799512</v>
      </c>
      <c r="M29" s="2">
        <v>1.2848745204594909</v>
      </c>
      <c r="N29" s="2">
        <v>14.30348747046744</v>
      </c>
    </row>
    <row r="30" spans="2:14">
      <c r="B30" s="2" t="str">
        <f>VLOOKUP(F30,[1]NUTS_Europa!$A$2:$C$81,2,FALSE)</f>
        <v>ES51</v>
      </c>
      <c r="C30" s="2">
        <f>VLOOKUP(F30,[1]NUTS_Europa!$A$2:$C$81,3,FALSE)</f>
        <v>1063</v>
      </c>
      <c r="D30" s="2" t="str">
        <f>VLOOKUP(G30,[1]NUTS_Europa!$A$2:$C$81,2,FALSE)</f>
        <v>ES52</v>
      </c>
      <c r="E30" s="2">
        <f>VLOOKUP(G30,[1]NUTS_Europa!$A$2:$C$81,3,FALSE)</f>
        <v>1064</v>
      </c>
      <c r="F30" s="2">
        <v>15</v>
      </c>
      <c r="G30" s="2">
        <v>16</v>
      </c>
      <c r="H30" s="2">
        <v>24490.519110254103</v>
      </c>
      <c r="I30" s="2">
        <v>355088.13601983991</v>
      </c>
      <c r="J30" s="2">
        <v>135416.16140000001</v>
      </c>
      <c r="K30" s="2">
        <v>11.571428571428571</v>
      </c>
      <c r="L30" s="2">
        <v>9.1422493039021298</v>
      </c>
      <c r="M30" s="2">
        <v>6.242202218580494</v>
      </c>
      <c r="N30" s="2">
        <v>94.768878226490997</v>
      </c>
    </row>
    <row r="31" spans="2:14">
      <c r="B31" s="2" t="str">
        <f>VLOOKUP(F31,[1]NUTS_Europa!$A$2:$C$81,2,FALSE)</f>
        <v>ES51</v>
      </c>
      <c r="C31" s="2">
        <f>VLOOKUP(F31,[1]NUTS_Europa!$A$2:$C$81,3,FALSE)</f>
        <v>1063</v>
      </c>
      <c r="D31" s="2" t="str">
        <f>VLOOKUP(G31,[1]NUTS_Europa!$A$2:$C$81,2,FALSE)</f>
        <v>ES62</v>
      </c>
      <c r="E31" s="2">
        <f>VLOOKUP(G31,[1]NUTS_Europa!$A$2:$C$81,3,FALSE)</f>
        <v>1064</v>
      </c>
      <c r="F31" s="2">
        <v>15</v>
      </c>
      <c r="G31" s="2">
        <v>18</v>
      </c>
      <c r="H31" s="2">
        <v>47348.592477615101</v>
      </c>
      <c r="I31" s="2">
        <v>355088.13601983991</v>
      </c>
      <c r="J31" s="2">
        <v>199597.76430000001</v>
      </c>
      <c r="K31" s="2">
        <v>11.571428571428571</v>
      </c>
      <c r="L31" s="2">
        <v>9.1422493039021298</v>
      </c>
      <c r="M31" s="2">
        <v>6.242202218580494</v>
      </c>
      <c r="N31" s="2">
        <v>94.768878226490997</v>
      </c>
    </row>
    <row r="32" spans="2:14">
      <c r="B32" s="2" t="str">
        <f>VLOOKUP(F32,[1]NUTS_Europa!$A$2:$C$81,2,FALSE)</f>
        <v>ES52</v>
      </c>
      <c r="C32" s="2">
        <f>VLOOKUP(F32,[1]NUTS_Europa!$A$2:$C$81,3,FALSE)</f>
        <v>1064</v>
      </c>
      <c r="D32" s="2" t="str">
        <f>VLOOKUP(G32,[1]NUTS_Europa!$A$2:$C$81,2,FALSE)</f>
        <v>FRJ1</v>
      </c>
      <c r="E32" s="2">
        <f>VLOOKUP(G32,[1]NUTS_Europa!$A$2:$C$81,3,FALSE)</f>
        <v>1063</v>
      </c>
      <c r="F32" s="2">
        <v>16</v>
      </c>
      <c r="G32" s="2">
        <v>26</v>
      </c>
      <c r="H32" s="2">
        <v>54714.939474608953</v>
      </c>
      <c r="I32" s="2">
        <v>355088.13601983991</v>
      </c>
      <c r="J32" s="2">
        <v>117768.50930000001</v>
      </c>
      <c r="K32" s="2">
        <v>11.571428571428571</v>
      </c>
      <c r="L32" s="2">
        <v>9.1422493039021298</v>
      </c>
      <c r="M32" s="2">
        <v>6.242202218580494</v>
      </c>
      <c r="N32" s="2">
        <v>94.768878226490997</v>
      </c>
    </row>
    <row r="33" spans="2:14">
      <c r="B33" s="2" t="str">
        <f>VLOOKUP(F33,[1]NUTS_Europa!$A$2:$C$81,2,FALSE)</f>
        <v>ES61</v>
      </c>
      <c r="C33" s="2">
        <f>VLOOKUP(F33,[1]NUTS_Europa!$A$2:$C$81,3,FALSE)</f>
        <v>61</v>
      </c>
      <c r="D33" s="2" t="str">
        <f>VLOOKUP(G33,[1]NUTS_Europa!$A$2:$C$81,2,FALSE)</f>
        <v>ES21</v>
      </c>
      <c r="E33" s="2">
        <f>VLOOKUP(G33,[1]NUTS_Europa!$A$2:$C$81,3,FALSE)</f>
        <v>1063</v>
      </c>
      <c r="F33" s="2">
        <v>17</v>
      </c>
      <c r="G33" s="2">
        <v>54</v>
      </c>
      <c r="H33" s="2">
        <v>53970.138474721716</v>
      </c>
      <c r="I33" s="2">
        <v>383368.11523081741</v>
      </c>
      <c r="J33" s="2">
        <v>137713.6226</v>
      </c>
      <c r="K33" s="2">
        <v>37.142857142857146</v>
      </c>
      <c r="L33" s="2">
        <v>10.433564500063774</v>
      </c>
      <c r="M33" s="2">
        <v>2.7891888131711045</v>
      </c>
      <c r="N33" s="2">
        <v>45.492445828008663</v>
      </c>
    </row>
    <row r="34" spans="2:14">
      <c r="B34" s="2" t="str">
        <f>VLOOKUP(F34,[1]NUTS_Europa!$A$2:$C$81,2,FALSE)</f>
        <v>ES61</v>
      </c>
      <c r="C34" s="2">
        <f>VLOOKUP(F34,[1]NUTS_Europa!$A$2:$C$81,3,FALSE)</f>
        <v>61</v>
      </c>
      <c r="D34" s="2" t="str">
        <f>VLOOKUP(G34,[1]NUTS_Europa!$A$2:$C$81,2,FALSE)</f>
        <v>ES52</v>
      </c>
      <c r="E34" s="2">
        <f>VLOOKUP(G34,[1]NUTS_Europa!$A$2:$C$81,3,FALSE)</f>
        <v>1063</v>
      </c>
      <c r="F34" s="2">
        <v>17</v>
      </c>
      <c r="G34" s="2">
        <v>56</v>
      </c>
      <c r="H34" s="2">
        <v>39395.632619910917</v>
      </c>
      <c r="I34" s="2">
        <v>383368.11523081741</v>
      </c>
      <c r="J34" s="2">
        <v>145277.79319999999</v>
      </c>
      <c r="K34" s="2">
        <v>37.142857142857146</v>
      </c>
      <c r="L34" s="2">
        <v>10.433564500063774</v>
      </c>
      <c r="M34" s="2">
        <v>2.7891888131711045</v>
      </c>
      <c r="N34" s="2">
        <v>45.492445828008663</v>
      </c>
    </row>
    <row r="35" spans="2:14">
      <c r="B35" s="2" t="str">
        <f>VLOOKUP(F35,[1]NUTS_Europa!$A$2:$C$81,2,FALSE)</f>
        <v>ES62</v>
      </c>
      <c r="C35" s="2">
        <f>VLOOKUP(F35,[1]NUTS_Europa!$A$2:$C$81,3,FALSE)</f>
        <v>1064</v>
      </c>
      <c r="D35" s="2" t="str">
        <f>VLOOKUP(G35,[1]NUTS_Europa!$A$2:$C$81,2,FALSE)</f>
        <v>FRJ1</v>
      </c>
      <c r="E35" s="2">
        <f>VLOOKUP(G35,[1]NUTS_Europa!$A$2:$C$81,3,FALSE)</f>
        <v>1063</v>
      </c>
      <c r="F35" s="2">
        <v>18</v>
      </c>
      <c r="G35" s="2">
        <v>26</v>
      </c>
      <c r="H35" s="2">
        <v>77573.012841969947</v>
      </c>
      <c r="I35" s="2">
        <v>355088.13601983991</v>
      </c>
      <c r="J35" s="2">
        <v>120125.8052</v>
      </c>
      <c r="K35" s="2">
        <v>11.571428571428571</v>
      </c>
      <c r="L35" s="2">
        <v>9.1422493039021298</v>
      </c>
      <c r="M35" s="2">
        <v>6.242202218580494</v>
      </c>
      <c r="N35" s="2">
        <v>94.768878226490997</v>
      </c>
    </row>
    <row r="36" spans="2:14">
      <c r="B36" s="2" t="str">
        <f>VLOOKUP(F36,[1]NUTS_Europa!$A$2:$C$81,2,FALSE)</f>
        <v>FRD1</v>
      </c>
      <c r="C36" s="2">
        <f>VLOOKUP(F36,[1]NUTS_Europa!$A$2:$C$81,3,FALSE)</f>
        <v>268</v>
      </c>
      <c r="D36" s="2" t="str">
        <f>VLOOKUP(G36,[1]NUTS_Europa!$A$2:$C$81,2,FALSE)</f>
        <v>FRI2</v>
      </c>
      <c r="E36" s="2">
        <f>VLOOKUP(G36,[1]NUTS_Europa!$A$2:$C$81,3,FALSE)</f>
        <v>269</v>
      </c>
      <c r="F36" s="2">
        <v>19</v>
      </c>
      <c r="G36" s="2">
        <v>29</v>
      </c>
      <c r="H36" s="2">
        <v>9264.6746286203033</v>
      </c>
      <c r="I36" s="2">
        <v>85017.258432485483</v>
      </c>
      <c r="J36" s="2">
        <v>198656.2873</v>
      </c>
      <c r="K36" s="2">
        <v>7.4285714285714288</v>
      </c>
      <c r="L36" s="2">
        <v>13.087793226175584</v>
      </c>
      <c r="M36" s="2">
        <v>1.2534342938184966</v>
      </c>
      <c r="N36" s="2">
        <v>13.953488399999999</v>
      </c>
    </row>
    <row r="37" spans="2:14">
      <c r="B37" s="2" t="str">
        <f>VLOOKUP(F37,[1]NUTS_Europa!$A$2:$C$81,2,FALSE)</f>
        <v>FRD2</v>
      </c>
      <c r="C37" s="2">
        <f>VLOOKUP(F37,[1]NUTS_Europa!$A$2:$C$81,3,FALSE)</f>
        <v>269</v>
      </c>
      <c r="D37" s="2" t="str">
        <f>VLOOKUP(G37,[1]NUTS_Europa!$A$2:$C$81,2,FALSE)</f>
        <v>DE94</v>
      </c>
      <c r="E37" s="2">
        <f>VLOOKUP(G37,[1]NUTS_Europa!$A$2:$C$81,3,FALSE)</f>
        <v>1069</v>
      </c>
      <c r="F37" s="2">
        <v>20</v>
      </c>
      <c r="G37" s="2">
        <v>48</v>
      </c>
      <c r="H37" s="2">
        <v>17608.683166424653</v>
      </c>
      <c r="I37" s="2">
        <v>113412.16067632471</v>
      </c>
      <c r="J37" s="2">
        <v>507158.32770000002</v>
      </c>
      <c r="K37" s="2">
        <v>37.217857142857142</v>
      </c>
      <c r="L37" s="2">
        <v>12.350051726377636</v>
      </c>
      <c r="M37" s="2">
        <v>4.1022665522314528</v>
      </c>
      <c r="N37" s="2">
        <v>52.695479294783247</v>
      </c>
    </row>
    <row r="38" spans="2:14">
      <c r="B38" s="2" t="str">
        <f>VLOOKUP(F38,[1]NUTS_Europa!$A$2:$C$81,2,FALSE)</f>
        <v>FRE1</v>
      </c>
      <c r="C38" s="2">
        <f>VLOOKUP(F38,[1]NUTS_Europa!$A$2:$C$81,3,FALSE)</f>
        <v>220</v>
      </c>
      <c r="D38" s="2" t="str">
        <f>VLOOKUP(G38,[1]NUTS_Europa!$A$2:$C$81,2,FALSE)</f>
        <v>NL32</v>
      </c>
      <c r="E38" s="2">
        <f>VLOOKUP(G38,[1]NUTS_Europa!$A$2:$C$81,3,FALSE)</f>
        <v>253</v>
      </c>
      <c r="F38" s="2">
        <v>21</v>
      </c>
      <c r="G38" s="2">
        <v>72</v>
      </c>
      <c r="H38" s="2">
        <v>5506.5510436061886</v>
      </c>
      <c r="I38" s="2">
        <v>70065.110427457286</v>
      </c>
      <c r="J38" s="2">
        <v>117768.50930000001</v>
      </c>
      <c r="K38" s="2">
        <v>6.2142857142857144</v>
      </c>
      <c r="L38" s="2">
        <v>8.7592716880763266</v>
      </c>
      <c r="M38" s="2">
        <v>1.0419117301672187</v>
      </c>
      <c r="N38" s="2">
        <v>12.721768050000001</v>
      </c>
    </row>
    <row r="39" spans="2:14">
      <c r="B39" s="2" t="str">
        <f>VLOOKUP(F39,[1]NUTS_Europa!$A$2:$C$81,2,FALSE)</f>
        <v>FRG0</v>
      </c>
      <c r="C39" s="2">
        <f>VLOOKUP(F39,[1]NUTS_Europa!$A$2:$C$81,3,FALSE)</f>
        <v>282</v>
      </c>
      <c r="D39" s="2" t="str">
        <f>VLOOKUP(G39,[1]NUTS_Europa!$A$2:$C$81,2,FALSE)</f>
        <v>FRI1</v>
      </c>
      <c r="E39" s="2">
        <f>VLOOKUP(G39,[1]NUTS_Europa!$A$2:$C$81,3,FALSE)</f>
        <v>283</v>
      </c>
      <c r="F39" s="2">
        <v>22</v>
      </c>
      <c r="G39" s="2">
        <v>24</v>
      </c>
      <c r="H39" s="2">
        <v>7132.0734633343673</v>
      </c>
      <c r="I39" s="2">
        <v>71489.781402535635</v>
      </c>
      <c r="J39" s="2">
        <v>114346.8514</v>
      </c>
      <c r="K39" s="2">
        <v>7.8571428571428568</v>
      </c>
      <c r="L39" s="2">
        <v>12.776625400349388</v>
      </c>
      <c r="M39" s="2">
        <v>1.0101408659077731</v>
      </c>
      <c r="N39" s="2">
        <v>12.558088943506652</v>
      </c>
    </row>
    <row r="40" spans="2:14">
      <c r="B40" s="2" t="str">
        <f>VLOOKUP(F40,[1]NUTS_Europa!$A$2:$C$81,2,FALSE)</f>
        <v>FRH0</v>
      </c>
      <c r="C40" s="2">
        <f>VLOOKUP(F40,[1]NUTS_Europa!$A$2:$C$81,3,FALSE)</f>
        <v>283</v>
      </c>
      <c r="D40" s="2" t="str">
        <f>VLOOKUP(G40,[1]NUTS_Europa!$A$2:$C$81,2,FALSE)</f>
        <v>FRI1</v>
      </c>
      <c r="E40" s="2">
        <f>VLOOKUP(G40,[1]NUTS_Europa!$A$2:$C$81,3,FALSE)</f>
        <v>275</v>
      </c>
      <c r="F40" s="2">
        <v>23</v>
      </c>
      <c r="G40" s="2">
        <v>64</v>
      </c>
      <c r="H40" s="2">
        <v>10780.903803988149</v>
      </c>
      <c r="I40" s="2">
        <v>66568.951440779725</v>
      </c>
      <c r="J40" s="2">
        <v>156784.57750000001</v>
      </c>
      <c r="K40" s="2">
        <v>5.7142857142857144</v>
      </c>
      <c r="L40" s="2">
        <v>11.289844076445593</v>
      </c>
      <c r="M40" s="2">
        <v>1.007632166822809</v>
      </c>
      <c r="N40" s="2">
        <v>12.526900752527801</v>
      </c>
    </row>
    <row r="41" spans="2:14">
      <c r="B41" s="2" t="str">
        <f>VLOOKUP(F41,[1]NUTS_Europa!$A$2:$C$81,2,FALSE)</f>
        <v>FRH0</v>
      </c>
      <c r="C41" s="2">
        <f>VLOOKUP(F41,[1]NUTS_Europa!$A$2:$C$81,3,FALSE)</f>
        <v>283</v>
      </c>
      <c r="D41" s="2" t="str">
        <f>VLOOKUP(G41,[1]NUTS_Europa!$A$2:$C$81,2,FALSE)</f>
        <v>FRI2</v>
      </c>
      <c r="E41" s="2">
        <f>VLOOKUP(G41,[1]NUTS_Europa!$A$2:$C$81,3,FALSE)</f>
        <v>275</v>
      </c>
      <c r="F41" s="2">
        <v>23</v>
      </c>
      <c r="G41" s="2">
        <v>69</v>
      </c>
      <c r="H41" s="2">
        <v>8609.7914731630408</v>
      </c>
      <c r="I41" s="2">
        <v>66568.951440779725</v>
      </c>
      <c r="J41" s="2">
        <v>507158.32770000002</v>
      </c>
      <c r="K41" s="2">
        <v>5.7142857142857144</v>
      </c>
      <c r="L41" s="2">
        <v>11.289844076445593</v>
      </c>
      <c r="M41" s="2">
        <v>1.007632166822809</v>
      </c>
      <c r="N41" s="2">
        <v>12.526900752527801</v>
      </c>
    </row>
    <row r="42" spans="2:14">
      <c r="B42" s="2" t="str">
        <f>VLOOKUP(F42,[1]NUTS_Europa!$A$2:$C$81,2,FALSE)</f>
        <v>FRI1</v>
      </c>
      <c r="C42" s="2">
        <f>VLOOKUP(F42,[1]NUTS_Europa!$A$2:$C$81,3,FALSE)</f>
        <v>283</v>
      </c>
      <c r="D42" s="2" t="str">
        <f>VLOOKUP(G42,[1]NUTS_Europa!$A$2:$C$81,2,FALSE)</f>
        <v>FRI3</v>
      </c>
      <c r="E42" s="2">
        <f>VLOOKUP(G42,[1]NUTS_Europa!$A$2:$C$81,3,FALSE)</f>
        <v>282</v>
      </c>
      <c r="F42" s="2">
        <v>24</v>
      </c>
      <c r="G42" s="2">
        <v>65</v>
      </c>
      <c r="H42" s="2">
        <v>8780.9505416167904</v>
      </c>
      <c r="I42" s="2">
        <v>71489.781402535649</v>
      </c>
      <c r="J42" s="2">
        <v>120125.8052</v>
      </c>
      <c r="K42" s="2">
        <v>7.8571428571428568</v>
      </c>
      <c r="L42" s="2">
        <v>12.776625400349388</v>
      </c>
      <c r="M42" s="2">
        <v>1.0101408659077731</v>
      </c>
      <c r="N42" s="2">
        <v>12.558088943506652</v>
      </c>
    </row>
    <row r="43" spans="2:14">
      <c r="B43" s="2" t="str">
        <f>VLOOKUP(F43,[1]NUTS_Europa!$A$2:$C$81,2,FALSE)</f>
        <v>FRI3</v>
      </c>
      <c r="C43" s="2">
        <f>VLOOKUP(F43,[1]NUTS_Europa!$A$2:$C$81,3,FALSE)</f>
        <v>283</v>
      </c>
      <c r="D43" s="2" t="str">
        <f>VLOOKUP(G43,[1]NUTS_Europa!$A$2:$C$81,2,FALSE)</f>
        <v>FRH0</v>
      </c>
      <c r="E43" s="2">
        <f>VLOOKUP(G43,[1]NUTS_Europa!$A$2:$C$81,3,FALSE)</f>
        <v>282</v>
      </c>
      <c r="F43" s="2">
        <v>25</v>
      </c>
      <c r="G43" s="2">
        <v>63</v>
      </c>
      <c r="H43" s="2">
        <v>4469.1369819082529</v>
      </c>
      <c r="I43" s="2">
        <v>71489.781402535649</v>
      </c>
      <c r="J43" s="2">
        <v>163029.68049999999</v>
      </c>
      <c r="K43" s="2">
        <v>7.8571428571428568</v>
      </c>
      <c r="L43" s="2">
        <v>12.776625400349388</v>
      </c>
      <c r="M43" s="2">
        <v>1.0101408659077731</v>
      </c>
      <c r="N43" s="2">
        <v>12.558088943506652</v>
      </c>
    </row>
    <row r="44" spans="2:14">
      <c r="B44" s="2" t="str">
        <f>VLOOKUP(F44,[1]NUTS_Europa!$A$2:$C$81,2,FALSE)</f>
        <v>FRI3</v>
      </c>
      <c r="C44" s="2">
        <f>VLOOKUP(F44,[1]NUTS_Europa!$A$2:$C$81,3,FALSE)</f>
        <v>283</v>
      </c>
      <c r="D44" s="2" t="str">
        <f>VLOOKUP(G44,[1]NUTS_Europa!$A$2:$C$81,2,FALSE)</f>
        <v>FRI3</v>
      </c>
      <c r="E44" s="2">
        <f>VLOOKUP(G44,[1]NUTS_Europa!$A$2:$C$81,3,FALSE)</f>
        <v>282</v>
      </c>
      <c r="F44" s="2">
        <v>25</v>
      </c>
      <c r="G44" s="2">
        <v>65</v>
      </c>
      <c r="H44" s="2">
        <v>6794.0536622864702</v>
      </c>
      <c r="I44" s="2">
        <v>71489.781402535649</v>
      </c>
      <c r="J44" s="2">
        <v>122072.6309</v>
      </c>
      <c r="K44" s="2">
        <v>7.8571428571428568</v>
      </c>
      <c r="L44" s="2">
        <v>12.776625400349388</v>
      </c>
      <c r="M44" s="2">
        <v>1.0101408659077731</v>
      </c>
      <c r="N44" s="2">
        <v>12.558088943506652</v>
      </c>
    </row>
    <row r="45" spans="2:14">
      <c r="B45" s="2" t="str">
        <f>VLOOKUP(F45,[1]NUTS_Europa!$A$2:$C$81,2,FALSE)</f>
        <v>FRF2</v>
      </c>
      <c r="C45" s="2">
        <f>VLOOKUP(F45,[1]NUTS_Europa!$A$2:$C$81,3,FALSE)</f>
        <v>269</v>
      </c>
      <c r="D45" s="2" t="str">
        <f>VLOOKUP(G45,[1]NUTS_Europa!$A$2:$C$81,2,FALSE)</f>
        <v>DE50</v>
      </c>
      <c r="E45" s="2">
        <f>VLOOKUP(G45,[1]NUTS_Europa!$A$2:$C$81,3,FALSE)</f>
        <v>1069</v>
      </c>
      <c r="F45" s="2">
        <v>27</v>
      </c>
      <c r="G45" s="2">
        <v>44</v>
      </c>
      <c r="H45" s="2">
        <v>23296.032473039595</v>
      </c>
      <c r="I45" s="2">
        <v>113412.16067632471</v>
      </c>
      <c r="J45" s="2">
        <v>114203.5226</v>
      </c>
      <c r="K45" s="2">
        <v>37.217857142857142</v>
      </c>
      <c r="L45" s="2">
        <v>12.350051726377636</v>
      </c>
      <c r="M45" s="2">
        <v>4.1022665522314528</v>
      </c>
      <c r="N45" s="2">
        <v>52.695479294783247</v>
      </c>
    </row>
    <row r="46" spans="2:14">
      <c r="B46" s="2" t="str">
        <f>VLOOKUP(F46,[1]NUTS_Europa!$A$2:$C$81,2,FALSE)</f>
        <v>FRJ2</v>
      </c>
      <c r="C46" s="2">
        <f>VLOOKUP(F46,[1]NUTS_Europa!$A$2:$C$81,3,FALSE)</f>
        <v>283</v>
      </c>
      <c r="D46" s="2" t="str">
        <f>VLOOKUP(G46,[1]NUTS_Europa!$A$2:$C$81,2,FALSE)</f>
        <v>NL11</v>
      </c>
      <c r="E46" s="2">
        <f>VLOOKUP(G46,[1]NUTS_Europa!$A$2:$C$81,3,FALSE)</f>
        <v>245</v>
      </c>
      <c r="F46" s="2">
        <v>28</v>
      </c>
      <c r="G46" s="2">
        <v>30</v>
      </c>
      <c r="H46" s="2">
        <v>49092.451623459499</v>
      </c>
      <c r="I46" s="2">
        <v>483795.92629252939</v>
      </c>
      <c r="J46" s="2">
        <v>117061.7148</v>
      </c>
      <c r="K46" s="2">
        <v>64.987857142857152</v>
      </c>
      <c r="L46" s="2">
        <v>8.9834249183443848</v>
      </c>
      <c r="M46" s="2">
        <v>1.0050340867064003</v>
      </c>
      <c r="N46" s="2">
        <v>12.494601375</v>
      </c>
    </row>
    <row r="47" spans="2:14">
      <c r="B47" s="2" t="str">
        <f>VLOOKUP(F47,[1]NUTS_Europa!$A$2:$C$81,2,FALSE)</f>
        <v>FRJ2</v>
      </c>
      <c r="C47" s="2">
        <f>VLOOKUP(F47,[1]NUTS_Europa!$A$2:$C$81,3,FALSE)</f>
        <v>283</v>
      </c>
      <c r="D47" s="2" t="str">
        <f>VLOOKUP(G47,[1]NUTS_Europa!$A$2:$C$81,2,FALSE)</f>
        <v>DE60</v>
      </c>
      <c r="E47" s="2">
        <f>VLOOKUP(G47,[1]NUTS_Europa!$A$2:$C$81,3,FALSE)</f>
        <v>245</v>
      </c>
      <c r="F47" s="2">
        <v>28</v>
      </c>
      <c r="G47" s="2">
        <v>45</v>
      </c>
      <c r="H47" s="2">
        <v>48977.613742221874</v>
      </c>
      <c r="I47" s="2">
        <v>483795.92629252939</v>
      </c>
      <c r="J47" s="2">
        <v>131067.4498</v>
      </c>
      <c r="K47" s="2">
        <v>64.987857142857152</v>
      </c>
      <c r="L47" s="2">
        <v>8.9834249183443848</v>
      </c>
      <c r="M47" s="2">
        <v>1.0050340867064003</v>
      </c>
      <c r="N47" s="2">
        <v>12.494601375</v>
      </c>
    </row>
    <row r="48" spans="2:14">
      <c r="B48" s="2" t="str">
        <f>VLOOKUP(F48,[1]NUTS_Europa!$A$2:$C$81,2,FALSE)</f>
        <v>FRI2</v>
      </c>
      <c r="C48" s="2">
        <f>VLOOKUP(F48,[1]NUTS_Europa!$A$2:$C$81,3,FALSE)</f>
        <v>269</v>
      </c>
      <c r="D48" s="2" t="str">
        <f>VLOOKUP(G48,[1]NUTS_Europa!$A$2:$C$81,2,FALSE)</f>
        <v>DE94</v>
      </c>
      <c r="E48" s="2">
        <f>VLOOKUP(G48,[1]NUTS_Europa!$A$2:$C$81,3,FALSE)</f>
        <v>1069</v>
      </c>
      <c r="F48" s="2">
        <v>29</v>
      </c>
      <c r="G48" s="2">
        <v>48</v>
      </c>
      <c r="H48" s="2">
        <v>26893.86901737022</v>
      </c>
      <c r="I48" s="2">
        <v>113412.16067632471</v>
      </c>
      <c r="J48" s="2">
        <v>163029.68049999999</v>
      </c>
      <c r="K48" s="2">
        <v>37.217857142857142</v>
      </c>
      <c r="L48" s="2">
        <v>12.350051726377636</v>
      </c>
      <c r="M48" s="2">
        <v>4.1022665522314528</v>
      </c>
      <c r="N48" s="2">
        <v>52.695479294783247</v>
      </c>
    </row>
    <row r="49" spans="2:14">
      <c r="B49" s="2" t="str">
        <f>VLOOKUP(F49,[1]NUTS_Europa!$A$2:$C$81,2,FALSE)</f>
        <v>NL11</v>
      </c>
      <c r="C49" s="2">
        <f>VLOOKUP(F49,[1]NUTS_Europa!$A$2:$C$81,3,FALSE)</f>
        <v>245</v>
      </c>
      <c r="D49" s="2" t="str">
        <f>VLOOKUP(G49,[1]NUTS_Europa!$A$2:$C$81,2,FALSE)</f>
        <v>NL32</v>
      </c>
      <c r="E49" s="2">
        <f>VLOOKUP(G49,[1]NUTS_Europa!$A$2:$C$81,3,FALSE)</f>
        <v>218</v>
      </c>
      <c r="F49" s="2">
        <v>30</v>
      </c>
      <c r="G49" s="2">
        <v>32</v>
      </c>
      <c r="H49" s="2">
        <v>38687.771422882775</v>
      </c>
      <c r="I49" s="2">
        <v>472553.79964648362</v>
      </c>
      <c r="J49" s="2">
        <v>163171.4883</v>
      </c>
      <c r="K49" s="2">
        <v>16.082857142857144</v>
      </c>
      <c r="L49" s="2">
        <v>9.8300278734587963</v>
      </c>
      <c r="M49" s="2">
        <v>0.90266341119967397</v>
      </c>
      <c r="N49" s="2">
        <v>12.259917689751211</v>
      </c>
    </row>
    <row r="50" spans="2:14">
      <c r="B50" s="2" t="str">
        <f>VLOOKUP(F50,[1]NUTS_Europa!$A$2:$C$81,2,FALSE)</f>
        <v>NL12</v>
      </c>
      <c r="C50" s="2">
        <f>VLOOKUP(F50,[1]NUTS_Europa!$A$2:$C$81,3,FALSE)</f>
        <v>218</v>
      </c>
      <c r="D50" s="2" t="str">
        <f>VLOOKUP(G50,[1]NUTS_Europa!$A$2:$C$81,2,FALSE)</f>
        <v>DE93</v>
      </c>
      <c r="E50" s="2">
        <f>VLOOKUP(G50,[1]NUTS_Europa!$A$2:$C$81,3,FALSE)</f>
        <v>245</v>
      </c>
      <c r="F50" s="2">
        <v>31</v>
      </c>
      <c r="G50" s="2">
        <v>47</v>
      </c>
      <c r="H50" s="2">
        <v>40711.198504061846</v>
      </c>
      <c r="I50" s="2">
        <v>472553.79964648362</v>
      </c>
      <c r="J50" s="2">
        <v>141696.47589999999</v>
      </c>
      <c r="K50" s="2">
        <v>16.082857142857144</v>
      </c>
      <c r="L50" s="2">
        <v>9.8300278734587963</v>
      </c>
      <c r="M50" s="2">
        <v>0.90266341119967397</v>
      </c>
      <c r="N50" s="2">
        <v>12.259917689751211</v>
      </c>
    </row>
    <row r="51" spans="2:14">
      <c r="B51" s="2" t="str">
        <f>VLOOKUP(F51,[1]NUTS_Europa!$A$2:$C$81,2,FALSE)</f>
        <v>NL12</v>
      </c>
      <c r="C51" s="2">
        <f>VLOOKUP(F51,[1]NUTS_Europa!$A$2:$C$81,3,FALSE)</f>
        <v>218</v>
      </c>
      <c r="D51" s="2" t="str">
        <f>VLOOKUP(G51,[1]NUTS_Europa!$A$2:$C$81,2,FALSE)</f>
        <v>DEA1</v>
      </c>
      <c r="E51" s="2">
        <f>VLOOKUP(G51,[1]NUTS_Europa!$A$2:$C$81,3,FALSE)</f>
        <v>245</v>
      </c>
      <c r="F51" s="2">
        <v>31</v>
      </c>
      <c r="G51" s="2">
        <v>49</v>
      </c>
      <c r="H51" s="2">
        <v>43302.859284251419</v>
      </c>
      <c r="I51" s="2">
        <v>472553.79964648362</v>
      </c>
      <c r="J51" s="2">
        <v>154854.3009</v>
      </c>
      <c r="K51" s="2">
        <v>16.082857142857144</v>
      </c>
      <c r="L51" s="2">
        <v>9.8300278734587963</v>
      </c>
      <c r="M51" s="2">
        <v>0.90266341119967397</v>
      </c>
      <c r="N51" s="2">
        <v>12.259917689751211</v>
      </c>
    </row>
    <row r="52" spans="2:14">
      <c r="B52" s="2" t="str">
        <f>VLOOKUP(F52,[1]NUTS_Europa!$A$2:$C$81,2,FALSE)</f>
        <v>NL32</v>
      </c>
      <c r="C52" s="2">
        <f>VLOOKUP(F52,[1]NUTS_Europa!$A$2:$C$81,3,FALSE)</f>
        <v>218</v>
      </c>
      <c r="D52" s="2" t="str">
        <f>VLOOKUP(G52,[1]NUTS_Europa!$A$2:$C$81,2,FALSE)</f>
        <v>DE60</v>
      </c>
      <c r="E52" s="2">
        <f>VLOOKUP(G52,[1]NUTS_Europa!$A$2:$C$81,3,FALSE)</f>
        <v>245</v>
      </c>
      <c r="F52" s="2">
        <v>32</v>
      </c>
      <c r="G52" s="2">
        <v>45</v>
      </c>
      <c r="H52" s="2">
        <v>38575.090519396268</v>
      </c>
      <c r="I52" s="2">
        <v>472553.79964648362</v>
      </c>
      <c r="J52" s="2">
        <v>114346.8514</v>
      </c>
      <c r="K52" s="2">
        <v>16.082857142857144</v>
      </c>
      <c r="L52" s="2">
        <v>9.8300278734587963</v>
      </c>
      <c r="M52" s="2">
        <v>0.90266341119967397</v>
      </c>
      <c r="N52" s="2">
        <v>12.259917689751211</v>
      </c>
    </row>
    <row r="53" spans="2:14">
      <c r="B53" s="2" t="str">
        <f>VLOOKUP(F53,[1]NUTS_Europa!$A$2:$C$81,2,FALSE)</f>
        <v>NL41</v>
      </c>
      <c r="C53" s="2">
        <f>VLOOKUP(F53,[1]NUTS_Europa!$A$2:$C$81,3,FALSE)</f>
        <v>253</v>
      </c>
      <c r="D53" s="2" t="str">
        <f>VLOOKUP(G53,[1]NUTS_Europa!$A$2:$C$81,2,FALSE)</f>
        <v>BE25</v>
      </c>
      <c r="E53" s="2">
        <f>VLOOKUP(G53,[1]NUTS_Europa!$A$2:$C$81,3,FALSE)</f>
        <v>220</v>
      </c>
      <c r="F53" s="2">
        <v>35</v>
      </c>
      <c r="G53" s="2">
        <v>43</v>
      </c>
      <c r="H53" s="2">
        <v>2519.9328004087697</v>
      </c>
      <c r="I53" s="2">
        <v>70065.110427457286</v>
      </c>
      <c r="J53" s="2">
        <v>156784.57750000001</v>
      </c>
      <c r="K53" s="2">
        <v>6.2142857142857144</v>
      </c>
      <c r="L53" s="2">
        <v>8.7592716880763266</v>
      </c>
      <c r="M53" s="2">
        <v>1.0419117301672187</v>
      </c>
      <c r="N53" s="2">
        <v>12.721768050000001</v>
      </c>
    </row>
    <row r="54" spans="2:14">
      <c r="B54" s="2" t="str">
        <f>VLOOKUP(F54,[1]NUTS_Europa!$A$2:$C$81,2,FALSE)</f>
        <v>NL41</v>
      </c>
      <c r="C54" s="2">
        <f>VLOOKUP(F54,[1]NUTS_Europa!$A$2:$C$81,3,FALSE)</f>
        <v>253</v>
      </c>
      <c r="D54" s="2" t="str">
        <f>VLOOKUP(G54,[1]NUTS_Europa!$A$2:$C$81,2,FALSE)</f>
        <v>NL33</v>
      </c>
      <c r="E54" s="2">
        <f>VLOOKUP(G54,[1]NUTS_Europa!$A$2:$C$81,3,FALSE)</f>
        <v>220</v>
      </c>
      <c r="F54" s="2">
        <v>35</v>
      </c>
      <c r="G54" s="2">
        <v>73</v>
      </c>
      <c r="H54" s="2">
        <v>5294.4142891956353</v>
      </c>
      <c r="I54" s="2">
        <v>70065.110427457286</v>
      </c>
      <c r="J54" s="2">
        <v>115262.5922</v>
      </c>
      <c r="K54" s="2">
        <v>6.2142857142857144</v>
      </c>
      <c r="L54" s="2">
        <v>8.7592716880763266</v>
      </c>
      <c r="M54" s="2">
        <v>1.0419117301672187</v>
      </c>
      <c r="N54" s="2">
        <v>12.721768050000001</v>
      </c>
    </row>
    <row r="55" spans="2:14">
      <c r="B55" s="2" t="str">
        <f>VLOOKUP(F55,[1]NUTS_Europa!$A$2:$C$81,2,FALSE)</f>
        <v>PT11</v>
      </c>
      <c r="C55" s="2">
        <f>VLOOKUP(F55,[1]NUTS_Europa!$A$2:$C$81,3,FALSE)</f>
        <v>111</v>
      </c>
      <c r="D55" s="2" t="str">
        <f>VLOOKUP(G55,[1]NUTS_Europa!$A$2:$C$81,2,FALSE)</f>
        <v>PT11</v>
      </c>
      <c r="E55" s="2">
        <f>VLOOKUP(G55,[1]NUTS_Europa!$A$2:$C$81,3,FALSE)</f>
        <v>288</v>
      </c>
      <c r="F55" s="2">
        <v>36</v>
      </c>
      <c r="G55" s="2">
        <v>76</v>
      </c>
      <c r="H55" s="2">
        <v>5943.9384026769139</v>
      </c>
      <c r="I55" s="2">
        <v>72777.840490933449</v>
      </c>
      <c r="J55" s="2">
        <v>192445.7181</v>
      </c>
      <c r="K55" s="2">
        <v>5.2835714285714284</v>
      </c>
      <c r="L55" s="2">
        <v>10.570764456082372</v>
      </c>
      <c r="M55" s="2">
        <v>0.67391978418212883</v>
      </c>
      <c r="N55" s="2">
        <v>10.2314247</v>
      </c>
    </row>
    <row r="56" spans="2:14">
      <c r="B56" s="2" t="str">
        <f>VLOOKUP(F56,[1]NUTS_Europa!$A$2:$C$81,2,FALSE)</f>
        <v>PT15</v>
      </c>
      <c r="C56" s="2">
        <f>VLOOKUP(F56,[1]NUTS_Europa!$A$2:$C$81,3,FALSE)</f>
        <v>1065</v>
      </c>
      <c r="D56" s="2" t="str">
        <f>VLOOKUP(G56,[1]NUTS_Europa!$A$2:$C$81,2,FALSE)</f>
        <v>PT17</v>
      </c>
      <c r="E56" s="2">
        <f>VLOOKUP(G56,[1]NUTS_Europa!$A$2:$C$81,3,FALSE)</f>
        <v>294</v>
      </c>
      <c r="F56" s="2">
        <v>37</v>
      </c>
      <c r="G56" s="2">
        <v>39</v>
      </c>
      <c r="H56" s="2">
        <v>15818.988293538916</v>
      </c>
      <c r="I56" s="2">
        <v>69555.209525205748</v>
      </c>
      <c r="J56" s="2">
        <v>507158.32770000002</v>
      </c>
      <c r="K56" s="2">
        <v>3.2142857142857144</v>
      </c>
      <c r="L56" s="2">
        <v>11.619395070003922</v>
      </c>
      <c r="M56" s="2">
        <v>3.2063130992817319</v>
      </c>
      <c r="N56" s="2">
        <v>48.678124325637803</v>
      </c>
    </row>
    <row r="57" spans="2:14">
      <c r="B57" s="2" t="str">
        <f>VLOOKUP(F57,[1]NUTS_Europa!$A$2:$C$81,2,FALSE)</f>
        <v>PT15</v>
      </c>
      <c r="C57" s="2">
        <f>VLOOKUP(F57,[1]NUTS_Europa!$A$2:$C$81,3,FALSE)</f>
        <v>1065</v>
      </c>
      <c r="D57" s="2" t="str">
        <f>VLOOKUP(G57,[1]NUTS_Europa!$A$2:$C$81,2,FALSE)</f>
        <v>PT16</v>
      </c>
      <c r="E57" s="2">
        <f>VLOOKUP(G57,[1]NUTS_Europa!$A$2:$C$81,3,FALSE)</f>
        <v>294</v>
      </c>
      <c r="F57" s="2">
        <v>37</v>
      </c>
      <c r="G57" s="2">
        <v>78</v>
      </c>
      <c r="H57" s="2">
        <v>34827.124084584786</v>
      </c>
      <c r="I57" s="2">
        <v>69555.209525205748</v>
      </c>
      <c r="J57" s="2">
        <v>507158.32770000002</v>
      </c>
      <c r="K57" s="2">
        <v>3.2142857142857144</v>
      </c>
      <c r="L57" s="2">
        <v>11.619395070003922</v>
      </c>
      <c r="M57" s="2">
        <v>3.2063130992817319</v>
      </c>
      <c r="N57" s="2">
        <v>48.678124325637803</v>
      </c>
    </row>
    <row r="58" spans="2:14">
      <c r="B58" s="2" t="str">
        <f>VLOOKUP(F58,[1]NUTS_Europa!$A$2:$C$81,2,FALSE)</f>
        <v>PT16</v>
      </c>
      <c r="C58" s="2">
        <f>VLOOKUP(F58,[1]NUTS_Europa!$A$2:$C$81,3,FALSE)</f>
        <v>111</v>
      </c>
      <c r="D58" s="2" t="str">
        <f>VLOOKUP(G58,[1]NUTS_Europa!$A$2:$C$81,2,FALSE)</f>
        <v>PT11</v>
      </c>
      <c r="E58" s="2">
        <f>VLOOKUP(G58,[1]NUTS_Europa!$A$2:$C$81,3,FALSE)</f>
        <v>288</v>
      </c>
      <c r="F58" s="2">
        <v>38</v>
      </c>
      <c r="G58" s="2">
        <v>76</v>
      </c>
      <c r="H58" s="2">
        <v>5608.0918868994131</v>
      </c>
      <c r="I58" s="2">
        <v>72777.840490933449</v>
      </c>
      <c r="J58" s="2">
        <v>144185.261</v>
      </c>
      <c r="K58" s="2">
        <v>5.2835714285714284</v>
      </c>
      <c r="L58" s="2">
        <v>10.570764456082372</v>
      </c>
      <c r="M58" s="2">
        <v>0.67391978418212883</v>
      </c>
      <c r="N58" s="2">
        <v>10.2314247</v>
      </c>
    </row>
    <row r="59" spans="2:14">
      <c r="B59" s="2" t="str">
        <f>VLOOKUP(F59,[1]NUTS_Europa!$A$2:$C$81,2,FALSE)</f>
        <v>PT17</v>
      </c>
      <c r="C59" s="2">
        <f>VLOOKUP(F59,[1]NUTS_Europa!$A$2:$C$81,3,FALSE)</f>
        <v>294</v>
      </c>
      <c r="D59" s="2" t="str">
        <f>VLOOKUP(G59,[1]NUTS_Europa!$A$2:$C$81,2,FALSE)</f>
        <v>PT18</v>
      </c>
      <c r="E59" s="2">
        <f>VLOOKUP(G59,[1]NUTS_Europa!$A$2:$C$81,3,FALSE)</f>
        <v>1065</v>
      </c>
      <c r="F59" s="2">
        <v>39</v>
      </c>
      <c r="G59" s="2">
        <v>40</v>
      </c>
      <c r="H59" s="2">
        <v>12367.611922602546</v>
      </c>
      <c r="I59" s="2">
        <v>69555.209525205733</v>
      </c>
      <c r="J59" s="2">
        <v>126450.71709999999</v>
      </c>
      <c r="K59" s="2">
        <v>3.2142857142857144</v>
      </c>
      <c r="L59" s="2">
        <v>11.619395070003922</v>
      </c>
      <c r="M59" s="2">
        <v>3.2063130992817319</v>
      </c>
      <c r="N59" s="2">
        <v>48.678124325637803</v>
      </c>
    </row>
    <row r="60" spans="2:14">
      <c r="B60" s="2" t="str">
        <f>VLOOKUP(F60,[1]NUTS_Europa!$A$2:$C$81,2,FALSE)</f>
        <v>PT18</v>
      </c>
      <c r="C60" s="2">
        <f>VLOOKUP(F60,[1]NUTS_Europa!$A$2:$C$81,3,FALSE)</f>
        <v>1065</v>
      </c>
      <c r="D60" s="2" t="str">
        <f>VLOOKUP(G60,[1]NUTS_Europa!$A$2:$C$81,2,FALSE)</f>
        <v>PT16</v>
      </c>
      <c r="E60" s="2">
        <f>VLOOKUP(G60,[1]NUTS_Europa!$A$2:$C$81,3,FALSE)</f>
        <v>294</v>
      </c>
      <c r="F60" s="2">
        <v>40</v>
      </c>
      <c r="G60" s="2">
        <v>78</v>
      </c>
      <c r="H60" s="2">
        <v>31375.747713648412</v>
      </c>
      <c r="I60" s="2">
        <v>69555.209525205748</v>
      </c>
      <c r="J60" s="2">
        <v>126450.71709999999</v>
      </c>
      <c r="K60" s="2">
        <v>3.2142857142857144</v>
      </c>
      <c r="L60" s="2">
        <v>11.619395070003922</v>
      </c>
      <c r="M60" s="2">
        <v>3.2063130992817319</v>
      </c>
      <c r="N60" s="2">
        <v>48.678124325637803</v>
      </c>
    </row>
    <row r="61" spans="2:14">
      <c r="B61" s="2" t="str">
        <f>VLOOKUP(F61,[1]NUTS_Europa!$A$2:$C$81,2,FALSE)</f>
        <v>BE25</v>
      </c>
      <c r="C61" s="2">
        <f>VLOOKUP(F61,[1]NUTS_Europa!$A$2:$C$81,3,FALSE)</f>
        <v>220</v>
      </c>
      <c r="D61" s="2" t="str">
        <f>VLOOKUP(G61,[1]NUTS_Europa!$A$2:$C$81,2,FALSE)</f>
        <v>NL32</v>
      </c>
      <c r="E61" s="2">
        <f>VLOOKUP(G61,[1]NUTS_Europa!$A$2:$C$81,3,FALSE)</f>
        <v>253</v>
      </c>
      <c r="F61" s="2">
        <v>43</v>
      </c>
      <c r="G61" s="2">
        <v>72</v>
      </c>
      <c r="H61" s="2">
        <v>4218.6972038381755</v>
      </c>
      <c r="I61" s="2">
        <v>70065.110427457286</v>
      </c>
      <c r="J61" s="2">
        <v>117061.7148</v>
      </c>
      <c r="K61" s="2">
        <v>6.2142857142857144</v>
      </c>
      <c r="L61" s="2">
        <v>8.7592716880763266</v>
      </c>
      <c r="M61" s="2">
        <v>1.0419117301672187</v>
      </c>
      <c r="N61" s="2">
        <v>12.721768050000001</v>
      </c>
    </row>
    <row r="62" spans="2:14">
      <c r="B62" s="2" t="str">
        <f>VLOOKUP(F62,[1]NUTS_Europa!$A$2:$C$81,2,FALSE)</f>
        <v>DE50</v>
      </c>
      <c r="C62" s="2">
        <f>VLOOKUP(F62,[1]NUTS_Europa!$A$2:$C$81,3,FALSE)</f>
        <v>1069</v>
      </c>
      <c r="D62" s="2" t="str">
        <f>VLOOKUP(G62,[1]NUTS_Europa!$A$2:$C$81,2,FALSE)</f>
        <v>FRD1</v>
      </c>
      <c r="E62" s="2">
        <f>VLOOKUP(G62,[1]NUTS_Europa!$A$2:$C$81,3,FALSE)</f>
        <v>269</v>
      </c>
      <c r="F62" s="2">
        <v>44</v>
      </c>
      <c r="G62" s="2">
        <v>59</v>
      </c>
      <c r="H62" s="2">
        <v>18037.655985171761</v>
      </c>
      <c r="I62" s="2">
        <v>113412.16067632471</v>
      </c>
      <c r="J62" s="2">
        <v>145277.79319999999</v>
      </c>
      <c r="K62" s="2">
        <v>37.217857142857142</v>
      </c>
      <c r="L62" s="2">
        <v>12.350051726377636</v>
      </c>
      <c r="M62" s="2">
        <v>4.1022665522314528</v>
      </c>
      <c r="N62" s="2">
        <v>52.695479294783247</v>
      </c>
    </row>
    <row r="63" spans="2:14">
      <c r="B63" s="2" t="str">
        <f>VLOOKUP(F63,[1]NUTS_Europa!$A$2:$C$81,2,FALSE)</f>
        <v>DE80</v>
      </c>
      <c r="C63" s="2">
        <f>VLOOKUP(F63,[1]NUTS_Europa!$A$2:$C$81,3,FALSE)</f>
        <v>245</v>
      </c>
      <c r="D63" s="2" t="str">
        <f>VLOOKUP(G63,[1]NUTS_Europa!$A$2:$C$81,2,FALSE)</f>
        <v>NL11</v>
      </c>
      <c r="E63" s="2">
        <f>VLOOKUP(G63,[1]NUTS_Europa!$A$2:$C$81,3,FALSE)</f>
        <v>218</v>
      </c>
      <c r="F63" s="2">
        <v>46</v>
      </c>
      <c r="G63" s="2">
        <v>70</v>
      </c>
      <c r="H63" s="2">
        <v>44928.683748842399</v>
      </c>
      <c r="I63" s="2">
        <v>472553.79964648362</v>
      </c>
      <c r="J63" s="2">
        <v>163171.4883</v>
      </c>
      <c r="K63" s="2">
        <v>16.082857142857144</v>
      </c>
      <c r="L63" s="2">
        <v>9.8300278734587963</v>
      </c>
      <c r="M63" s="2">
        <v>0.90266341119967397</v>
      </c>
      <c r="N63" s="2">
        <v>12.259917689751211</v>
      </c>
    </row>
    <row r="64" spans="2:14">
      <c r="B64" s="2" t="str">
        <f>VLOOKUP(F64,[1]NUTS_Europa!$A$2:$C$81,2,FALSE)</f>
        <v>DE80</v>
      </c>
      <c r="C64" s="2">
        <f>VLOOKUP(F64,[1]NUTS_Europa!$A$2:$C$81,3,FALSE)</f>
        <v>245</v>
      </c>
      <c r="D64" s="2" t="str">
        <f>VLOOKUP(G64,[1]NUTS_Europa!$A$2:$C$81,2,FALSE)</f>
        <v>NL41</v>
      </c>
      <c r="E64" s="2">
        <f>VLOOKUP(G64,[1]NUTS_Europa!$A$2:$C$81,3,FALSE)</f>
        <v>218</v>
      </c>
      <c r="F64" s="2">
        <v>46</v>
      </c>
      <c r="G64" s="2">
        <v>75</v>
      </c>
      <c r="H64" s="2">
        <v>44075.528336730298</v>
      </c>
      <c r="I64" s="2">
        <v>472553.79964648362</v>
      </c>
      <c r="J64" s="2">
        <v>163029.68049999999</v>
      </c>
      <c r="K64" s="2">
        <v>16.082857142857144</v>
      </c>
      <c r="L64" s="2">
        <v>9.8300278734587963</v>
      </c>
      <c r="M64" s="2">
        <v>0.90266341119967397</v>
      </c>
      <c r="N64" s="2">
        <v>12.259917689751211</v>
      </c>
    </row>
    <row r="65" spans="2:14">
      <c r="B65" s="2" t="str">
        <f>VLOOKUP(F65,[1]NUTS_Europa!$A$2:$C$81,2,FALSE)</f>
        <v>DE93</v>
      </c>
      <c r="C65" s="2">
        <f>VLOOKUP(F65,[1]NUTS_Europa!$A$2:$C$81,3,FALSE)</f>
        <v>245</v>
      </c>
      <c r="D65" s="2" t="str">
        <f>VLOOKUP(G65,[1]NUTS_Europa!$A$2:$C$81,2,FALSE)</f>
        <v>NL41</v>
      </c>
      <c r="E65" s="2">
        <f>VLOOKUP(G65,[1]NUTS_Europa!$A$2:$C$81,3,FALSE)</f>
        <v>218</v>
      </c>
      <c r="F65" s="2">
        <v>47</v>
      </c>
      <c r="G65" s="2">
        <v>75</v>
      </c>
      <c r="H65" s="2">
        <v>40534.128512868767</v>
      </c>
      <c r="I65" s="2">
        <v>472553.79964648362</v>
      </c>
      <c r="J65" s="2">
        <v>176841.96369999999</v>
      </c>
      <c r="K65" s="2">
        <v>16.082857142857144</v>
      </c>
      <c r="L65" s="2">
        <v>9.8300278734587963</v>
      </c>
      <c r="M65" s="2">
        <v>0.90266341119967397</v>
      </c>
      <c r="N65" s="2">
        <v>12.259917689751211</v>
      </c>
    </row>
    <row r="66" spans="2:14">
      <c r="B66" s="2" t="str">
        <f>VLOOKUP(F66,[1]NUTS_Europa!$A$2:$C$81,2,FALSE)</f>
        <v>DEA1</v>
      </c>
      <c r="C66" s="2">
        <f>VLOOKUP(F66,[1]NUTS_Europa!$A$2:$C$81,3,FALSE)</f>
        <v>245</v>
      </c>
      <c r="D66" s="2" t="str">
        <f>VLOOKUP(G66,[1]NUTS_Europa!$A$2:$C$81,2,FALSE)</f>
        <v>NL34</v>
      </c>
      <c r="E66" s="2">
        <f>VLOOKUP(G66,[1]NUTS_Europa!$A$2:$C$81,3,FALSE)</f>
        <v>218</v>
      </c>
      <c r="F66" s="2">
        <v>49</v>
      </c>
      <c r="G66" s="2">
        <v>74</v>
      </c>
      <c r="H66" s="2">
        <v>44011.139249023727</v>
      </c>
      <c r="I66" s="2">
        <v>472553.79964648362</v>
      </c>
      <c r="J66" s="2">
        <v>117768.50930000001</v>
      </c>
      <c r="K66" s="2">
        <v>16.082857142857144</v>
      </c>
      <c r="L66" s="2">
        <v>9.8300278734587963</v>
      </c>
      <c r="M66" s="2">
        <v>0.90266341119967397</v>
      </c>
      <c r="N66" s="2">
        <v>12.259917689751211</v>
      </c>
    </row>
    <row r="67" spans="2:14">
      <c r="B67" s="2" t="str">
        <f>VLOOKUP(F67,[1]NUTS_Europa!$A$2:$C$81,2,FALSE)</f>
        <v>DEF0</v>
      </c>
      <c r="C67" s="2">
        <f>VLOOKUP(F67,[1]NUTS_Europa!$A$2:$C$81,3,FALSE)</f>
        <v>245</v>
      </c>
      <c r="D67" s="2" t="str">
        <f>VLOOKUP(G67,[1]NUTS_Europa!$A$2:$C$81,2,FALSE)</f>
        <v>FRF2</v>
      </c>
      <c r="E67" s="2">
        <f>VLOOKUP(G67,[1]NUTS_Europa!$A$2:$C$81,3,FALSE)</f>
        <v>235</v>
      </c>
      <c r="F67" s="2">
        <v>50</v>
      </c>
      <c r="G67" s="2">
        <v>67</v>
      </c>
      <c r="H67" s="2">
        <v>60622.855933568339</v>
      </c>
      <c r="I67" s="2">
        <v>433585.63664008724</v>
      </c>
      <c r="J67" s="2">
        <v>142392.87169999999</v>
      </c>
      <c r="K67" s="2">
        <v>25.493571428571432</v>
      </c>
      <c r="L67" s="2">
        <v>8.8319738147894924</v>
      </c>
      <c r="M67" s="2">
        <v>1.2745961749415338</v>
      </c>
      <c r="N67" s="2">
        <v>16.348367820226315</v>
      </c>
    </row>
    <row r="68" spans="2:14">
      <c r="B68" s="2" t="str">
        <f>VLOOKUP(F68,[1]NUTS_Europa!$A$2:$C$81,2,FALSE)</f>
        <v>ES11</v>
      </c>
      <c r="C68" s="2">
        <f>VLOOKUP(F68,[1]NUTS_Europa!$A$2:$C$81,3,FALSE)</f>
        <v>285</v>
      </c>
      <c r="D68" s="2" t="str">
        <f>VLOOKUP(G68,[1]NUTS_Europa!$A$2:$C$81,2,FALSE)</f>
        <v>ES12</v>
      </c>
      <c r="E68" s="2">
        <f>VLOOKUP(G68,[1]NUTS_Europa!$A$2:$C$81,3,FALSE)</f>
        <v>163</v>
      </c>
      <c r="F68" s="2">
        <v>51</v>
      </c>
      <c r="G68" s="2">
        <v>52</v>
      </c>
      <c r="H68" s="2">
        <v>7355.9213893014094</v>
      </c>
      <c r="I68" s="2">
        <v>84922.695412169473</v>
      </c>
      <c r="J68" s="2">
        <v>127001.217</v>
      </c>
      <c r="K68" s="2">
        <v>18.214285714285715</v>
      </c>
      <c r="L68" s="2">
        <v>12.530408971535593</v>
      </c>
      <c r="M68" s="2">
        <v>0.94138018485179786</v>
      </c>
      <c r="N68" s="2">
        <v>12.09245655</v>
      </c>
    </row>
    <row r="69" spans="2:14">
      <c r="B69" s="2" t="str">
        <f>VLOOKUP(F69,[1]NUTS_Europa!$A$2:$C$81,2,FALSE)</f>
        <v>ES11</v>
      </c>
      <c r="C69" s="2">
        <f>VLOOKUP(F69,[1]NUTS_Europa!$A$2:$C$81,3,FALSE)</f>
        <v>285</v>
      </c>
      <c r="D69" s="2" t="str">
        <f>VLOOKUP(G69,[1]NUTS_Europa!$A$2:$C$81,2,FALSE)</f>
        <v>FRJ2</v>
      </c>
      <c r="E69" s="2">
        <f>VLOOKUP(G69,[1]NUTS_Europa!$A$2:$C$81,3,FALSE)</f>
        <v>163</v>
      </c>
      <c r="F69" s="2">
        <v>51</v>
      </c>
      <c r="G69" s="2">
        <v>68</v>
      </c>
      <c r="H69" s="2">
        <v>11372.902438189361</v>
      </c>
      <c r="I69" s="2">
        <v>84922.695412169473</v>
      </c>
      <c r="J69" s="2">
        <v>117923.68180000001</v>
      </c>
      <c r="K69" s="2">
        <v>18.214285714285715</v>
      </c>
      <c r="L69" s="2">
        <v>12.530408971535593</v>
      </c>
      <c r="M69" s="2">
        <v>0.94138018485179786</v>
      </c>
      <c r="N69" s="2">
        <v>12.09245655</v>
      </c>
    </row>
    <row r="70" spans="2:14">
      <c r="B70" s="2" t="str">
        <f>VLOOKUP(F70,[1]NUTS_Europa!$A$2:$C$81,2,FALSE)</f>
        <v>ES13</v>
      </c>
      <c r="C70" s="2">
        <f>VLOOKUP(F70,[1]NUTS_Europa!$A$2:$C$81,3,FALSE)</f>
        <v>285</v>
      </c>
      <c r="D70" s="2" t="str">
        <f>VLOOKUP(G70,[1]NUTS_Europa!$A$2:$C$81,2,FALSE)</f>
        <v>FRJ2</v>
      </c>
      <c r="E70" s="2">
        <f>VLOOKUP(G70,[1]NUTS_Europa!$A$2:$C$81,3,FALSE)</f>
        <v>163</v>
      </c>
      <c r="F70" s="2">
        <v>53</v>
      </c>
      <c r="G70" s="2">
        <v>68</v>
      </c>
      <c r="H70" s="2">
        <v>16596.56554128871</v>
      </c>
      <c r="I70" s="2">
        <v>84922.695412169473</v>
      </c>
      <c r="J70" s="2">
        <v>123840.01519999999</v>
      </c>
      <c r="K70" s="2">
        <v>18.214285714285715</v>
      </c>
      <c r="L70" s="2">
        <v>12.530408971535593</v>
      </c>
      <c r="M70" s="2">
        <v>0.94138018485179786</v>
      </c>
      <c r="N70" s="2">
        <v>12.09245655</v>
      </c>
    </row>
    <row r="71" spans="2:14">
      <c r="B71" s="2" t="str">
        <f>VLOOKUP(F71,[1]NUTS_Europa!$A$2:$C$81,2,FALSE)</f>
        <v>ES21</v>
      </c>
      <c r="C71" s="2">
        <f>VLOOKUP(F71,[1]NUTS_Europa!$A$2:$C$81,3,FALSE)</f>
        <v>1063</v>
      </c>
      <c r="D71" s="2" t="str">
        <f>VLOOKUP(G71,[1]NUTS_Europa!$A$2:$C$81,2,FALSE)</f>
        <v>ES62</v>
      </c>
      <c r="E71" s="2">
        <f>VLOOKUP(G71,[1]NUTS_Europa!$A$2:$C$81,3,FALSE)</f>
        <v>462</v>
      </c>
      <c r="F71" s="2">
        <v>54</v>
      </c>
      <c r="G71" s="2">
        <v>58</v>
      </c>
      <c r="H71" s="2">
        <v>17550.396574143808</v>
      </c>
      <c r="I71" s="2">
        <v>378539.77989029867</v>
      </c>
      <c r="J71" s="2">
        <v>131067.4498</v>
      </c>
      <c r="K71" s="2">
        <v>32.857142857142854</v>
      </c>
      <c r="L71" s="2">
        <v>8.8328631827276229</v>
      </c>
      <c r="M71" s="2">
        <v>0.81507264240296062</v>
      </c>
      <c r="N71" s="2">
        <v>12.374402060174839</v>
      </c>
    </row>
    <row r="72" spans="2:14">
      <c r="B72" s="2" t="str">
        <f>VLOOKUP(F72,[1]NUTS_Europa!$A$2:$C$81,2,FALSE)</f>
        <v>ES51</v>
      </c>
      <c r="C72" s="2">
        <f>VLOOKUP(F72,[1]NUTS_Europa!$A$2:$C$81,3,FALSE)</f>
        <v>1064</v>
      </c>
      <c r="D72" s="2" t="str">
        <f>VLOOKUP(G72,[1]NUTS_Europa!$A$2:$C$81,2,FALSE)</f>
        <v>ES61</v>
      </c>
      <c r="E72" s="2">
        <f>VLOOKUP(G72,[1]NUTS_Europa!$A$2:$C$81,3,FALSE)</f>
        <v>297</v>
      </c>
      <c r="F72" s="2">
        <v>55</v>
      </c>
      <c r="G72" s="2">
        <v>57</v>
      </c>
      <c r="H72" s="2">
        <v>10642.303927952407</v>
      </c>
      <c r="I72" s="2">
        <v>96845.073150765689</v>
      </c>
      <c r="J72" s="2">
        <v>117061.7148</v>
      </c>
      <c r="K72" s="2">
        <v>33.071428571428569</v>
      </c>
      <c r="L72" s="2">
        <v>8.365661414483597</v>
      </c>
      <c r="M72" s="2">
        <v>0.83351292974559399</v>
      </c>
      <c r="N72" s="2">
        <v>12.654361805861022</v>
      </c>
    </row>
    <row r="73" spans="2:14">
      <c r="B73" s="2" t="str">
        <f>VLOOKUP(F73,[1]NUTS_Europa!$A$2:$C$81,2,FALSE)</f>
        <v>ES51</v>
      </c>
      <c r="C73" s="2">
        <f>VLOOKUP(F73,[1]NUTS_Europa!$A$2:$C$81,3,FALSE)</f>
        <v>1064</v>
      </c>
      <c r="D73" s="2" t="str">
        <f>VLOOKUP(G73,[1]NUTS_Europa!$A$2:$C$81,2,FALSE)</f>
        <v>PT17</v>
      </c>
      <c r="E73" s="2">
        <f>VLOOKUP(G73,[1]NUTS_Europa!$A$2:$C$81,3,FALSE)</f>
        <v>297</v>
      </c>
      <c r="F73" s="2">
        <v>55</v>
      </c>
      <c r="G73" s="2">
        <v>79</v>
      </c>
      <c r="H73" s="2">
        <v>11821.98149858019</v>
      </c>
      <c r="I73" s="2">
        <v>96845.073150765689</v>
      </c>
      <c r="J73" s="2">
        <v>117923.68180000001</v>
      </c>
      <c r="K73" s="2">
        <v>33.071428571428569</v>
      </c>
      <c r="L73" s="2">
        <v>8.365661414483597</v>
      </c>
      <c r="M73" s="2">
        <v>0.83351292974559399</v>
      </c>
      <c r="N73" s="2">
        <v>12.654361805861022</v>
      </c>
    </row>
    <row r="74" spans="2:14">
      <c r="B74" s="2" t="str">
        <f>VLOOKUP(F74,[1]NUTS_Europa!$A$2:$C$81,2,FALSE)</f>
        <v>ES52</v>
      </c>
      <c r="C74" s="2">
        <f>VLOOKUP(F74,[1]NUTS_Europa!$A$2:$C$81,3,FALSE)</f>
        <v>1063</v>
      </c>
      <c r="D74" s="2" t="str">
        <f>VLOOKUP(G74,[1]NUTS_Europa!$A$2:$C$81,2,FALSE)</f>
        <v>PT15</v>
      </c>
      <c r="E74" s="2">
        <f>VLOOKUP(G74,[1]NUTS_Europa!$A$2:$C$81,3,FALSE)</f>
        <v>61</v>
      </c>
      <c r="F74" s="2">
        <v>56</v>
      </c>
      <c r="G74" s="2">
        <v>77</v>
      </c>
      <c r="H74" s="2">
        <v>40470.801084610073</v>
      </c>
      <c r="I74" s="2">
        <v>383368.11523081741</v>
      </c>
      <c r="J74" s="2">
        <v>118487.9544</v>
      </c>
      <c r="K74" s="2">
        <v>37.142857142857146</v>
      </c>
      <c r="L74" s="2">
        <v>10.433564500063774</v>
      </c>
      <c r="M74" s="2">
        <v>2.7891888131711045</v>
      </c>
      <c r="N74" s="2">
        <v>45.492445828008663</v>
      </c>
    </row>
    <row r="75" spans="2:14">
      <c r="B75" s="2" t="str">
        <f>VLOOKUP(F75,[1]NUTS_Europa!$A$2:$C$81,2,FALSE)</f>
        <v>ES61</v>
      </c>
      <c r="C75" s="2">
        <f>VLOOKUP(F75,[1]NUTS_Europa!$A$2:$C$81,3,FALSE)</f>
        <v>297</v>
      </c>
      <c r="D75" s="2" t="str">
        <f>VLOOKUP(G75,[1]NUTS_Europa!$A$2:$C$81,2,FALSE)</f>
        <v>FRJ1</v>
      </c>
      <c r="E75" s="2">
        <f>VLOOKUP(G75,[1]NUTS_Europa!$A$2:$C$81,3,FALSE)</f>
        <v>1064</v>
      </c>
      <c r="F75" s="2">
        <v>57</v>
      </c>
      <c r="G75" s="2">
        <v>66</v>
      </c>
      <c r="H75" s="2">
        <v>10609.073573850217</v>
      </c>
      <c r="I75" s="2">
        <v>96845.073150765689</v>
      </c>
      <c r="J75" s="2">
        <v>159445.52859999999</v>
      </c>
      <c r="K75" s="2">
        <v>33.071428571428569</v>
      </c>
      <c r="L75" s="2">
        <v>8.365661414483597</v>
      </c>
      <c r="M75" s="2">
        <v>0.83351292974559399</v>
      </c>
      <c r="N75" s="2">
        <v>12.654361805861022</v>
      </c>
    </row>
    <row r="76" spans="2:14">
      <c r="B76" s="2" t="str">
        <f>VLOOKUP(F76,[1]NUTS_Europa!$A$2:$C$81,2,FALSE)</f>
        <v>ES62</v>
      </c>
      <c r="C76" s="2">
        <f>VLOOKUP(F76,[1]NUTS_Europa!$A$2:$C$81,3,FALSE)</f>
        <v>462</v>
      </c>
      <c r="D76" s="2" t="str">
        <f>VLOOKUP(G76,[1]NUTS_Europa!$A$2:$C$81,2,FALSE)</f>
        <v>PT18</v>
      </c>
      <c r="E76" s="2">
        <f>VLOOKUP(G76,[1]NUTS_Europa!$A$2:$C$81,3,FALSE)</f>
        <v>61</v>
      </c>
      <c r="F76" s="2">
        <v>58</v>
      </c>
      <c r="G76" s="2">
        <v>80</v>
      </c>
      <c r="H76" s="2">
        <v>28503.037975083131</v>
      </c>
      <c r="I76" s="2">
        <v>65140.731526904972</v>
      </c>
      <c r="J76" s="2">
        <v>199597.76430000001</v>
      </c>
      <c r="K76" s="2">
        <v>4.7857142857142856</v>
      </c>
      <c r="L76" s="2">
        <v>8.6842783793978438</v>
      </c>
      <c r="M76" s="2">
        <v>1.4518343173840174</v>
      </c>
      <c r="N76" s="2">
        <v>23.67982179010146</v>
      </c>
    </row>
    <row r="77" spans="2:14">
      <c r="B77" s="2" t="str">
        <f>VLOOKUP(F77,[1]NUTS_Europa!$A$2:$C$81,2,FALSE)</f>
        <v>FRD2</v>
      </c>
      <c r="C77" s="2">
        <f>VLOOKUP(F77,[1]NUTS_Europa!$A$2:$C$81,3,FALSE)</f>
        <v>271</v>
      </c>
      <c r="D77" s="2" t="str">
        <f>VLOOKUP(G77,[1]NUTS_Europa!$A$2:$C$81,2,FALSE)</f>
        <v>PT15</v>
      </c>
      <c r="E77" s="2">
        <f>VLOOKUP(G77,[1]NUTS_Europa!$A$2:$C$81,3,FALSE)</f>
        <v>61</v>
      </c>
      <c r="F77" s="2">
        <v>60</v>
      </c>
      <c r="G77" s="2">
        <v>77</v>
      </c>
      <c r="H77" s="2">
        <v>5131.0369366321438</v>
      </c>
      <c r="I77" s="2">
        <v>153932.41036180721</v>
      </c>
      <c r="J77" s="2">
        <v>154854.3009</v>
      </c>
      <c r="K77" s="2">
        <v>82.714285714285708</v>
      </c>
      <c r="L77" s="2">
        <v>10.032397969774721</v>
      </c>
      <c r="M77" s="2">
        <v>0.83440418552950846</v>
      </c>
      <c r="N77" s="2">
        <v>11.384664750000001</v>
      </c>
    </row>
    <row r="78" spans="2:14">
      <c r="B78" s="2" t="str">
        <f>VLOOKUP(F78,[1]NUTS_Europa!$A$2:$C$81,2,FALSE)</f>
        <v>FRD2</v>
      </c>
      <c r="C78" s="2">
        <f>VLOOKUP(F78,[1]NUTS_Europa!$A$2:$C$81,3,FALSE)</f>
        <v>271</v>
      </c>
      <c r="D78" s="2" t="str">
        <f>VLOOKUP(G78,[1]NUTS_Europa!$A$2:$C$81,2,FALSE)</f>
        <v>PT18</v>
      </c>
      <c r="E78" s="2">
        <f>VLOOKUP(G78,[1]NUTS_Europa!$A$2:$C$81,3,FALSE)</f>
        <v>61</v>
      </c>
      <c r="F78" s="2">
        <v>60</v>
      </c>
      <c r="G78" s="2">
        <v>80</v>
      </c>
      <c r="H78" s="2">
        <v>7477.8831128618949</v>
      </c>
      <c r="I78" s="2">
        <v>153932.41036180721</v>
      </c>
      <c r="J78" s="2">
        <v>120125.8052</v>
      </c>
      <c r="K78" s="2">
        <v>82.714285714285708</v>
      </c>
      <c r="L78" s="2">
        <v>10.032397969774721</v>
      </c>
      <c r="M78" s="2">
        <v>0.83440418552950846</v>
      </c>
      <c r="N78" s="2">
        <v>11.384664750000001</v>
      </c>
    </row>
    <row r="79" spans="2:14">
      <c r="B79" s="2" t="str">
        <f>VLOOKUP(F79,[1]NUTS_Europa!$A$2:$C$81,2,FALSE)</f>
        <v>FRG0</v>
      </c>
      <c r="C79" s="2">
        <f>VLOOKUP(F79,[1]NUTS_Europa!$A$2:$C$81,3,FALSE)</f>
        <v>283</v>
      </c>
      <c r="D79" s="2" t="str">
        <f>VLOOKUP(G79,[1]NUTS_Europa!$A$2:$C$81,2,FALSE)</f>
        <v>FRI1</v>
      </c>
      <c r="E79" s="2">
        <f>VLOOKUP(G79,[1]NUTS_Europa!$A$2:$C$81,3,FALSE)</f>
        <v>275</v>
      </c>
      <c r="F79" s="2">
        <v>62</v>
      </c>
      <c r="G79" s="2">
        <v>64</v>
      </c>
      <c r="H79" s="2">
        <v>10090.095335089249</v>
      </c>
      <c r="I79" s="2">
        <v>66568.951440779725</v>
      </c>
      <c r="J79" s="2">
        <v>156784.57750000001</v>
      </c>
      <c r="K79" s="2">
        <v>5.7142857142857144</v>
      </c>
      <c r="L79" s="2">
        <v>11.289844076445593</v>
      </c>
      <c r="M79" s="2">
        <v>1.007632166822809</v>
      </c>
      <c r="N79" s="2">
        <v>12.526900752527801</v>
      </c>
    </row>
    <row r="80" spans="2:14">
      <c r="B80" s="2" t="str">
        <f>VLOOKUP(F80,[1]NUTS_Europa!$A$2:$C$81,2,FALSE)</f>
        <v>FRG0</v>
      </c>
      <c r="C80" s="2">
        <f>VLOOKUP(F80,[1]NUTS_Europa!$A$2:$C$81,3,FALSE)</f>
        <v>283</v>
      </c>
      <c r="D80" s="2" t="str">
        <f>VLOOKUP(G80,[1]NUTS_Europa!$A$2:$C$81,2,FALSE)</f>
        <v>FRI2</v>
      </c>
      <c r="E80" s="2">
        <f>VLOOKUP(G80,[1]NUTS_Europa!$A$2:$C$81,3,FALSE)</f>
        <v>275</v>
      </c>
      <c r="F80" s="2">
        <v>62</v>
      </c>
      <c r="G80" s="2">
        <v>69</v>
      </c>
      <c r="H80" s="2">
        <v>7918.9830042641415</v>
      </c>
      <c r="I80" s="2">
        <v>66568.951440779725</v>
      </c>
      <c r="J80" s="2">
        <v>507158.32770000002</v>
      </c>
      <c r="K80" s="2">
        <v>5.7142857142857144</v>
      </c>
      <c r="L80" s="2">
        <v>11.289844076445593</v>
      </c>
      <c r="M80" s="2">
        <v>1.007632166822809</v>
      </c>
      <c r="N80" s="2">
        <v>12.526900752527801</v>
      </c>
    </row>
    <row r="81" spans="2:14">
      <c r="B81" s="2" t="str">
        <f>VLOOKUP(F81,[1]NUTS_Europa!$A$2:$C$81,2,FALSE)</f>
        <v>FRJ1</v>
      </c>
      <c r="C81" s="2">
        <f>VLOOKUP(F81,[1]NUTS_Europa!$A$2:$C$81,3,FALSE)</f>
        <v>1064</v>
      </c>
      <c r="D81" s="2" t="str">
        <f>VLOOKUP(G81,[1]NUTS_Europa!$A$2:$C$81,2,FALSE)</f>
        <v>PT17</v>
      </c>
      <c r="E81" s="2">
        <f>VLOOKUP(G81,[1]NUTS_Europa!$A$2:$C$81,3,FALSE)</f>
        <v>297</v>
      </c>
      <c r="F81" s="2">
        <v>66</v>
      </c>
      <c r="G81" s="2">
        <v>79</v>
      </c>
      <c r="H81" s="2">
        <v>11788.751144477998</v>
      </c>
      <c r="I81" s="2">
        <v>96845.073150765689</v>
      </c>
      <c r="J81" s="2">
        <v>192445.7181</v>
      </c>
      <c r="K81" s="2">
        <v>33.071428571428569</v>
      </c>
      <c r="L81" s="2">
        <v>8.365661414483597</v>
      </c>
      <c r="M81" s="2">
        <v>0.83351292974559399</v>
      </c>
      <c r="N81" s="2">
        <v>12.654361805861022</v>
      </c>
    </row>
    <row r="82" spans="2:14">
      <c r="B82" s="2" t="str">
        <f>VLOOKUP(F82,[1]NUTS_Europa!$A$2:$C$81,2,FALSE)</f>
        <v>NL11</v>
      </c>
      <c r="C82" s="2">
        <f>VLOOKUP(F82,[1]NUTS_Europa!$A$2:$C$81,3,FALSE)</f>
        <v>218</v>
      </c>
      <c r="D82" s="2" t="str">
        <f>VLOOKUP(G82,[1]NUTS_Europa!$A$2:$C$81,2,FALSE)</f>
        <v>NL12</v>
      </c>
      <c r="E82" s="2">
        <f>VLOOKUP(G82,[1]NUTS_Europa!$A$2:$C$81,3,FALSE)</f>
        <v>250</v>
      </c>
      <c r="F82" s="2">
        <v>70</v>
      </c>
      <c r="G82" s="2">
        <v>71</v>
      </c>
      <c r="H82" s="2">
        <v>6957.5144702942616</v>
      </c>
      <c r="I82" s="2">
        <v>92732.258205424441</v>
      </c>
      <c r="J82" s="2">
        <v>119215.969</v>
      </c>
      <c r="K82" s="2">
        <v>4.8571428571428568</v>
      </c>
      <c r="L82" s="2">
        <v>15.479171708012899</v>
      </c>
      <c r="M82" s="2">
        <v>0.84205524959566025</v>
      </c>
      <c r="N82" s="2">
        <v>11.43674145</v>
      </c>
    </row>
    <row r="83" spans="2:14">
      <c r="B83" s="2" t="str">
        <f>VLOOKUP(F83,[1]NUTS_Europa!$A$2:$C$81,2,FALSE)</f>
        <v>NL12</v>
      </c>
      <c r="C83" s="2">
        <f>VLOOKUP(F83,[1]NUTS_Europa!$A$2:$C$81,3,FALSE)</f>
        <v>250</v>
      </c>
      <c r="D83" s="2" t="str">
        <f>VLOOKUP(G83,[1]NUTS_Europa!$A$2:$C$81,2,FALSE)</f>
        <v>NL34</v>
      </c>
      <c r="E83" s="2">
        <f>VLOOKUP(G83,[1]NUTS_Europa!$A$2:$C$81,3,FALSE)</f>
        <v>218</v>
      </c>
      <c r="F83" s="2">
        <v>71</v>
      </c>
      <c r="G83" s="2">
        <v>74</v>
      </c>
      <c r="H83" s="2">
        <v>6987.5473533419618</v>
      </c>
      <c r="I83" s="2">
        <v>92732.258205424441</v>
      </c>
      <c r="J83" s="2">
        <v>117768.50930000001</v>
      </c>
      <c r="K83" s="2">
        <v>4.8571428571428568</v>
      </c>
      <c r="L83" s="2">
        <v>15.479171708012899</v>
      </c>
      <c r="M83" s="2">
        <v>0.84205524959566025</v>
      </c>
      <c r="N83" s="2">
        <v>11.43674145</v>
      </c>
    </row>
  </sheetData>
  <autoFilter ref="B3:I83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3F75-7AFA-4F40-9FD9-EB348BDD4597}">
  <dimension ref="B1:N83"/>
  <sheetViews>
    <sheetView workbookViewId="0">
      <selection activeCell="I1" sqref="I1"/>
    </sheetView>
  </sheetViews>
  <sheetFormatPr baseColWidth="10" defaultColWidth="9.140625" defaultRowHeight="15"/>
  <cols>
    <col min="1" max="5" width="9.140625" style="2"/>
    <col min="6" max="7" width="7.28515625" style="2" bestFit="1" customWidth="1"/>
    <col min="8" max="14" width="12" style="2" bestFit="1" customWidth="1"/>
    <col min="15" max="16384" width="9.140625" style="2"/>
  </cols>
  <sheetData>
    <row r="1" spans="2:14">
      <c r="I1" s="2" t="s">
        <v>38</v>
      </c>
    </row>
    <row r="3" spans="2:14">
      <c r="F3" s="2" t="s">
        <v>4</v>
      </c>
      <c r="G3" s="2" t="s">
        <v>5</v>
      </c>
      <c r="H3" s="2" t="s">
        <v>22</v>
      </c>
      <c r="I3" s="2" t="s">
        <v>23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2:14">
      <c r="B4" s="2" t="str">
        <f>VLOOKUP(F4,[1]NUTS_Europa!$A$2:$C$81,2,FALSE)</f>
        <v>BE21</v>
      </c>
      <c r="C4" s="2">
        <f>VLOOKUP(F4,[1]NUTS_Europa!$A$2:$C$81,3,FALSE)</f>
        <v>253</v>
      </c>
      <c r="D4" s="2" t="str">
        <f>VLOOKUP(G4,[1]NUTS_Europa!$A$2:$C$81,2,FALSE)</f>
        <v>NL33</v>
      </c>
      <c r="E4" s="2">
        <f>VLOOKUP(G4,[1]NUTS_Europa!$A$2:$C$81,3,FALSE)</f>
        <v>250</v>
      </c>
      <c r="F4" s="2">
        <v>1</v>
      </c>
      <c r="G4" s="2">
        <v>33</v>
      </c>
      <c r="H4" s="3">
        <v>31867.965674673978</v>
      </c>
      <c r="I4" s="3">
        <v>81005.674750392282</v>
      </c>
      <c r="J4" s="2">
        <v>507158.32770000002</v>
      </c>
      <c r="K4" s="2">
        <v>7.6420512820512823</v>
      </c>
      <c r="L4" s="2">
        <v>9.3352642977402951</v>
      </c>
      <c r="M4" s="2">
        <v>16.539684703476212</v>
      </c>
      <c r="N4" s="2">
        <v>184.1231724612696</v>
      </c>
    </row>
    <row r="5" spans="2:14">
      <c r="B5" s="2" t="str">
        <f>VLOOKUP(F5,[1]NUTS_Europa!$A$2:$C$81,2,FALSE)</f>
        <v>BE21</v>
      </c>
      <c r="C5" s="2">
        <f>VLOOKUP(F5,[1]NUTS_Europa!$A$2:$C$81,3,FALSE)</f>
        <v>253</v>
      </c>
      <c r="D5" s="2" t="str">
        <f>VLOOKUP(G5,[1]NUTS_Europa!$A$2:$C$81,2,FALSE)</f>
        <v>BE21</v>
      </c>
      <c r="E5" s="2">
        <f>VLOOKUP(G5,[1]NUTS_Europa!$A$2:$C$81,3,FALSE)</f>
        <v>250</v>
      </c>
      <c r="F5" s="2">
        <v>1</v>
      </c>
      <c r="G5" s="2">
        <v>41</v>
      </c>
      <c r="H5" s="2">
        <v>48597.323475235949</v>
      </c>
      <c r="I5" s="2">
        <v>81005.674750392282</v>
      </c>
      <c r="J5" s="2">
        <v>141696.47589999999</v>
      </c>
      <c r="K5" s="2">
        <v>7.6420512820512823</v>
      </c>
      <c r="L5" s="2">
        <v>9.3352642977402951</v>
      </c>
      <c r="M5" s="2">
        <v>16.539684703476212</v>
      </c>
      <c r="N5" s="2">
        <v>184.1231724612696</v>
      </c>
    </row>
    <row r="6" spans="2:14">
      <c r="B6" s="2" t="str">
        <f>VLOOKUP(F6,[1]NUTS_Europa!$A$2:$C$81,2,FALSE)</f>
        <v>BE23</v>
      </c>
      <c r="C6" s="2">
        <f>VLOOKUP(F6,[1]NUTS_Europa!$A$2:$C$81,3,FALSE)</f>
        <v>253</v>
      </c>
      <c r="D6" s="2" t="str">
        <f>VLOOKUP(G6,[1]NUTS_Europa!$A$2:$C$81,2,FALSE)</f>
        <v>FRE1</v>
      </c>
      <c r="E6" s="2">
        <f>VLOOKUP(G6,[1]NUTS_Europa!$A$2:$C$81,3,FALSE)</f>
        <v>220</v>
      </c>
      <c r="F6" s="2">
        <v>2</v>
      </c>
      <c r="G6" s="2">
        <v>21</v>
      </c>
      <c r="H6" s="2">
        <v>3443.6463845744142</v>
      </c>
      <c r="I6" s="2">
        <v>69632.096842499028</v>
      </c>
      <c r="J6" s="2">
        <v>163029.68049999999</v>
      </c>
      <c r="K6" s="2">
        <v>4.4615384615384617</v>
      </c>
      <c r="L6" s="2">
        <v>11.243886870439205</v>
      </c>
      <c r="M6" s="2">
        <v>1.0419117301672187</v>
      </c>
      <c r="N6" s="2">
        <v>12.721768050000001</v>
      </c>
    </row>
    <row r="7" spans="2:14">
      <c r="B7" s="2" t="str">
        <f>VLOOKUP(F7,[1]NUTS_Europa!$A$2:$C$81,2,FALSE)</f>
        <v>BE23</v>
      </c>
      <c r="C7" s="2">
        <f>VLOOKUP(F7,[1]NUTS_Europa!$A$2:$C$81,3,FALSE)</f>
        <v>253</v>
      </c>
      <c r="D7" s="2" t="str">
        <f>VLOOKUP(G7,[1]NUTS_Europa!$A$2:$C$81,2,FALSE)</f>
        <v>BE25</v>
      </c>
      <c r="E7" s="2">
        <f>VLOOKUP(G7,[1]NUTS_Europa!$A$2:$C$81,3,FALSE)</f>
        <v>220</v>
      </c>
      <c r="F7" s="2">
        <v>2</v>
      </c>
      <c r="G7" s="2">
        <v>43</v>
      </c>
      <c r="H7" s="2">
        <v>2155.7925448063993</v>
      </c>
      <c r="I7" s="2">
        <v>69632.096842499028</v>
      </c>
      <c r="J7" s="2">
        <v>154854.3009</v>
      </c>
      <c r="K7" s="2">
        <v>4.4615384615384617</v>
      </c>
      <c r="L7" s="2">
        <v>11.243886870439205</v>
      </c>
      <c r="M7" s="2">
        <v>1.0419117301672187</v>
      </c>
      <c r="N7" s="2">
        <v>12.721768050000001</v>
      </c>
    </row>
    <row r="8" spans="2:14">
      <c r="B8" s="2" t="str">
        <f>VLOOKUP(F8,[1]NUTS_Europa!$A$2:$C$81,2,FALSE)</f>
        <v>BE25</v>
      </c>
      <c r="C8" s="2">
        <f>VLOOKUP(F8,[1]NUTS_Europa!$A$2:$C$81,3,FALSE)</f>
        <v>235</v>
      </c>
      <c r="D8" s="2" t="str">
        <f>VLOOKUP(G8,[1]NUTS_Europa!$A$2:$C$81,2,FALSE)</f>
        <v>DE50</v>
      </c>
      <c r="E8" s="2">
        <f>VLOOKUP(G8,[1]NUTS_Europa!$A$2:$C$81,3,FALSE)</f>
        <v>245</v>
      </c>
      <c r="F8" s="2">
        <v>3</v>
      </c>
      <c r="G8" s="2">
        <v>4</v>
      </c>
      <c r="H8" s="2">
        <v>53526.392396573705</v>
      </c>
      <c r="I8" s="2">
        <v>460232.98684726277</v>
      </c>
      <c r="J8" s="2">
        <v>135416.16140000001</v>
      </c>
      <c r="K8" s="2">
        <v>18.303076923076926</v>
      </c>
      <c r="L8" s="2">
        <v>9.7215735991155441</v>
      </c>
      <c r="M8" s="2">
        <v>1.2745961749415338</v>
      </c>
      <c r="N8" s="2">
        <v>16.348367820226315</v>
      </c>
    </row>
    <row r="9" spans="2:14">
      <c r="B9" s="2" t="str">
        <f>VLOOKUP(F9,[1]NUTS_Europa!$A$2:$C$81,2,FALSE)</f>
        <v>BE25</v>
      </c>
      <c r="C9" s="2">
        <f>VLOOKUP(F9,[1]NUTS_Europa!$A$2:$C$81,3,FALSE)</f>
        <v>235</v>
      </c>
      <c r="D9" s="2" t="str">
        <f>VLOOKUP(G9,[1]NUTS_Europa!$A$2:$C$81,2,FALSE)</f>
        <v>DE94</v>
      </c>
      <c r="E9" s="2">
        <f>VLOOKUP(G9,[1]NUTS_Europa!$A$2:$C$81,3,FALSE)</f>
        <v>245</v>
      </c>
      <c r="F9" s="2">
        <v>3</v>
      </c>
      <c r="G9" s="2">
        <v>8</v>
      </c>
      <c r="H9" s="2">
        <v>53822.615012455513</v>
      </c>
      <c r="I9" s="2">
        <v>460232.98684726277</v>
      </c>
      <c r="J9" s="2">
        <v>120125.8052</v>
      </c>
      <c r="K9" s="2">
        <v>18.303076923076926</v>
      </c>
      <c r="L9" s="2">
        <v>9.7215735991155441</v>
      </c>
      <c r="M9" s="2">
        <v>1.2745961749415338</v>
      </c>
      <c r="N9" s="2">
        <v>16.348367820226315</v>
      </c>
    </row>
    <row r="10" spans="2:14">
      <c r="B10" s="2" t="str">
        <f>VLOOKUP(F10,[1]NUTS_Europa!$A$2:$C$81,2,FALSE)</f>
        <v>DE50</v>
      </c>
      <c r="C10" s="2">
        <f>VLOOKUP(F10,[1]NUTS_Europa!$A$2:$C$81,3,FALSE)</f>
        <v>245</v>
      </c>
      <c r="D10" s="2" t="str">
        <f>VLOOKUP(G10,[1]NUTS_Europa!$A$2:$C$81,2,FALSE)</f>
        <v>ES21</v>
      </c>
      <c r="E10" s="2">
        <f>VLOOKUP(G10,[1]NUTS_Europa!$A$2:$C$81,3,FALSE)</f>
        <v>163</v>
      </c>
      <c r="F10" s="2">
        <v>4</v>
      </c>
      <c r="G10" s="2">
        <v>14</v>
      </c>
      <c r="H10" s="2">
        <v>65492.407149427519</v>
      </c>
      <c r="I10" s="2">
        <v>472365.35427262523</v>
      </c>
      <c r="J10" s="2">
        <v>141734.02660000001</v>
      </c>
      <c r="K10" s="2">
        <v>50.050769230769234</v>
      </c>
      <c r="L10" s="2">
        <v>9.0507848460085469</v>
      </c>
      <c r="M10" s="2">
        <v>1.5683296612796287</v>
      </c>
      <c r="N10" s="2">
        <v>17.458968407010961</v>
      </c>
    </row>
    <row r="11" spans="2:14">
      <c r="B11" s="2" t="str">
        <f>VLOOKUP(F11,[1]NUTS_Europa!$A$2:$C$81,2,FALSE)</f>
        <v>DE60</v>
      </c>
      <c r="C11" s="2">
        <f>VLOOKUP(F11,[1]NUTS_Europa!$A$2:$C$81,3,FALSE)</f>
        <v>1069</v>
      </c>
      <c r="D11" s="2" t="str">
        <f>VLOOKUP(G11,[1]NUTS_Europa!$A$2:$C$81,2,FALSE)</f>
        <v>NL33</v>
      </c>
      <c r="E11" s="2">
        <f>VLOOKUP(G11,[1]NUTS_Europa!$A$2:$C$81,3,FALSE)</f>
        <v>250</v>
      </c>
      <c r="F11" s="2">
        <v>5</v>
      </c>
      <c r="G11" s="2">
        <v>33</v>
      </c>
      <c r="H11" s="2">
        <v>21398.321598908173</v>
      </c>
      <c r="I11" s="2">
        <v>90530.497188868409</v>
      </c>
      <c r="J11" s="2">
        <v>192445.7181</v>
      </c>
      <c r="K11" s="2">
        <v>15.644615384615385</v>
      </c>
      <c r="L11" s="2">
        <v>10.679063031084873</v>
      </c>
      <c r="M11" s="2">
        <v>12.147331422347436</v>
      </c>
      <c r="N11" s="2">
        <v>156.03799589887399</v>
      </c>
    </row>
    <row r="12" spans="2:14">
      <c r="B12" s="2" t="str">
        <f>VLOOKUP(F12,[1]NUTS_Europa!$A$2:$C$81,2,FALSE)</f>
        <v>DE60</v>
      </c>
      <c r="C12" s="2">
        <f>VLOOKUP(F12,[1]NUTS_Europa!$A$2:$C$81,3,FALSE)</f>
        <v>1069</v>
      </c>
      <c r="D12" s="2" t="str">
        <f>VLOOKUP(G12,[1]NUTS_Europa!$A$2:$C$81,2,FALSE)</f>
        <v>BE21</v>
      </c>
      <c r="E12" s="2">
        <f>VLOOKUP(G12,[1]NUTS_Europa!$A$2:$C$81,3,FALSE)</f>
        <v>250</v>
      </c>
      <c r="F12" s="2">
        <v>5</v>
      </c>
      <c r="G12" s="2">
        <v>41</v>
      </c>
      <c r="H12" s="2">
        <v>35575.871491081511</v>
      </c>
      <c r="I12" s="2">
        <v>90530.497188868409</v>
      </c>
      <c r="J12" s="2">
        <v>118487.9544</v>
      </c>
      <c r="K12" s="2">
        <v>15.644615384615385</v>
      </c>
      <c r="L12" s="2">
        <v>10.679063031084873</v>
      </c>
      <c r="M12" s="2">
        <v>12.147331422347436</v>
      </c>
      <c r="N12" s="2">
        <v>156.03799589887399</v>
      </c>
    </row>
    <row r="13" spans="2:14">
      <c r="B13" s="2" t="str">
        <f>VLOOKUP(F13,[1]NUTS_Europa!$A$2:$C$81,2,FALSE)</f>
        <v>DE80</v>
      </c>
      <c r="C13" s="2">
        <f>VLOOKUP(F13,[1]NUTS_Europa!$A$2:$C$81,3,FALSE)</f>
        <v>1069</v>
      </c>
      <c r="D13" s="2" t="str">
        <f>VLOOKUP(G13,[1]NUTS_Europa!$A$2:$C$81,2,FALSE)</f>
        <v>FRE1</v>
      </c>
      <c r="E13" s="2">
        <f>VLOOKUP(G13,[1]NUTS_Europa!$A$2:$C$81,3,FALSE)</f>
        <v>235</v>
      </c>
      <c r="F13" s="2">
        <v>6</v>
      </c>
      <c r="G13" s="2">
        <v>61</v>
      </c>
      <c r="H13" s="2">
        <v>7419.501495579836</v>
      </c>
      <c r="I13" s="2">
        <v>86207.159065289423</v>
      </c>
      <c r="J13" s="2">
        <v>137713.6226</v>
      </c>
      <c r="K13" s="2">
        <v>20.905641025641028</v>
      </c>
      <c r="L13" s="2">
        <v>10.745003355075195</v>
      </c>
      <c r="M13" s="2">
        <v>1.0215995831984059</v>
      </c>
      <c r="N13" s="2">
        <v>15.482575701680013</v>
      </c>
    </row>
    <row r="14" spans="2:14">
      <c r="B14" s="2" t="str">
        <f>VLOOKUP(F14,[1]NUTS_Europa!$A$2:$C$81,2,FALSE)</f>
        <v>DE80</v>
      </c>
      <c r="C14" s="2">
        <f>VLOOKUP(F14,[1]NUTS_Europa!$A$2:$C$81,3,FALSE)</f>
        <v>1069</v>
      </c>
      <c r="D14" s="2" t="str">
        <f>VLOOKUP(G14,[1]NUTS_Europa!$A$2:$C$81,2,FALSE)</f>
        <v>FRF2</v>
      </c>
      <c r="E14" s="2">
        <f>VLOOKUP(G14,[1]NUTS_Europa!$A$2:$C$81,3,FALSE)</f>
        <v>235</v>
      </c>
      <c r="F14" s="2">
        <v>6</v>
      </c>
      <c r="G14" s="2">
        <v>67</v>
      </c>
      <c r="H14" s="2">
        <v>12469.131174622211</v>
      </c>
      <c r="I14" s="2">
        <v>86207.159065289423</v>
      </c>
      <c r="J14" s="2">
        <v>145035.59770000001</v>
      </c>
      <c r="K14" s="2">
        <v>20.905641025641028</v>
      </c>
      <c r="L14" s="2">
        <v>10.745003355075195</v>
      </c>
      <c r="M14" s="2">
        <v>1.0215995831984059</v>
      </c>
      <c r="N14" s="2">
        <v>15.482575701680013</v>
      </c>
    </row>
    <row r="15" spans="2:14">
      <c r="B15" s="2" t="str">
        <f>VLOOKUP(F15,[1]NUTS_Europa!$A$2:$C$81,2,FALSE)</f>
        <v>DE93</v>
      </c>
      <c r="C15" s="2">
        <f>VLOOKUP(F15,[1]NUTS_Europa!$A$2:$C$81,3,FALSE)</f>
        <v>1069</v>
      </c>
      <c r="D15" s="2" t="str">
        <f>VLOOKUP(G15,[1]NUTS_Europa!$A$2:$C$81,2,FALSE)</f>
        <v>FRF2</v>
      </c>
      <c r="E15" s="2">
        <f>VLOOKUP(G15,[1]NUTS_Europa!$A$2:$C$81,3,FALSE)</f>
        <v>269</v>
      </c>
      <c r="F15" s="2">
        <v>7</v>
      </c>
      <c r="G15" s="2">
        <v>27</v>
      </c>
      <c r="H15" s="2">
        <v>18971.709703411445</v>
      </c>
      <c r="I15" s="2">
        <v>102531.01691887586</v>
      </c>
      <c r="J15" s="2">
        <v>137713.6226</v>
      </c>
      <c r="K15" s="2">
        <v>26.72051282051282</v>
      </c>
      <c r="L15" s="2">
        <v>14.141903531033808</v>
      </c>
      <c r="M15" s="2">
        <v>4.1022665522314528</v>
      </c>
      <c r="N15" s="2">
        <v>52.695479294783247</v>
      </c>
    </row>
    <row r="16" spans="2:14">
      <c r="B16" s="2" t="str">
        <f>VLOOKUP(F16,[1]NUTS_Europa!$A$2:$C$81,2,FALSE)</f>
        <v>DE93</v>
      </c>
      <c r="C16" s="2">
        <f>VLOOKUP(F16,[1]NUTS_Europa!$A$2:$C$81,3,FALSE)</f>
        <v>1069</v>
      </c>
      <c r="D16" s="2" t="str">
        <f>VLOOKUP(G16,[1]NUTS_Europa!$A$2:$C$81,2,FALSE)</f>
        <v>FRI2</v>
      </c>
      <c r="E16" s="2">
        <f>VLOOKUP(G16,[1]NUTS_Europa!$A$2:$C$81,3,FALSE)</f>
        <v>269</v>
      </c>
      <c r="F16" s="2">
        <v>7</v>
      </c>
      <c r="G16" s="2">
        <v>29</v>
      </c>
      <c r="H16" s="2">
        <v>19248.466360667648</v>
      </c>
      <c r="I16" s="2">
        <v>102531.01691887586</v>
      </c>
      <c r="J16" s="2">
        <v>145277.79319999999</v>
      </c>
      <c r="K16" s="2">
        <v>26.72051282051282</v>
      </c>
      <c r="L16" s="2">
        <v>14.141903531033808</v>
      </c>
      <c r="M16" s="2">
        <v>4.1022665522314528</v>
      </c>
      <c r="N16" s="2">
        <v>52.695479294783247</v>
      </c>
    </row>
    <row r="17" spans="2:14">
      <c r="B17" s="2" t="str">
        <f>VLOOKUP(F17,[1]NUTS_Europa!$A$2:$C$81,2,FALSE)</f>
        <v>DE94</v>
      </c>
      <c r="C17" s="2">
        <f>VLOOKUP(F17,[1]NUTS_Europa!$A$2:$C$81,3,FALSE)</f>
        <v>245</v>
      </c>
      <c r="D17" s="2" t="str">
        <f>VLOOKUP(G17,[1]NUTS_Europa!$A$2:$C$81,2,FALSE)</f>
        <v>FRE1</v>
      </c>
      <c r="E17" s="2">
        <f>VLOOKUP(G17,[1]NUTS_Europa!$A$2:$C$81,3,FALSE)</f>
        <v>235</v>
      </c>
      <c r="F17" s="2">
        <v>8</v>
      </c>
      <c r="G17" s="2">
        <v>61</v>
      </c>
      <c r="H17" s="2">
        <v>54148.889198064455</v>
      </c>
      <c r="I17" s="2">
        <v>460232.98684726277</v>
      </c>
      <c r="J17" s="2">
        <v>142841.86170000001</v>
      </c>
      <c r="K17" s="2">
        <v>18.303076923076926</v>
      </c>
      <c r="L17" s="2">
        <v>9.7215735991155441</v>
      </c>
      <c r="M17" s="2">
        <v>1.2745961749415338</v>
      </c>
      <c r="N17" s="2">
        <v>16.348367820226315</v>
      </c>
    </row>
    <row r="18" spans="2:14">
      <c r="B18" s="2" t="str">
        <f>VLOOKUP(F18,[1]NUTS_Europa!$A$2:$C$81,2,FALSE)</f>
        <v>DEA1</v>
      </c>
      <c r="C18" s="2">
        <f>VLOOKUP(F18,[1]NUTS_Europa!$A$2:$C$81,3,FALSE)</f>
        <v>253</v>
      </c>
      <c r="D18" s="2" t="str">
        <f>VLOOKUP(G18,[1]NUTS_Europa!$A$2:$C$81,2,FALSE)</f>
        <v>BE25</v>
      </c>
      <c r="E18" s="2">
        <f>VLOOKUP(G18,[1]NUTS_Europa!$A$2:$C$81,3,FALSE)</f>
        <v>220</v>
      </c>
      <c r="F18" s="2">
        <v>9</v>
      </c>
      <c r="G18" s="2">
        <v>43</v>
      </c>
      <c r="H18" s="2">
        <v>5287.732816615774</v>
      </c>
      <c r="I18" s="2">
        <v>69632.096842499028</v>
      </c>
      <c r="J18" s="2">
        <v>176841.96369999999</v>
      </c>
      <c r="K18" s="2">
        <v>4.4615384615384617</v>
      </c>
      <c r="L18" s="2">
        <v>11.243886870439205</v>
      </c>
      <c r="M18" s="2">
        <v>1.0419117301672187</v>
      </c>
      <c r="N18" s="2">
        <v>12.721768050000001</v>
      </c>
    </row>
    <row r="19" spans="2:14">
      <c r="B19" s="2" t="str">
        <f>VLOOKUP(F19,[1]NUTS_Europa!$A$2:$C$81,2,FALSE)</f>
        <v>DEA1</v>
      </c>
      <c r="C19" s="2">
        <f>VLOOKUP(F19,[1]NUTS_Europa!$A$2:$C$81,3,FALSE)</f>
        <v>253</v>
      </c>
      <c r="D19" s="2" t="str">
        <f>VLOOKUP(G19,[1]NUTS_Europa!$A$2:$C$81,2,FALSE)</f>
        <v>NL33</v>
      </c>
      <c r="E19" s="2">
        <f>VLOOKUP(G19,[1]NUTS_Europa!$A$2:$C$81,3,FALSE)</f>
        <v>220</v>
      </c>
      <c r="F19" s="2">
        <v>9</v>
      </c>
      <c r="G19" s="2">
        <v>73</v>
      </c>
      <c r="H19" s="2">
        <v>8062.2143054026392</v>
      </c>
      <c r="I19" s="2">
        <v>69632.096842499028</v>
      </c>
      <c r="J19" s="2">
        <v>131067.4498</v>
      </c>
      <c r="K19" s="2">
        <v>4.4615384615384617</v>
      </c>
      <c r="L19" s="2">
        <v>11.243886870439205</v>
      </c>
      <c r="M19" s="2">
        <v>1.0419117301672187</v>
      </c>
      <c r="N19" s="2">
        <v>12.721768050000001</v>
      </c>
    </row>
    <row r="20" spans="2:14">
      <c r="B20" s="2" t="str">
        <f>VLOOKUP(F20,[1]NUTS_Europa!$A$2:$C$81,2,FALSE)</f>
        <v>DEF0</v>
      </c>
      <c r="C20" s="2">
        <f>VLOOKUP(F20,[1]NUTS_Europa!$A$2:$C$81,3,FALSE)</f>
        <v>1069</v>
      </c>
      <c r="D20" s="2" t="str">
        <f>VLOOKUP(G20,[1]NUTS_Europa!$A$2:$C$81,2,FALSE)</f>
        <v>FRD2</v>
      </c>
      <c r="E20" s="2">
        <f>VLOOKUP(G20,[1]NUTS_Europa!$A$2:$C$81,3,FALSE)</f>
        <v>269</v>
      </c>
      <c r="F20" s="2">
        <v>10</v>
      </c>
      <c r="G20" s="2">
        <v>20</v>
      </c>
      <c r="H20" s="2">
        <v>13381.225226836174</v>
      </c>
      <c r="I20" s="2">
        <v>102531.01691887586</v>
      </c>
      <c r="J20" s="2">
        <v>122072.6309</v>
      </c>
      <c r="K20" s="2">
        <v>26.72051282051282</v>
      </c>
      <c r="L20" s="2">
        <v>14.141903531033808</v>
      </c>
      <c r="M20" s="2">
        <v>4.1022665522314528</v>
      </c>
      <c r="N20" s="2">
        <v>52.695479294783247</v>
      </c>
    </row>
    <row r="21" spans="2:14">
      <c r="B21" s="2" t="str">
        <f>VLOOKUP(F21,[1]NUTS_Europa!$A$2:$C$81,2,FALSE)</f>
        <v>DEF0</v>
      </c>
      <c r="C21" s="2">
        <f>VLOOKUP(F21,[1]NUTS_Europa!$A$2:$C$81,3,FALSE)</f>
        <v>1069</v>
      </c>
      <c r="D21" s="2" t="str">
        <f>VLOOKUP(G21,[1]NUTS_Europa!$A$2:$C$81,2,FALSE)</f>
        <v>FRD1</v>
      </c>
      <c r="E21" s="2">
        <f>VLOOKUP(G21,[1]NUTS_Europa!$A$2:$C$81,3,FALSE)</f>
        <v>269</v>
      </c>
      <c r="F21" s="2">
        <v>10</v>
      </c>
      <c r="G21" s="2">
        <v>59</v>
      </c>
      <c r="H21" s="2">
        <v>17131.277932657704</v>
      </c>
      <c r="I21" s="2">
        <v>102531.01691887586</v>
      </c>
      <c r="J21" s="2">
        <v>122072.6309</v>
      </c>
      <c r="K21" s="2">
        <v>26.72051282051282</v>
      </c>
      <c r="L21" s="2">
        <v>14.141903531033808</v>
      </c>
      <c r="M21" s="2">
        <v>4.1022665522314528</v>
      </c>
      <c r="N21" s="2">
        <v>52.695479294783247</v>
      </c>
    </row>
    <row r="22" spans="2:14">
      <c r="B22" s="2" t="str">
        <f>VLOOKUP(F22,[1]NUTS_Europa!$A$2:$C$81,2,FALSE)</f>
        <v>ES11</v>
      </c>
      <c r="C22" s="2">
        <f>VLOOKUP(F22,[1]NUTS_Europa!$A$2:$C$81,3,FALSE)</f>
        <v>288</v>
      </c>
      <c r="D22" s="2" t="str">
        <f>VLOOKUP(G22,[1]NUTS_Europa!$A$2:$C$81,2,FALSE)</f>
        <v>PT16</v>
      </c>
      <c r="E22" s="2">
        <f>VLOOKUP(G22,[1]NUTS_Europa!$A$2:$C$81,3,FALSE)</f>
        <v>111</v>
      </c>
      <c r="F22" s="2">
        <v>11</v>
      </c>
      <c r="G22" s="2">
        <v>38</v>
      </c>
      <c r="H22" s="2">
        <v>4049.7640536918134</v>
      </c>
      <c r="I22" s="2">
        <v>71418.94271470583</v>
      </c>
      <c r="J22" s="2">
        <v>198656.2873</v>
      </c>
      <c r="K22" s="2">
        <v>3.7933333333333334</v>
      </c>
      <c r="L22" s="2">
        <v>10.768151099933064</v>
      </c>
      <c r="M22" s="2">
        <v>0.67391978418212883</v>
      </c>
      <c r="N22" s="2">
        <v>10.2314247</v>
      </c>
    </row>
    <row r="23" spans="2:14">
      <c r="B23" s="2" t="str">
        <f>VLOOKUP(F23,[1]NUTS_Europa!$A$2:$C$81,2,FALSE)</f>
        <v>ES11</v>
      </c>
      <c r="C23" s="2">
        <f>VLOOKUP(F23,[1]NUTS_Europa!$A$2:$C$81,3,FALSE)</f>
        <v>288</v>
      </c>
      <c r="D23" s="2" t="str">
        <f>VLOOKUP(G23,[1]NUTS_Europa!$A$2:$C$81,2,FALSE)</f>
        <v>ES13</v>
      </c>
      <c r="E23" s="2">
        <f>VLOOKUP(G23,[1]NUTS_Europa!$A$2:$C$81,3,FALSE)</f>
        <v>285</v>
      </c>
      <c r="F23" s="2">
        <v>11</v>
      </c>
      <c r="G23" s="2">
        <v>53</v>
      </c>
      <c r="H23" s="2">
        <v>8798.1750990080709</v>
      </c>
      <c r="I23" s="2">
        <v>75429.643154471472</v>
      </c>
      <c r="J23" s="2">
        <v>159445.52859999999</v>
      </c>
      <c r="K23" s="2">
        <v>6.1538461538461542</v>
      </c>
      <c r="L23" s="2">
        <v>13.322646893088397</v>
      </c>
      <c r="M23" s="2">
        <v>0.67391978418212883</v>
      </c>
      <c r="N23" s="2">
        <v>10.2314247</v>
      </c>
    </row>
    <row r="24" spans="2:14">
      <c r="B24" s="2" t="str">
        <f>VLOOKUP(F24,[1]NUTS_Europa!$A$2:$C$81,2,FALSE)</f>
        <v>ES12</v>
      </c>
      <c r="C24" s="2">
        <f>VLOOKUP(F24,[1]NUTS_Europa!$A$2:$C$81,3,FALSE)</f>
        <v>285</v>
      </c>
      <c r="D24" s="2" t="str">
        <f>VLOOKUP(G24,[1]NUTS_Europa!$A$2:$C$81,2,FALSE)</f>
        <v>ES12</v>
      </c>
      <c r="E24" s="2">
        <f>VLOOKUP(G24,[1]NUTS_Europa!$A$2:$C$81,3,FALSE)</f>
        <v>163</v>
      </c>
      <c r="F24" s="2">
        <v>12</v>
      </c>
      <c r="G24" s="2">
        <v>52</v>
      </c>
      <c r="H24" s="2">
        <v>9832.7950795248089</v>
      </c>
      <c r="I24" s="2">
        <v>78301.499537275115</v>
      </c>
      <c r="J24" s="2">
        <v>127001.217</v>
      </c>
      <c r="K24" s="2">
        <v>13.076923076923077</v>
      </c>
      <c r="L24" s="2">
        <v>11.176497257978845</v>
      </c>
      <c r="M24" s="2">
        <v>0.94138018485179786</v>
      </c>
      <c r="N24" s="2">
        <v>12.09245655</v>
      </c>
    </row>
    <row r="25" spans="2:14">
      <c r="B25" s="2" t="str">
        <f>VLOOKUP(F25,[1]NUTS_Europa!$A$2:$C$81,2,FALSE)</f>
        <v>ES12</v>
      </c>
      <c r="C25" s="2">
        <f>VLOOKUP(F25,[1]NUTS_Europa!$A$2:$C$81,3,FALSE)</f>
        <v>285</v>
      </c>
      <c r="D25" s="2" t="str">
        <f>VLOOKUP(G25,[1]NUTS_Europa!$A$2:$C$81,2,FALSE)</f>
        <v>FRJ2</v>
      </c>
      <c r="E25" s="2">
        <f>VLOOKUP(G25,[1]NUTS_Europa!$A$2:$C$81,3,FALSE)</f>
        <v>163</v>
      </c>
      <c r="F25" s="2">
        <v>12</v>
      </c>
      <c r="G25" s="2">
        <v>68</v>
      </c>
      <c r="H25" s="2">
        <v>13849.776128412761</v>
      </c>
      <c r="I25" s="2">
        <v>78301.499537275115</v>
      </c>
      <c r="J25" s="2">
        <v>117923.68180000001</v>
      </c>
      <c r="K25" s="2">
        <v>13.076923076923077</v>
      </c>
      <c r="L25" s="2">
        <v>11.176497257978845</v>
      </c>
      <c r="M25" s="2">
        <v>0.94138018485179786</v>
      </c>
      <c r="N25" s="2">
        <v>12.09245655</v>
      </c>
    </row>
    <row r="26" spans="2:14">
      <c r="B26" s="2" t="str">
        <f>VLOOKUP(F26,[1]NUTS_Europa!$A$2:$C$81,2,FALSE)</f>
        <v>ES13</v>
      </c>
      <c r="C26" s="2">
        <f>VLOOKUP(F26,[1]NUTS_Europa!$A$2:$C$81,3,FALSE)</f>
        <v>163</v>
      </c>
      <c r="D26" s="2" t="str">
        <f>VLOOKUP(G26,[1]NUTS_Europa!$A$2:$C$81,2,FALSE)</f>
        <v>FRH0</v>
      </c>
      <c r="E26" s="2">
        <f>VLOOKUP(G26,[1]NUTS_Europa!$A$2:$C$81,3,FALSE)</f>
        <v>283</v>
      </c>
      <c r="F26" s="2">
        <v>13</v>
      </c>
      <c r="G26" s="2">
        <v>23</v>
      </c>
      <c r="H26" s="2">
        <v>7213.0528464380486</v>
      </c>
      <c r="I26" s="2">
        <v>73027.436629190866</v>
      </c>
      <c r="J26" s="2">
        <v>118487.9544</v>
      </c>
      <c r="K26" s="2">
        <v>9.6358974358974354</v>
      </c>
      <c r="L26" s="2">
        <v>10.060597019365277</v>
      </c>
      <c r="M26" s="2">
        <v>1.0050340867064003</v>
      </c>
      <c r="N26" s="2">
        <v>12.494601375</v>
      </c>
    </row>
    <row r="27" spans="2:14">
      <c r="B27" s="2" t="str">
        <f>VLOOKUP(F27,[1]NUTS_Europa!$A$2:$C$81,2,FALSE)</f>
        <v>ES13</v>
      </c>
      <c r="C27" s="2">
        <f>VLOOKUP(F27,[1]NUTS_Europa!$A$2:$C$81,3,FALSE)</f>
        <v>163</v>
      </c>
      <c r="D27" s="2" t="str">
        <f>VLOOKUP(G27,[1]NUTS_Europa!$A$2:$C$81,2,FALSE)</f>
        <v>FRJ2</v>
      </c>
      <c r="E27" s="2">
        <f>VLOOKUP(G27,[1]NUTS_Europa!$A$2:$C$81,3,FALSE)</f>
        <v>283</v>
      </c>
      <c r="F27" s="2">
        <v>13</v>
      </c>
      <c r="G27" s="2">
        <v>28</v>
      </c>
      <c r="H27" s="2">
        <v>9444.1888247690476</v>
      </c>
      <c r="I27" s="2">
        <v>73027.436629190866</v>
      </c>
      <c r="J27" s="2">
        <v>142841.86170000001</v>
      </c>
      <c r="K27" s="2">
        <v>9.6358974358974354</v>
      </c>
      <c r="L27" s="2">
        <v>10.060597019365277</v>
      </c>
      <c r="M27" s="2">
        <v>1.0050340867064003</v>
      </c>
      <c r="N27" s="2">
        <v>12.494601375</v>
      </c>
    </row>
    <row r="28" spans="2:14">
      <c r="B28" s="2" t="str">
        <f>VLOOKUP(F28,[1]NUTS_Europa!$A$2:$C$81,2,FALSE)</f>
        <v>ES21</v>
      </c>
      <c r="C28" s="2">
        <f>VLOOKUP(F28,[1]NUTS_Europa!$A$2:$C$81,3,FALSE)</f>
        <v>163</v>
      </c>
      <c r="D28" s="2" t="str">
        <f>VLOOKUP(G28,[1]NUTS_Europa!$A$2:$C$81,2,FALSE)</f>
        <v>FRJ2</v>
      </c>
      <c r="E28" s="2">
        <f>VLOOKUP(G28,[1]NUTS_Europa!$A$2:$C$81,3,FALSE)</f>
        <v>283</v>
      </c>
      <c r="F28" s="2">
        <v>14</v>
      </c>
      <c r="G28" s="2">
        <v>28</v>
      </c>
      <c r="H28" s="2">
        <v>8709.2263848482489</v>
      </c>
      <c r="I28" s="2">
        <v>73027.436629190866</v>
      </c>
      <c r="J28" s="2">
        <v>156784.57750000001</v>
      </c>
      <c r="K28" s="2">
        <v>9.6358974358974354</v>
      </c>
      <c r="L28" s="2">
        <v>10.060597019365277</v>
      </c>
      <c r="M28" s="2">
        <v>1.0050340867064003</v>
      </c>
      <c r="N28" s="2">
        <v>12.494601375</v>
      </c>
    </row>
    <row r="29" spans="2:14">
      <c r="B29" s="2" t="str">
        <f>VLOOKUP(F29,[1]NUTS_Europa!$A$2:$C$81,2,FALSE)</f>
        <v>ES51</v>
      </c>
      <c r="C29" s="2">
        <f>VLOOKUP(F29,[1]NUTS_Europa!$A$2:$C$81,3,FALSE)</f>
        <v>1063</v>
      </c>
      <c r="D29" s="2" t="str">
        <f>VLOOKUP(G29,[1]NUTS_Europa!$A$2:$C$81,2,FALSE)</f>
        <v>ES52</v>
      </c>
      <c r="E29" s="2">
        <f>VLOOKUP(G29,[1]NUTS_Europa!$A$2:$C$81,3,FALSE)</f>
        <v>1064</v>
      </c>
      <c r="F29" s="2">
        <v>15</v>
      </c>
      <c r="G29" s="2">
        <v>16</v>
      </c>
      <c r="H29" s="2">
        <v>24490.519110254103</v>
      </c>
      <c r="I29" s="2">
        <v>353134.59868142975</v>
      </c>
      <c r="J29" s="2">
        <v>135416.16140000001</v>
      </c>
      <c r="K29" s="2">
        <v>8.3076923076923084</v>
      </c>
      <c r="L29" s="2">
        <v>11.30797654384016</v>
      </c>
      <c r="M29" s="2">
        <v>6.242202218580494</v>
      </c>
      <c r="N29" s="2">
        <v>94.768878226490997</v>
      </c>
    </row>
    <row r="30" spans="2:14">
      <c r="B30" s="2" t="str">
        <f>VLOOKUP(F30,[1]NUTS_Europa!$A$2:$C$81,2,FALSE)</f>
        <v>ES51</v>
      </c>
      <c r="C30" s="2">
        <f>VLOOKUP(F30,[1]NUTS_Europa!$A$2:$C$81,3,FALSE)</f>
        <v>1063</v>
      </c>
      <c r="D30" s="2" t="str">
        <f>VLOOKUP(G30,[1]NUTS_Europa!$A$2:$C$81,2,FALSE)</f>
        <v>ES62</v>
      </c>
      <c r="E30" s="2">
        <f>VLOOKUP(G30,[1]NUTS_Europa!$A$2:$C$81,3,FALSE)</f>
        <v>1064</v>
      </c>
      <c r="F30" s="2">
        <v>15</v>
      </c>
      <c r="G30" s="2">
        <v>18</v>
      </c>
      <c r="H30" s="2">
        <v>47348.592477615101</v>
      </c>
      <c r="I30" s="2">
        <v>353134.59868142975</v>
      </c>
      <c r="J30" s="2">
        <v>199597.76430000001</v>
      </c>
      <c r="K30" s="2">
        <v>8.3076923076923084</v>
      </c>
      <c r="L30" s="2">
        <v>11.30797654384016</v>
      </c>
      <c r="M30" s="2">
        <v>6.242202218580494</v>
      </c>
      <c r="N30" s="2">
        <v>94.768878226490997</v>
      </c>
    </row>
    <row r="31" spans="2:14">
      <c r="B31" s="2" t="str">
        <f>VLOOKUP(F31,[1]NUTS_Europa!$A$2:$C$81,2,FALSE)</f>
        <v>ES52</v>
      </c>
      <c r="C31" s="2">
        <f>VLOOKUP(F31,[1]NUTS_Europa!$A$2:$C$81,3,FALSE)</f>
        <v>1064</v>
      </c>
      <c r="D31" s="2" t="str">
        <f>VLOOKUP(G31,[1]NUTS_Europa!$A$2:$C$81,2,FALSE)</f>
        <v>FRJ1</v>
      </c>
      <c r="E31" s="2">
        <f>VLOOKUP(G31,[1]NUTS_Europa!$A$2:$C$81,3,FALSE)</f>
        <v>1063</v>
      </c>
      <c r="F31" s="2">
        <v>16</v>
      </c>
      <c r="G31" s="2">
        <v>26</v>
      </c>
      <c r="H31" s="2">
        <v>54714.939474608953</v>
      </c>
      <c r="I31" s="2">
        <v>353134.59868142975</v>
      </c>
      <c r="J31" s="2">
        <v>117768.50930000001</v>
      </c>
      <c r="K31" s="2">
        <v>8.3076923076923084</v>
      </c>
      <c r="L31" s="2">
        <v>11.30797654384016</v>
      </c>
      <c r="M31" s="2">
        <v>6.242202218580494</v>
      </c>
      <c r="N31" s="2">
        <v>94.768878226490997</v>
      </c>
    </row>
    <row r="32" spans="2:14">
      <c r="B32" s="2" t="str">
        <f>VLOOKUP(F32,[1]NUTS_Europa!$A$2:$C$81,2,FALSE)</f>
        <v>ES61</v>
      </c>
      <c r="C32" s="2">
        <f>VLOOKUP(F32,[1]NUTS_Europa!$A$2:$C$81,3,FALSE)</f>
        <v>61</v>
      </c>
      <c r="D32" s="2" t="str">
        <f>VLOOKUP(G32,[1]NUTS_Europa!$A$2:$C$81,2,FALSE)</f>
        <v>FRJ1</v>
      </c>
      <c r="E32" s="2">
        <f>VLOOKUP(G32,[1]NUTS_Europa!$A$2:$C$81,3,FALSE)</f>
        <v>1063</v>
      </c>
      <c r="F32" s="2">
        <v>17</v>
      </c>
      <c r="G32" s="2">
        <v>26</v>
      </c>
      <c r="H32" s="2">
        <v>38439.927317956113</v>
      </c>
      <c r="I32" s="2">
        <v>370708.09921169921</v>
      </c>
      <c r="J32" s="2">
        <v>122072.6309</v>
      </c>
      <c r="K32" s="2">
        <v>26.666666666666668</v>
      </c>
      <c r="L32" s="2">
        <v>9.2282775921616995</v>
      </c>
      <c r="M32" s="2">
        <v>2.7891888131711045</v>
      </c>
      <c r="N32" s="2">
        <v>45.492445828008663</v>
      </c>
    </row>
    <row r="33" spans="2:14">
      <c r="B33" s="2" t="str">
        <f>VLOOKUP(F33,[1]NUTS_Europa!$A$2:$C$81,2,FALSE)</f>
        <v>ES61</v>
      </c>
      <c r="C33" s="2">
        <f>VLOOKUP(F33,[1]NUTS_Europa!$A$2:$C$81,3,FALSE)</f>
        <v>61</v>
      </c>
      <c r="D33" s="2" t="str">
        <f>VLOOKUP(G33,[1]NUTS_Europa!$A$2:$C$81,2,FALSE)</f>
        <v>ES52</v>
      </c>
      <c r="E33" s="2">
        <f>VLOOKUP(G33,[1]NUTS_Europa!$A$2:$C$81,3,FALSE)</f>
        <v>1063</v>
      </c>
      <c r="F33" s="2">
        <v>17</v>
      </c>
      <c r="G33" s="2">
        <v>56</v>
      </c>
      <c r="H33" s="2">
        <v>39395.632619910917</v>
      </c>
      <c r="I33" s="2">
        <v>370708.09921169921</v>
      </c>
      <c r="J33" s="2">
        <v>145277.79319999999</v>
      </c>
      <c r="K33" s="2">
        <v>26.666666666666668</v>
      </c>
      <c r="L33" s="2">
        <v>9.2282775921616995</v>
      </c>
      <c r="M33" s="2">
        <v>2.7891888131711045</v>
      </c>
      <c r="N33" s="2">
        <v>45.492445828008663</v>
      </c>
    </row>
    <row r="34" spans="2:14">
      <c r="B34" s="2" t="str">
        <f>VLOOKUP(F34,[1]NUTS_Europa!$A$2:$C$81,2,FALSE)</f>
        <v>ES62</v>
      </c>
      <c r="C34" s="2">
        <f>VLOOKUP(F34,[1]NUTS_Europa!$A$2:$C$81,3,FALSE)</f>
        <v>1064</v>
      </c>
      <c r="D34" s="2" t="str">
        <f>VLOOKUP(G34,[1]NUTS_Europa!$A$2:$C$81,2,FALSE)</f>
        <v>PT16</v>
      </c>
      <c r="E34" s="2">
        <f>VLOOKUP(G34,[1]NUTS_Europa!$A$2:$C$81,3,FALSE)</f>
        <v>294</v>
      </c>
      <c r="F34" s="2">
        <v>18</v>
      </c>
      <c r="G34" s="2">
        <v>78</v>
      </c>
      <c r="H34" s="2">
        <v>16895.649740265362</v>
      </c>
      <c r="I34" s="2">
        <v>99718.574445655046</v>
      </c>
      <c r="J34" s="2">
        <v>191087.21979999999</v>
      </c>
      <c r="K34" s="2">
        <v>31.760512820512822</v>
      </c>
      <c r="L34" s="2">
        <v>12.617369400942239</v>
      </c>
      <c r="M34" s="2">
        <v>1.4112276545606877</v>
      </c>
      <c r="N34" s="2">
        <v>21.425204929572359</v>
      </c>
    </row>
    <row r="35" spans="2:14">
      <c r="B35" s="2" t="str">
        <f>VLOOKUP(F35,[1]NUTS_Europa!$A$2:$C$81,2,FALSE)</f>
        <v>FRD1</v>
      </c>
      <c r="C35" s="2">
        <f>VLOOKUP(F35,[1]NUTS_Europa!$A$2:$C$81,3,FALSE)</f>
        <v>268</v>
      </c>
      <c r="D35" s="2" t="str">
        <f>VLOOKUP(G35,[1]NUTS_Europa!$A$2:$C$81,2,FALSE)</f>
        <v>DEF0</v>
      </c>
      <c r="E35" s="2">
        <f>VLOOKUP(G35,[1]NUTS_Europa!$A$2:$C$81,3,FALSE)</f>
        <v>245</v>
      </c>
      <c r="F35" s="2">
        <v>19</v>
      </c>
      <c r="G35" s="2">
        <v>50</v>
      </c>
      <c r="H35" s="2">
        <v>56680.757380666997</v>
      </c>
      <c r="I35" s="2">
        <v>472855.28141121985</v>
      </c>
      <c r="J35" s="2">
        <v>145277.79319999999</v>
      </c>
      <c r="K35" s="2">
        <v>29.894358974358976</v>
      </c>
      <c r="L35" s="2">
        <v>9.517567777174671</v>
      </c>
      <c r="M35" s="2">
        <v>1.2534342938184966</v>
      </c>
      <c r="N35" s="2">
        <v>13.953488399999999</v>
      </c>
    </row>
    <row r="36" spans="2:14">
      <c r="B36" s="2" t="str">
        <f>VLOOKUP(F36,[1]NUTS_Europa!$A$2:$C$81,2,FALSE)</f>
        <v>FRD1</v>
      </c>
      <c r="C36" s="2">
        <f>VLOOKUP(F36,[1]NUTS_Europa!$A$2:$C$81,3,FALSE)</f>
        <v>268</v>
      </c>
      <c r="D36" s="2" t="str">
        <f>VLOOKUP(G36,[1]NUTS_Europa!$A$2:$C$81,2,FALSE)</f>
        <v>NL12</v>
      </c>
      <c r="E36" s="2">
        <f>VLOOKUP(G36,[1]NUTS_Europa!$A$2:$C$81,3,FALSE)</f>
        <v>250</v>
      </c>
      <c r="F36" s="2">
        <v>19</v>
      </c>
      <c r="G36" s="2">
        <v>71</v>
      </c>
      <c r="H36" s="2">
        <v>10377.516584839981</v>
      </c>
      <c r="I36" s="2">
        <v>95881.78787778836</v>
      </c>
      <c r="J36" s="2">
        <v>118487.9544</v>
      </c>
      <c r="K36" s="2">
        <v>18</v>
      </c>
      <c r="L36" s="2">
        <v>8.9842430970382541</v>
      </c>
      <c r="M36" s="2">
        <v>1.2534342938184966</v>
      </c>
      <c r="N36" s="2">
        <v>13.953488399999999</v>
      </c>
    </row>
    <row r="37" spans="2:14">
      <c r="B37" s="2" t="str">
        <f>VLOOKUP(F37,[1]NUTS_Europa!$A$2:$C$81,2,FALSE)</f>
        <v>FRD2</v>
      </c>
      <c r="C37" s="2">
        <f>VLOOKUP(F37,[1]NUTS_Europa!$A$2:$C$81,3,FALSE)</f>
        <v>269</v>
      </c>
      <c r="D37" s="2" t="str">
        <f>VLOOKUP(G37,[1]NUTS_Europa!$A$2:$C$81,2,FALSE)</f>
        <v>DE94</v>
      </c>
      <c r="E37" s="2">
        <f>VLOOKUP(G37,[1]NUTS_Europa!$A$2:$C$81,3,FALSE)</f>
        <v>1069</v>
      </c>
      <c r="F37" s="2">
        <v>20</v>
      </c>
      <c r="G37" s="2">
        <v>48</v>
      </c>
      <c r="H37" s="2">
        <v>17608.683166424653</v>
      </c>
      <c r="I37" s="2">
        <v>102531.01691887586</v>
      </c>
      <c r="J37" s="2">
        <v>507158.32770000002</v>
      </c>
      <c r="K37" s="2">
        <v>26.72051282051282</v>
      </c>
      <c r="L37" s="2">
        <v>14.141903531033808</v>
      </c>
      <c r="M37" s="2">
        <v>4.1022665522314528</v>
      </c>
      <c r="N37" s="2">
        <v>52.695479294783247</v>
      </c>
    </row>
    <row r="38" spans="2:14">
      <c r="B38" s="2" t="str">
        <f>VLOOKUP(F38,[1]NUTS_Europa!$A$2:$C$81,2,FALSE)</f>
        <v>FRE1</v>
      </c>
      <c r="C38" s="2">
        <f>VLOOKUP(F38,[1]NUTS_Europa!$A$2:$C$81,3,FALSE)</f>
        <v>220</v>
      </c>
      <c r="D38" s="2" t="str">
        <f>VLOOKUP(G38,[1]NUTS_Europa!$A$2:$C$81,2,FALSE)</f>
        <v>NL32</v>
      </c>
      <c r="E38" s="2">
        <f>VLOOKUP(G38,[1]NUTS_Europa!$A$2:$C$81,3,FALSE)</f>
        <v>253</v>
      </c>
      <c r="F38" s="2">
        <v>21</v>
      </c>
      <c r="G38" s="2">
        <v>72</v>
      </c>
      <c r="H38" s="2">
        <v>5506.5510436061886</v>
      </c>
      <c r="I38" s="2">
        <v>69632.096842499028</v>
      </c>
      <c r="J38" s="2">
        <v>117768.50930000001</v>
      </c>
      <c r="K38" s="2">
        <v>4.4615384615384617</v>
      </c>
      <c r="L38" s="2">
        <v>11.243886870439205</v>
      </c>
      <c r="M38" s="2">
        <v>1.0419117301672187</v>
      </c>
      <c r="N38" s="2">
        <v>12.721768050000001</v>
      </c>
    </row>
    <row r="39" spans="2:14">
      <c r="B39" s="2" t="str">
        <f>VLOOKUP(F39,[1]NUTS_Europa!$A$2:$C$81,2,FALSE)</f>
        <v>FRG0</v>
      </c>
      <c r="C39" s="2">
        <f>VLOOKUP(F39,[1]NUTS_Europa!$A$2:$C$81,3,FALSE)</f>
        <v>282</v>
      </c>
      <c r="D39" s="2" t="str">
        <f>VLOOKUP(G39,[1]NUTS_Europa!$A$2:$C$81,2,FALSE)</f>
        <v>FRI3</v>
      </c>
      <c r="E39" s="2">
        <f>VLOOKUP(G39,[1]NUTS_Europa!$A$2:$C$81,3,FALSE)</f>
        <v>283</v>
      </c>
      <c r="F39" s="2">
        <v>22</v>
      </c>
      <c r="G39" s="2">
        <v>25</v>
      </c>
      <c r="H39" s="2">
        <v>5145.1765840040462</v>
      </c>
      <c r="I39" s="2">
        <v>70639.069134849429</v>
      </c>
      <c r="J39" s="2">
        <v>141512.31529999999</v>
      </c>
      <c r="K39" s="2">
        <v>5.6410256410256414</v>
      </c>
      <c r="L39" s="2">
        <v>15.178231894716825</v>
      </c>
      <c r="M39" s="2">
        <v>1.0101408659077731</v>
      </c>
      <c r="N39" s="2">
        <v>12.558088943506652</v>
      </c>
    </row>
    <row r="40" spans="2:14">
      <c r="B40" s="2" t="str">
        <f>VLOOKUP(F40,[1]NUTS_Europa!$A$2:$C$81,2,FALSE)</f>
        <v>FRG0</v>
      </c>
      <c r="C40" s="2">
        <f>VLOOKUP(F40,[1]NUTS_Europa!$A$2:$C$81,3,FALSE)</f>
        <v>282</v>
      </c>
      <c r="D40" s="2" t="str">
        <f>VLOOKUP(G40,[1]NUTS_Europa!$A$2:$C$81,2,FALSE)</f>
        <v>NL34</v>
      </c>
      <c r="E40" s="2">
        <f>VLOOKUP(G40,[1]NUTS_Europa!$A$2:$C$81,3,FALSE)</f>
        <v>250</v>
      </c>
      <c r="F40" s="2">
        <v>22</v>
      </c>
      <c r="G40" s="2">
        <v>34</v>
      </c>
      <c r="H40" s="2">
        <v>15896.47243667532</v>
      </c>
      <c r="I40" s="2">
        <v>96037.851528269559</v>
      </c>
      <c r="J40" s="2">
        <v>115262.5922</v>
      </c>
      <c r="K40" s="2">
        <v>18.615384615384617</v>
      </c>
      <c r="L40" s="2">
        <v>13.635095041223678</v>
      </c>
      <c r="M40" s="2">
        <v>2.7782178093605734</v>
      </c>
      <c r="N40" s="2">
        <v>30.927692154878642</v>
      </c>
    </row>
    <row r="41" spans="2:14">
      <c r="B41" s="2" t="str">
        <f>VLOOKUP(F41,[1]NUTS_Europa!$A$2:$C$81,2,FALSE)</f>
        <v>FRH0</v>
      </c>
      <c r="C41" s="2">
        <f>VLOOKUP(F41,[1]NUTS_Europa!$A$2:$C$81,3,FALSE)</f>
        <v>283</v>
      </c>
      <c r="D41" s="2" t="str">
        <f>VLOOKUP(G41,[1]NUTS_Europa!$A$2:$C$81,2,FALSE)</f>
        <v>FRI1</v>
      </c>
      <c r="E41" s="2">
        <f>VLOOKUP(G41,[1]NUTS_Europa!$A$2:$C$81,3,FALSE)</f>
        <v>275</v>
      </c>
      <c r="F41" s="2">
        <v>23</v>
      </c>
      <c r="G41" s="2">
        <v>64</v>
      </c>
      <c r="H41" s="2">
        <v>10780.903803988149</v>
      </c>
      <c r="I41" s="2">
        <v>66269.807818879257</v>
      </c>
      <c r="J41" s="2">
        <v>156784.57750000001</v>
      </c>
      <c r="K41" s="2">
        <v>4.1025641025641022</v>
      </c>
      <c r="L41" s="2">
        <v>13.849906608339246</v>
      </c>
      <c r="M41" s="2">
        <v>1.007632166822809</v>
      </c>
      <c r="N41" s="2">
        <v>12.526900752527801</v>
      </c>
    </row>
    <row r="42" spans="2:14">
      <c r="B42" s="2" t="str">
        <f>VLOOKUP(F42,[1]NUTS_Europa!$A$2:$C$81,2,FALSE)</f>
        <v>FRI1</v>
      </c>
      <c r="C42" s="2">
        <f>VLOOKUP(F42,[1]NUTS_Europa!$A$2:$C$81,3,FALSE)</f>
        <v>283</v>
      </c>
      <c r="D42" s="2" t="str">
        <f>VLOOKUP(G42,[1]NUTS_Europa!$A$2:$C$81,2,FALSE)</f>
        <v>FRI3</v>
      </c>
      <c r="E42" s="2">
        <f>VLOOKUP(G42,[1]NUTS_Europa!$A$2:$C$81,3,FALSE)</f>
        <v>282</v>
      </c>
      <c r="F42" s="2">
        <v>24</v>
      </c>
      <c r="G42" s="2">
        <v>65</v>
      </c>
      <c r="H42" s="2">
        <v>8780.9505416167904</v>
      </c>
      <c r="I42" s="2">
        <v>70639.069134849429</v>
      </c>
      <c r="J42" s="2">
        <v>120125.8052</v>
      </c>
      <c r="K42" s="2">
        <v>5.6410256410256414</v>
      </c>
      <c r="L42" s="2">
        <v>15.178231894716825</v>
      </c>
      <c r="M42" s="2">
        <v>1.0101408659077731</v>
      </c>
      <c r="N42" s="2">
        <v>12.558088943506652</v>
      </c>
    </row>
    <row r="43" spans="2:14">
      <c r="B43" s="2" t="str">
        <f>VLOOKUP(F43,[1]NUTS_Europa!$A$2:$C$81,2,FALSE)</f>
        <v>FRI1</v>
      </c>
      <c r="C43" s="2">
        <f>VLOOKUP(F43,[1]NUTS_Europa!$A$2:$C$81,3,FALSE)</f>
        <v>283</v>
      </c>
      <c r="D43" s="2" t="str">
        <f>VLOOKUP(G43,[1]NUTS_Europa!$A$2:$C$81,2,FALSE)</f>
        <v>FRI2</v>
      </c>
      <c r="E43" s="2">
        <f>VLOOKUP(G43,[1]NUTS_Europa!$A$2:$C$81,3,FALSE)</f>
        <v>275</v>
      </c>
      <c r="F43" s="2">
        <v>24</v>
      </c>
      <c r="G43" s="2">
        <v>69</v>
      </c>
      <c r="H43" s="2">
        <v>7557.1309491266238</v>
      </c>
      <c r="I43" s="2">
        <v>66269.807818879257</v>
      </c>
      <c r="J43" s="2">
        <v>141734.02660000001</v>
      </c>
      <c r="K43" s="2">
        <v>4.1025641025641022</v>
      </c>
      <c r="L43" s="2">
        <v>13.849906608339246</v>
      </c>
      <c r="M43" s="2">
        <v>1.007632166822809</v>
      </c>
      <c r="N43" s="2">
        <v>12.526900752527801</v>
      </c>
    </row>
    <row r="44" spans="2:14">
      <c r="B44" s="2" t="str">
        <f>VLOOKUP(F44,[1]NUTS_Europa!$A$2:$C$81,2,FALSE)</f>
        <v>FRI3</v>
      </c>
      <c r="C44" s="2">
        <f>VLOOKUP(F44,[1]NUTS_Europa!$A$2:$C$81,3,FALSE)</f>
        <v>283</v>
      </c>
      <c r="D44" s="2" t="str">
        <f>VLOOKUP(G44,[1]NUTS_Europa!$A$2:$C$81,2,FALSE)</f>
        <v>FRI3</v>
      </c>
      <c r="E44" s="2">
        <f>VLOOKUP(G44,[1]NUTS_Europa!$A$2:$C$81,3,FALSE)</f>
        <v>282</v>
      </c>
      <c r="F44" s="2">
        <v>25</v>
      </c>
      <c r="G44" s="2">
        <v>65</v>
      </c>
      <c r="H44" s="2">
        <v>6794.0536622864702</v>
      </c>
      <c r="I44" s="2">
        <v>70639.069134849429</v>
      </c>
      <c r="J44" s="2">
        <v>122072.6309</v>
      </c>
      <c r="K44" s="2">
        <v>5.6410256410256414</v>
      </c>
      <c r="L44" s="2">
        <v>15.178231894716825</v>
      </c>
      <c r="M44" s="2">
        <v>1.0101408659077731</v>
      </c>
      <c r="N44" s="2">
        <v>12.558088943506652</v>
      </c>
    </row>
    <row r="45" spans="2:14">
      <c r="B45" s="2" t="str">
        <f>VLOOKUP(F45,[1]NUTS_Europa!$A$2:$C$81,2,FALSE)</f>
        <v>FRF2</v>
      </c>
      <c r="C45" s="2">
        <f>VLOOKUP(F45,[1]NUTS_Europa!$A$2:$C$81,3,FALSE)</f>
        <v>269</v>
      </c>
      <c r="D45" s="2" t="str">
        <f>VLOOKUP(G45,[1]NUTS_Europa!$A$2:$C$81,2,FALSE)</f>
        <v>DE94</v>
      </c>
      <c r="E45" s="2">
        <f>VLOOKUP(G45,[1]NUTS_Europa!$A$2:$C$81,3,FALSE)</f>
        <v>1069</v>
      </c>
      <c r="F45" s="2">
        <v>27</v>
      </c>
      <c r="G45" s="2">
        <v>48</v>
      </c>
      <c r="H45" s="2">
        <v>26617.112360114013</v>
      </c>
      <c r="I45" s="2">
        <v>102531.01691887586</v>
      </c>
      <c r="J45" s="2">
        <v>118487.9544</v>
      </c>
      <c r="K45" s="2">
        <v>26.72051282051282</v>
      </c>
      <c r="L45" s="2">
        <v>14.141903531033808</v>
      </c>
      <c r="M45" s="2">
        <v>4.1022665522314528</v>
      </c>
      <c r="N45" s="2">
        <v>52.695479294783247</v>
      </c>
    </row>
    <row r="46" spans="2:14">
      <c r="B46" s="2" t="str">
        <f>VLOOKUP(F46,[1]NUTS_Europa!$A$2:$C$81,2,FALSE)</f>
        <v>FRI2</v>
      </c>
      <c r="C46" s="2">
        <f>VLOOKUP(F46,[1]NUTS_Europa!$A$2:$C$81,3,FALSE)</f>
        <v>269</v>
      </c>
      <c r="D46" s="2" t="str">
        <f>VLOOKUP(G46,[1]NUTS_Europa!$A$2:$C$81,2,FALSE)</f>
        <v>DE50</v>
      </c>
      <c r="E46" s="2">
        <f>VLOOKUP(G46,[1]NUTS_Europa!$A$2:$C$81,3,FALSE)</f>
        <v>1069</v>
      </c>
      <c r="F46" s="2">
        <v>29</v>
      </c>
      <c r="G46" s="2">
        <v>44</v>
      </c>
      <c r="H46" s="2">
        <v>23572.789130295798</v>
      </c>
      <c r="I46" s="2">
        <v>102531.01691887586</v>
      </c>
      <c r="J46" s="2">
        <v>199058.85829999999</v>
      </c>
      <c r="K46" s="2">
        <v>26.72051282051282</v>
      </c>
      <c r="L46" s="2">
        <v>14.141903531033808</v>
      </c>
      <c r="M46" s="2">
        <v>4.1022665522314528</v>
      </c>
      <c r="N46" s="2">
        <v>52.695479294783247</v>
      </c>
    </row>
    <row r="47" spans="2:14">
      <c r="B47" s="2" t="str">
        <f>VLOOKUP(F47,[1]NUTS_Europa!$A$2:$C$81,2,FALSE)</f>
        <v>NL11</v>
      </c>
      <c r="C47" s="2">
        <f>VLOOKUP(F47,[1]NUTS_Europa!$A$2:$C$81,3,FALSE)</f>
        <v>245</v>
      </c>
      <c r="D47" s="2" t="str">
        <f>VLOOKUP(G47,[1]NUTS_Europa!$A$2:$C$81,2,FALSE)</f>
        <v>NL32</v>
      </c>
      <c r="E47" s="2">
        <f>VLOOKUP(G47,[1]NUTS_Europa!$A$2:$C$81,3,FALSE)</f>
        <v>218</v>
      </c>
      <c r="F47" s="2">
        <v>30</v>
      </c>
      <c r="G47" s="2">
        <v>32</v>
      </c>
      <c r="H47" s="2">
        <v>38687.771422882775</v>
      </c>
      <c r="I47" s="2">
        <v>392578.29352138034</v>
      </c>
      <c r="J47" s="2">
        <v>163171.4883</v>
      </c>
      <c r="K47" s="2">
        <v>11.546666666666667</v>
      </c>
      <c r="L47" s="2">
        <v>7.9888023875199323</v>
      </c>
      <c r="M47" s="2">
        <v>0.90266341119967397</v>
      </c>
      <c r="N47" s="2">
        <v>12.259917689751211</v>
      </c>
    </row>
    <row r="48" spans="2:14">
      <c r="B48" s="2" t="str">
        <f>VLOOKUP(F48,[1]NUTS_Europa!$A$2:$C$81,2,FALSE)</f>
        <v>NL11</v>
      </c>
      <c r="C48" s="2">
        <f>VLOOKUP(F48,[1]NUTS_Europa!$A$2:$C$81,3,FALSE)</f>
        <v>245</v>
      </c>
      <c r="D48" s="2" t="str">
        <f>VLOOKUP(G48,[1]NUTS_Europa!$A$2:$C$81,2,FALSE)</f>
        <v>NL41</v>
      </c>
      <c r="E48" s="2">
        <f>VLOOKUP(G48,[1]NUTS_Europa!$A$2:$C$81,3,FALSE)</f>
        <v>218</v>
      </c>
      <c r="F48" s="2">
        <v>30</v>
      </c>
      <c r="G48" s="2">
        <v>75</v>
      </c>
      <c r="H48" s="2">
        <v>40405.350337455617</v>
      </c>
      <c r="I48" s="2">
        <v>392578.29352138034</v>
      </c>
      <c r="J48" s="2">
        <v>191087.21979999999</v>
      </c>
      <c r="K48" s="2">
        <v>11.546666666666667</v>
      </c>
      <c r="L48" s="2">
        <v>7.9888023875199323</v>
      </c>
      <c r="M48" s="2">
        <v>0.90266341119967397</v>
      </c>
      <c r="N48" s="2">
        <v>12.259917689751211</v>
      </c>
    </row>
    <row r="49" spans="2:14">
      <c r="B49" s="2" t="str">
        <f>VLOOKUP(F49,[1]NUTS_Europa!$A$2:$C$81,2,FALSE)</f>
        <v>NL12</v>
      </c>
      <c r="C49" s="2">
        <f>VLOOKUP(F49,[1]NUTS_Europa!$A$2:$C$81,3,FALSE)</f>
        <v>218</v>
      </c>
      <c r="D49" s="2" t="str">
        <f>VLOOKUP(G49,[1]NUTS_Europa!$A$2:$C$81,2,FALSE)</f>
        <v>DE93</v>
      </c>
      <c r="E49" s="2">
        <f>VLOOKUP(G49,[1]NUTS_Europa!$A$2:$C$81,3,FALSE)</f>
        <v>245</v>
      </c>
      <c r="F49" s="2">
        <v>31</v>
      </c>
      <c r="G49" s="2">
        <v>47</v>
      </c>
      <c r="H49" s="2">
        <v>40711.198504061846</v>
      </c>
      <c r="I49" s="2">
        <v>392578.29352138034</v>
      </c>
      <c r="J49" s="2">
        <v>141696.47589999999</v>
      </c>
      <c r="K49" s="2">
        <v>11.546666666666667</v>
      </c>
      <c r="L49" s="2">
        <v>7.9888023875199323</v>
      </c>
      <c r="M49" s="2">
        <v>0.90266341119967397</v>
      </c>
      <c r="N49" s="2">
        <v>12.259917689751211</v>
      </c>
    </row>
    <row r="50" spans="2:14">
      <c r="B50" s="2" t="str">
        <f>VLOOKUP(F50,[1]NUTS_Europa!$A$2:$C$81,2,FALSE)</f>
        <v>NL12</v>
      </c>
      <c r="C50" s="2">
        <f>VLOOKUP(F50,[1]NUTS_Europa!$A$2:$C$81,3,FALSE)</f>
        <v>218</v>
      </c>
      <c r="D50" s="2" t="str">
        <f>VLOOKUP(G50,[1]NUTS_Europa!$A$2:$C$81,2,FALSE)</f>
        <v>DEA1</v>
      </c>
      <c r="E50" s="2">
        <f>VLOOKUP(G50,[1]NUTS_Europa!$A$2:$C$81,3,FALSE)</f>
        <v>245</v>
      </c>
      <c r="F50" s="2">
        <v>31</v>
      </c>
      <c r="G50" s="2">
        <v>49</v>
      </c>
      <c r="H50" s="2">
        <v>43302.859284251419</v>
      </c>
      <c r="I50" s="2">
        <v>392578.29352138034</v>
      </c>
      <c r="J50" s="2">
        <v>154854.3009</v>
      </c>
      <c r="K50" s="2">
        <v>11.546666666666667</v>
      </c>
      <c r="L50" s="2">
        <v>7.9888023875199323</v>
      </c>
      <c r="M50" s="2">
        <v>0.90266341119967397</v>
      </c>
      <c r="N50" s="2">
        <v>12.259917689751211</v>
      </c>
    </row>
    <row r="51" spans="2:14">
      <c r="B51" s="2" t="str">
        <f>VLOOKUP(F51,[1]NUTS_Europa!$A$2:$C$81,2,FALSE)</f>
        <v>NL32</v>
      </c>
      <c r="C51" s="2">
        <f>VLOOKUP(F51,[1]NUTS_Europa!$A$2:$C$81,3,FALSE)</f>
        <v>218</v>
      </c>
      <c r="D51" s="2" t="str">
        <f>VLOOKUP(G51,[1]NUTS_Europa!$A$2:$C$81,2,FALSE)</f>
        <v>DE93</v>
      </c>
      <c r="E51" s="2">
        <f>VLOOKUP(G51,[1]NUTS_Europa!$A$2:$C$81,3,FALSE)</f>
        <v>245</v>
      </c>
      <c r="F51" s="2">
        <v>32</v>
      </c>
      <c r="G51" s="2">
        <v>47</v>
      </c>
      <c r="H51" s="2">
        <v>38816.549598295918</v>
      </c>
      <c r="I51" s="2">
        <v>392578.29352138034</v>
      </c>
      <c r="J51" s="2">
        <v>141734.02660000001</v>
      </c>
      <c r="K51" s="2">
        <v>11.546666666666667</v>
      </c>
      <c r="L51" s="2">
        <v>7.9888023875199323</v>
      </c>
      <c r="M51" s="2">
        <v>0.90266341119967397</v>
      </c>
      <c r="N51" s="2">
        <v>12.259917689751211</v>
      </c>
    </row>
    <row r="52" spans="2:14">
      <c r="B52" s="2" t="str">
        <f>VLOOKUP(F52,[1]NUTS_Europa!$A$2:$C$81,2,FALSE)</f>
        <v>NL34</v>
      </c>
      <c r="C52" s="2">
        <f>VLOOKUP(F52,[1]NUTS_Europa!$A$2:$C$81,3,FALSE)</f>
        <v>250</v>
      </c>
      <c r="D52" s="2" t="str">
        <f>VLOOKUP(G52,[1]NUTS_Europa!$A$2:$C$81,2,FALSE)</f>
        <v>FRH0</v>
      </c>
      <c r="E52" s="2">
        <f>VLOOKUP(G52,[1]NUTS_Europa!$A$2:$C$81,3,FALSE)</f>
        <v>282</v>
      </c>
      <c r="F52" s="2">
        <v>34</v>
      </c>
      <c r="G52" s="2">
        <v>63</v>
      </c>
      <c r="H52" s="2">
        <v>14231.541984901738</v>
      </c>
      <c r="I52" s="2">
        <v>96037.851528269559</v>
      </c>
      <c r="J52" s="2">
        <v>135416.16140000001</v>
      </c>
      <c r="K52" s="2">
        <v>18.615384615384617</v>
      </c>
      <c r="L52" s="2">
        <v>13.635095041223678</v>
      </c>
      <c r="M52" s="2">
        <v>2.7782178093605734</v>
      </c>
      <c r="N52" s="2">
        <v>30.927692154878642</v>
      </c>
    </row>
    <row r="53" spans="2:14">
      <c r="B53" s="2" t="str">
        <f>VLOOKUP(F53,[1]NUTS_Europa!$A$2:$C$81,2,FALSE)</f>
        <v>NL41</v>
      </c>
      <c r="C53" s="2">
        <f>VLOOKUP(F53,[1]NUTS_Europa!$A$2:$C$81,3,FALSE)</f>
        <v>253</v>
      </c>
      <c r="D53" s="2" t="str">
        <f>VLOOKUP(G53,[1]NUTS_Europa!$A$2:$C$81,2,FALSE)</f>
        <v>BE23</v>
      </c>
      <c r="E53" s="2">
        <f>VLOOKUP(G53,[1]NUTS_Europa!$A$2:$C$81,3,FALSE)</f>
        <v>220</v>
      </c>
      <c r="F53" s="2">
        <v>35</v>
      </c>
      <c r="G53" s="2">
        <v>42</v>
      </c>
      <c r="H53" s="2">
        <v>3000.9988261586891</v>
      </c>
      <c r="I53" s="2">
        <v>69632.096842499028</v>
      </c>
      <c r="J53" s="2">
        <v>192445.7181</v>
      </c>
      <c r="K53" s="2">
        <v>4.4615384615384617</v>
      </c>
      <c r="L53" s="2">
        <v>11.243886870439205</v>
      </c>
      <c r="M53" s="2">
        <v>1.0419117301672187</v>
      </c>
      <c r="N53" s="2">
        <v>12.721768050000001</v>
      </c>
    </row>
    <row r="54" spans="2:14">
      <c r="B54" s="2" t="str">
        <f>VLOOKUP(F54,[1]NUTS_Europa!$A$2:$C$81,2,FALSE)</f>
        <v>NL41</v>
      </c>
      <c r="C54" s="2">
        <f>VLOOKUP(F54,[1]NUTS_Europa!$A$2:$C$81,3,FALSE)</f>
        <v>253</v>
      </c>
      <c r="D54" s="2" t="str">
        <f>VLOOKUP(G54,[1]NUTS_Europa!$A$2:$C$81,2,FALSE)</f>
        <v>NL33</v>
      </c>
      <c r="E54" s="2">
        <f>VLOOKUP(G54,[1]NUTS_Europa!$A$2:$C$81,3,FALSE)</f>
        <v>220</v>
      </c>
      <c r="F54" s="2">
        <v>35</v>
      </c>
      <c r="G54" s="2">
        <v>73</v>
      </c>
      <c r="H54" s="2">
        <v>5294.4142891956353</v>
      </c>
      <c r="I54" s="2">
        <v>69632.096842499028</v>
      </c>
      <c r="J54" s="2">
        <v>115262.5922</v>
      </c>
      <c r="K54" s="2">
        <v>4.4615384615384617</v>
      </c>
      <c r="L54" s="2">
        <v>11.243886870439205</v>
      </c>
      <c r="M54" s="2">
        <v>1.0419117301672187</v>
      </c>
      <c r="N54" s="2">
        <v>12.721768050000001</v>
      </c>
    </row>
    <row r="55" spans="2:14">
      <c r="B55" s="2" t="str">
        <f>VLOOKUP(F55,[1]NUTS_Europa!$A$2:$C$81,2,FALSE)</f>
        <v>PT11</v>
      </c>
      <c r="C55" s="2">
        <f>VLOOKUP(F55,[1]NUTS_Europa!$A$2:$C$81,3,FALSE)</f>
        <v>111</v>
      </c>
      <c r="D55" s="2" t="str">
        <f>VLOOKUP(G55,[1]NUTS_Europa!$A$2:$C$81,2,FALSE)</f>
        <v>ES13</v>
      </c>
      <c r="E55" s="2">
        <f>VLOOKUP(G55,[1]NUTS_Europa!$A$2:$C$81,3,FALSE)</f>
        <v>285</v>
      </c>
      <c r="F55" s="2">
        <v>36</v>
      </c>
      <c r="G55" s="2">
        <v>53</v>
      </c>
      <c r="H55" s="2">
        <v>8794.4571795010725</v>
      </c>
      <c r="I55" s="2">
        <v>73471.321521168866</v>
      </c>
      <c r="J55" s="2">
        <v>154854.3009</v>
      </c>
      <c r="K55" s="2">
        <v>9.281538461538462</v>
      </c>
      <c r="L55" s="2">
        <v>11.885886986046902</v>
      </c>
      <c r="M55" s="2">
        <v>0.67391978418212883</v>
      </c>
      <c r="N55" s="2">
        <v>10.2314247</v>
      </c>
    </row>
    <row r="56" spans="2:14">
      <c r="B56" s="2" t="str">
        <f>VLOOKUP(F56,[1]NUTS_Europa!$A$2:$C$81,2,FALSE)</f>
        <v>PT11</v>
      </c>
      <c r="C56" s="2">
        <f>VLOOKUP(F56,[1]NUTS_Europa!$A$2:$C$81,3,FALSE)</f>
        <v>111</v>
      </c>
      <c r="D56" s="2" t="str">
        <f>VLOOKUP(G56,[1]NUTS_Europa!$A$2:$C$81,2,FALSE)</f>
        <v>PT11</v>
      </c>
      <c r="E56" s="2">
        <f>VLOOKUP(G56,[1]NUTS_Europa!$A$2:$C$81,3,FALSE)</f>
        <v>288</v>
      </c>
      <c r="F56" s="2">
        <v>36</v>
      </c>
      <c r="G56" s="2">
        <v>76</v>
      </c>
      <c r="H56" s="2">
        <v>5943.9384026769139</v>
      </c>
      <c r="I56" s="2">
        <v>71418.94271470583</v>
      </c>
      <c r="J56" s="2">
        <v>192445.7181</v>
      </c>
      <c r="K56" s="2">
        <v>3.7933333333333334</v>
      </c>
      <c r="L56" s="2">
        <v>10.768151099933064</v>
      </c>
      <c r="M56" s="2">
        <v>0.67391978418212883</v>
      </c>
      <c r="N56" s="2">
        <v>10.2314247</v>
      </c>
    </row>
    <row r="57" spans="2:14">
      <c r="B57" s="2" t="str">
        <f>VLOOKUP(F57,[1]NUTS_Europa!$A$2:$C$81,2,FALSE)</f>
        <v>PT15</v>
      </c>
      <c r="C57" s="2">
        <f>VLOOKUP(F57,[1]NUTS_Europa!$A$2:$C$81,3,FALSE)</f>
        <v>1065</v>
      </c>
      <c r="D57" s="2" t="str">
        <f>VLOOKUP(G57,[1]NUTS_Europa!$A$2:$C$81,2,FALSE)</f>
        <v>PT17</v>
      </c>
      <c r="E57" s="2">
        <f>VLOOKUP(G57,[1]NUTS_Europa!$A$2:$C$81,3,FALSE)</f>
        <v>294</v>
      </c>
      <c r="F57" s="2">
        <v>37</v>
      </c>
      <c r="G57" s="2">
        <v>39</v>
      </c>
      <c r="H57" s="2">
        <v>15818.988293538916</v>
      </c>
      <c r="I57" s="2">
        <v>68068.029711658106</v>
      </c>
      <c r="J57" s="2">
        <v>507158.32770000002</v>
      </c>
      <c r="K57" s="2">
        <v>2.3076923076923075</v>
      </c>
      <c r="L57" s="2">
        <v>10.971016562575409</v>
      </c>
      <c r="M57" s="2">
        <v>3.2063130992817319</v>
      </c>
      <c r="N57" s="2">
        <v>48.678124325637803</v>
      </c>
    </row>
    <row r="58" spans="2:14">
      <c r="B58" s="2" t="str">
        <f>VLOOKUP(F58,[1]NUTS_Europa!$A$2:$C$81,2,FALSE)</f>
        <v>PT15</v>
      </c>
      <c r="C58" s="2">
        <f>VLOOKUP(F58,[1]NUTS_Europa!$A$2:$C$81,3,FALSE)</f>
        <v>1065</v>
      </c>
      <c r="D58" s="2" t="str">
        <f>VLOOKUP(G58,[1]NUTS_Europa!$A$2:$C$81,2,FALSE)</f>
        <v>ES21</v>
      </c>
      <c r="E58" s="2">
        <f>VLOOKUP(G58,[1]NUTS_Europa!$A$2:$C$81,3,FALSE)</f>
        <v>1063</v>
      </c>
      <c r="F58" s="2">
        <v>37</v>
      </c>
      <c r="G58" s="2">
        <v>54</v>
      </c>
      <c r="H58" s="2">
        <v>20905.17754676591</v>
      </c>
      <c r="I58" s="2">
        <v>390900.7817468468</v>
      </c>
      <c r="J58" s="2">
        <v>114346.8514</v>
      </c>
      <c r="K58" s="2">
        <v>40.974358974358971</v>
      </c>
      <c r="L58" s="2">
        <v>9.66162370547333</v>
      </c>
      <c r="M58" s="2">
        <v>1.2669999699325465</v>
      </c>
      <c r="N58" s="2">
        <v>19.235545671061299</v>
      </c>
    </row>
    <row r="59" spans="2:14">
      <c r="B59" s="2" t="str">
        <f>VLOOKUP(F59,[1]NUTS_Europa!$A$2:$C$81,2,FALSE)</f>
        <v>PT16</v>
      </c>
      <c r="C59" s="2">
        <f>VLOOKUP(F59,[1]NUTS_Europa!$A$2:$C$81,3,FALSE)</f>
        <v>111</v>
      </c>
      <c r="D59" s="2" t="str">
        <f>VLOOKUP(G59,[1]NUTS_Europa!$A$2:$C$81,2,FALSE)</f>
        <v>PT11</v>
      </c>
      <c r="E59" s="2">
        <f>VLOOKUP(G59,[1]NUTS_Europa!$A$2:$C$81,3,FALSE)</f>
        <v>288</v>
      </c>
      <c r="F59" s="2">
        <v>38</v>
      </c>
      <c r="G59" s="2">
        <v>76</v>
      </c>
      <c r="H59" s="2">
        <v>5608.0918868994131</v>
      </c>
      <c r="I59" s="2">
        <v>71418.94271470583</v>
      </c>
      <c r="J59" s="2">
        <v>144185.261</v>
      </c>
      <c r="K59" s="2">
        <v>3.7933333333333334</v>
      </c>
      <c r="L59" s="2">
        <v>10.768151099933064</v>
      </c>
      <c r="M59" s="2">
        <v>0.67391978418212883</v>
      </c>
      <c r="N59" s="2">
        <v>10.2314247</v>
      </c>
    </row>
    <row r="60" spans="2:14">
      <c r="B60" s="2" t="str">
        <f>VLOOKUP(F60,[1]NUTS_Europa!$A$2:$C$81,2,FALSE)</f>
        <v>PT17</v>
      </c>
      <c r="C60" s="2">
        <f>VLOOKUP(F60,[1]NUTS_Europa!$A$2:$C$81,3,FALSE)</f>
        <v>294</v>
      </c>
      <c r="D60" s="2" t="str">
        <f>VLOOKUP(G60,[1]NUTS_Europa!$A$2:$C$81,2,FALSE)</f>
        <v>PT18</v>
      </c>
      <c r="E60" s="2">
        <f>VLOOKUP(G60,[1]NUTS_Europa!$A$2:$C$81,3,FALSE)</f>
        <v>1065</v>
      </c>
      <c r="F60" s="2">
        <v>39</v>
      </c>
      <c r="G60" s="2">
        <v>40</v>
      </c>
      <c r="H60" s="2">
        <v>12367.611922602546</v>
      </c>
      <c r="I60" s="2">
        <v>68068.029711658106</v>
      </c>
      <c r="J60" s="2">
        <v>126450.71709999999</v>
      </c>
      <c r="K60" s="2">
        <v>2.3076923076923075</v>
      </c>
      <c r="L60" s="2">
        <v>10.971016562575409</v>
      </c>
      <c r="M60" s="2">
        <v>3.2063130992817319</v>
      </c>
      <c r="N60" s="2">
        <v>48.678124325637803</v>
      </c>
    </row>
    <row r="61" spans="2:14">
      <c r="B61" s="2" t="str">
        <f>VLOOKUP(F61,[1]NUTS_Europa!$A$2:$C$81,2,FALSE)</f>
        <v>PT18</v>
      </c>
      <c r="C61" s="2">
        <f>VLOOKUP(F61,[1]NUTS_Europa!$A$2:$C$81,3,FALSE)</f>
        <v>1065</v>
      </c>
      <c r="D61" s="2" t="str">
        <f>VLOOKUP(G61,[1]NUTS_Europa!$A$2:$C$81,2,FALSE)</f>
        <v>PT16</v>
      </c>
      <c r="E61" s="2">
        <f>VLOOKUP(G61,[1]NUTS_Europa!$A$2:$C$81,3,FALSE)</f>
        <v>294</v>
      </c>
      <c r="F61" s="2">
        <v>40</v>
      </c>
      <c r="G61" s="2">
        <v>78</v>
      </c>
      <c r="H61" s="2">
        <v>31375.747713648412</v>
      </c>
      <c r="I61" s="2">
        <v>68068.029711658106</v>
      </c>
      <c r="J61" s="2">
        <v>126450.71709999999</v>
      </c>
      <c r="K61" s="2">
        <v>2.3076923076923075</v>
      </c>
      <c r="L61" s="2">
        <v>10.971016562575409</v>
      </c>
      <c r="M61" s="2">
        <v>3.2063130992817319</v>
      </c>
      <c r="N61" s="2">
        <v>48.678124325637803</v>
      </c>
    </row>
    <row r="62" spans="2:14">
      <c r="B62" s="2" t="str">
        <f>VLOOKUP(F62,[1]NUTS_Europa!$A$2:$C$81,2,FALSE)</f>
        <v>BE23</v>
      </c>
      <c r="C62" s="2">
        <f>VLOOKUP(F62,[1]NUTS_Europa!$A$2:$C$81,3,FALSE)</f>
        <v>220</v>
      </c>
      <c r="D62" s="2" t="str">
        <f>VLOOKUP(G62,[1]NUTS_Europa!$A$2:$C$81,2,FALSE)</f>
        <v>NL32</v>
      </c>
      <c r="E62" s="2">
        <f>VLOOKUP(G62,[1]NUTS_Europa!$A$2:$C$81,3,FALSE)</f>
        <v>253</v>
      </c>
      <c r="F62" s="2">
        <v>42</v>
      </c>
      <c r="G62" s="2">
        <v>72</v>
      </c>
      <c r="H62" s="2">
        <v>4699.7632295880949</v>
      </c>
      <c r="I62" s="2">
        <v>69632.096842499028</v>
      </c>
      <c r="J62" s="2">
        <v>198656.2873</v>
      </c>
      <c r="K62" s="2">
        <v>4.4615384615384617</v>
      </c>
      <c r="L62" s="2">
        <v>11.243886870439205</v>
      </c>
      <c r="M62" s="2">
        <v>1.0419117301672187</v>
      </c>
      <c r="N62" s="2">
        <v>12.721768050000001</v>
      </c>
    </row>
    <row r="63" spans="2:14">
      <c r="B63" s="2" t="str">
        <f>VLOOKUP(F63,[1]NUTS_Europa!$A$2:$C$81,2,FALSE)</f>
        <v>DE50</v>
      </c>
      <c r="C63" s="2">
        <f>VLOOKUP(F63,[1]NUTS_Europa!$A$2:$C$81,3,FALSE)</f>
        <v>1069</v>
      </c>
      <c r="D63" s="2" t="str">
        <f>VLOOKUP(G63,[1]NUTS_Europa!$A$2:$C$81,2,FALSE)</f>
        <v>FRD1</v>
      </c>
      <c r="E63" s="2">
        <f>VLOOKUP(G63,[1]NUTS_Europa!$A$2:$C$81,3,FALSE)</f>
        <v>269</v>
      </c>
      <c r="F63" s="2">
        <v>44</v>
      </c>
      <c r="G63" s="2">
        <v>59</v>
      </c>
      <c r="H63" s="2">
        <v>18037.655985171761</v>
      </c>
      <c r="I63" s="2">
        <v>102531.01691887586</v>
      </c>
      <c r="J63" s="2">
        <v>145277.79319999999</v>
      </c>
      <c r="K63" s="2">
        <v>26.72051282051282</v>
      </c>
      <c r="L63" s="2">
        <v>14.141903531033808</v>
      </c>
      <c r="M63" s="2">
        <v>4.1022665522314528</v>
      </c>
      <c r="N63" s="2">
        <v>52.695479294783247</v>
      </c>
    </row>
    <row r="64" spans="2:14">
      <c r="B64" s="2" t="str">
        <f>VLOOKUP(F64,[1]NUTS_Europa!$A$2:$C$81,2,FALSE)</f>
        <v>DE60</v>
      </c>
      <c r="C64" s="2">
        <f>VLOOKUP(F64,[1]NUTS_Europa!$A$2:$C$81,3,FALSE)</f>
        <v>245</v>
      </c>
      <c r="D64" s="2" t="str">
        <f>VLOOKUP(G64,[1]NUTS_Europa!$A$2:$C$81,2,FALSE)</f>
        <v>NL34</v>
      </c>
      <c r="E64" s="2">
        <f>VLOOKUP(G64,[1]NUTS_Europa!$A$2:$C$81,3,FALSE)</f>
        <v>218</v>
      </c>
      <c r="F64" s="2">
        <v>45</v>
      </c>
      <c r="G64" s="2">
        <v>74</v>
      </c>
      <c r="H64" s="2">
        <v>41178.019389934496</v>
      </c>
      <c r="I64" s="2">
        <v>392578.29352138034</v>
      </c>
      <c r="J64" s="2">
        <v>120437.3524</v>
      </c>
      <c r="K64" s="2">
        <v>11.546666666666667</v>
      </c>
      <c r="L64" s="2">
        <v>7.9888023875199323</v>
      </c>
      <c r="M64" s="2">
        <v>0.90266341119967397</v>
      </c>
      <c r="N64" s="2">
        <v>12.259917689751211</v>
      </c>
    </row>
    <row r="65" spans="2:14">
      <c r="B65" s="2" t="str">
        <f>VLOOKUP(F65,[1]NUTS_Europa!$A$2:$C$81,2,FALSE)</f>
        <v>DE60</v>
      </c>
      <c r="C65" s="2">
        <f>VLOOKUP(F65,[1]NUTS_Europa!$A$2:$C$81,3,FALSE)</f>
        <v>245</v>
      </c>
      <c r="D65" s="2" t="str">
        <f>VLOOKUP(G65,[1]NUTS_Europa!$A$2:$C$81,2,FALSE)</f>
        <v>NL41</v>
      </c>
      <c r="E65" s="2">
        <f>VLOOKUP(G65,[1]NUTS_Europa!$A$2:$C$81,3,FALSE)</f>
        <v>218</v>
      </c>
      <c r="F65" s="2">
        <v>45</v>
      </c>
      <c r="G65" s="2">
        <v>75</v>
      </c>
      <c r="H65" s="2">
        <v>40292.669433969109</v>
      </c>
      <c r="I65" s="2">
        <v>392578.29352138034</v>
      </c>
      <c r="J65" s="2">
        <v>119215.969</v>
      </c>
      <c r="K65" s="2">
        <v>11.546666666666667</v>
      </c>
      <c r="L65" s="2">
        <v>7.9888023875199323</v>
      </c>
      <c r="M65" s="2">
        <v>0.90266341119967397</v>
      </c>
      <c r="N65" s="2">
        <v>12.259917689751211</v>
      </c>
    </row>
    <row r="66" spans="2:14">
      <c r="B66" s="2" t="str">
        <f>VLOOKUP(F66,[1]NUTS_Europa!$A$2:$C$81,2,FALSE)</f>
        <v>DE80</v>
      </c>
      <c r="C66" s="2">
        <f>VLOOKUP(F66,[1]NUTS_Europa!$A$2:$C$81,3,FALSE)</f>
        <v>245</v>
      </c>
      <c r="D66" s="2" t="str">
        <f>VLOOKUP(G66,[1]NUTS_Europa!$A$2:$C$81,2,FALSE)</f>
        <v>NL11</v>
      </c>
      <c r="E66" s="2">
        <f>VLOOKUP(G66,[1]NUTS_Europa!$A$2:$C$81,3,FALSE)</f>
        <v>218</v>
      </c>
      <c r="F66" s="2">
        <v>46</v>
      </c>
      <c r="G66" s="2">
        <v>70</v>
      </c>
      <c r="H66" s="2">
        <v>44928.683748842399</v>
      </c>
      <c r="I66" s="2">
        <v>392578.29352138034</v>
      </c>
      <c r="J66" s="2">
        <v>163171.4883</v>
      </c>
      <c r="K66" s="2">
        <v>11.546666666666667</v>
      </c>
      <c r="L66" s="2">
        <v>7.9888023875199323</v>
      </c>
      <c r="M66" s="2">
        <v>0.90266341119967397</v>
      </c>
      <c r="N66" s="2">
        <v>12.259917689751211</v>
      </c>
    </row>
    <row r="67" spans="2:14">
      <c r="B67" s="2" t="str">
        <f>VLOOKUP(F67,[1]NUTS_Europa!$A$2:$C$81,2,FALSE)</f>
        <v>DE80</v>
      </c>
      <c r="C67" s="2">
        <f>VLOOKUP(F67,[1]NUTS_Europa!$A$2:$C$81,3,FALSE)</f>
        <v>245</v>
      </c>
      <c r="D67" s="2" t="str">
        <f>VLOOKUP(G67,[1]NUTS_Europa!$A$2:$C$81,2,FALSE)</f>
        <v>NL34</v>
      </c>
      <c r="E67" s="2">
        <f>VLOOKUP(G67,[1]NUTS_Europa!$A$2:$C$81,3,FALSE)</f>
        <v>218</v>
      </c>
      <c r="F67" s="2">
        <v>46</v>
      </c>
      <c r="G67" s="2">
        <v>74</v>
      </c>
      <c r="H67" s="2">
        <v>44960.878292695677</v>
      </c>
      <c r="I67" s="2">
        <v>392578.29352138034</v>
      </c>
      <c r="J67" s="2">
        <v>191087.21979999999</v>
      </c>
      <c r="K67" s="2">
        <v>11.546666666666667</v>
      </c>
      <c r="L67" s="2">
        <v>7.9888023875199323</v>
      </c>
      <c r="M67" s="2">
        <v>0.90266341119967397</v>
      </c>
      <c r="N67" s="2">
        <v>12.259917689751211</v>
      </c>
    </row>
    <row r="68" spans="2:14">
      <c r="B68" s="2" t="str">
        <f>VLOOKUP(F68,[1]NUTS_Europa!$A$2:$C$81,2,FALSE)</f>
        <v>DEA1</v>
      </c>
      <c r="C68" s="2">
        <f>VLOOKUP(F68,[1]NUTS_Europa!$A$2:$C$81,3,FALSE)</f>
        <v>245</v>
      </c>
      <c r="D68" s="2" t="str">
        <f>VLOOKUP(G68,[1]NUTS_Europa!$A$2:$C$81,2,FALSE)</f>
        <v>NL11</v>
      </c>
      <c r="E68" s="2">
        <f>VLOOKUP(G68,[1]NUTS_Europa!$A$2:$C$81,3,FALSE)</f>
        <v>218</v>
      </c>
      <c r="F68" s="2">
        <v>49</v>
      </c>
      <c r="G68" s="2">
        <v>70</v>
      </c>
      <c r="H68" s="2">
        <v>43978.944705170441</v>
      </c>
      <c r="I68" s="2">
        <v>392578.29352138034</v>
      </c>
      <c r="J68" s="2">
        <v>144185.261</v>
      </c>
      <c r="K68" s="2">
        <v>11.546666666666667</v>
      </c>
      <c r="L68" s="2">
        <v>7.9888023875199323</v>
      </c>
      <c r="M68" s="2">
        <v>0.90266341119967397</v>
      </c>
      <c r="N68" s="2">
        <v>12.259917689751211</v>
      </c>
    </row>
    <row r="69" spans="2:14">
      <c r="B69" s="2" t="str">
        <f>VLOOKUP(F69,[1]NUTS_Europa!$A$2:$C$81,2,FALSE)</f>
        <v>DEF0</v>
      </c>
      <c r="C69" s="2">
        <f>VLOOKUP(F69,[1]NUTS_Europa!$A$2:$C$81,3,FALSE)</f>
        <v>245</v>
      </c>
      <c r="D69" s="2" t="str">
        <f>VLOOKUP(G69,[1]NUTS_Europa!$A$2:$C$81,2,FALSE)</f>
        <v>FRF2</v>
      </c>
      <c r="E69" s="2">
        <f>VLOOKUP(G69,[1]NUTS_Europa!$A$2:$C$81,3,FALSE)</f>
        <v>235</v>
      </c>
      <c r="F69" s="2">
        <v>50</v>
      </c>
      <c r="G69" s="2">
        <v>67</v>
      </c>
      <c r="H69" s="2">
        <v>60622.855933568339</v>
      </c>
      <c r="I69" s="2">
        <v>460232.98684726277</v>
      </c>
      <c r="J69" s="2">
        <v>142392.87169999999</v>
      </c>
      <c r="K69" s="2">
        <v>18.303076923076926</v>
      </c>
      <c r="L69" s="2">
        <v>9.7215735991155441</v>
      </c>
      <c r="M69" s="2">
        <v>1.2745961749415338</v>
      </c>
      <c r="N69" s="2">
        <v>16.348367820226315</v>
      </c>
    </row>
    <row r="70" spans="2:14">
      <c r="B70" s="2" t="str">
        <f>VLOOKUP(F70,[1]NUTS_Europa!$A$2:$C$81,2,FALSE)</f>
        <v>ES11</v>
      </c>
      <c r="C70" s="2">
        <f>VLOOKUP(F70,[1]NUTS_Europa!$A$2:$C$81,3,FALSE)</f>
        <v>285</v>
      </c>
      <c r="D70" s="2" t="str">
        <f>VLOOKUP(G70,[1]NUTS_Europa!$A$2:$C$81,2,FALSE)</f>
        <v>ES12</v>
      </c>
      <c r="E70" s="2">
        <f>VLOOKUP(G70,[1]NUTS_Europa!$A$2:$C$81,3,FALSE)</f>
        <v>163</v>
      </c>
      <c r="F70" s="2">
        <v>51</v>
      </c>
      <c r="G70" s="2">
        <v>52</v>
      </c>
      <c r="H70" s="2">
        <v>7355.9213893014094</v>
      </c>
      <c r="I70" s="2">
        <v>78301.499537275115</v>
      </c>
      <c r="J70" s="2">
        <v>127001.217</v>
      </c>
      <c r="K70" s="2">
        <v>13.076923076923077</v>
      </c>
      <c r="L70" s="2">
        <v>11.176497257978845</v>
      </c>
      <c r="M70" s="2">
        <v>0.94138018485179786</v>
      </c>
      <c r="N70" s="2">
        <v>12.09245655</v>
      </c>
    </row>
    <row r="71" spans="2:14">
      <c r="B71" s="2" t="str">
        <f>VLOOKUP(F71,[1]NUTS_Europa!$A$2:$C$81,2,FALSE)</f>
        <v>ES11</v>
      </c>
      <c r="C71" s="2">
        <f>VLOOKUP(F71,[1]NUTS_Europa!$A$2:$C$81,3,FALSE)</f>
        <v>285</v>
      </c>
      <c r="D71" s="2" t="str">
        <f>VLOOKUP(G71,[1]NUTS_Europa!$A$2:$C$81,2,FALSE)</f>
        <v>FRJ2</v>
      </c>
      <c r="E71" s="2">
        <f>VLOOKUP(G71,[1]NUTS_Europa!$A$2:$C$81,3,FALSE)</f>
        <v>163</v>
      </c>
      <c r="F71" s="2">
        <v>51</v>
      </c>
      <c r="G71" s="2">
        <v>68</v>
      </c>
      <c r="H71" s="2">
        <v>11372.902438189361</v>
      </c>
      <c r="I71" s="2">
        <v>78301.499537275115</v>
      </c>
      <c r="J71" s="2">
        <v>117923.68180000001</v>
      </c>
      <c r="K71" s="2">
        <v>13.076923076923077</v>
      </c>
      <c r="L71" s="2">
        <v>11.176497257978845</v>
      </c>
      <c r="M71" s="2">
        <v>0.94138018485179786</v>
      </c>
      <c r="N71" s="2">
        <v>12.09245655</v>
      </c>
    </row>
    <row r="72" spans="2:14">
      <c r="B72" s="2" t="str">
        <f>VLOOKUP(F72,[1]NUTS_Europa!$A$2:$C$81,2,FALSE)</f>
        <v>ES21</v>
      </c>
      <c r="C72" s="2">
        <f>VLOOKUP(F72,[1]NUTS_Europa!$A$2:$C$81,3,FALSE)</f>
        <v>1063</v>
      </c>
      <c r="D72" s="2" t="str">
        <f>VLOOKUP(G72,[1]NUTS_Europa!$A$2:$C$81,2,FALSE)</f>
        <v>ES62</v>
      </c>
      <c r="E72" s="2">
        <f>VLOOKUP(G72,[1]NUTS_Europa!$A$2:$C$81,3,FALSE)</f>
        <v>462</v>
      </c>
      <c r="F72" s="2">
        <v>54</v>
      </c>
      <c r="G72" s="2">
        <v>58</v>
      </c>
      <c r="H72" s="2">
        <v>17550.396574143808</v>
      </c>
      <c r="I72" s="2">
        <v>367867.27163116733</v>
      </c>
      <c r="J72" s="2">
        <v>131067.4498</v>
      </c>
      <c r="K72" s="2">
        <v>23.589743589743591</v>
      </c>
      <c r="L72" s="2">
        <v>8.5618098854218427</v>
      </c>
      <c r="M72" s="2">
        <v>0.81507264240296062</v>
      </c>
      <c r="N72" s="2">
        <v>12.374402060174839</v>
      </c>
    </row>
    <row r="73" spans="2:14">
      <c r="B73" s="2" t="str">
        <f>VLOOKUP(F73,[1]NUTS_Europa!$A$2:$C$81,2,FALSE)</f>
        <v>ES51</v>
      </c>
      <c r="C73" s="2">
        <f>VLOOKUP(F73,[1]NUTS_Europa!$A$2:$C$81,3,FALSE)</f>
        <v>1064</v>
      </c>
      <c r="D73" s="2" t="str">
        <f>VLOOKUP(G73,[1]NUTS_Europa!$A$2:$C$81,2,FALSE)</f>
        <v>ES61</v>
      </c>
      <c r="E73" s="2">
        <f>VLOOKUP(G73,[1]NUTS_Europa!$A$2:$C$81,3,FALSE)</f>
        <v>297</v>
      </c>
      <c r="F73" s="2">
        <v>55</v>
      </c>
      <c r="G73" s="2">
        <v>57</v>
      </c>
      <c r="H73" s="2">
        <v>10642.303927952407</v>
      </c>
      <c r="I73" s="2">
        <v>87132.873142762881</v>
      </c>
      <c r="J73" s="2">
        <v>117061.7148</v>
      </c>
      <c r="K73" s="2">
        <v>23.743589743589745</v>
      </c>
      <c r="L73" s="2">
        <v>10.886906796243277</v>
      </c>
      <c r="M73" s="2">
        <v>0.83351292974559399</v>
      </c>
      <c r="N73" s="2">
        <v>12.654361805861022</v>
      </c>
    </row>
    <row r="74" spans="2:14">
      <c r="B74" s="2" t="str">
        <f>VLOOKUP(F74,[1]NUTS_Europa!$A$2:$C$81,2,FALSE)</f>
        <v>ES51</v>
      </c>
      <c r="C74" s="2">
        <f>VLOOKUP(F74,[1]NUTS_Europa!$A$2:$C$81,3,FALSE)</f>
        <v>1064</v>
      </c>
      <c r="D74" s="2" t="str">
        <f>VLOOKUP(G74,[1]NUTS_Europa!$A$2:$C$81,2,FALSE)</f>
        <v>PT17</v>
      </c>
      <c r="E74" s="2">
        <f>VLOOKUP(G74,[1]NUTS_Europa!$A$2:$C$81,3,FALSE)</f>
        <v>297</v>
      </c>
      <c r="F74" s="2">
        <v>55</v>
      </c>
      <c r="G74" s="2">
        <v>79</v>
      </c>
      <c r="H74" s="2">
        <v>11821.98149858019</v>
      </c>
      <c r="I74" s="2">
        <v>87132.873142762881</v>
      </c>
      <c r="J74" s="2">
        <v>117923.68180000001</v>
      </c>
      <c r="K74" s="2">
        <v>23.743589743589745</v>
      </c>
      <c r="L74" s="2">
        <v>10.886906796243277</v>
      </c>
      <c r="M74" s="2">
        <v>0.83351292974559399</v>
      </c>
      <c r="N74" s="2">
        <v>12.654361805861022</v>
      </c>
    </row>
    <row r="75" spans="2:14">
      <c r="B75" s="2" t="str">
        <f>VLOOKUP(F75,[1]NUTS_Europa!$A$2:$C$81,2,FALSE)</f>
        <v>ES52</v>
      </c>
      <c r="C75" s="2">
        <f>VLOOKUP(F75,[1]NUTS_Europa!$A$2:$C$81,3,FALSE)</f>
        <v>1063</v>
      </c>
      <c r="D75" s="2" t="str">
        <f>VLOOKUP(G75,[1]NUTS_Europa!$A$2:$C$81,2,FALSE)</f>
        <v>PT15</v>
      </c>
      <c r="E75" s="2">
        <f>VLOOKUP(G75,[1]NUTS_Europa!$A$2:$C$81,3,FALSE)</f>
        <v>61</v>
      </c>
      <c r="F75" s="2">
        <v>56</v>
      </c>
      <c r="G75" s="2">
        <v>77</v>
      </c>
      <c r="H75" s="2">
        <v>40470.801084610073</v>
      </c>
      <c r="I75" s="2">
        <v>370708.09921169921</v>
      </c>
      <c r="J75" s="2">
        <v>118487.9544</v>
      </c>
      <c r="K75" s="2">
        <v>26.666666666666668</v>
      </c>
      <c r="L75" s="2">
        <v>9.2282775921616995</v>
      </c>
      <c r="M75" s="2">
        <v>2.7891888131711045</v>
      </c>
      <c r="N75" s="2">
        <v>45.492445828008663</v>
      </c>
    </row>
    <row r="76" spans="2:14">
      <c r="B76" s="2" t="str">
        <f>VLOOKUP(F76,[1]NUTS_Europa!$A$2:$C$81,2,FALSE)</f>
        <v>ES61</v>
      </c>
      <c r="C76" s="2">
        <f>VLOOKUP(F76,[1]NUTS_Europa!$A$2:$C$81,3,FALSE)</f>
        <v>297</v>
      </c>
      <c r="D76" s="2" t="str">
        <f>VLOOKUP(G76,[1]NUTS_Europa!$A$2:$C$81,2,FALSE)</f>
        <v>FRJ1</v>
      </c>
      <c r="E76" s="2">
        <f>VLOOKUP(G76,[1]NUTS_Europa!$A$2:$C$81,3,FALSE)</f>
        <v>1064</v>
      </c>
      <c r="F76" s="2">
        <v>57</v>
      </c>
      <c r="G76" s="2">
        <v>66</v>
      </c>
      <c r="H76" s="2">
        <v>10609.073573850217</v>
      </c>
      <c r="I76" s="2">
        <v>87132.873142762881</v>
      </c>
      <c r="J76" s="2">
        <v>159445.52859999999</v>
      </c>
      <c r="K76" s="2">
        <v>23.743589743589745</v>
      </c>
      <c r="L76" s="2">
        <v>10.886906796243277</v>
      </c>
      <c r="M76" s="2">
        <v>0.83351292974559399</v>
      </c>
      <c r="N76" s="2">
        <v>12.654361805861022</v>
      </c>
    </row>
    <row r="77" spans="2:14">
      <c r="B77" s="2" t="str">
        <f>VLOOKUP(F77,[1]NUTS_Europa!$A$2:$C$81,2,FALSE)</f>
        <v>ES62</v>
      </c>
      <c r="C77" s="2">
        <f>VLOOKUP(F77,[1]NUTS_Europa!$A$2:$C$81,3,FALSE)</f>
        <v>462</v>
      </c>
      <c r="D77" s="2" t="str">
        <f>VLOOKUP(G77,[1]NUTS_Europa!$A$2:$C$81,2,FALSE)</f>
        <v>PT18</v>
      </c>
      <c r="E77" s="2">
        <f>VLOOKUP(G77,[1]NUTS_Europa!$A$2:$C$81,3,FALSE)</f>
        <v>61</v>
      </c>
      <c r="F77" s="2">
        <v>58</v>
      </c>
      <c r="G77" s="2">
        <v>80</v>
      </c>
      <c r="H77" s="2">
        <v>28503.037975083131</v>
      </c>
      <c r="I77" s="2">
        <v>63471.684646197333</v>
      </c>
      <c r="J77" s="2">
        <v>199597.76430000001</v>
      </c>
      <c r="K77" s="2">
        <v>3.4358974358974357</v>
      </c>
      <c r="L77" s="2">
        <v>8.4566329610193751</v>
      </c>
      <c r="M77" s="2">
        <v>1.4518343173840174</v>
      </c>
      <c r="N77" s="2">
        <v>23.67982179010146</v>
      </c>
    </row>
    <row r="78" spans="2:14">
      <c r="B78" s="2" t="str">
        <f>VLOOKUP(F78,[1]NUTS_Europa!$A$2:$C$81,2,FALSE)</f>
        <v>FRD2</v>
      </c>
      <c r="C78" s="2">
        <f>VLOOKUP(F78,[1]NUTS_Europa!$A$2:$C$81,3,FALSE)</f>
        <v>271</v>
      </c>
      <c r="D78" s="2" t="str">
        <f>VLOOKUP(G78,[1]NUTS_Europa!$A$2:$C$81,2,FALSE)</f>
        <v>PT15</v>
      </c>
      <c r="E78" s="2">
        <f>VLOOKUP(G78,[1]NUTS_Europa!$A$2:$C$81,3,FALSE)</f>
        <v>61</v>
      </c>
      <c r="F78" s="2">
        <v>60</v>
      </c>
      <c r="G78" s="2">
        <v>77</v>
      </c>
      <c r="H78" s="2">
        <v>5131.0369366321438</v>
      </c>
      <c r="I78" s="2">
        <v>129044.08685696693</v>
      </c>
      <c r="J78" s="2">
        <v>154854.3009</v>
      </c>
      <c r="K78" s="2">
        <v>59.384615384615387</v>
      </c>
      <c r="L78" s="2">
        <v>11.974674683589585</v>
      </c>
      <c r="M78" s="2">
        <v>0.83440418552950846</v>
      </c>
      <c r="N78" s="2">
        <v>11.384664750000001</v>
      </c>
    </row>
    <row r="79" spans="2:14">
      <c r="B79" s="2" t="str">
        <f>VLOOKUP(F79,[1]NUTS_Europa!$A$2:$C$81,2,FALSE)</f>
        <v>FRD2</v>
      </c>
      <c r="C79" s="2">
        <f>VLOOKUP(F79,[1]NUTS_Europa!$A$2:$C$81,3,FALSE)</f>
        <v>271</v>
      </c>
      <c r="D79" s="2" t="str">
        <f>VLOOKUP(G79,[1]NUTS_Europa!$A$2:$C$81,2,FALSE)</f>
        <v>PT18</v>
      </c>
      <c r="E79" s="2">
        <f>VLOOKUP(G79,[1]NUTS_Europa!$A$2:$C$81,3,FALSE)</f>
        <v>61</v>
      </c>
      <c r="F79" s="2">
        <v>60</v>
      </c>
      <c r="G79" s="2">
        <v>80</v>
      </c>
      <c r="H79" s="2">
        <v>7477.8831128618949</v>
      </c>
      <c r="I79" s="2">
        <v>129044.08685696693</v>
      </c>
      <c r="J79" s="2">
        <v>120125.8052</v>
      </c>
      <c r="K79" s="2">
        <v>59.384615384615387</v>
      </c>
      <c r="L79" s="2">
        <v>11.974674683589585</v>
      </c>
      <c r="M79" s="2">
        <v>0.83440418552950846</v>
      </c>
      <c r="N79" s="2">
        <v>11.384664750000001</v>
      </c>
    </row>
    <row r="80" spans="2:14">
      <c r="B80" s="2" t="str">
        <f>VLOOKUP(F80,[1]NUTS_Europa!$A$2:$C$81,2,FALSE)</f>
        <v>FRG0</v>
      </c>
      <c r="C80" s="2">
        <f>VLOOKUP(F80,[1]NUTS_Europa!$A$2:$C$81,3,FALSE)</f>
        <v>283</v>
      </c>
      <c r="D80" s="2" t="str">
        <f>VLOOKUP(G80,[1]NUTS_Europa!$A$2:$C$81,2,FALSE)</f>
        <v>FRI1</v>
      </c>
      <c r="E80" s="2">
        <f>VLOOKUP(G80,[1]NUTS_Europa!$A$2:$C$81,3,FALSE)</f>
        <v>275</v>
      </c>
      <c r="F80" s="2">
        <v>62</v>
      </c>
      <c r="G80" s="2">
        <v>64</v>
      </c>
      <c r="H80" s="2">
        <v>10090.095335089249</v>
      </c>
      <c r="I80" s="2">
        <v>66269.807818879257</v>
      </c>
      <c r="J80" s="2">
        <v>156784.57750000001</v>
      </c>
      <c r="K80" s="2">
        <v>4.1025641025641022</v>
      </c>
      <c r="L80" s="2">
        <v>13.849906608339246</v>
      </c>
      <c r="M80" s="2">
        <v>1.007632166822809</v>
      </c>
      <c r="N80" s="2">
        <v>12.526900752527801</v>
      </c>
    </row>
    <row r="81" spans="2:14">
      <c r="B81" s="2" t="str">
        <f>VLOOKUP(F81,[1]NUTS_Europa!$A$2:$C$81,2,FALSE)</f>
        <v>FRG0</v>
      </c>
      <c r="C81" s="2">
        <f>VLOOKUP(F81,[1]NUTS_Europa!$A$2:$C$81,3,FALSE)</f>
        <v>283</v>
      </c>
      <c r="D81" s="2" t="str">
        <f>VLOOKUP(G81,[1]NUTS_Europa!$A$2:$C$81,2,FALSE)</f>
        <v>FRI2</v>
      </c>
      <c r="E81" s="2">
        <f>VLOOKUP(G81,[1]NUTS_Europa!$A$2:$C$81,3,FALSE)</f>
        <v>275</v>
      </c>
      <c r="F81" s="2">
        <v>62</v>
      </c>
      <c r="G81" s="2">
        <v>69</v>
      </c>
      <c r="H81" s="2">
        <v>7918.9830042641415</v>
      </c>
      <c r="I81" s="2">
        <v>66269.807818879257</v>
      </c>
      <c r="J81" s="2">
        <v>507158.32770000002</v>
      </c>
      <c r="K81" s="2">
        <v>4.1025641025641022</v>
      </c>
      <c r="L81" s="2">
        <v>13.849906608339246</v>
      </c>
      <c r="M81" s="2">
        <v>1.007632166822809</v>
      </c>
      <c r="N81" s="2">
        <v>12.526900752527801</v>
      </c>
    </row>
    <row r="82" spans="2:14">
      <c r="B82" s="2" t="str">
        <f>VLOOKUP(F82,[1]NUTS_Europa!$A$2:$C$81,2,FALSE)</f>
        <v>FRH0</v>
      </c>
      <c r="C82" s="2">
        <f>VLOOKUP(F82,[1]NUTS_Europa!$A$2:$C$81,3,FALSE)</f>
        <v>282</v>
      </c>
      <c r="D82" s="2" t="str">
        <f>VLOOKUP(G82,[1]NUTS_Europa!$A$2:$C$81,2,FALSE)</f>
        <v>NL12</v>
      </c>
      <c r="E82" s="2">
        <f>VLOOKUP(G82,[1]NUTS_Europa!$A$2:$C$81,3,FALSE)</f>
        <v>250</v>
      </c>
      <c r="F82" s="2">
        <v>63</v>
      </c>
      <c r="G82" s="2">
        <v>71</v>
      </c>
      <c r="H82" s="2">
        <v>18576.60438343279</v>
      </c>
      <c r="I82" s="2">
        <v>96037.851528269559</v>
      </c>
      <c r="J82" s="2">
        <v>117923.68180000001</v>
      </c>
      <c r="K82" s="2">
        <v>18.615384615384617</v>
      </c>
      <c r="L82" s="2">
        <v>13.635095041223678</v>
      </c>
      <c r="M82" s="2">
        <v>2.7782178093605734</v>
      </c>
      <c r="N82" s="2">
        <v>30.927692154878642</v>
      </c>
    </row>
    <row r="83" spans="2:14">
      <c r="B83" s="2" t="str">
        <f>VLOOKUP(F83,[1]NUTS_Europa!$A$2:$C$81,2,FALSE)</f>
        <v>FRJ1</v>
      </c>
      <c r="C83" s="2">
        <f>VLOOKUP(F83,[1]NUTS_Europa!$A$2:$C$81,3,FALSE)</f>
        <v>1064</v>
      </c>
      <c r="D83" s="2" t="str">
        <f>VLOOKUP(G83,[1]NUTS_Europa!$A$2:$C$81,2,FALSE)</f>
        <v>PT17</v>
      </c>
      <c r="E83" s="2">
        <f>VLOOKUP(G83,[1]NUTS_Europa!$A$2:$C$81,3,FALSE)</f>
        <v>297</v>
      </c>
      <c r="F83" s="2">
        <v>66</v>
      </c>
      <c r="G83" s="2">
        <v>79</v>
      </c>
      <c r="H83" s="2">
        <v>11788.751144477998</v>
      </c>
      <c r="I83" s="2">
        <v>87132.873142762881</v>
      </c>
      <c r="J83" s="2">
        <v>192445.7181</v>
      </c>
      <c r="K83" s="2">
        <v>23.743589743589745</v>
      </c>
      <c r="L83" s="2">
        <v>10.886906796243277</v>
      </c>
      <c r="M83" s="2">
        <v>0.83351292974559399</v>
      </c>
      <c r="N83" s="2">
        <v>12.654361805861022</v>
      </c>
    </row>
  </sheetData>
  <autoFilter ref="B3:I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1 barco 17 kn 50000 charter</vt:lpstr>
      <vt:lpstr>1 barco 14 kn 12500 charter</vt:lpstr>
      <vt:lpstr>1 barco 19,5 kn 12500 charter</vt:lpstr>
      <vt:lpstr>1 barco 21,4 12500 charter</vt:lpstr>
      <vt:lpstr>1 barco 21,4 kn 25000 charter</vt:lpstr>
      <vt:lpstr>1 barco 19,5 kn 25000 charter</vt:lpstr>
      <vt:lpstr>1 barco 14 kn 25000 charter</vt:lpstr>
      <vt:lpstr>1 barco 14 kn 50000 charter</vt:lpstr>
      <vt:lpstr>1 barco 19,5 kn 50000 charter</vt:lpstr>
      <vt:lpstr>1 barco 21,4 kn 50000 charter</vt:lpstr>
      <vt:lpstr>NUTS_Europa</vt:lpstr>
      <vt:lpstr>Puertos</vt:lpstr>
      <vt:lpstr>NUTS_Europa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alicia Munín Doce</cp:lastModifiedBy>
  <dcterms:modified xsi:type="dcterms:W3CDTF">2022-10-15T17:12:39Z</dcterms:modified>
</cp:coreProperties>
</file>