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ph\Downloads\"/>
    </mc:Choice>
  </mc:AlternateContent>
  <xr:revisionPtr revIDLastSave="0" documentId="13_ncr:1_{84365EB3-FBDA-40F7-A226-675D9904A218}" xr6:coauthVersionLast="47" xr6:coauthVersionMax="47" xr10:uidLastSave="{00000000-0000-0000-0000-000000000000}"/>
  <bookViews>
    <workbookView xWindow="28695" yWindow="7620" windowWidth="12630" windowHeight="753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  <externalReference r:id="rId7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5" i="6"/>
  <c r="F4" i="6"/>
  <c r="C6" i="6"/>
  <c r="C7" i="6"/>
  <c r="C8" i="6"/>
  <c r="C9" i="6"/>
  <c r="C10" i="6"/>
  <c r="C11" i="6"/>
  <c r="C12" i="6"/>
  <c r="C13" i="6"/>
  <c r="C14" i="6"/>
  <c r="C15" i="6"/>
  <c r="C5" i="6"/>
  <c r="F4" i="1" l="1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D7" i="2"/>
  <c r="E7" i="2" s="1"/>
  <c r="D12" i="6"/>
  <c r="D6" i="2"/>
  <c r="E6" i="2" s="1"/>
  <c r="D11" i="6"/>
  <c r="D9" i="6"/>
  <c r="D6" i="6"/>
  <c r="D14" i="2"/>
  <c r="E14" i="2" s="1"/>
  <c r="D7" i="6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D15" i="6"/>
  <c r="D14" i="6"/>
  <c r="D15" i="2"/>
  <c r="E15" i="2" s="1"/>
  <c r="D10" i="6"/>
  <c r="D5" i="6"/>
  <c r="E5" i="2" l="1"/>
  <c r="E16" i="2" s="1"/>
  <c r="D16" i="2"/>
  <c r="E16" i="6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<sst xmlns="http://schemas.openxmlformats.org/spreadsheetml/2006/main" count="109" uniqueCount="34">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</sst>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  <xf numFmtId="10" fontId="8" fillId="0" borderId="0" xfId="0" applyNumberFormat="1" applyFont="1"/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cuments/Freelance%20Training/Maquarie%20Uni/MOOCS/Course2/Assessments/Assessment%201%20rough/Sales%20Summary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yph\Downloads\C2-W1-Assessment-Sales-Summary.xlsx" TargetMode="External"/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 Summary"/>
      <sheetName val="Rates"/>
      <sheetName val="Sales Summary 2016"/>
    </sheetNames>
    <sheetDataSet>
      <sheetData sheetId="0"/>
      <sheetData sheetId="1">
        <row r="2">
          <cell r="A2">
            <v>5.7799999999999997E-2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5" zoomScaleNormal="100" workbookViewId="0">
      <selection activeCell="E5" sqref="E5:E15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6" ht="23.4" x14ac:dyDescent="0.45">
      <c r="A1" s="20" t="s">
        <v>29</v>
      </c>
      <c r="B1" s="20"/>
      <c r="C1" s="20"/>
      <c r="D1" s="20"/>
      <c r="E1" s="20"/>
    </row>
    <row r="2" spans="1:6" ht="14.4" x14ac:dyDescent="0.3">
      <c r="A2" s="21" t="s">
        <v>33</v>
      </c>
      <c r="B2" s="21"/>
      <c r="C2" s="21"/>
      <c r="D2" s="21"/>
      <c r="E2" s="21"/>
    </row>
    <row r="3" spans="1:6" ht="14.4" thickBot="1" x14ac:dyDescent="0.35"/>
    <row r="4" spans="1:6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2">
        <f>[2]Rates!$A$2</f>
        <v>0.1653</v>
      </c>
    </row>
    <row r="5" spans="1:6" x14ac:dyDescent="0.3">
      <c r="A5" s="6">
        <v>3245</v>
      </c>
      <c r="B5" s="7">
        <f>VLOOKUP(A5,Items[],4,0)</f>
        <v>129</v>
      </c>
      <c r="C5" s="2">
        <f>SUM(January:March!C5)</f>
        <v>81</v>
      </c>
      <c r="D5" s="18">
        <f>B5*C5</f>
        <v>10449</v>
      </c>
      <c r="E5" s="7">
        <f>D5*$F$4</f>
        <v>1727.2197000000001</v>
      </c>
    </row>
    <row r="6" spans="1:6" x14ac:dyDescent="0.3">
      <c r="A6" s="6">
        <v>3248</v>
      </c>
      <c r="B6" s="7">
        <f>VLOOKUP(A6,Items[],4,0)</f>
        <v>99</v>
      </c>
      <c r="C6" s="2">
        <f>SUM(January:March!C6)</f>
        <v>28</v>
      </c>
      <c r="D6" s="18">
        <f t="shared" ref="D6:D7" si="0">B6*C6</f>
        <v>2772</v>
      </c>
      <c r="E6" s="7">
        <f t="shared" ref="E6:E15" si="1">D6*$F$4</f>
        <v>458.21160000000003</v>
      </c>
    </row>
    <row r="7" spans="1:6" x14ac:dyDescent="0.3">
      <c r="A7" s="6">
        <v>3249</v>
      </c>
      <c r="B7" s="7">
        <f>VLOOKUP(A7,Items[],4,0)</f>
        <v>199</v>
      </c>
      <c r="C7" s="2">
        <f>SUM(January:March!C7)</f>
        <v>71</v>
      </c>
      <c r="D7" s="18">
        <f t="shared" si="0"/>
        <v>14129</v>
      </c>
      <c r="E7" s="7">
        <f t="shared" si="1"/>
        <v>2335.5237000000002</v>
      </c>
    </row>
    <row r="8" spans="1:6" x14ac:dyDescent="0.3">
      <c r="A8" s="6">
        <v>3250</v>
      </c>
      <c r="B8" s="7">
        <f>VLOOKUP(A8,Items[],4,0)</f>
        <v>199</v>
      </c>
      <c r="C8" s="2">
        <f>SUM(January:March!C8)</f>
        <v>78</v>
      </c>
      <c r="D8" s="18">
        <f t="shared" ref="D8:D15" si="2">B8*C8</f>
        <v>15522</v>
      </c>
      <c r="E8" s="7">
        <f t="shared" si="1"/>
        <v>2565.7865999999999</v>
      </c>
    </row>
    <row r="9" spans="1:6" x14ac:dyDescent="0.3">
      <c r="A9" s="6">
        <v>3251</v>
      </c>
      <c r="B9" s="7">
        <f>VLOOKUP(A9,Items[],4,0)</f>
        <v>19</v>
      </c>
      <c r="C9" s="2">
        <f>SUM(January:March!C9)</f>
        <v>62</v>
      </c>
      <c r="D9" s="18">
        <f t="shared" si="2"/>
        <v>1178</v>
      </c>
      <c r="E9" s="7">
        <f t="shared" si="1"/>
        <v>194.7234</v>
      </c>
    </row>
    <row r="10" spans="1:6" x14ac:dyDescent="0.3">
      <c r="A10" s="6">
        <v>3252</v>
      </c>
      <c r="B10" s="7">
        <f>VLOOKUP(A10,Items[],4,0)</f>
        <v>129</v>
      </c>
      <c r="C10" s="2">
        <f>SUM(January:March!C10)</f>
        <v>73</v>
      </c>
      <c r="D10" s="18">
        <f t="shared" si="2"/>
        <v>9417</v>
      </c>
      <c r="E10" s="7">
        <f t="shared" si="1"/>
        <v>1556.6301000000001</v>
      </c>
    </row>
    <row r="11" spans="1:6" x14ac:dyDescent="0.3">
      <c r="A11" s="6">
        <v>3256</v>
      </c>
      <c r="B11" s="7">
        <f>VLOOKUP(A11,Items[],4,0)</f>
        <v>199</v>
      </c>
      <c r="C11" s="2">
        <f>SUM(January:March!C11)</f>
        <v>92</v>
      </c>
      <c r="D11" s="18">
        <f t="shared" si="2"/>
        <v>18308</v>
      </c>
      <c r="E11" s="7">
        <f t="shared" si="1"/>
        <v>3026.3124000000003</v>
      </c>
    </row>
    <row r="12" spans="1:6" x14ac:dyDescent="0.3">
      <c r="A12" s="6">
        <v>3258</v>
      </c>
      <c r="B12" s="7">
        <f>VLOOKUP(A12,Items[],4,0)</f>
        <v>29</v>
      </c>
      <c r="C12" s="2">
        <f>SUM(January:March!C12)</f>
        <v>66</v>
      </c>
      <c r="D12" s="18">
        <f t="shared" si="2"/>
        <v>1914</v>
      </c>
      <c r="E12" s="7">
        <f t="shared" si="1"/>
        <v>316.38420000000002</v>
      </c>
    </row>
    <row r="13" spans="1:6" x14ac:dyDescent="0.3">
      <c r="A13" s="6">
        <v>3259</v>
      </c>
      <c r="B13" s="7">
        <f>VLOOKUP(A13,Items[],4,0)</f>
        <v>39</v>
      </c>
      <c r="C13" s="2">
        <f>SUM(January:March!C13)</f>
        <v>42</v>
      </c>
      <c r="D13" s="18">
        <f t="shared" si="2"/>
        <v>1638</v>
      </c>
      <c r="E13" s="7">
        <f t="shared" si="1"/>
        <v>270.76139999999998</v>
      </c>
    </row>
    <row r="14" spans="1:6" x14ac:dyDescent="0.3">
      <c r="A14" s="6">
        <v>3260</v>
      </c>
      <c r="B14" s="7">
        <f>VLOOKUP(A14,Items[],4,0)</f>
        <v>99</v>
      </c>
      <c r="C14" s="2">
        <f>SUM(January:March!C14)</f>
        <v>61</v>
      </c>
      <c r="D14" s="18">
        <f t="shared" si="2"/>
        <v>6039</v>
      </c>
      <c r="E14" s="7">
        <f t="shared" si="1"/>
        <v>998.24670000000003</v>
      </c>
    </row>
    <row r="15" spans="1:6" x14ac:dyDescent="0.3">
      <c r="A15" s="6">
        <v>3262</v>
      </c>
      <c r="B15" s="7">
        <f>VLOOKUP(A15,Items[],4,0)</f>
        <v>129</v>
      </c>
      <c r="C15" s="2">
        <f>SUM(January:March!C15)</f>
        <v>63</v>
      </c>
      <c r="D15" s="18">
        <f t="shared" si="2"/>
        <v>8127</v>
      </c>
      <c r="E15" s="7">
        <f t="shared" si="1"/>
        <v>1343.3931</v>
      </c>
    </row>
    <row r="16" spans="1:6" ht="15" thickBot="1" x14ac:dyDescent="0.35">
      <c r="A16" s="12" t="s">
        <v>28</v>
      </c>
      <c r="B16" s="13"/>
      <c r="C16" s="13"/>
      <c r="D16" s="14">
        <f>SUM(D5:D15)</f>
        <v>89493</v>
      </c>
      <c r="E16" s="14">
        <f>SUM(E5:E15)</f>
        <v>14793.192899999998</v>
      </c>
    </row>
    <row r="17" ht="14.4" thickTop="1" x14ac:dyDescent="0.3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0" t="s">
        <v>20</v>
      </c>
      <c r="B1" s="20"/>
      <c r="C1" s="20"/>
      <c r="D1" s="20"/>
      <c r="E1" s="20"/>
    </row>
    <row r="2" spans="1:5" ht="14.4" x14ac:dyDescent="0.3">
      <c r="A2" s="15" t="s">
        <v>21</v>
      </c>
      <c r="B2" s="16" t="s">
        <v>33</v>
      </c>
      <c r="C2" s="17"/>
      <c r="D2" s="15" t="s">
        <v>22</v>
      </c>
      <c r="E2" s="16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3245</v>
      </c>
      <c r="B5" s="7">
        <f>VLOOKUP(A5,Items[],4,0)</f>
        <v>129</v>
      </c>
      <c r="C5" s="2">
        <v>32</v>
      </c>
      <c r="D5" s="18">
        <f>B5*C5</f>
        <v>4128</v>
      </c>
      <c r="E5" s="7">
        <f>D5*Data!$F$4</f>
        <v>238.5984</v>
      </c>
    </row>
    <row r="6" spans="1:5" x14ac:dyDescent="0.3">
      <c r="A6" s="6">
        <v>3248</v>
      </c>
      <c r="B6" s="7">
        <f>VLOOKUP(A6,Items[],4,0)</f>
        <v>99</v>
      </c>
      <c r="C6" s="2">
        <v>15</v>
      </c>
      <c r="D6" s="18">
        <f t="shared" ref="D6:D7" si="0">B6*C6</f>
        <v>1485</v>
      </c>
      <c r="E6" s="7">
        <f>D6*Data!$F$4</f>
        <v>85.832999999999998</v>
      </c>
    </row>
    <row r="7" spans="1:5" x14ac:dyDescent="0.3">
      <c r="A7" s="6">
        <v>3249</v>
      </c>
      <c r="B7" s="7">
        <f>VLOOKUP(A7,Items[],4,0)</f>
        <v>199</v>
      </c>
      <c r="C7" s="2">
        <v>11</v>
      </c>
      <c r="D7" s="18">
        <f t="shared" si="0"/>
        <v>2189</v>
      </c>
      <c r="E7" s="7">
        <f>D7*Data!$F$4</f>
        <v>126.52419999999999</v>
      </c>
    </row>
    <row r="8" spans="1:5" x14ac:dyDescent="0.3">
      <c r="A8" s="6">
        <v>3250</v>
      </c>
      <c r="B8" s="7">
        <f>VLOOKUP(A8,Items[],4,0)</f>
        <v>199</v>
      </c>
      <c r="C8" s="2">
        <v>22</v>
      </c>
      <c r="D8" s="18">
        <f t="shared" ref="D8:D15" si="1">B8*C8</f>
        <v>4378</v>
      </c>
      <c r="E8" s="7">
        <f>D8*Data!$F$4</f>
        <v>253.04839999999999</v>
      </c>
    </row>
    <row r="9" spans="1:5" x14ac:dyDescent="0.3">
      <c r="A9" s="6">
        <v>3251</v>
      </c>
      <c r="B9" s="7">
        <f>VLOOKUP(A9,Items[],4,0)</f>
        <v>19</v>
      </c>
      <c r="C9" s="2">
        <v>12</v>
      </c>
      <c r="D9" s="18">
        <f t="shared" si="1"/>
        <v>228</v>
      </c>
      <c r="E9" s="7">
        <f>D9*Data!$F$4</f>
        <v>13.1784</v>
      </c>
    </row>
    <row r="10" spans="1:5" x14ac:dyDescent="0.3">
      <c r="A10" s="6">
        <v>3252</v>
      </c>
      <c r="B10" s="7">
        <f>VLOOKUP(A10,Items[],4,0)</f>
        <v>129</v>
      </c>
      <c r="C10" s="2">
        <v>35</v>
      </c>
      <c r="D10" s="18">
        <f t="shared" si="1"/>
        <v>4515</v>
      </c>
      <c r="E10" s="7">
        <f>D10*Data!$F$4</f>
        <v>260.96699999999998</v>
      </c>
    </row>
    <row r="11" spans="1:5" x14ac:dyDescent="0.3">
      <c r="A11" s="6">
        <v>3256</v>
      </c>
      <c r="B11" s="7">
        <f>VLOOKUP(A11,Items[],4,0)</f>
        <v>199</v>
      </c>
      <c r="C11" s="2">
        <v>33</v>
      </c>
      <c r="D11" s="18">
        <f t="shared" si="1"/>
        <v>6567</v>
      </c>
      <c r="E11" s="7">
        <f>D11*Data!$F$4</f>
        <v>379.57259999999997</v>
      </c>
    </row>
    <row r="12" spans="1:5" x14ac:dyDescent="0.3">
      <c r="A12" s="6">
        <v>3258</v>
      </c>
      <c r="B12" s="7">
        <f>VLOOKUP(A12,Items[],4,0)</f>
        <v>29</v>
      </c>
      <c r="C12" s="2">
        <v>30</v>
      </c>
      <c r="D12" s="18">
        <f t="shared" si="1"/>
        <v>870</v>
      </c>
      <c r="E12" s="7">
        <f>D12*Data!$F$4</f>
        <v>50.285999999999994</v>
      </c>
    </row>
    <row r="13" spans="1:5" x14ac:dyDescent="0.3">
      <c r="A13" s="6">
        <v>3259</v>
      </c>
      <c r="B13" s="7">
        <f>VLOOKUP(A13,Items[],4,0)</f>
        <v>39</v>
      </c>
      <c r="C13" s="2">
        <v>1</v>
      </c>
      <c r="D13" s="18">
        <f t="shared" si="1"/>
        <v>39</v>
      </c>
      <c r="E13" s="7">
        <f>D13*Data!$F$4</f>
        <v>2.2542</v>
      </c>
    </row>
    <row r="14" spans="1:5" x14ac:dyDescent="0.3">
      <c r="A14" s="6">
        <v>3260</v>
      </c>
      <c r="B14" s="7">
        <f>VLOOKUP(A14,Items[],4,0)</f>
        <v>99</v>
      </c>
      <c r="C14" s="2">
        <v>22</v>
      </c>
      <c r="D14" s="18">
        <f t="shared" si="1"/>
        <v>2178</v>
      </c>
      <c r="E14" s="7">
        <f>D14*Data!$F$4</f>
        <v>125.88839999999999</v>
      </c>
    </row>
    <row r="15" spans="1:5" x14ac:dyDescent="0.3">
      <c r="A15" s="6">
        <v>3262</v>
      </c>
      <c r="B15" s="7">
        <f>VLOOKUP(A15,Items[],4,0)</f>
        <v>129</v>
      </c>
      <c r="C15" s="2">
        <v>18</v>
      </c>
      <c r="D15" s="18">
        <f t="shared" si="1"/>
        <v>2322</v>
      </c>
      <c r="E15" s="7">
        <f>D15*Data!$F$4</f>
        <v>134.2116</v>
      </c>
    </row>
    <row r="16" spans="1:5" ht="15" thickBot="1" x14ac:dyDescent="0.35">
      <c r="A16" s="12" t="s">
        <v>28</v>
      </c>
      <c r="B16" s="13"/>
      <c r="C16" s="13"/>
      <c r="D16" s="14">
        <f>SUM(D5:D15)</f>
        <v>28899</v>
      </c>
      <c r="E16" s="14">
        <f>SUM(E5:E15)</f>
        <v>1670.3622000000003</v>
      </c>
    </row>
    <row r="17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0" t="s">
        <v>20</v>
      </c>
      <c r="B1" s="20"/>
      <c r="C1" s="20"/>
      <c r="D1" s="20"/>
      <c r="E1" s="20"/>
    </row>
    <row r="2" spans="1:5" ht="14.4" x14ac:dyDescent="0.3">
      <c r="A2" s="15" t="s">
        <v>21</v>
      </c>
      <c r="B2" s="16" t="s">
        <v>33</v>
      </c>
      <c r="C2" s="17"/>
      <c r="D2" s="15" t="s">
        <v>22</v>
      </c>
      <c r="E2" s="19" t="s">
        <v>31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3245</v>
      </c>
      <c r="B5" s="7">
        <f>VLOOKUP(A5,Items[],4,0)</f>
        <v>129</v>
      </c>
      <c r="C5" s="2">
        <v>28</v>
      </c>
      <c r="D5" s="18">
        <f>B5*C5</f>
        <v>3612</v>
      </c>
      <c r="E5" s="7">
        <f>D5*Data!$F$4</f>
        <v>208.77359999999999</v>
      </c>
    </row>
    <row r="6" spans="1:5" x14ac:dyDescent="0.3">
      <c r="A6" s="6">
        <v>3248</v>
      </c>
      <c r="B6" s="7">
        <f>VLOOKUP(A6,Items[],4,0)</f>
        <v>99</v>
      </c>
      <c r="C6" s="2">
        <v>11</v>
      </c>
      <c r="D6" s="18">
        <f t="shared" ref="D6:D7" si="0">B6*C6</f>
        <v>1089</v>
      </c>
      <c r="E6" s="7">
        <f>D6*Data!$F$4</f>
        <v>62.944199999999995</v>
      </c>
    </row>
    <row r="7" spans="1:5" x14ac:dyDescent="0.3">
      <c r="A7" s="6">
        <v>3249</v>
      </c>
      <c r="B7" s="7">
        <f>VLOOKUP(A7,Items[],4,0)</f>
        <v>199</v>
      </c>
      <c r="C7" s="2">
        <v>25</v>
      </c>
      <c r="D7" s="18">
        <f t="shared" si="0"/>
        <v>4975</v>
      </c>
      <c r="E7" s="7">
        <f>D7*Data!$F$4</f>
        <v>287.55500000000001</v>
      </c>
    </row>
    <row r="8" spans="1:5" x14ac:dyDescent="0.3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322.0616</v>
      </c>
    </row>
    <row r="9" spans="1:5" x14ac:dyDescent="0.3">
      <c r="A9" s="6">
        <v>3251</v>
      </c>
      <c r="B9" s="7">
        <f>VLOOKUP(A9,Items[],4,0)</f>
        <v>19</v>
      </c>
      <c r="C9" s="2">
        <v>22</v>
      </c>
      <c r="D9" s="18">
        <f t="shared" si="1"/>
        <v>418</v>
      </c>
      <c r="E9" s="7">
        <f>D9*Data!$F$4</f>
        <v>24.160399999999999</v>
      </c>
    </row>
    <row r="10" spans="1:5" x14ac:dyDescent="0.3">
      <c r="A10" s="6">
        <v>3252</v>
      </c>
      <c r="B10" s="7">
        <f>VLOOKUP(A10,Items[],4,0)</f>
        <v>129</v>
      </c>
      <c r="C10" s="2">
        <v>24</v>
      </c>
      <c r="D10" s="18">
        <f t="shared" si="1"/>
        <v>3096</v>
      </c>
      <c r="E10" s="7">
        <f>D10*Data!$F$4</f>
        <v>178.94879999999998</v>
      </c>
    </row>
    <row r="11" spans="1:5" x14ac:dyDescent="0.3">
      <c r="A11" s="6">
        <v>3256</v>
      </c>
      <c r="B11" s="7">
        <f>VLOOKUP(A11,Items[],4,0)</f>
        <v>199</v>
      </c>
      <c r="C11" s="2">
        <v>27</v>
      </c>
      <c r="D11" s="18">
        <f t="shared" si="1"/>
        <v>5373</v>
      </c>
      <c r="E11" s="7">
        <f>D11*Data!$F$4</f>
        <v>310.55939999999998</v>
      </c>
    </row>
    <row r="12" spans="1:5" x14ac:dyDescent="0.3">
      <c r="A12" s="6">
        <v>3258</v>
      </c>
      <c r="B12" s="7">
        <f>VLOOKUP(A12,Items[],4,0)</f>
        <v>29</v>
      </c>
      <c r="C12" s="2">
        <v>31</v>
      </c>
      <c r="D12" s="18">
        <f t="shared" si="1"/>
        <v>899</v>
      </c>
      <c r="E12" s="7">
        <f>D12*Data!$F$4</f>
        <v>51.962199999999996</v>
      </c>
    </row>
    <row r="13" spans="1:5" x14ac:dyDescent="0.3">
      <c r="A13" s="6">
        <v>3259</v>
      </c>
      <c r="B13" s="7">
        <f>VLOOKUP(A13,Items[],4,0)</f>
        <v>39</v>
      </c>
      <c r="C13" s="2">
        <v>34</v>
      </c>
      <c r="D13" s="18">
        <f t="shared" si="1"/>
        <v>1326</v>
      </c>
      <c r="E13" s="7">
        <f>D13*Data!$F$4</f>
        <v>76.642799999999994</v>
      </c>
    </row>
    <row r="14" spans="1:5" x14ac:dyDescent="0.3">
      <c r="A14" s="6">
        <v>3260</v>
      </c>
      <c r="B14" s="7">
        <f>VLOOKUP(A14,Items[],4,0)</f>
        <v>99</v>
      </c>
      <c r="C14" s="2">
        <v>12</v>
      </c>
      <c r="D14" s="18">
        <f t="shared" si="1"/>
        <v>1188</v>
      </c>
      <c r="E14" s="7">
        <f>D14*Data!$F$4</f>
        <v>68.666399999999996</v>
      </c>
    </row>
    <row r="15" spans="1:5" x14ac:dyDescent="0.3">
      <c r="A15" s="6">
        <v>3262</v>
      </c>
      <c r="B15" s="7">
        <f>VLOOKUP(A15,Items[],4,0)</f>
        <v>129</v>
      </c>
      <c r="C15" s="2">
        <v>23</v>
      </c>
      <c r="D15" s="18">
        <f t="shared" si="1"/>
        <v>2967</v>
      </c>
      <c r="E15" s="7">
        <f>D15*Data!$F$4</f>
        <v>171.49259999999998</v>
      </c>
    </row>
    <row r="16" spans="1:5" ht="15" thickBot="1" x14ac:dyDescent="0.35">
      <c r="A16" s="12" t="s">
        <v>28</v>
      </c>
      <c r="B16" s="13"/>
      <c r="C16" s="13"/>
      <c r="D16" s="14">
        <f>SUM(D5:D15)</f>
        <v>30515</v>
      </c>
      <c r="E16" s="14">
        <f>SUM(E5:E15)</f>
        <v>1763.7669999999998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0" t="s">
        <v>20</v>
      </c>
      <c r="B1" s="20"/>
      <c r="C1" s="20"/>
      <c r="D1" s="20"/>
      <c r="E1" s="20"/>
    </row>
    <row r="2" spans="1:5" ht="14.4" x14ac:dyDescent="0.3">
      <c r="A2" s="15" t="s">
        <v>21</v>
      </c>
      <c r="B2" s="16" t="s">
        <v>33</v>
      </c>
      <c r="C2" s="17"/>
      <c r="D2" s="15" t="s">
        <v>22</v>
      </c>
      <c r="E2" s="19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3245</v>
      </c>
      <c r="B5" s="7">
        <f>VLOOKUP(A5,Items[],4,0)</f>
        <v>129</v>
      </c>
      <c r="C5" s="2">
        <v>21</v>
      </c>
      <c r="D5" s="18">
        <f>B5*C5</f>
        <v>2709</v>
      </c>
      <c r="E5" s="7">
        <f>D5*Data!$F$4</f>
        <v>156.58019999999999</v>
      </c>
    </row>
    <row r="6" spans="1:5" x14ac:dyDescent="0.3">
      <c r="A6" s="6">
        <v>3248</v>
      </c>
      <c r="B6" s="7">
        <f>VLOOKUP(A6,Items[],4,0)</f>
        <v>99</v>
      </c>
      <c r="C6" s="2">
        <v>2</v>
      </c>
      <c r="D6" s="18">
        <f t="shared" ref="D6:D7" si="0">B6*C6</f>
        <v>198</v>
      </c>
      <c r="E6" s="7">
        <f>D6*Data!$F$4</f>
        <v>11.4444</v>
      </c>
    </row>
    <row r="7" spans="1:5" x14ac:dyDescent="0.3">
      <c r="A7" s="6">
        <v>3249</v>
      </c>
      <c r="B7" s="7">
        <f>VLOOKUP(A7,Items[],4,0)</f>
        <v>199</v>
      </c>
      <c r="C7" s="2">
        <v>35</v>
      </c>
      <c r="D7" s="18">
        <f t="shared" si="0"/>
        <v>6965</v>
      </c>
      <c r="E7" s="7">
        <f>D7*Data!$F$4</f>
        <v>402.577</v>
      </c>
    </row>
    <row r="8" spans="1:5" x14ac:dyDescent="0.3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322.0616</v>
      </c>
    </row>
    <row r="9" spans="1:5" x14ac:dyDescent="0.3">
      <c r="A9" s="6">
        <v>3251</v>
      </c>
      <c r="B9" s="7">
        <f>VLOOKUP(A9,Items[],4,0)</f>
        <v>19</v>
      </c>
      <c r="C9" s="2">
        <v>28</v>
      </c>
      <c r="D9" s="18">
        <f t="shared" si="1"/>
        <v>532</v>
      </c>
      <c r="E9" s="7">
        <f>D9*Data!$F$4</f>
        <v>30.749599999999997</v>
      </c>
    </row>
    <row r="10" spans="1:5" x14ac:dyDescent="0.3">
      <c r="A10" s="6">
        <v>3252</v>
      </c>
      <c r="B10" s="7">
        <f>VLOOKUP(A10,Items[],4,0)</f>
        <v>129</v>
      </c>
      <c r="C10" s="2">
        <v>14</v>
      </c>
      <c r="D10" s="18">
        <f t="shared" si="1"/>
        <v>1806</v>
      </c>
      <c r="E10" s="7">
        <f>D10*Data!$F$4</f>
        <v>104.38679999999999</v>
      </c>
    </row>
    <row r="11" spans="1:5" x14ac:dyDescent="0.3">
      <c r="A11" s="6">
        <v>3256</v>
      </c>
      <c r="B11" s="7">
        <f>VLOOKUP(A11,Items[],4,0)</f>
        <v>199</v>
      </c>
      <c r="C11" s="2">
        <v>32</v>
      </c>
      <c r="D11" s="18">
        <f t="shared" si="1"/>
        <v>6368</v>
      </c>
      <c r="E11" s="7">
        <f>D11*Data!$F$4</f>
        <v>368.07040000000001</v>
      </c>
    </row>
    <row r="12" spans="1:5" x14ac:dyDescent="0.3">
      <c r="A12" s="6">
        <v>3258</v>
      </c>
      <c r="B12" s="7">
        <f>VLOOKUP(A12,Items[],4,0)</f>
        <v>29</v>
      </c>
      <c r="C12" s="2">
        <v>5</v>
      </c>
      <c r="D12" s="18">
        <f t="shared" si="1"/>
        <v>145</v>
      </c>
      <c r="E12" s="7">
        <f>D12*Data!$F$4</f>
        <v>8.3810000000000002</v>
      </c>
    </row>
    <row r="13" spans="1:5" x14ac:dyDescent="0.3">
      <c r="A13" s="6">
        <v>3259</v>
      </c>
      <c r="B13" s="7">
        <f>VLOOKUP(A13,Items[],4,0)</f>
        <v>39</v>
      </c>
      <c r="C13" s="2">
        <v>7</v>
      </c>
      <c r="D13" s="18">
        <f t="shared" si="1"/>
        <v>273</v>
      </c>
      <c r="E13" s="7">
        <f>D13*Data!$F$4</f>
        <v>15.779399999999999</v>
      </c>
    </row>
    <row r="14" spans="1:5" x14ac:dyDescent="0.3">
      <c r="A14" s="6">
        <v>3260</v>
      </c>
      <c r="B14" s="7">
        <f>VLOOKUP(A14,Items[],4,0)</f>
        <v>99</v>
      </c>
      <c r="C14" s="2">
        <v>27</v>
      </c>
      <c r="D14" s="18">
        <f t="shared" si="1"/>
        <v>2673</v>
      </c>
      <c r="E14" s="7">
        <f>D14*Data!$F$4</f>
        <v>154.49939999999998</v>
      </c>
    </row>
    <row r="15" spans="1:5" x14ac:dyDescent="0.3">
      <c r="A15" s="6">
        <v>3262</v>
      </c>
      <c r="B15" s="7">
        <f>VLOOKUP(A15,Items[],4,0)</f>
        <v>129</v>
      </c>
      <c r="C15" s="2">
        <v>22</v>
      </c>
      <c r="D15" s="18">
        <f t="shared" si="1"/>
        <v>2838</v>
      </c>
      <c r="E15" s="7">
        <f>D15*Data!$F$4</f>
        <v>164.03639999999999</v>
      </c>
    </row>
    <row r="16" spans="1:5" ht="15" thickBot="1" x14ac:dyDescent="0.35">
      <c r="A16" s="12" t="s">
        <v>28</v>
      </c>
      <c r="B16" s="13"/>
      <c r="C16" s="13"/>
      <c r="D16" s="14">
        <f>SUM(D5:D15)</f>
        <v>30079</v>
      </c>
      <c r="E16" s="14">
        <f>SUM(E5:E15)</f>
        <v>1738.5661999999998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5.7799999999999997E-2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2017-08-11T00:03:46Z</dcterms:created>
  <dcterms:modified xsi:type="dcterms:W3CDTF">2025-02-20T06:44:18Z</dcterms:modified>
</cp:coreProperties>
</file>