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"/>
    </mc:Choice>
  </mc:AlternateContent>
  <xr:revisionPtr revIDLastSave="0" documentId="13_ncr:1_{9521FF5A-02B2-4589-951B-2B8FF545BF94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14" i="3"/>
  <c r="C15" i="3"/>
  <c r="C16" i="3"/>
  <c r="C17" i="3"/>
  <c r="C18" i="3"/>
  <c r="C13" i="3"/>
  <c r="B14" i="3"/>
  <c r="B15" i="3"/>
  <c r="B16" i="3"/>
  <c r="B17" i="3"/>
  <c r="B18" i="3"/>
  <c r="B13" i="3"/>
  <c r="C5" i="3"/>
  <c r="D5" i="3"/>
  <c r="E5" i="3"/>
  <c r="C6" i="3"/>
  <c r="D6" i="3"/>
  <c r="E6" i="3"/>
  <c r="C7" i="3"/>
  <c r="D7" i="3"/>
  <c r="E7" i="3"/>
  <c r="C8" i="3"/>
  <c r="D8" i="3"/>
  <c r="E8" i="3"/>
  <c r="D4" i="3"/>
  <c r="E4" i="3"/>
  <c r="C4" i="3"/>
  <c r="B8" i="3"/>
  <c r="B5" i="3"/>
  <c r="B6" i="3"/>
  <c r="B7" i="3"/>
  <c r="B4" i="3"/>
  <c r="C3" i="1"/>
  <c r="E9" i="3" l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<sst xmlns="http://schemas.openxmlformats.org/spreadsheetml/2006/main" count="5955" uniqueCount="1684">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</sst>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0" fontId="17" fillId="33" borderId="0" xfId="18" applyFill="1" applyAlignment="1">
      <alignment horizontal="right"/>
    </xf>
    <xf numFmtId="0" fontId="0" fillId="33" borderId="0" xfId="0" applyFill="1"/>
    <xf numFmtId="165" fontId="0" fillId="33" borderId="0" xfId="0" applyNumberFormat="1" applyFill="1"/>
    <xf numFmtId="0" fontId="17" fillId="33" borderId="0" xfId="18" applyFill="1"/>
    <xf numFmtId="0" fontId="17" fillId="34" borderId="0" xfId="18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F6E-80E6-075E17F1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22255"/>
        <c:axId val="510919295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7-4F6E-80E6-075E17F1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32687"/>
        <c:axId val="320735567"/>
      </c:lineChart>
      <c:catAx>
        <c:axId val="3207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35567"/>
        <c:crosses val="autoZero"/>
        <c:auto val="1"/>
        <c:lblAlgn val="ctr"/>
        <c:lblOffset val="100"/>
        <c:noMultiLvlLbl val="0"/>
      </c:catAx>
      <c:valAx>
        <c:axId val="3207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32687"/>
        <c:crosses val="autoZero"/>
        <c:crossBetween val="between"/>
        <c:majorUnit val="5"/>
      </c:valAx>
      <c:valAx>
        <c:axId val="510919295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22255"/>
        <c:crosses val="max"/>
        <c:crossBetween val="between"/>
      </c:valAx>
      <c:catAx>
        <c:axId val="51362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9192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853249221296275E-4"/>
                  <c:y val="-1.8665749305608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441-BA23-F223CE94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37999"/>
        <c:axId val="517721119"/>
      </c:lineChart>
      <c:catAx>
        <c:axId val="30923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1119"/>
        <c:crosses val="autoZero"/>
        <c:auto val="1"/>
        <c:lblAlgn val="ctr"/>
        <c:lblOffset val="100"/>
        <c:noMultiLvlLbl val="0"/>
      </c:catAx>
      <c:valAx>
        <c:axId val="5177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3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837247</xdr:colOff>
      <xdr:row>9</xdr:row>
      <xdr:rowOff>153352</xdr:rowOff>
    </xdr:from>
    <xdr:to>
      <xdr:col>11</xdr:col>
      <xdr:colOff>435292</xdr:colOff>
      <xdr:row>24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10C4A-8FEB-D7CA-F32C-A4DF46B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307657</xdr:colOff>
      <xdr:row>19</xdr:row>
      <xdr:rowOff>6667</xdr:rowOff>
    </xdr:from>
    <xdr:to>
      <xdr:col>4</xdr:col>
      <xdr:colOff>313372</xdr:colOff>
      <xdr:row>34</xdr:row>
      <xdr:rowOff>40957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2847EC-5A12-F7F8-258B-EE71FE5A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tabSelected="1" workbookViewId="0">
      <selection activeCell="D4" sqref="D4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  <c r="D3" s="5">
        <f>COUNTA(ID)</f>
        <v>786</v>
      </c>
    </row>
    <row r="5" spans="1:13" x14ac:dyDescent="0.3">
      <c r="A5" s="13" t="s">
        <v>2</v>
      </c>
      <c r="B5" s="20" t="s">
        <v>3</v>
      </c>
      <c r="C5" s="7" t="s">
        <v>4</v>
      </c>
      <c r="D5" s="20" t="s">
        <v>5</v>
      </c>
      <c r="E5" s="20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3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D17" sqref="D17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SUMIFS(Price_Paid,Property_Type,$A4)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SUMIFS(Price_Paid,Property_Type,$A5)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SUMIFS(Price_Paid,Property_Type,$A6)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SUMIFS(Price_Paid,Property_Type,$A7)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  <c r="F7" s="21"/>
    </row>
    <row r="8" spans="1:6" x14ac:dyDescent="0.3">
      <c r="A8" t="s">
        <v>1683</v>
      </c>
      <c r="B8" s="10">
        <f>SUMIFS(Price_Paid,Property_Type,$A8)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4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COUNTIFS(Year_Sold,$B$11,Month_Sold,$A13,Town,$A$12)</f>
        <v>37</v>
      </c>
      <c r="C13" s="10">
        <f>SUMIFS(Price_Paid,Year_Sold,$B$11,Month_Sold,$A13,Town,$A$12)</f>
        <v>27259601</v>
      </c>
    </row>
    <row r="14" spans="1:6" x14ac:dyDescent="0.3">
      <c r="A14" s="21" t="s">
        <v>1676</v>
      </c>
      <c r="B14" s="21">
        <f>COUNTIFS(Year_Sold,$B$11,Month_Sold,$A14,Town,$A$12)</f>
        <v>28</v>
      </c>
      <c r="C14" s="10">
        <f>SUMIFS(Price_Paid,Year_Sold,$B$11,Month_Sold,$A14,Town,$A$12)</f>
        <v>18390849</v>
      </c>
    </row>
    <row r="15" spans="1:6" x14ac:dyDescent="0.3">
      <c r="A15" t="s">
        <v>1677</v>
      </c>
      <c r="B15">
        <f>COUNTIFS(Year_Sold,$B$11,Month_Sold,$A15,Town,$A$12)</f>
        <v>19</v>
      </c>
      <c r="C15" s="10">
        <f>SUMIFS(Price_Paid,Year_Sold,$B$11,Month_Sold,$A15,Town,$A$12)</f>
        <v>15697350</v>
      </c>
    </row>
    <row r="16" spans="1:6" x14ac:dyDescent="0.3">
      <c r="A16" t="s">
        <v>1678</v>
      </c>
      <c r="B16">
        <f>COUNTIFS(Year_Sold,$B$11,Month_Sold,$A16,Town,$A$12)</f>
        <v>13</v>
      </c>
      <c r="C16" s="10">
        <f>SUMIFS(Price_Paid,Year_Sold,$B$11,Month_Sold,$A16,Town,$A$12)</f>
        <v>7555000</v>
      </c>
    </row>
    <row r="17" spans="1:3" x14ac:dyDescent="0.3">
      <c r="A17" s="21" t="s">
        <v>1679</v>
      </c>
      <c r="B17">
        <f>COUNTIFS(Year_Sold,$B$11,Month_Sold,$A17,Town,$A$12)</f>
        <v>12</v>
      </c>
      <c r="C17" s="22">
        <f>SUMIFS(Price_Paid,Year_Sold,$B$11,Month_Sold,$A17,Town,$A$12)</f>
        <v>8462550</v>
      </c>
    </row>
    <row r="18" spans="1:3" x14ac:dyDescent="0.3">
      <c r="A18" t="s">
        <v>1680</v>
      </c>
      <c r="B18">
        <f>COUNTIFS(Year_Sold,$B$11,Month_Sold,$A18,Town,$A$12)</f>
        <v>14</v>
      </c>
      <c r="C18" s="10">
        <f>SUMIFS(Price_Paid,Year_Sold,$B$11,Month_Sold,$A18,Town,$A$12)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C9240EA-7B6A-43FA-A37E-B7DC4A0433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Minh Anh Pham</cp:lastModifiedBy>
  <dcterms:created xsi:type="dcterms:W3CDTF">2017-07-27T01:27:30Z</dcterms:created>
  <dcterms:modified xsi:type="dcterms:W3CDTF">2025-02-26T08:04:27Z</dcterms:modified>
</cp:coreProperties>
</file>