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5\20250410_practice\"/>
    </mc:Choice>
  </mc:AlternateContent>
  <xr:revisionPtr revIDLastSave="0" documentId="13_ncr:1_{A628C056-8428-4CFF-8F04-7D52ED0AC71B}" xr6:coauthVersionLast="47" xr6:coauthVersionMax="47" xr10:uidLastSave="{00000000-0000-0000-0000-000000000000}"/>
  <bookViews>
    <workbookView xWindow="28680" yWindow="-120" windowWidth="25440" windowHeight="15270" activeTab="2" xr2:uid="{00000000-000D-0000-FFFF-FFFF00000000}"/>
  </bookViews>
  <sheets>
    <sheet name="Introduction" sheetId="6" r:id="rId1"/>
    <sheet name="Scenario Summary" sheetId="7" r:id="rId2"/>
    <sheet name="Landscaping Data" sheetId="3" r:id="rId3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3" l="1"/>
  <c r="B39" i="3"/>
  <c r="H34" i="3"/>
  <c r="A30" i="3"/>
  <c r="A31" i="3" s="1"/>
  <c r="A32" i="3" s="1"/>
  <c r="A33" i="3" s="1"/>
  <c r="A34" i="3" s="1"/>
  <c r="A29" i="3"/>
  <c r="A28" i="3"/>
  <c r="A26" i="3"/>
  <c r="B23" i="3"/>
  <c r="A19" i="3"/>
  <c r="A20" i="3"/>
  <c r="A21" i="3"/>
  <c r="A22" i="3" s="1"/>
  <c r="A18" i="3"/>
  <c r="A17" i="3"/>
  <c r="B15" i="3"/>
  <c r="G7" i="3"/>
  <c r="G8" i="3"/>
  <c r="G9" i="3"/>
  <c r="G10" i="3"/>
  <c r="G6" i="3"/>
  <c r="B7" i="3"/>
  <c r="B8" i="3"/>
  <c r="B9" i="3"/>
  <c r="B10" i="3"/>
  <c r="B6" i="3"/>
  <c r="C7" i="3"/>
  <c r="C8" i="3"/>
  <c r="C9" i="3"/>
  <c r="C10" i="3"/>
  <c r="C6" i="3"/>
  <c r="D7" i="3"/>
  <c r="D8" i="3"/>
  <c r="D9" i="3"/>
  <c r="D10" i="3"/>
  <c r="D6" i="3"/>
  <c r="E7" i="3"/>
  <c r="E8" i="3"/>
  <c r="E9" i="3"/>
  <c r="E10" i="3"/>
  <c r="E6" i="3"/>
  <c r="F4" i="3"/>
  <c r="B41" i="3" l="1"/>
  <c r="G12" i="3"/>
</calcChain>
</file>

<file path=xl/sharedStrings.xml><?xml version="1.0" encoding="utf-8"?>
<sst xmlns="http://schemas.openxmlformats.org/spreadsheetml/2006/main" count="49" uniqueCount="46">
  <si>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</si>
  <si>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</si>
  <si>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</si>
  <si>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</si>
  <si>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</si>
  <si>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</si>
  <si>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</si>
  <si>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</si>
  <si>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</si>
  <si>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</si>
  <si>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</si>
  <si>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</si>
  <si>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</si>
  <si>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</si>
  <si>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</si>
  <si>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</si>
  <si>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</si>
  <si>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</si>
  <si>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</si>
  <si>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</si>
  <si>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</si>
  <si>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</si>
  <si>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</si>
  <si>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</si>
  <si>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</si>
  <si>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</si>
  <si>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</si>
  <si>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</si>
  <si>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</si>
  <si>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</si>
  <si>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</si>
  <si>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</si>
  <si>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$B$38</t>
  </si>
  <si>
    <t>maximize Profit</t>
  </si>
  <si>
    <t>Created by Amy Pham on 4/11/2025</t>
  </si>
  <si>
    <t>current</t>
  </si>
  <si>
    <t>less</t>
  </si>
  <si>
    <t>Created by Amy Pham on 4/11/2025
Modified by Amy Pham on 4/11/2025</t>
  </si>
  <si>
    <t>more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</si>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</sst>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  <numFmt numFmtId="169" formatCode="&quot;$&quot;#,##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5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0" fontId="21" fillId="39" borderId="0" xfId="0" applyFont="1" applyFill="1" applyAlignment="1">
      <alignment horizontal="center"/>
    </xf>
    <xf numFmtId="0" fontId="21" fillId="40" borderId="0" xfId="0" applyFont="1" applyFill="1" applyAlignment="1">
      <alignment horizontal="center"/>
    </xf>
    <xf numFmtId="167" fontId="21" fillId="40" borderId="0" xfId="0" applyNumberFormat="1" applyFont="1" applyFill="1"/>
    <xf numFmtId="0" fontId="0" fillId="0" borderId="0" xfId="0" applyFill="1" applyBorder="1" applyAlignment="1"/>
    <xf numFmtId="4" fontId="0" fillId="0" borderId="0" xfId="0" applyNumberFormat="1" applyFill="1" applyBorder="1" applyAlignment="1"/>
    <xf numFmtId="167" fontId="0" fillId="0" borderId="17" xfId="0" applyNumberFormat="1" applyFill="1" applyBorder="1" applyAlignment="1"/>
    <xf numFmtId="0" fontId="38" fillId="41" borderId="18" xfId="0" applyFont="1" applyFill="1" applyBorder="1" applyAlignment="1">
      <alignment horizontal="left"/>
    </xf>
    <xf numFmtId="0" fontId="38" fillId="41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39" fillId="42" borderId="0" xfId="0" applyFont="1" applyFill="1" applyBorder="1" applyAlignment="1">
      <alignment horizontal="left"/>
    </xf>
    <xf numFmtId="0" fontId="40" fillId="42" borderId="19" xfId="0" applyFont="1" applyFill="1" applyBorder="1" applyAlignment="1">
      <alignment horizontal="left"/>
    </xf>
    <xf numFmtId="0" fontId="39" fillId="42" borderId="17" xfId="0" applyFont="1" applyFill="1" applyBorder="1" applyAlignment="1">
      <alignment horizontal="left"/>
    </xf>
    <xf numFmtId="0" fontId="41" fillId="41" borderId="16" xfId="0" applyFont="1" applyFill="1" applyBorder="1" applyAlignment="1">
      <alignment horizontal="right"/>
    </xf>
    <xf numFmtId="0" fontId="41" fillId="41" borderId="18" xfId="0" applyFont="1" applyFill="1" applyBorder="1" applyAlignment="1">
      <alignment horizontal="right"/>
    </xf>
    <xf numFmtId="4" fontId="0" fillId="43" borderId="0" xfId="0" applyNumberFormat="1" applyFill="1" applyBorder="1" applyAlignment="1"/>
    <xf numFmtId="0" fontId="42" fillId="0" borderId="0" xfId="0" applyFont="1" applyFill="1" applyBorder="1" applyAlignment="1">
      <alignment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 xr:uid="{00000000-0005-0000-0000-000027000000}"/>
    <cellStyle name="Neutral" xfId="18" builtinId="28" customBuiltin="1"/>
    <cellStyle name="Normal" xfId="0" builtinId="0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 xr:uid="{00000000-0005-0000-0000-000031000000}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I6" sqref="I6:O6"/>
    </sheetView>
  </sheetViews>
  <sheetFormatPr defaultColWidth="9.88671875" defaultRowHeight="14.4"/>
  <cols>
    <col min="1" max="1" width="9.88671875" style="39"/>
    <col min="2" max="2" width="12" style="40" customWidth="1"/>
    <col min="3" max="3" width="15.88671875" style="40" customWidth="1"/>
    <col min="4" max="4" width="12.6640625" style="40" customWidth="1"/>
    <col min="5" max="6" width="9.88671875" style="40"/>
    <col min="7" max="7" width="11" style="40" customWidth="1"/>
    <col min="8" max="8" width="19.109375" style="40" customWidth="1"/>
    <col min="9" max="9" width="3.6640625" style="40" customWidth="1"/>
    <col min="10" max="10" width="3.88671875" style="40" customWidth="1"/>
    <col min="11" max="12" width="12.33203125" style="40" customWidth="1"/>
    <col min="13" max="13" width="47.44140625" style="40" customWidth="1"/>
    <col min="14" max="14" width="4.44140625" style="40" customWidth="1"/>
    <col min="15" max="15" width="4" style="40" customWidth="1"/>
    <col min="16" max="16" width="12.33203125" style="40" customWidth="1"/>
    <col min="17" max="16384" width="9.88671875" style="40"/>
  </cols>
  <sheetData>
    <row r="1" spans="1:16">
      <c r="H1" s="41"/>
    </row>
    <row r="2" spans="1:16" ht="34.799999999999997">
      <c r="H2" s="51" t="s">
        <v>26</v>
      </c>
      <c r="I2" s="52"/>
      <c r="J2" s="52"/>
      <c r="K2" s="52"/>
      <c r="L2" s="52"/>
      <c r="M2" s="52"/>
      <c r="N2" s="52"/>
      <c r="O2" s="52"/>
      <c r="P2" s="52"/>
    </row>
    <row r="3" spans="1:16">
      <c r="H3" s="41"/>
    </row>
    <row r="4" spans="1:16" ht="30">
      <c r="H4" s="53" t="s">
        <v>27</v>
      </c>
      <c r="I4" s="54"/>
      <c r="J4" s="54"/>
      <c r="K4" s="54"/>
      <c r="L4" s="54"/>
      <c r="M4" s="54"/>
      <c r="N4" s="54"/>
      <c r="O4" s="54"/>
      <c r="P4" s="54"/>
    </row>
    <row r="5" spans="1:16" ht="15" thickBot="1">
      <c r="H5" s="41"/>
    </row>
    <row r="6" spans="1:16" ht="31.8" thickBot="1">
      <c r="H6" s="41"/>
      <c r="I6" s="55" t="s">
        <v>30</v>
      </c>
      <c r="J6" s="56"/>
      <c r="K6" s="56"/>
      <c r="L6" s="56"/>
      <c r="M6" s="56"/>
      <c r="N6" s="56"/>
      <c r="O6" s="57"/>
      <c r="P6" s="42"/>
    </row>
    <row r="7" spans="1:16" s="44" customFormat="1">
      <c r="A7" s="43"/>
    </row>
    <row r="8" spans="1:16" s="44" customFormat="1">
      <c r="A8" s="43"/>
    </row>
    <row r="9" spans="1:16" s="44" customFormat="1">
      <c r="A9" s="43"/>
    </row>
    <row r="10" spans="1:16" ht="18" thickBot="1">
      <c r="A10" s="45" t="s">
        <v>28</v>
      </c>
      <c r="B10" s="46"/>
      <c r="C10" s="46"/>
      <c r="D10" s="46"/>
      <c r="E10" s="46"/>
      <c r="F10" s="46"/>
      <c r="G10" s="46"/>
      <c r="H10" s="42"/>
      <c r="I10" s="44"/>
      <c r="J10" s="44"/>
      <c r="K10" s="44"/>
      <c r="L10" s="44"/>
      <c r="M10" s="44"/>
      <c r="N10" s="44"/>
      <c r="O10" s="44"/>
      <c r="P10" s="44"/>
    </row>
    <row r="11" spans="1:16" ht="18" thickTop="1">
      <c r="A11" s="47"/>
      <c r="B11" s="48"/>
      <c r="C11" s="48"/>
      <c r="D11" s="48"/>
      <c r="E11" s="48"/>
      <c r="F11" s="48"/>
      <c r="G11" s="48"/>
      <c r="H11" s="48"/>
      <c r="I11" s="44"/>
      <c r="J11" s="44"/>
      <c r="K11" s="44"/>
      <c r="L11" s="44"/>
      <c r="M11" s="44"/>
      <c r="N11" s="44"/>
      <c r="O11" s="44"/>
      <c r="P11" s="44"/>
    </row>
    <row r="12" spans="1:16" ht="89.4" customHeight="1">
      <c r="B12" s="58" t="s">
        <v>29</v>
      </c>
      <c r="C12" s="58"/>
      <c r="D12" s="58"/>
      <c r="E12" s="58"/>
      <c r="F12" s="58"/>
      <c r="G12" s="58"/>
      <c r="H12" s="58"/>
      <c r="I12" s="49"/>
      <c r="J12" s="49"/>
      <c r="K12" s="49"/>
      <c r="L12" s="49"/>
      <c r="M12" s="49"/>
      <c r="N12" s="49"/>
      <c r="O12" s="49"/>
    </row>
    <row r="13" spans="1:16" s="44" customFormat="1" ht="9" customHeight="1">
      <c r="A13" s="43"/>
    </row>
    <row r="14" spans="1:16" s="44" customFormat="1" ht="5.4" customHeight="1">
      <c r="A14" s="43"/>
    </row>
    <row r="15" spans="1:16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spans="1:1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1:1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</row>
    <row r="29" spans="1:1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47F7-E19B-4D8B-9B1D-C2E80DD06490}">
  <sheetPr>
    <outlinePr summaryBelow="0"/>
  </sheetPr>
  <dimension ref="B1:H11"/>
  <sheetViews>
    <sheetView showGridLines="0" workbookViewId="0"/>
  </sheetViews>
  <sheetFormatPr defaultRowHeight="14.4" outlineLevelRow="1" outlineLevelCol="1"/>
  <cols>
    <col min="3" max="3" width="6.109375" bestFit="1" customWidth="1"/>
    <col min="4" max="8" width="13.21875" bestFit="1" customWidth="1" outlineLevel="1"/>
  </cols>
  <sheetData>
    <row r="1" spans="2:8" ht="15" thickBot="1"/>
    <row r="2" spans="2:8" ht="15.6">
      <c r="B2" s="66" t="s">
        <v>39</v>
      </c>
      <c r="C2" s="66"/>
      <c r="D2" s="71"/>
      <c r="E2" s="71"/>
      <c r="F2" s="71"/>
      <c r="G2" s="71"/>
      <c r="H2" s="71"/>
    </row>
    <row r="3" spans="2:8" ht="15.6" collapsed="1">
      <c r="B3" s="65"/>
      <c r="C3" s="65"/>
      <c r="D3" s="72" t="s">
        <v>41</v>
      </c>
      <c r="E3" s="72" t="s">
        <v>33</v>
      </c>
      <c r="F3" s="72" t="s">
        <v>35</v>
      </c>
      <c r="G3" s="72" t="s">
        <v>36</v>
      </c>
      <c r="H3" s="72" t="s">
        <v>38</v>
      </c>
    </row>
    <row r="4" spans="2:8" ht="40.799999999999997" hidden="1" outlineLevel="1">
      <c r="B4" s="68"/>
      <c r="C4" s="68"/>
      <c r="D4" s="62"/>
      <c r="E4" s="74" t="s">
        <v>34</v>
      </c>
      <c r="F4" s="74" t="s">
        <v>34</v>
      </c>
      <c r="G4" s="74" t="s">
        <v>37</v>
      </c>
      <c r="H4" s="74" t="s">
        <v>34</v>
      </c>
    </row>
    <row r="5" spans="2:8">
      <c r="B5" s="69" t="s">
        <v>40</v>
      </c>
      <c r="C5" s="69"/>
      <c r="D5" s="67"/>
      <c r="E5" s="67"/>
      <c r="F5" s="67"/>
      <c r="G5" s="67"/>
      <c r="H5" s="67"/>
    </row>
    <row r="6" spans="2:8" outlineLevel="1">
      <c r="B6" s="68"/>
      <c r="C6" s="68" t="s">
        <v>32</v>
      </c>
      <c r="D6" s="63">
        <v>1</v>
      </c>
      <c r="E6" s="73">
        <v>3.8666666325298902</v>
      </c>
      <c r="F6" s="73">
        <v>1</v>
      </c>
      <c r="G6" s="73">
        <v>3</v>
      </c>
      <c r="H6" s="73">
        <v>4</v>
      </c>
    </row>
    <row r="7" spans="2:8">
      <c r="B7" s="69" t="s">
        <v>42</v>
      </c>
      <c r="C7" s="69"/>
      <c r="D7" s="67"/>
      <c r="E7" s="67"/>
      <c r="F7" s="67"/>
      <c r="G7" s="67"/>
      <c r="H7" s="67"/>
    </row>
    <row r="8" spans="2:8" ht="15" outlineLevel="1" thickBot="1">
      <c r="B8" s="70"/>
      <c r="C8" s="70" t="s">
        <v>16</v>
      </c>
      <c r="D8" s="64">
        <v>82000</v>
      </c>
      <c r="E8" s="64">
        <v>328533.33333333302</v>
      </c>
      <c r="F8" s="64">
        <v>82000</v>
      </c>
      <c r="G8" s="64">
        <v>306000</v>
      </c>
      <c r="H8" s="64">
        <v>328000</v>
      </c>
    </row>
    <row r="9" spans="2:8">
      <c r="B9" t="s">
        <v>43</v>
      </c>
    </row>
    <row r="10" spans="2:8">
      <c r="B10" t="s">
        <v>44</v>
      </c>
    </row>
    <row r="11" spans="2:8">
      <c r="B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showGridLines="0" tabSelected="1" topLeftCell="A17" zoomScaleNormal="100" workbookViewId="0">
      <selection activeCell="D46" sqref="D46"/>
    </sheetView>
  </sheetViews>
  <sheetFormatPr defaultRowHeight="14.4"/>
  <cols>
    <col min="1" max="1" width="22.44140625" style="4" customWidth="1"/>
    <col min="2" max="3" width="18.44140625" style="4" customWidth="1"/>
    <col min="4" max="4" width="19.6640625" style="4" customWidth="1"/>
    <col min="5" max="5" width="18.44140625" style="4" customWidth="1"/>
    <col min="6" max="6" width="17.33203125" style="4" customWidth="1"/>
    <col min="7" max="7" width="20.88671875" style="4" bestFit="1" customWidth="1"/>
    <col min="8" max="8" width="11" style="4" bestFit="1" customWidth="1"/>
    <col min="9" max="16384" width="8.88671875" style="4"/>
  </cols>
  <sheetData>
    <row r="1" spans="1:7" ht="40.950000000000003" customHeight="1">
      <c r="A1" s="1" t="s">
        <v>9</v>
      </c>
      <c r="B1" s="2"/>
      <c r="C1" s="2"/>
      <c r="D1" s="2"/>
      <c r="E1" s="3"/>
      <c r="F1" s="3"/>
      <c r="G1" s="3"/>
    </row>
    <row r="2" spans="1:7" ht="4.2" customHeight="1">
      <c r="A2" s="5"/>
      <c r="B2" s="6"/>
      <c r="C2" s="6"/>
      <c r="D2" s="6"/>
      <c r="E2" s="7"/>
      <c r="F2" s="7"/>
      <c r="G2" s="7"/>
    </row>
    <row r="3" spans="1:7" ht="15" thickBot="1"/>
    <row r="4" spans="1:7" ht="1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59">
        <f>2*$F6</f>
        <v>40</v>
      </c>
      <c r="C6" s="59">
        <f>1.5*$F6</f>
        <v>30</v>
      </c>
      <c r="D6" s="59">
        <f>1.25*$F6</f>
        <v>25</v>
      </c>
      <c r="E6" s="59">
        <f>1.1*$F6</f>
        <v>22</v>
      </c>
      <c r="F6" s="60">
        <v>20</v>
      </c>
      <c r="G6" s="13">
        <f>SUMPRODUCT(B6:F6,$B$4:$F$4)</f>
        <v>21.6</v>
      </c>
    </row>
    <row r="7" spans="1:7">
      <c r="A7" s="4" t="s">
        <v>11</v>
      </c>
      <c r="B7" s="59">
        <f t="shared" ref="B7:B10" si="0">2*$F7</f>
        <v>60</v>
      </c>
      <c r="C7" s="59">
        <f t="shared" ref="C7:C10" si="1">1.5*$F7</f>
        <v>45</v>
      </c>
      <c r="D7" s="59">
        <f t="shared" ref="D7:D10" si="2">1.25*$F7</f>
        <v>37.5</v>
      </c>
      <c r="E7" s="59">
        <f t="shared" ref="E7:E10" si="3">1.1*$F7</f>
        <v>33</v>
      </c>
      <c r="F7" s="60">
        <v>30</v>
      </c>
      <c r="G7" s="13">
        <f t="shared" ref="G7:G10" si="4">SUMPRODUCT(B7:F7,$B$4:$F$4)</f>
        <v>32.4</v>
      </c>
    </row>
    <row r="8" spans="1:7">
      <c r="A8" s="4" t="s">
        <v>23</v>
      </c>
      <c r="B8" s="59">
        <f t="shared" si="0"/>
        <v>50</v>
      </c>
      <c r="C8" s="59">
        <f t="shared" si="1"/>
        <v>37.5</v>
      </c>
      <c r="D8" s="59">
        <f t="shared" si="2"/>
        <v>31.25</v>
      </c>
      <c r="E8" s="59">
        <f t="shared" si="3"/>
        <v>27.500000000000004</v>
      </c>
      <c r="F8" s="60">
        <v>25</v>
      </c>
      <c r="G8" s="13">
        <f t="shared" si="4"/>
        <v>27</v>
      </c>
    </row>
    <row r="9" spans="1:7">
      <c r="A9" s="4" t="s">
        <v>24</v>
      </c>
      <c r="B9" s="59">
        <f t="shared" si="0"/>
        <v>50</v>
      </c>
      <c r="C9" s="59">
        <f t="shared" si="1"/>
        <v>37.5</v>
      </c>
      <c r="D9" s="59">
        <f t="shared" si="2"/>
        <v>31.25</v>
      </c>
      <c r="E9" s="59">
        <f t="shared" si="3"/>
        <v>27.500000000000004</v>
      </c>
      <c r="F9" s="60">
        <v>25</v>
      </c>
      <c r="G9" s="13">
        <f t="shared" si="4"/>
        <v>27</v>
      </c>
    </row>
    <row r="10" spans="1:7">
      <c r="A10" s="4" t="s">
        <v>25</v>
      </c>
      <c r="B10" s="59">
        <f t="shared" si="0"/>
        <v>40</v>
      </c>
      <c r="C10" s="59">
        <f t="shared" si="1"/>
        <v>30</v>
      </c>
      <c r="D10" s="59">
        <f t="shared" si="2"/>
        <v>25</v>
      </c>
      <c r="E10" s="59">
        <f t="shared" si="3"/>
        <v>22</v>
      </c>
      <c r="F10" s="60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5" thickTop="1">
      <c r="B13" s="13"/>
      <c r="C13" s="13"/>
      <c r="D13" s="13"/>
      <c r="F13" s="18"/>
      <c r="G13" s="13"/>
    </row>
    <row r="14" spans="1:7">
      <c r="A14" t="s">
        <v>21</v>
      </c>
      <c r="C14" s="18"/>
      <c r="D14" s="18"/>
      <c r="E14" s="18"/>
      <c r="F14" s="18"/>
    </row>
    <row r="15" spans="1:7">
      <c r="A15" s="19" t="s">
        <v>13</v>
      </c>
      <c r="B15" s="20">
        <f>G12*E16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/>
        <v>3110.3999999999996</v>
      </c>
      <c r="C16" s="18"/>
      <c r="D16" s="25" t="s">
        <v>12</v>
      </c>
      <c r="E16" s="26">
        <v>30</v>
      </c>
      <c r="F16" s="18"/>
      <c r="G16" s="27"/>
    </row>
    <row r="17" spans="1:7">
      <c r="A17" s="24">
        <f>A16+2</f>
        <v>26</v>
      </c>
      <c r="B17" s="18">
        <v>3369.6</v>
      </c>
      <c r="C17" s="18"/>
      <c r="D17" s="25" t="s">
        <v>14</v>
      </c>
      <c r="E17" s="28">
        <v>0.1</v>
      </c>
      <c r="F17" s="18"/>
    </row>
    <row r="18" spans="1:7">
      <c r="A18" s="24">
        <f>A17+2</f>
        <v>28</v>
      </c>
      <c r="B18" s="18">
        <v>3628.7999999999997</v>
      </c>
      <c r="C18" s="18"/>
      <c r="F18" s="18"/>
    </row>
    <row r="19" spans="1:7">
      <c r="A19" s="24">
        <f t="shared" ref="A19:A22" si="5">A18+2</f>
        <v>30</v>
      </c>
      <c r="B19" s="18">
        <v>3888</v>
      </c>
      <c r="C19" s="18"/>
      <c r="F19" s="18"/>
    </row>
    <row r="20" spans="1:7">
      <c r="A20" s="24">
        <f t="shared" si="5"/>
        <v>32</v>
      </c>
      <c r="B20" s="18">
        <v>4147.2</v>
      </c>
      <c r="C20" s="18"/>
      <c r="D20" s="29"/>
      <c r="E20" s="29"/>
      <c r="F20" s="18"/>
    </row>
    <row r="21" spans="1:7">
      <c r="A21" s="24">
        <f t="shared" si="5"/>
        <v>34</v>
      </c>
      <c r="B21" s="18">
        <v>4406.3999999999996</v>
      </c>
      <c r="C21" s="18"/>
      <c r="D21" s="30"/>
      <c r="E21" s="31"/>
      <c r="F21" s="18"/>
    </row>
    <row r="22" spans="1:7">
      <c r="A22" s="24">
        <f t="shared" si="5"/>
        <v>36</v>
      </c>
      <c r="B22" s="18">
        <v>4665.5999999999995</v>
      </c>
      <c r="C22" s="18"/>
      <c r="D22" s="30"/>
      <c r="E22" s="32"/>
      <c r="F22" s="18"/>
    </row>
    <row r="23" spans="1:7">
      <c r="B23" s="61">
        <f>SUM(B16:B22)</f>
        <v>27216</v>
      </c>
      <c r="D23" s="30"/>
      <c r="E23" s="33"/>
    </row>
    <row r="24" spans="1:7">
      <c r="A24" t="s">
        <v>31</v>
      </c>
    </row>
    <row r="25" spans="1:7">
      <c r="A25" s="19" t="s">
        <v>15</v>
      </c>
      <c r="B25" s="22"/>
      <c r="C25" s="22"/>
      <c r="D25" s="22"/>
      <c r="E25" s="22"/>
      <c r="F25" s="22"/>
      <c r="G25" s="22"/>
    </row>
    <row r="26" spans="1:7">
      <c r="A26" s="34">
        <f>G12*E16*(1+E17)</f>
        <v>4276.8</v>
      </c>
      <c r="B26" s="35">
        <v>0.05</v>
      </c>
      <c r="C26" s="35">
        <v>0.06</v>
      </c>
      <c r="D26" s="35">
        <v>7.0000000000000007E-2</v>
      </c>
      <c r="E26" s="35">
        <v>0.08</v>
      </c>
      <c r="F26" s="35">
        <v>0.09</v>
      </c>
      <c r="G26" s="35">
        <v>0.1</v>
      </c>
    </row>
    <row r="27" spans="1:7">
      <c r="A27" s="24">
        <v>24</v>
      </c>
      <c r="B27" s="18">
        <f t="dataTable" ref="B27:G34" dt2D="1" dtr="1" r1="E17" r2="E16" ca="1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7">
      <c r="A28" s="24">
        <f>A27+2</f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7">
      <c r="A29" s="24">
        <f>A28+2</f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7">
      <c r="A30" s="24">
        <f t="shared" ref="A30:A34" si="6">A29+2</f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7">
      <c r="A31" s="24">
        <f t="shared" si="6"/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7">
      <c r="A32" s="24">
        <f t="shared" si="6"/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8">
      <c r="A33" s="24">
        <f t="shared" si="6"/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8">
      <c r="A34" s="24">
        <f t="shared" si="6"/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  <c r="H34" s="61">
        <f>SUM(B27:G34)</f>
        <v>207308.16</v>
      </c>
    </row>
    <row r="35" spans="1:8">
      <c r="A35" s="36"/>
    </row>
    <row r="37" spans="1:8">
      <c r="A37" s="21" t="s">
        <v>20</v>
      </c>
      <c r="B37" s="22"/>
      <c r="C37" s="22"/>
      <c r="D37" s="22"/>
      <c r="E37" s="22"/>
      <c r="F37" s="22"/>
      <c r="G37" s="22"/>
    </row>
    <row r="38" spans="1:8">
      <c r="A38" s="14" t="s">
        <v>19</v>
      </c>
      <c r="B38" s="37">
        <v>2.8914174009120024</v>
      </c>
    </row>
    <row r="39" spans="1:8">
      <c r="A39" s="14" t="s">
        <v>18</v>
      </c>
      <c r="B39" s="18">
        <f>(240-30*B38)*(1000*B38)</f>
        <v>443131.33862997906</v>
      </c>
    </row>
    <row r="40" spans="1:8">
      <c r="A40" s="14" t="s">
        <v>17</v>
      </c>
      <c r="B40" s="18">
        <f>(120+8*B38)*1000</f>
        <v>143131.339207296</v>
      </c>
    </row>
    <row r="41" spans="1:8">
      <c r="A41" s="14" t="s">
        <v>16</v>
      </c>
      <c r="B41" s="38">
        <f>B39-B40</f>
        <v>299999.99942268303</v>
      </c>
    </row>
  </sheetData>
  <scenarios current="2" sqref="B41">
    <scenario name="maximize Profit" count="1" user="Amy Pham" comment="Created by Amy Pham on 4/11/2025">
      <inputCells r="B38" val="3.86666663252989" numFmtId="4"/>
    </scenario>
    <scenario name="current" locked="1" count="1" user="Amy Pham" comment="Created by Amy Pham on 4/11/2025">
      <inputCells r="B38" val="1" numFmtId="4"/>
    </scenario>
    <scenario name="less" locked="1" count="1" user="Amy Pham" comment="Created by Amy Pham on 4/11/2025_x000a_Modified by Amy Pham on 4/11/2025">
      <inputCells r="B38" val="3" numFmtId="4"/>
    </scenario>
    <scenario name="more" locked="1" count="1" user="Amy Pham" comment="Created by Amy Pham on 4/11/2025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Scenario Summary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Amy Pham</cp:lastModifiedBy>
  <dcterms:created xsi:type="dcterms:W3CDTF">2017-08-25T02:34:34Z</dcterms:created>
  <dcterms:modified xsi:type="dcterms:W3CDTF">2025-04-12T04:37:41Z</dcterms:modified>
</cp:coreProperties>
</file>