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I\Week 1\20250322_practice\"/>
    </mc:Choice>
  </mc:AlternateContent>
  <xr:revisionPtr revIDLastSave="0" documentId="13_ncr:1_{7F73540E-5C3A-4B89-8796-6222489ECA34}" xr6:coauthVersionLast="47" xr6:coauthVersionMax="47" xr10:uidLastSave="{00000000-0000-0000-0000-000000000000}"/>
  <bookViews>
    <workbookView xWindow="28680" yWindow="-120" windowWidth="25440" windowHeight="15270" tabRatio="531" activeTab="2" xr2:uid="{00000000-000D-0000-FFFF-FFFF00000000}"/>
  </bookViews>
  <sheets>
    <sheet name="Instructions " sheetId="14" r:id="rId1"/>
    <sheet name="Instruction" sheetId="1" state="hidden" r:id="rId2"/>
    <sheet name="Students-database" sheetId="6" r:id="rId3"/>
    <sheet name="Lists" sheetId="13" r:id="rId4"/>
  </sheets>
  <definedNames>
    <definedName name="_xlnm._FilterDatabase" localSheetId="2" hidden="1">'Students-database'!$C$7:$Q$61</definedName>
    <definedName name="Attendance_Percentage__Current_Semester">'Students-database'!$I$8:$I$61</definedName>
    <definedName name="Average_Total_Marks_out_of_100">'Students-database'!$P$8:$P$61</definedName>
    <definedName name="Birth_Year">'Students-database'!$J$8:$J$61</definedName>
    <definedName name="Campus">'Students-database'!$E$8:$E$61</definedName>
    <definedName name="Campuses">Lists!$A$5:$A$7</definedName>
    <definedName name="Course">'Students-database'!$G$8:$G$61</definedName>
    <definedName name="Courses">Lists!$E$5:$E$7</definedName>
    <definedName name="First_Enrolment_Date">'Students-database'!$K$8:$K$61</definedName>
    <definedName name="Gender">'Students-database'!$H$8:$H$61</definedName>
    <definedName name="Nationalities">Lists!$C$5:$C$17</definedName>
    <definedName name="Nationality">'Students-database'!$F$8:$F$61</definedName>
    <definedName name="Number_of_Units_enrolled__Current_Semester">'Students-database'!$L$8:$L$61</definedName>
    <definedName name="Number_of_units_Failed__Current_Semester">'Students-database'!$M$8:$M$61</definedName>
    <definedName name="Student_name">'Students-database'!$D$8:$D$61</definedName>
    <definedName name="Student_number">'Students-database'!$C$8:$C$61</definedName>
    <definedName name="Total_Grade">'Students-database'!$Q$8:$Q$61</definedName>
    <definedName name="Total_Grades">Lists!$G$5:$G$9</definedName>
    <definedName name="Total_Number_of_units_enrolled">'Students-database'!$N$8:$N$61</definedName>
    <definedName name="Total_payments">'Students-database'!$O$8:$O$61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6" l="1"/>
  <c r="T16" i="6"/>
  <c r="T9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T34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8" i="6"/>
  <c r="B1" i="1"/>
</calcChain>
</file>

<file path=xl/sharedStrings.xml><?xml version="1.0" encoding="utf-8"?>
<sst xmlns="http://schemas.openxmlformats.org/spreadsheetml/2006/main" count="512" uniqueCount="239">
  <si>
    <t>Student #</t>
  </si>
  <si>
    <t>Step 1:</t>
  </si>
  <si>
    <t xml:space="preserve">Enter your student number </t>
  </si>
  <si>
    <t>Have a look to Customer Database sheet</t>
  </si>
  <si>
    <t>Red sheets</t>
  </si>
  <si>
    <t>Complete and calculate the pink cells</t>
  </si>
  <si>
    <t>Step 2:</t>
  </si>
  <si>
    <t>Step 3:</t>
  </si>
  <si>
    <t xml:space="preserve">Read Yellow Cells Directions for </t>
  </si>
  <si>
    <t>Step 4: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</si>
  <si>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</si>
  <si>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</si>
  <si>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</si>
  <si>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</si>
  <si>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</si>
  <si>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</si>
  <si>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</si>
  <si>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</si>
  <si>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</si>
  <si>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</si>
  <si>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THAI</t>
  </si>
  <si>
    <t>South Korean</t>
  </si>
  <si>
    <t>Vietnamese</t>
  </si>
  <si>
    <t>Chinese</t>
  </si>
  <si>
    <t>Filipino</t>
  </si>
  <si>
    <t xml:space="preserve">ashkan  Mastaneh </t>
  </si>
  <si>
    <t xml:space="preserve">atash  Maziar </t>
  </si>
  <si>
    <t xml:space="preserve">atoosa  Mehrab </t>
  </si>
  <si>
    <t xml:space="preserve">aurang  Mehrak </t>
  </si>
  <si>
    <t xml:space="preserve">ava  Mehran </t>
  </si>
  <si>
    <t xml:space="preserve">avizeh  Mehrang </t>
  </si>
  <si>
    <t xml:space="preserve">avizheh  Mehrangiz </t>
  </si>
  <si>
    <t xml:space="preserve">azad  Mehrdad </t>
  </si>
  <si>
    <t xml:space="preserve">azadeh  Mehrnaz </t>
  </si>
  <si>
    <t xml:space="preserve">azar  Mehrnoosh </t>
  </si>
  <si>
    <t xml:space="preserve">azarafrooz  Mehry </t>
  </si>
  <si>
    <t xml:space="preserve">azarakhsh  Mehrzad </t>
  </si>
  <si>
    <t xml:space="preserve">azargoon  Meshia </t>
  </si>
  <si>
    <t xml:space="preserve">azarnoush  Milad </t>
  </si>
  <si>
    <t xml:space="preserve">azin  Mina </t>
  </si>
  <si>
    <t xml:space="preserve">azita  Minoo </t>
  </si>
  <si>
    <t xml:space="preserve">Babak  Mitra </t>
  </si>
  <si>
    <t xml:space="preserve">Bahamin  Mona </t>
  </si>
  <si>
    <t xml:space="preserve">Bahar  Morvareed </t>
  </si>
  <si>
    <t xml:space="preserve">Baharak  Mozhdeh </t>
  </si>
  <si>
    <t xml:space="preserve">Bahareh  Mozhgan </t>
  </si>
  <si>
    <t xml:space="preserve">Bahman  Naghmeh </t>
  </si>
  <si>
    <t xml:space="preserve">Bahram  Nahal </t>
  </si>
  <si>
    <t xml:space="preserve">Bamdad  Naheed </t>
  </si>
  <si>
    <t xml:space="preserve">Bameen  Namdar </t>
  </si>
  <si>
    <t xml:space="preserve">Bamshad  Namvar </t>
  </si>
  <si>
    <t xml:space="preserve">Banafsheh  Nargess </t>
  </si>
  <si>
    <t xml:space="preserve">Banou  Nariman </t>
  </si>
  <si>
    <t xml:space="preserve">Barbad  Nasreen </t>
  </si>
  <si>
    <t xml:space="preserve">Bardia  Nastaran </t>
  </si>
  <si>
    <t xml:space="preserve">Barsam  Nava </t>
  </si>
  <si>
    <t xml:space="preserve">Barzin  Navid </t>
  </si>
  <si>
    <t xml:space="preserve">Beeta  Nazafarin </t>
  </si>
  <si>
    <t xml:space="preserve">Beh ayin  Nazanin </t>
  </si>
  <si>
    <t xml:space="preserve">Behbaha  Nazgol </t>
  </si>
  <si>
    <t xml:space="preserve">Behbod  Nazhin </t>
  </si>
  <si>
    <t xml:space="preserve">Behmanesh  Nazilla </t>
  </si>
  <si>
    <t xml:space="preserve">Behnam  Nazy </t>
  </si>
  <si>
    <t xml:space="preserve">Behnaz  Neda </t>
  </si>
  <si>
    <t xml:space="preserve">Behnoud  Negah </t>
  </si>
  <si>
    <t xml:space="preserve">Behrad  Negar </t>
  </si>
  <si>
    <t xml:space="preserve">Behrang  Negeen </t>
  </si>
  <si>
    <t xml:space="preserve">Behrokh  Niki </t>
  </si>
  <si>
    <t xml:space="preserve">Behrouz  Nikoo </t>
  </si>
  <si>
    <t xml:space="preserve">Behzad  Niloufar </t>
  </si>
  <si>
    <t xml:space="preserve">Bizhan  Nima </t>
  </si>
  <si>
    <t xml:space="preserve">Bolour  Niyoosha </t>
  </si>
  <si>
    <t xml:space="preserve">Borna  Nouri </t>
  </si>
  <si>
    <t xml:space="preserve">Borzoo  Noushafarin </t>
  </si>
  <si>
    <t xml:space="preserve">Boubak  Noushin </t>
  </si>
  <si>
    <t xml:space="preserve">Bousseh  Noushzad </t>
  </si>
  <si>
    <t xml:space="preserve">Bozorgmehr  Omid </t>
  </si>
  <si>
    <t xml:space="preserve">Chalipa  Oranous </t>
  </si>
  <si>
    <t>M-144816</t>
  </si>
  <si>
    <t>M-144389</t>
  </si>
  <si>
    <t>B-143324</t>
  </si>
  <si>
    <t>M-141894</t>
  </si>
  <si>
    <t>M-142012</t>
  </si>
  <si>
    <t>M-143885</t>
  </si>
  <si>
    <t>M-141336</t>
  </si>
  <si>
    <t>B-141263</t>
  </si>
  <si>
    <t>M-143159</t>
  </si>
  <si>
    <t>M-140128</t>
  </si>
  <si>
    <t>B-141348</t>
  </si>
  <si>
    <t>M-143627</t>
  </si>
  <si>
    <t>M-142442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</si>
  <si>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</si>
  <si>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</si>
  <si>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</si>
  <si>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</si>
  <si>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</si>
  <si>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</si>
  <si>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</si>
  <si>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</si>
  <si>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 by Campus</t>
  </si>
  <si>
    <t>Number of students by Course</t>
  </si>
  <si>
    <t>Well done! Don't forget to save your workbook.</t>
  </si>
  <si>
    <t>* Find directions in the Yellow Cells</t>
  </si>
  <si>
    <t>Scenario</t>
  </si>
  <si>
    <t>Practice Challenge</t>
  </si>
  <si>
    <t>Excel Skills for Business: Intermediate II</t>
  </si>
  <si>
    <t>Gender</t>
  </si>
  <si>
    <t>Birth Year</t>
  </si>
  <si>
    <t xml:space="preserve"> Attendance Percentage (Current Semester)</t>
  </si>
  <si>
    <t>Male</t>
  </si>
  <si>
    <t>Female</t>
  </si>
  <si>
    <t>Average Total Marks out of 100</t>
  </si>
  <si>
    <t>Distinction</t>
  </si>
  <si>
    <t>Credit</t>
  </si>
  <si>
    <t>Pass</t>
  </si>
  <si>
    <t>High Distinction</t>
  </si>
  <si>
    <t>Fail</t>
  </si>
  <si>
    <t>First Enrolment Date</t>
  </si>
  <si>
    <t>Total Number of units enrolled</t>
  </si>
  <si>
    <t>Total payments</t>
  </si>
  <si>
    <t>Week 1: Data Validation</t>
  </si>
  <si>
    <t>Week 1: Learning Objectives</t>
  </si>
  <si>
    <t>S-149681</t>
  </si>
  <si>
    <t>S-144863</t>
  </si>
  <si>
    <t>S-141072</t>
  </si>
  <si>
    <t>M-141382</t>
  </si>
  <si>
    <t>S-147608</t>
  </si>
  <si>
    <t>B-149151</t>
  </si>
  <si>
    <t>S-142285</t>
  </si>
  <si>
    <t>S-144322</t>
  </si>
  <si>
    <t>M-147902</t>
  </si>
  <si>
    <t>M-144635</t>
  </si>
  <si>
    <t>S-142162</t>
  </si>
  <si>
    <t>B-144539</t>
  </si>
  <si>
    <t>S-147696</t>
  </si>
  <si>
    <t>S-147593</t>
  </si>
  <si>
    <t>M-143393</t>
  </si>
  <si>
    <t>S-146127</t>
  </si>
  <si>
    <t>B-143675</t>
  </si>
  <si>
    <t>S-148337</t>
  </si>
  <si>
    <t>S-145114</t>
  </si>
  <si>
    <t>S-148985</t>
  </si>
  <si>
    <t>S-146002</t>
  </si>
  <si>
    <t>S-146178</t>
  </si>
  <si>
    <t>S-144525</t>
  </si>
  <si>
    <t>S-148402</t>
  </si>
  <si>
    <t>S-147137</t>
  </si>
  <si>
    <t>M-143852</t>
  </si>
  <si>
    <t>S-141667</t>
  </si>
  <si>
    <t>B-140641</t>
  </si>
  <si>
    <t>S-144533</t>
  </si>
  <si>
    <t>S-141507</t>
  </si>
  <si>
    <t>M-141122</t>
  </si>
  <si>
    <t>M-145702</t>
  </si>
  <si>
    <t>S-144945</t>
  </si>
  <si>
    <t>B-148001</t>
  </si>
  <si>
    <t>S-149277</t>
  </si>
  <si>
    <t>S-148373</t>
  </si>
  <si>
    <t>M-146239</t>
  </si>
  <si>
    <t>S-146928</t>
  </si>
  <si>
    <t>B-140415</t>
  </si>
  <si>
    <t>S-140712</t>
  </si>
  <si>
    <t>Lookup Lists</t>
  </si>
  <si>
    <t xml:space="preserve">3- Make a drop-down list, using Name Ranges and lookup lists </t>
  </si>
  <si>
    <t xml:space="preserve">4- Make a drop-down list, using Name Ranges and lookup lists </t>
  </si>
  <si>
    <t>12- Validate to have average between zero and 100</t>
  </si>
  <si>
    <t xml:space="preserve">Set and configure data validation
Work with formulas in data validation
Create and use drop-down lists
Create and apply custom conditional formats
</t>
  </si>
  <si>
    <t>You have been asked to organise the faculty students-database file.</t>
  </si>
  <si>
    <t xml:space="preserve">2- Make a drop-down list, using Cell address and lookup lists </t>
  </si>
  <si>
    <r>
      <t xml:space="preserve">* 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create Named Ranges for the columns and convert it to a table.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</si>
  <si>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Total Number of units enrolled</t>
    </r>
    <r>
      <rPr>
        <sz val="11"/>
        <color theme="1"/>
        <rFont val="Calibri"/>
        <family val="2"/>
        <scheme val="minor"/>
      </rPr>
      <t xml:space="preserve"> to have less than 30 units 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</si>
  <si>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Number of Units Failed (Current Semester)</t>
    </r>
    <r>
      <rPr>
        <sz val="11"/>
        <color theme="1"/>
        <rFont val="Calibri"/>
        <family val="2"/>
        <scheme val="minor"/>
      </rPr>
      <t xml:space="preserve"> to have less than or equal to the </t>
    </r>
    <r>
      <rPr>
        <b/>
        <sz val="11"/>
        <color theme="1"/>
        <rFont val="Calibri"/>
        <family val="2"/>
        <scheme val="minor"/>
      </rPr>
      <t>number of units enrolled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</si>
  <si>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Number of Units Enrolled (Current Semester)</t>
    </r>
    <r>
      <rPr>
        <sz val="11"/>
        <color theme="1"/>
        <rFont val="Calibri"/>
        <family val="2"/>
        <scheme val="minor"/>
      </rPr>
      <t xml:space="preserve"> to have between numbers zero and 5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</si>
  <si>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sheets.</t>
    </r>
  </si>
  <si>
    <t>* Find the cells that already contain Data Validation. If there are any unwanted Data validated cell/cells, remove the data validation from the cell</t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</si>
  <si>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Average Total Marks out of 100</t>
    </r>
    <r>
      <rPr>
        <sz val="11"/>
        <color theme="1"/>
        <rFont val="Calibri"/>
        <family val="2"/>
        <scheme val="minor"/>
      </rPr>
      <t xml:space="preserve"> to be between 0 and 100</t>
    </r>
  </si>
  <si>
    <r>
      <t xml:space="preserve">* Create lookup lists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Lists</t>
    </r>
    <r>
      <rPr>
        <sz val="11"/>
        <color theme="1"/>
        <rFont val="Calibri"/>
        <family val="2"/>
        <scheme val="minor"/>
      </rPr>
      <t xml:space="preserve"> sheet, assign Named Ranges to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lists. Convert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lookup list to a table.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</si>
  <si>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Student number</t>
    </r>
    <r>
      <rPr>
        <sz val="11"/>
        <color theme="1"/>
        <rFont val="Calibri"/>
        <family val="2"/>
        <scheme val="minor"/>
      </rPr>
      <t xml:space="preserve"> column to avoid duplicated student numbers. Create a </t>
    </r>
    <r>
      <rPr>
        <b/>
        <sz val="11"/>
        <color theme="1"/>
        <rFont val="Calibri"/>
        <family val="2"/>
        <scheme val="minor"/>
      </rPr>
      <t>Stop</t>
    </r>
    <r>
      <rPr>
        <sz val="11"/>
        <color theme="1"/>
        <rFont val="Calibri"/>
        <family val="2"/>
        <scheme val="minor"/>
      </rPr>
      <t xml:space="preserve"> Error Alert with the message: </t>
    </r>
    <r>
      <rPr>
        <b/>
        <sz val="11"/>
        <color theme="1"/>
        <rFont val="Calibri"/>
        <family val="2"/>
        <scheme val="minor"/>
      </rPr>
      <t>Duplicate data is not valid</t>
    </r>
    <r>
      <rPr>
        <sz val="11"/>
        <color theme="1"/>
        <rFont val="Calibri"/>
        <family val="2"/>
        <scheme val="minor"/>
      </rPr>
      <t>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</si>
  <si>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birth year</t>
    </r>
    <r>
      <rPr>
        <sz val="11"/>
        <color theme="1"/>
        <rFont val="Calibri"/>
        <family val="2"/>
        <scheme val="minor"/>
      </rPr>
      <t>, making sure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to have the students </t>
    </r>
    <r>
      <rPr>
        <b/>
        <sz val="11"/>
        <color theme="1"/>
        <rFont val="Calibri"/>
        <family val="2"/>
        <scheme val="minor"/>
      </rPr>
      <t>less than 16 years</t>
    </r>
    <r>
      <rPr>
        <sz val="11"/>
        <color theme="1"/>
        <rFont val="Calibri"/>
        <family val="2"/>
        <scheme val="minor"/>
      </rPr>
      <t xml:space="preserve"> old (Hint: look at the functions YEAR and TODAY). Use a </t>
    </r>
    <r>
      <rPr>
        <b/>
        <sz val="11"/>
        <color theme="1"/>
        <rFont val="Calibri"/>
        <family val="2"/>
        <scheme val="minor"/>
      </rPr>
      <t>Warning</t>
    </r>
    <r>
      <rPr>
        <sz val="11"/>
        <color theme="1"/>
        <rFont val="Calibri"/>
        <family val="2"/>
        <scheme val="minor"/>
      </rPr>
      <t xml:space="preserve"> Error Alert</t>
    </r>
  </si>
  <si>
    <r>
      <rPr>
        <sz val="11"/>
        <color theme="1"/>
        <rFont val="Calibri"/>
        <family val="2"/>
        <scheme val="minor"/>
      </rPr>
      <t xml:space="preserve">Validate to have the </t>
    </r>
    <r>
      <rPr>
        <b/>
        <sz val="11"/>
        <color theme="1"/>
        <rFont val="Calibri"/>
        <family val="2"/>
        <scheme val="minor"/>
      </rPr>
      <t>first Enrolment Date</t>
    </r>
    <r>
      <rPr>
        <sz val="11"/>
        <color theme="1"/>
        <rFont val="Calibri"/>
        <family val="2"/>
        <scheme val="minor"/>
      </rPr>
      <t xml:space="preserve"> not to be more than </t>
    </r>
    <r>
      <rPr>
        <b/>
        <sz val="11"/>
        <color theme="1"/>
        <rFont val="Calibri"/>
        <family val="2"/>
        <scheme val="minor"/>
      </rPr>
      <t>Today</t>
    </r>
    <r>
      <rPr>
        <sz val="11"/>
        <color theme="1"/>
        <rFont val="Calibri"/>
        <family val="2"/>
        <scheme val="minor"/>
      </rPr>
      <t xml:space="preserve">. Using </t>
    </r>
    <r>
      <rPr>
        <b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highlight the first year students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</si>
  <si>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b/>
        <sz val="11"/>
        <color theme="1"/>
        <rFont val="Calibri"/>
        <family val="2"/>
        <scheme val="minor"/>
      </rPr>
      <t xml:space="preserve"> S9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</si>
  <si>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S16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</si>
  <si>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T9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</si>
  <si>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T16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course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</si>
  <si>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T24</t>
    </r>
  </si>
  <si>
    <r>
      <t xml:space="preserve">Add a new student to the end of the table with the details </t>
    </r>
    <r>
      <rPr>
        <b/>
        <sz val="11"/>
        <color theme="1"/>
        <rFont val="Calibri"/>
        <family val="2"/>
        <scheme val="minor"/>
      </rPr>
      <t>M-140713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Benita Soheil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Melbourne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Female</t>
    </r>
    <r>
      <rPr>
        <sz val="11"/>
        <color theme="1"/>
        <rFont val="Calibri"/>
        <family val="2"/>
        <scheme val="minor"/>
      </rPr>
      <t xml:space="preserve"> to check if all validations extended to the new row</t>
    </r>
  </si>
  <si>
    <r>
      <t xml:space="preserve">Using </t>
    </r>
    <r>
      <rPr>
        <b/>
        <sz val="11"/>
        <color theme="1"/>
        <rFont val="Calibri"/>
        <family val="2"/>
        <scheme val="minor"/>
      </rPr>
      <t>Advanced Conditional Formatting</t>
    </r>
    <r>
      <rPr>
        <sz val="11"/>
        <color theme="1"/>
        <rFont val="Calibri"/>
        <family val="2"/>
        <scheme val="minor"/>
      </rPr>
      <t xml:space="preserve"> and cell </t>
    </r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>, highlight the entire row of the students at the same Campus</t>
    </r>
  </si>
  <si>
    <r>
      <t xml:space="preserve">Add a new student to the end of the table with student number of </t>
    </r>
    <r>
      <rPr>
        <b/>
        <sz val="11"/>
        <color theme="1"/>
        <rFont val="Calibri"/>
        <family val="2"/>
        <scheme val="minor"/>
      </rPr>
      <t>S-140712</t>
    </r>
    <r>
      <rPr>
        <sz val="11"/>
        <color theme="1"/>
        <rFont val="Calibri"/>
        <family val="2"/>
        <scheme val="minor"/>
      </rPr>
      <t xml:space="preserve"> to check the cell validation </t>
    </r>
  </si>
  <si>
    <r>
      <t xml:space="preserve">Make a drop-down list for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column, using Named Ranges and lookup lists. Add an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Input Message: </t>
    </r>
    <r>
      <rPr>
        <b/>
        <sz val="11"/>
        <color theme="1"/>
        <rFont val="Calibri"/>
        <family val="2"/>
        <scheme val="minor"/>
      </rPr>
      <t>Less than 50: Fail, 50 to 65: Pass, 65 to 75: Credit, 75 to 85: Distinction, More than 85: High Distinction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</si>
  <si>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U25</t>
    </r>
    <r>
      <rPr>
        <sz val="11"/>
        <color theme="1"/>
        <rFont val="Calibri"/>
        <family val="2"/>
        <scheme val="minor"/>
      </rPr>
      <t>, calculate the value of the above statement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</si>
  <si>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U24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</si>
  <si>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to change the text for different courses and grades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</si>
  <si>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Business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Number of Business students with a Credit grade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</si>
  <si>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</si>
  <si>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</si>
  <si>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T34</t>
    </r>
    <r>
      <rPr>
        <sz val="11"/>
        <color theme="1"/>
        <rFont val="Calibri"/>
        <family val="2"/>
        <scheme val="minor"/>
      </rPr>
      <t>, calculate the value of the above statement</t>
    </r>
  </si>
  <si>
    <t>Check for any invalid data and fix them</t>
  </si>
  <si>
    <r>
      <t xml:space="preserve">Go to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 and add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 Nationality and check if it is added to Drop-down list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</si>
  <si>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to change the text for different courses and campuses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</si>
  <si>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Brisbane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Total payments of Brisbane/Marketing students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</si>
  <si>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>, using Cell address and lookup lists</t>
    </r>
  </si>
  <si>
    <r>
      <t>Validate</t>
    </r>
    <r>
      <rPr>
        <b/>
        <sz val="11"/>
        <color theme="1"/>
        <rFont val="Calibri"/>
        <family val="2"/>
        <scheme val="minor"/>
      </rPr>
      <t xml:space="preserve"> Gender</t>
    </r>
    <r>
      <rPr>
        <sz val="11"/>
        <color theme="1"/>
        <rFont val="Calibri"/>
        <family val="2"/>
        <scheme val="minor"/>
      </rPr>
      <t xml:space="preserve"> column by typing the list of options, add an </t>
    </r>
    <r>
      <rPr>
        <b/>
        <sz val="11"/>
        <color theme="1"/>
        <rFont val="Calibri"/>
        <family val="2"/>
        <scheme val="minor"/>
      </rPr>
      <t>Information</t>
    </r>
    <r>
      <rPr>
        <sz val="11"/>
        <color theme="1"/>
        <rFont val="Calibri"/>
        <family val="2"/>
        <scheme val="minor"/>
      </rPr>
      <t xml:space="preserve"> Error Alert to let the user enter any other Gender</t>
    </r>
  </si>
  <si>
    <r>
      <t xml:space="preserve">5- Validate </t>
    </r>
    <r>
      <rPr>
        <b/>
        <sz val="10"/>
        <color theme="1"/>
        <rFont val="Calibri"/>
        <family val="2"/>
        <scheme val="minor"/>
      </rPr>
      <t>Gender</t>
    </r>
    <r>
      <rPr>
        <sz val="10"/>
        <color theme="1"/>
        <rFont val="Calibri"/>
        <family val="2"/>
        <scheme val="minor"/>
      </rPr>
      <t xml:space="preserve"> column by typing the list of options, add an </t>
    </r>
    <r>
      <rPr>
        <b/>
        <sz val="10"/>
        <color theme="1"/>
        <rFont val="Calibri"/>
        <family val="2"/>
        <scheme val="minor"/>
      </rPr>
      <t>Information</t>
    </r>
    <r>
      <rPr>
        <sz val="10"/>
        <color theme="1"/>
        <rFont val="Calibri"/>
        <family val="2"/>
        <scheme val="minor"/>
      </rPr>
      <t xml:space="preserve"> Error Alert to let the user enter any other Gender</t>
    </r>
  </si>
  <si>
    <r>
      <t xml:space="preserve">7- Validate to have the birth year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have the students </t>
    </r>
    <r>
      <rPr>
        <b/>
        <sz val="9"/>
        <color theme="1"/>
        <rFont val="Calibri"/>
        <family val="2"/>
        <scheme val="minor"/>
      </rPr>
      <t>less  than 16 years old</t>
    </r>
    <r>
      <rPr>
        <sz val="9"/>
        <color theme="1"/>
        <rFont val="Calibri"/>
        <family val="2"/>
        <scheme val="minor"/>
      </rPr>
      <t xml:space="preserve">. Use a </t>
    </r>
    <r>
      <rPr>
        <b/>
        <sz val="9"/>
        <color theme="1"/>
        <rFont val="Calibri"/>
        <family val="2"/>
        <scheme val="minor"/>
      </rPr>
      <t xml:space="preserve">Warning </t>
    </r>
    <r>
      <rPr>
        <sz val="9"/>
        <color theme="1"/>
        <rFont val="Calibri"/>
        <family val="2"/>
        <scheme val="minor"/>
      </rPr>
      <t>Error Alert</t>
    </r>
  </si>
  <si>
    <t xml:space="preserve">6- Validate to have a decimal number between 0 to 1 </t>
  </si>
  <si>
    <t>1- Validate to avoid duplicated student number</t>
  </si>
  <si>
    <r>
      <t xml:space="preserve">8- Validate to have the first Enrolment Date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be </t>
    </r>
    <r>
      <rPr>
        <b/>
        <sz val="9"/>
        <color theme="1"/>
        <rFont val="Calibri"/>
        <family val="2"/>
        <scheme val="minor"/>
      </rPr>
      <t>more than Today- Using Conditional Formatting highlight the first year students</t>
    </r>
  </si>
  <si>
    <t>9- Validate to have between zero and 5</t>
  </si>
  <si>
    <t xml:space="preserve">11- Validate to have less than 30 units </t>
  </si>
  <si>
    <r>
      <t xml:space="preserve">13- Make a </t>
    </r>
    <r>
      <rPr>
        <b/>
        <sz val="8"/>
        <color theme="1"/>
        <rFont val="Calibri"/>
        <family val="2"/>
        <scheme val="minor"/>
      </rPr>
      <t>drop-down</t>
    </r>
    <r>
      <rPr>
        <sz val="8"/>
        <color theme="1"/>
        <rFont val="Calibri"/>
        <family val="2"/>
        <scheme val="minor"/>
      </rPr>
      <t xml:space="preserve"> list, using Named Ranges and lookup lists. Add an </t>
    </r>
    <r>
      <rPr>
        <b/>
        <sz val="8"/>
        <color theme="1"/>
        <rFont val="Calibri"/>
        <family val="2"/>
        <scheme val="minor"/>
      </rPr>
      <t>Input Message</t>
    </r>
    <r>
      <rPr>
        <sz val="8"/>
        <color theme="1"/>
        <rFont val="Calibri"/>
        <family val="2"/>
        <scheme val="minor"/>
      </rPr>
      <t>: Less than 50: Fail, 50 to 65: Pass, 65 to 75: Credit, 75 to 85: Distinction, More than 85: High Distinction</t>
    </r>
  </si>
  <si>
    <r>
      <t xml:space="preserve">14- Drop-down list for </t>
    </r>
    <r>
      <rPr>
        <b/>
        <sz val="10"/>
        <color theme="1"/>
        <rFont val="Calibri"/>
        <family val="2"/>
        <scheme val="minor"/>
      </rPr>
      <t>Campus</t>
    </r>
  </si>
  <si>
    <t>15- Count the number of students for the selected campus</t>
  </si>
  <si>
    <r>
      <t xml:space="preserve">16- Drop-down list for </t>
    </r>
    <r>
      <rPr>
        <b/>
        <sz val="11"/>
        <color theme="1"/>
        <rFont val="Calibri"/>
        <family val="2"/>
        <scheme val="minor"/>
      </rPr>
      <t>Course</t>
    </r>
  </si>
  <si>
    <t>17- Count the number of students for the selected course</t>
  </si>
  <si>
    <r>
      <t xml:space="preserve">18- 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</t>
    </r>
  </si>
  <si>
    <r>
      <t xml:space="preserve">19- Copy the </t>
    </r>
    <r>
      <rPr>
        <b/>
        <sz val="10"/>
        <color theme="1"/>
        <rFont val="Calibri"/>
        <family val="2"/>
        <scheme val="minor"/>
      </rPr>
      <t>Total Grade</t>
    </r>
    <r>
      <rPr>
        <sz val="10"/>
        <color theme="1"/>
        <rFont val="Calibri"/>
        <family val="2"/>
        <scheme val="minor"/>
      </rPr>
      <t xml:space="preserve"> drop-down</t>
    </r>
  </si>
  <si>
    <r>
      <rPr>
        <sz val="10"/>
        <rFont val="Calibri"/>
        <family val="2"/>
        <scheme val="minor"/>
      </rPr>
      <t>20- Combine Text with cells</t>
    </r>
    <r>
      <rPr>
        <b/>
        <sz val="10"/>
        <rFont val="Calibri"/>
        <family val="2"/>
        <scheme val="minor"/>
      </rPr>
      <t xml:space="preserve"> T24</t>
    </r>
    <r>
      <rPr>
        <sz val="10"/>
        <rFont val="Calibri"/>
        <family val="2"/>
        <scheme val="minor"/>
      </rPr>
      <t xml:space="preserve"> and </t>
    </r>
    <r>
      <rPr>
        <b/>
        <sz val="10"/>
        <rFont val="Calibri"/>
        <family val="2"/>
        <scheme val="minor"/>
      </rPr>
      <t>U24</t>
    </r>
  </si>
  <si>
    <t>21- Calculate</t>
  </si>
  <si>
    <t>Number of Accounting students with a Fail grade</t>
  </si>
  <si>
    <t>Total Payments of Sydney/Accounting students</t>
  </si>
  <si>
    <r>
      <t xml:space="preserve">22- Drop-down list for </t>
    </r>
    <r>
      <rPr>
        <b/>
        <sz val="10.5"/>
        <color theme="1"/>
        <rFont val="Calibri"/>
        <family val="2"/>
        <scheme val="minor"/>
      </rPr>
      <t>Course</t>
    </r>
  </si>
  <si>
    <r>
      <t xml:space="preserve">23- Drop-down list for </t>
    </r>
    <r>
      <rPr>
        <b/>
        <sz val="10.5"/>
        <color theme="1"/>
        <rFont val="Calibri"/>
        <family val="2"/>
        <scheme val="minor"/>
      </rPr>
      <t>Campus</t>
    </r>
  </si>
  <si>
    <r>
      <t xml:space="preserve">24- Combine Text with cell </t>
    </r>
    <r>
      <rPr>
        <b/>
        <sz val="10"/>
        <color theme="1"/>
        <rFont val="Calibri"/>
        <family val="2"/>
        <scheme val="minor"/>
      </rPr>
      <t xml:space="preserve">S35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S36</t>
    </r>
    <r>
      <rPr>
        <sz val="10"/>
        <color theme="1"/>
        <rFont val="Calibri"/>
        <family val="2"/>
        <scheme val="minor"/>
      </rPr>
      <t xml:space="preserve"> address to change the text for different </t>
    </r>
    <r>
      <rPr>
        <b/>
        <sz val="10"/>
        <color theme="1"/>
        <rFont val="Calibri"/>
        <family val="2"/>
        <scheme val="minor"/>
      </rPr>
      <t xml:space="preserve">courses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Campuses</t>
    </r>
  </si>
  <si>
    <t>25- Calculate</t>
  </si>
  <si>
    <r>
      <t xml:space="preserve">Validate </t>
    </r>
    <r>
      <rPr>
        <b/>
        <sz val="11"/>
        <color theme="1"/>
        <rFont val="Calibri"/>
        <family val="2"/>
        <scheme val="minor"/>
      </rPr>
      <t>Attendance Percentage (Current Semester)</t>
    </r>
    <r>
      <rPr>
        <sz val="11"/>
        <color theme="1"/>
        <rFont val="Calibri"/>
        <family val="2"/>
        <scheme val="minor"/>
      </rPr>
      <t xml:space="preserve"> column to have a </t>
    </r>
    <r>
      <rPr>
        <b/>
        <sz val="11"/>
        <color theme="1"/>
        <rFont val="Calibri"/>
        <family val="2"/>
        <scheme val="minor"/>
      </rPr>
      <t>Decimal</t>
    </r>
    <r>
      <rPr>
        <sz val="11"/>
        <color theme="1"/>
        <rFont val="Calibri"/>
        <family val="2"/>
        <scheme val="minor"/>
      </rPr>
      <t xml:space="preserve"> number </t>
    </r>
    <r>
      <rPr>
        <b/>
        <sz val="11"/>
        <color theme="1"/>
        <rFont val="Calibri"/>
        <family val="2"/>
        <scheme val="minor"/>
      </rPr>
      <t>between 0 to 1</t>
    </r>
  </si>
  <si>
    <t>Number of Units enrolled (Current Semester)</t>
  </si>
  <si>
    <t>Number of units Failed (Current Semester)</t>
  </si>
  <si>
    <t>10- Validate to have less than or equal to the number of units enrolled</t>
  </si>
  <si>
    <t xml:space="preserve"> Total Grade</t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</si>
  <si>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column, using Named Ranges and lookup lists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</si>
  <si>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>, using Named Ranges and lookup lists</t>
    </r>
  </si>
  <si>
    <t>Campuses</t>
  </si>
  <si>
    <t>Nationalities</t>
  </si>
  <si>
    <t>Courses</t>
  </si>
  <si>
    <t xml:space="preserve"> Total Grades</t>
  </si>
  <si>
    <t>Iranian</t>
  </si>
  <si>
    <t>M-140713</t>
  </si>
  <si>
    <t>Benita Soheil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</si>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</sst>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_-&quot;$&quot;* #,##0.00_-;\-&quot;$&quot;* #,##0.00_-;_-&quot;$&quot;* &quot;-&quot;??_-;_-@_-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4"/>
      <color theme="7"/>
      <name val="Calibri"/>
      <family val="2"/>
      <scheme val="minor"/>
    </font>
    <font>
      <b/>
      <sz val="10"/>
      <color theme="7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165" fontId="5" fillId="0" borderId="0" applyFont="0" applyFill="0" applyBorder="0" applyAlignment="0" applyProtection="0"/>
    <xf numFmtId="0" fontId="5" fillId="0" borderId="0"/>
    <xf numFmtId="0" fontId="9" fillId="0" borderId="0"/>
    <xf numFmtId="0" fontId="12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13" fillId="0" borderId="0">
      <alignment vertical="top" wrapText="1"/>
    </xf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10" xfId="0" applyBorder="1"/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vertical="center"/>
    </xf>
    <xf numFmtId="165" fontId="21" fillId="7" borderId="2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27" fillId="0" borderId="0" xfId="2" applyFont="1"/>
    <xf numFmtId="0" fontId="27" fillId="0" borderId="3" xfId="2" applyFont="1" applyBorder="1"/>
    <xf numFmtId="0" fontId="31" fillId="0" borderId="0" xfId="3" applyFont="1"/>
    <xf numFmtId="0" fontId="27" fillId="0" borderId="0" xfId="0" applyFont="1"/>
    <xf numFmtId="0" fontId="32" fillId="0" borderId="0" xfId="4" applyFont="1" applyBorder="1"/>
    <xf numFmtId="0" fontId="33" fillId="0" borderId="12" xfId="2" applyFont="1" applyBorder="1"/>
    <xf numFmtId="0" fontId="27" fillId="0" borderId="0" xfId="0" applyFont="1" applyAlignment="1">
      <alignment vertical="top"/>
    </xf>
    <xf numFmtId="0" fontId="34" fillId="0" borderId="0" xfId="2" applyFont="1"/>
    <xf numFmtId="0" fontId="27" fillId="0" borderId="0" xfId="0" applyFont="1" applyAlignment="1">
      <alignment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 vertical="center" indent="5"/>
    </xf>
    <xf numFmtId="0" fontId="0" fillId="2" borderId="1" xfId="0" applyFill="1" applyBorder="1" applyAlignment="1">
      <alignment vertical="top" wrapText="1"/>
    </xf>
    <xf numFmtId="0" fontId="19" fillId="7" borderId="1" xfId="0" applyFont="1" applyFill="1" applyBorder="1" applyAlignment="1">
      <alignment horizontal="left" vertical="center" wrapText="1"/>
    </xf>
    <xf numFmtId="0" fontId="35" fillId="5" borderId="1" xfId="0" applyFont="1" applyFill="1" applyBorder="1" applyAlignment="1">
      <alignment horizontal="center" vertical="center" wrapText="1"/>
    </xf>
    <xf numFmtId="0" fontId="36" fillId="5" borderId="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5" fontId="5" fillId="0" borderId="17" xfId="1" applyFont="1" applyBorder="1"/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165" fontId="5" fillId="0" borderId="19" xfId="1" applyFont="1" applyBorder="1"/>
    <xf numFmtId="0" fontId="37" fillId="5" borderId="1" xfId="0" applyFont="1" applyFill="1" applyBorder="1" applyAlignment="1">
      <alignment horizontal="center" vertical="center" wrapText="1"/>
    </xf>
    <xf numFmtId="0" fontId="38" fillId="5" borderId="1" xfId="0" applyFont="1" applyFill="1" applyBorder="1" applyAlignment="1">
      <alignment horizontal="center" vertical="center" wrapText="1"/>
    </xf>
    <xf numFmtId="0" fontId="38" fillId="5" borderId="17" xfId="0" applyFont="1" applyFill="1" applyBorder="1" applyAlignment="1">
      <alignment horizontal="center" vertical="center" wrapText="1"/>
    </xf>
    <xf numFmtId="165" fontId="0" fillId="0" borderId="1" xfId="1" applyFont="1" applyBorder="1"/>
    <xf numFmtId="0" fontId="0" fillId="8" borderId="1" xfId="0" applyFill="1" applyBorder="1" applyAlignment="1">
      <alignment horizontal="center"/>
    </xf>
    <xf numFmtId="0" fontId="0" fillId="0" borderId="11" xfId="0" applyBorder="1"/>
    <xf numFmtId="0" fontId="7" fillId="5" borderId="4" xfId="0" applyFont="1" applyFill="1" applyBorder="1" applyAlignment="1">
      <alignment horizontal="center" vertical="center" wrapText="1"/>
    </xf>
    <xf numFmtId="165" fontId="5" fillId="0" borderId="11" xfId="1" applyFont="1" applyBorder="1"/>
    <xf numFmtId="0" fontId="8" fillId="5" borderId="4" xfId="0" applyFont="1" applyFill="1" applyBorder="1" applyAlignment="1">
      <alignment horizontal="center" vertical="center" wrapText="1"/>
    </xf>
    <xf numFmtId="165" fontId="5" fillId="0" borderId="10" xfId="1" applyFont="1" applyBorder="1"/>
    <xf numFmtId="165" fontId="0" fillId="0" borderId="19" xfId="1" applyFont="1" applyBorder="1"/>
    <xf numFmtId="0" fontId="27" fillId="10" borderId="0" xfId="0" applyFont="1" applyFill="1"/>
    <xf numFmtId="0" fontId="0" fillId="10" borderId="0" xfId="2" applyFont="1" applyFill="1"/>
    <xf numFmtId="0" fontId="27" fillId="11" borderId="0" xfId="2" applyFont="1" applyFill="1"/>
    <xf numFmtId="0" fontId="0" fillId="11" borderId="0" xfId="0" applyFill="1" applyAlignment="1">
      <alignment horizontal="left" vertical="center"/>
    </xf>
    <xf numFmtId="0" fontId="27" fillId="9" borderId="0" xfId="2" applyFont="1" applyFill="1"/>
    <xf numFmtId="0" fontId="0" fillId="9" borderId="0" xfId="0" applyFill="1" applyAlignment="1">
      <alignment horizontal="left" vertical="center"/>
    </xf>
    <xf numFmtId="0" fontId="27" fillId="9" borderId="0" xfId="0" applyFont="1" applyFill="1" applyAlignment="1">
      <alignment horizontal="left" vertical="center"/>
    </xf>
    <xf numFmtId="0" fontId="27" fillId="12" borderId="0" xfId="2" applyFont="1" applyFill="1"/>
    <xf numFmtId="0" fontId="0" fillId="12" borderId="0" xfId="0" applyFill="1" applyAlignment="1">
      <alignment horizontal="left" vertical="center"/>
    </xf>
    <xf numFmtId="0" fontId="27" fillId="13" borderId="0" xfId="2" applyFont="1" applyFill="1"/>
    <xf numFmtId="0" fontId="0" fillId="13" borderId="0" xfId="0" applyFill="1" applyAlignment="1">
      <alignment horizontal="left" vertical="center"/>
    </xf>
    <xf numFmtId="0" fontId="27" fillId="13" borderId="0" xfId="0" applyFont="1" applyFill="1"/>
    <xf numFmtId="0" fontId="28" fillId="0" borderId="3" xfId="2" applyFont="1" applyBorder="1" applyAlignment="1">
      <alignment horizontal="center"/>
    </xf>
    <xf numFmtId="0" fontId="28" fillId="0" borderId="0" xfId="2" applyFont="1" applyAlignment="1">
      <alignment horizontal="center"/>
    </xf>
    <xf numFmtId="0" fontId="29" fillId="0" borderId="3" xfId="2" applyFont="1" applyBorder="1" applyAlignment="1">
      <alignment horizontal="center"/>
    </xf>
    <xf numFmtId="0" fontId="29" fillId="0" borderId="0" xfId="2" applyFont="1" applyAlignment="1">
      <alignment horizontal="center"/>
    </xf>
    <xf numFmtId="0" fontId="30" fillId="6" borderId="7" xfId="5" applyFont="1" applyFill="1" applyBorder="1" applyAlignment="1">
      <alignment horizontal="center"/>
    </xf>
    <xf numFmtId="0" fontId="30" fillId="6" borderId="13" xfId="5" applyFont="1" applyFill="1" applyBorder="1" applyAlignment="1">
      <alignment horizontal="center"/>
    </xf>
    <xf numFmtId="0" fontId="30" fillId="6" borderId="8" xfId="5" applyFont="1" applyFill="1" applyBorder="1" applyAlignment="1">
      <alignment horizontal="center"/>
    </xf>
    <xf numFmtId="0" fontId="27" fillId="0" borderId="0" xfId="0" applyFont="1" applyAlignment="1">
      <alignment vertical="top" wrapText="1"/>
    </xf>
    <xf numFmtId="0" fontId="16" fillId="2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0" fillId="2" borderId="2" xfId="0" applyFont="1" applyFill="1" applyBorder="1" applyAlignment="1">
      <alignment vertical="top" wrapText="1"/>
    </xf>
    <xf numFmtId="0" fontId="10" fillId="2" borderId="16" xfId="0" applyFont="1" applyFill="1" applyBorder="1" applyAlignment="1">
      <alignment vertical="top" wrapText="1"/>
    </xf>
    <xf numFmtId="0" fontId="10" fillId="2" borderId="5" xfId="0" applyFont="1" applyFill="1" applyBorder="1" applyAlignment="1">
      <alignment vertical="top" wrapText="1"/>
    </xf>
    <xf numFmtId="0" fontId="0" fillId="2" borderId="1" xfId="0" applyFill="1" applyBorder="1" applyAlignment="1">
      <alignment horizontal="left" wrapText="1"/>
    </xf>
    <xf numFmtId="0" fontId="25" fillId="2" borderId="1" xfId="0" applyFont="1" applyFill="1" applyBorder="1" applyAlignment="1">
      <alignment horizontal="left" vertical="top" wrapText="1"/>
    </xf>
    <xf numFmtId="0" fontId="16" fillId="2" borderId="14" xfId="0" applyFont="1" applyFill="1" applyBorder="1" applyAlignment="1">
      <alignment horizontal="left" vertical="top" wrapText="1"/>
    </xf>
    <xf numFmtId="0" fontId="16" fillId="2" borderId="6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15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top" wrapText="1"/>
    </xf>
    <xf numFmtId="0" fontId="10" fillId="2" borderId="17" xfId="0" applyFont="1" applyFill="1" applyBorder="1" applyAlignment="1">
      <alignment horizontal="right" wrapText="1"/>
    </xf>
    <xf numFmtId="0" fontId="10" fillId="2" borderId="18" xfId="0" applyFont="1" applyFill="1" applyBorder="1" applyAlignment="1">
      <alignment horizontal="right" wrapText="1"/>
    </xf>
    <xf numFmtId="0" fontId="10" fillId="2" borderId="2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16" xfId="0" applyFont="1" applyFill="1" applyBorder="1" applyAlignment="1">
      <alignment horizontal="left" vertical="top" wrapText="1"/>
    </xf>
    <xf numFmtId="0" fontId="10" fillId="2" borderId="5" xfId="0" applyFont="1" applyFill="1" applyBorder="1" applyAlignment="1">
      <alignment horizontal="left" vertical="top" wrapText="1"/>
    </xf>
    <xf numFmtId="0" fontId="22" fillId="0" borderId="15" xfId="0" applyFont="1" applyBorder="1" applyAlignment="1">
      <alignment horizontal="center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42"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_-;\-&quot;$&quot;* #,##0_-;_-&quot;$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https://www.farhangsara.com/names.htm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102770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AFE1DC0C-1567-4BD8-9059-97B5B0C46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0030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830580</xdr:colOff>
      <xdr:row>6</xdr:row>
      <xdr:rowOff>266700</xdr:rowOff>
    </xdr:from>
    <xdr:to>
      <xdr:col>20</xdr:col>
      <xdr:colOff>9524</xdr:colOff>
      <xdr:row>8</xdr:row>
      <xdr:rowOff>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613880" y="1409700"/>
          <a:ext cx="321944" cy="609600"/>
        </a:xfrm>
        <a:prstGeom prst="downArrow">
          <a:avLst>
            <a:gd name="adj1" fmla="val 50000"/>
            <a:gd name="adj2" fmla="val 41836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914400</xdr:colOff>
      <xdr:row>12</xdr:row>
      <xdr:rowOff>7620</xdr:rowOff>
    </xdr:from>
    <xdr:to>
      <xdr:col>19</xdr:col>
      <xdr:colOff>1135380</xdr:colOff>
      <xdr:row>14</xdr:row>
      <xdr:rowOff>205740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697700" y="2811780"/>
          <a:ext cx="220980" cy="56388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792480</xdr:colOff>
      <xdr:row>25</xdr:row>
      <xdr:rowOff>13336</xdr:rowOff>
    </xdr:from>
    <xdr:to>
      <xdr:col>20</xdr:col>
      <xdr:colOff>990600</xdr:colOff>
      <xdr:row>26</xdr:row>
      <xdr:rowOff>45720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0800000">
          <a:off x="20718780" y="5354956"/>
          <a:ext cx="198120" cy="222884"/>
        </a:xfrm>
        <a:prstGeom prst="downArrow">
          <a:avLst>
            <a:gd name="adj1" fmla="val 63333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936307</xdr:colOff>
      <xdr:row>21</xdr:row>
      <xdr:rowOff>74295</xdr:rowOff>
    </xdr:from>
    <xdr:to>
      <xdr:col>20</xdr:col>
      <xdr:colOff>48100</xdr:colOff>
      <xdr:row>22</xdr:row>
      <xdr:rowOff>125731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719607" y="4623435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1295399</xdr:colOff>
      <xdr:row>22</xdr:row>
      <xdr:rowOff>9525</xdr:rowOff>
    </xdr:from>
    <xdr:to>
      <xdr:col>19</xdr:col>
      <xdr:colOff>21430</xdr:colOff>
      <xdr:row>23</xdr:row>
      <xdr:rowOff>219075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5744824" y="4848225"/>
          <a:ext cx="440531" cy="4000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1455420</xdr:colOff>
      <xdr:row>15</xdr:row>
      <xdr:rowOff>217171</xdr:rowOff>
    </xdr:from>
    <xdr:to>
      <xdr:col>18</xdr:col>
      <xdr:colOff>1630680</xdr:colOff>
      <xdr:row>17</xdr:row>
      <xdr:rowOff>22861</xdr:rowOff>
    </xdr:to>
    <xdr:sp macro="" textlink="">
      <xdr:nvSpPr>
        <xdr:cNvPr id="9" name="Up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478500" y="3615691"/>
          <a:ext cx="175260" cy="217170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19050</xdr:colOff>
      <xdr:row>9</xdr:row>
      <xdr:rowOff>19050</xdr:rowOff>
    </xdr:from>
    <xdr:to>
      <xdr:col>18</xdr:col>
      <xdr:colOff>285750</xdr:colOff>
      <xdr:row>10</xdr:row>
      <xdr:rowOff>85725</xdr:rowOff>
    </xdr:to>
    <xdr:sp macro="" textlink="">
      <xdr:nvSpPr>
        <xdr:cNvPr id="10" name="Up Arrow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4468475" y="2286000"/>
          <a:ext cx="266700" cy="257175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881063</xdr:colOff>
      <xdr:row>31</xdr:row>
      <xdr:rowOff>28575</xdr:rowOff>
    </xdr:from>
    <xdr:to>
      <xdr:col>20</xdr:col>
      <xdr:colOff>38099</xdr:colOff>
      <xdr:row>32</xdr:row>
      <xdr:rowOff>180975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7549813" y="6624638"/>
          <a:ext cx="276224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0</xdr:colOff>
      <xdr:row>34</xdr:row>
      <xdr:rowOff>28575</xdr:rowOff>
    </xdr:from>
    <xdr:to>
      <xdr:col>19</xdr:col>
      <xdr:colOff>247649</xdr:colOff>
      <xdr:row>34</xdr:row>
      <xdr:rowOff>180975</xdr:rowOff>
    </xdr:to>
    <xdr:sp macro="" textlink="">
      <xdr:nvSpPr>
        <xdr:cNvPr id="13" name="Left Arrow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6163925" y="7334250"/>
          <a:ext cx="247649" cy="15240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1752599</xdr:colOff>
      <xdr:row>35</xdr:row>
      <xdr:rowOff>28574</xdr:rowOff>
    </xdr:from>
    <xdr:to>
      <xdr:col>19</xdr:col>
      <xdr:colOff>247650</xdr:colOff>
      <xdr:row>36</xdr:row>
      <xdr:rowOff>9525</xdr:rowOff>
    </xdr:to>
    <xdr:sp macro="" textlink="">
      <xdr:nvSpPr>
        <xdr:cNvPr id="14" name="Left Arrow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8775679" y="7412354"/>
          <a:ext cx="255271" cy="163831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1369219</xdr:colOff>
      <xdr:row>31</xdr:row>
      <xdr:rowOff>185738</xdr:rowOff>
    </xdr:from>
    <xdr:to>
      <xdr:col>19</xdr:col>
      <xdr:colOff>16668</xdr:colOff>
      <xdr:row>33</xdr:row>
      <xdr:rowOff>109538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6323469" y="6781801"/>
          <a:ext cx="36194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1047750</xdr:colOff>
      <xdr:row>5</xdr:row>
      <xdr:rowOff>114300</xdr:rowOff>
    </xdr:from>
    <xdr:to>
      <xdr:col>16</xdr:col>
      <xdr:colOff>1352549</xdr:colOff>
      <xdr:row>6</xdr:row>
      <xdr:rowOff>228600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916025" y="10668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495300</xdr:colOff>
      <xdr:row>5</xdr:row>
      <xdr:rowOff>28575</xdr:rowOff>
    </xdr:from>
    <xdr:to>
      <xdr:col>16</xdr:col>
      <xdr:colOff>47624</xdr:colOff>
      <xdr:row>6</xdr:row>
      <xdr:rowOff>142875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611100" y="9810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657225</xdr:colOff>
      <xdr:row>4</xdr:row>
      <xdr:rowOff>142875</xdr:rowOff>
    </xdr:from>
    <xdr:to>
      <xdr:col>12</xdr:col>
      <xdr:colOff>962024</xdr:colOff>
      <xdr:row>6</xdr:row>
      <xdr:rowOff>66675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106025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714375</xdr:colOff>
      <xdr:row>4</xdr:row>
      <xdr:rowOff>152400</xdr:rowOff>
    </xdr:from>
    <xdr:to>
      <xdr:col>11</xdr:col>
      <xdr:colOff>1019174</xdr:colOff>
      <xdr:row>6</xdr:row>
      <xdr:rowOff>76200</xdr:rowOff>
    </xdr:to>
    <xdr:sp macro="" textlink="">
      <xdr:nvSpPr>
        <xdr:cNvPr id="20" name="Down Arrow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1440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7393781" y="1097756"/>
          <a:ext cx="307181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800100</xdr:colOff>
      <xdr:row>5</xdr:row>
      <xdr:rowOff>38100</xdr:rowOff>
    </xdr:from>
    <xdr:to>
      <xdr:col>9</xdr:col>
      <xdr:colOff>19049</xdr:colOff>
      <xdr:row>6</xdr:row>
      <xdr:rowOff>152400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6477000" y="9906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542925</xdr:colOff>
      <xdr:row>4</xdr:row>
      <xdr:rowOff>171450</xdr:rowOff>
    </xdr:from>
    <xdr:to>
      <xdr:col>6</xdr:col>
      <xdr:colOff>847724</xdr:colOff>
      <xdr:row>6</xdr:row>
      <xdr:rowOff>95250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4486275" y="93345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647700</xdr:colOff>
      <xdr:row>4</xdr:row>
      <xdr:rowOff>152400</xdr:rowOff>
    </xdr:from>
    <xdr:to>
      <xdr:col>5</xdr:col>
      <xdr:colOff>952499</xdr:colOff>
      <xdr:row>6</xdr:row>
      <xdr:rowOff>76200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5433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171450</xdr:colOff>
      <xdr:row>4</xdr:row>
      <xdr:rowOff>152400</xdr:rowOff>
    </xdr:from>
    <xdr:to>
      <xdr:col>2</xdr:col>
      <xdr:colOff>476249</xdr:colOff>
      <xdr:row>6</xdr:row>
      <xdr:rowOff>76200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0005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657225</xdr:colOff>
      <xdr:row>4</xdr:row>
      <xdr:rowOff>142875</xdr:rowOff>
    </xdr:from>
    <xdr:to>
      <xdr:col>13</xdr:col>
      <xdr:colOff>962024</xdr:colOff>
      <xdr:row>6</xdr:row>
      <xdr:rowOff>66675</xdr:rowOff>
    </xdr:to>
    <xdr:sp macro="" textlink="">
      <xdr:nvSpPr>
        <xdr:cNvPr id="28" name="Down Arrow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0587038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8820150" y="1097756"/>
          <a:ext cx="752474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751416</xdr:colOff>
      <xdr:row>5</xdr:row>
      <xdr:rowOff>105834</xdr:rowOff>
    </xdr:from>
    <xdr:to>
      <xdr:col>10</xdr:col>
      <xdr:colOff>1073943</xdr:colOff>
      <xdr:row>6</xdr:row>
      <xdr:rowOff>165365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10314516" y="1058334"/>
          <a:ext cx="322527" cy="25003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369093</xdr:colOff>
      <xdr:row>5</xdr:row>
      <xdr:rowOff>59531</xdr:rowOff>
    </xdr:from>
    <xdr:to>
      <xdr:col>4</xdr:col>
      <xdr:colOff>673892</xdr:colOff>
      <xdr:row>6</xdr:row>
      <xdr:rowOff>173831</xdr:rowOff>
    </xdr:to>
    <xdr:sp macro="" textlink="">
      <xdr:nvSpPr>
        <xdr:cNvPr id="33" name="Down Arrow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2997993" y="1012031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892969</xdr:colOff>
      <xdr:row>5</xdr:row>
      <xdr:rowOff>21433</xdr:rowOff>
    </xdr:from>
    <xdr:to>
      <xdr:col>7</xdr:col>
      <xdr:colOff>1245392</xdr:colOff>
      <xdr:row>6</xdr:row>
      <xdr:rowOff>107156</xdr:rowOff>
    </xdr:to>
    <xdr:sp macro="" textlink="">
      <xdr:nvSpPr>
        <xdr:cNvPr id="34" name="Down Arrow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293644" y="973933"/>
          <a:ext cx="352423" cy="276223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754380</xdr:colOff>
      <xdr:row>21</xdr:row>
      <xdr:rowOff>83820</xdr:rowOff>
    </xdr:from>
    <xdr:to>
      <xdr:col>20</xdr:col>
      <xdr:colOff>1009173</xdr:colOff>
      <xdr:row>22</xdr:row>
      <xdr:rowOff>135256</xdr:rowOff>
    </xdr:to>
    <xdr:sp macro="" textlink="">
      <xdr:nvSpPr>
        <xdr:cNvPr id="30" name="Down Arrow 6">
          <a:extLst>
            <a:ext uri="{FF2B5EF4-FFF2-40B4-BE49-F238E27FC236}">
              <a16:creationId xmlns:a16="http://schemas.microsoft.com/office/drawing/2014/main" id="{B29CC5AE-4A5A-4688-9F1C-0D0A1E9392E0}"/>
            </a:ext>
          </a:extLst>
        </xdr:cNvPr>
        <xdr:cNvSpPr/>
      </xdr:nvSpPr>
      <xdr:spPr>
        <a:xfrm>
          <a:off x="20680680" y="4632960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215</xdr:row>
      <xdr:rowOff>0</xdr:rowOff>
    </xdr:from>
    <xdr:to>
      <xdr:col>1</xdr:col>
      <xdr:colOff>285750</xdr:colOff>
      <xdr:row>216</xdr:row>
      <xdr:rowOff>129540</xdr:rowOff>
    </xdr:to>
    <xdr:pic>
      <xdr:nvPicPr>
        <xdr:cNvPr id="2" name="Picture 1" descr="top1.gif (1179 bytes)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663825"/>
          <a:ext cx="2762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95E479-544D-4744-BCF3-779A580262EE}" name="Table1" displayName="Table1" ref="C7:Q61" totalsRowShown="0" headerRowDxfId="41" headerRowBorderDxfId="40" tableBorderDxfId="39" totalsRowBorderDxfId="38">
  <autoFilter ref="C7:Q61" xr:uid="{0B95E479-544D-4744-BCF3-779A580262EE}"/>
  <tableColumns count="15">
    <tableColumn id="1" xr3:uid="{EC8B5B77-FE9C-4E1F-B35D-DC895E671887}" name="Student number" dataDxfId="37"/>
    <tableColumn id="2" xr3:uid="{D743469A-0414-4854-8D4B-0E422AF2A972}" name="Student name" dataDxfId="36"/>
    <tableColumn id="3" xr3:uid="{2EBD3D5E-6802-4B93-85B1-6E2FB571E9F5}" name="Campus" dataDxfId="35"/>
    <tableColumn id="4" xr3:uid="{4D6D3995-A352-4B77-93F5-36AF5016F0CC}" name="Nationality" dataDxfId="34"/>
    <tableColumn id="5" xr3:uid="{3378AFB6-634D-412C-AF76-565131C2026E}" name="Course" dataDxfId="33"/>
    <tableColumn id="6" xr3:uid="{162866FB-0F19-491F-A5D7-A581E3B00F88}" name="Gender" dataDxfId="32"/>
    <tableColumn id="7" xr3:uid="{D7BE77BA-8FB2-433C-9A8D-8E5D45507CEA}" name=" Attendance Percentage (Current Semester)" dataDxfId="31"/>
    <tableColumn id="8" xr3:uid="{681AE0B9-D7C9-4D23-AC6E-21A89FD2435D}" name="Birth Year" dataDxfId="30"/>
    <tableColumn id="9" xr3:uid="{93899239-EF71-435B-B4A3-9B8B456A3F01}" name="First Enrolment Date" dataDxfId="29"/>
    <tableColumn id="10" xr3:uid="{C5F8F1FF-EBC3-4321-9C55-3A0EC2FDEAB4}" name="Number of Units enrolled (Current Semester)" dataDxfId="28"/>
    <tableColumn id="11" xr3:uid="{CA949592-0C17-4367-B687-8B03C8F91B58}" name="Number of units Failed (Current Semester)" dataDxfId="27"/>
    <tableColumn id="12" xr3:uid="{669F810B-7C60-4257-B956-99C49D6A046A}" name="Total Number of units enrolled" dataDxfId="26"/>
    <tableColumn id="13" xr3:uid="{13BEA89A-3677-4171-A9CB-A495EFBEEC7D}" name="Total payments" dataDxfId="25" dataCellStyle="Currency">
      <calculatedColumnFormula>+N8*2510</calculatedColumnFormula>
    </tableColumn>
    <tableColumn id="14" xr3:uid="{2466603E-5573-4CA3-89C1-8B1F70E3625C}" name="Average Total Marks out of 100" dataDxfId="24" dataCellStyle="Currency"/>
    <tableColumn id="15" xr3:uid="{6D7DE77E-4A4D-4C5E-90BA-18C1DBB87677}" name=" Total Grade" dataDxfId="23" dataCellStyle="Currenc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ACC72-7180-48E9-BCD5-41D0EF5F297E}" name="Table2" displayName="Table2" ref="A4:A7" totalsRowShown="0" headerRowDxfId="22" headerRowBorderDxfId="21" tableBorderDxfId="20" totalsRowBorderDxfId="19">
  <autoFilter ref="A4:A7" xr:uid="{FB0ACC72-7180-48E9-BCD5-41D0EF5F297E}"/>
  <tableColumns count="1">
    <tableColumn id="1" xr3:uid="{B9EEAE55-4D58-47C1-86CD-7E4943795DE6}" name="Campuses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1255C2-E75C-4B79-B27D-766F84BB40FA}" name="Table3" displayName="Table3" ref="C4:C17" totalsRowShown="0" headerRowDxfId="17" headerRowBorderDxfId="16" tableBorderDxfId="15" totalsRowBorderDxfId="14">
  <autoFilter ref="C4:C17" xr:uid="{2A1255C2-E75C-4B79-B27D-766F84BB40FA}"/>
  <tableColumns count="1">
    <tableColumn id="1" xr3:uid="{25BA7C45-792A-4E6C-85E6-D3BCB511985C}" name="Nationalities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4549C1-DEC9-45F2-A930-1798DBEA6B44}" name="Table4" displayName="Table4" ref="E4:E7" totalsRowShown="0" headerRowDxfId="12" headerRowBorderDxfId="11" tableBorderDxfId="10" totalsRowBorderDxfId="9">
  <autoFilter ref="E4:E7" xr:uid="{F84549C1-DEC9-45F2-A930-1798DBEA6B44}"/>
  <tableColumns count="1">
    <tableColumn id="1" xr3:uid="{C7D74725-0EAE-4849-8356-21A269F2BB1C}" name="Courses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24BC93-045A-4001-9E78-C7375CEA0850}" name="Table5" displayName="Table5" ref="G4:G9" totalsRowShown="0" headerRowDxfId="7" dataDxfId="5" headerRowBorderDxfId="6" tableBorderDxfId="4" totalsRowBorderDxfId="3" dataCellStyle="Currency">
  <autoFilter ref="G4:G9" xr:uid="{3B24BC93-045A-4001-9E78-C7375CEA0850}"/>
  <tableColumns count="1">
    <tableColumn id="1" xr3:uid="{935745FB-B7AC-4B4B-8D62-9EDDEE438A0D}" name=" Total Grades" dataDxfId="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zoomScaleNormal="100" workbookViewId="0">
      <selection activeCell="J50" sqref="J50"/>
    </sheetView>
  </sheetViews>
  <sheetFormatPr defaultColWidth="9.88671875" defaultRowHeight="14.4"/>
  <cols>
    <col min="1" max="8" width="9.88671875" style="22"/>
    <col min="9" max="12" width="12.33203125" style="22" customWidth="1"/>
    <col min="13" max="13" width="39.5546875" style="22" customWidth="1"/>
    <col min="14" max="16" width="12.33203125" style="22" customWidth="1"/>
    <col min="17" max="16384" width="9.88671875" style="22"/>
  </cols>
  <sheetData>
    <row r="1" spans="1:16">
      <c r="H1" s="23"/>
    </row>
    <row r="2" spans="1:16" ht="34.799999999999997">
      <c r="H2" s="69" t="s">
        <v>105</v>
      </c>
      <c r="I2" s="70"/>
      <c r="J2" s="70"/>
      <c r="K2" s="70"/>
      <c r="L2" s="70"/>
      <c r="M2" s="70"/>
      <c r="N2" s="70"/>
      <c r="O2" s="70"/>
      <c r="P2" s="70"/>
    </row>
    <row r="3" spans="1:16">
      <c r="H3" s="23"/>
    </row>
    <row r="4" spans="1:16" ht="30">
      <c r="H4" s="71" t="s">
        <v>120</v>
      </c>
      <c r="I4" s="72"/>
      <c r="J4" s="72"/>
      <c r="K4" s="72"/>
      <c r="L4" s="72"/>
      <c r="M4" s="72"/>
      <c r="N4" s="72"/>
      <c r="O4" s="72"/>
      <c r="P4" s="72"/>
    </row>
    <row r="5" spans="1:16" ht="15" thickBot="1">
      <c r="H5" s="23"/>
    </row>
    <row r="6" spans="1:16" ht="31.8" thickBot="1">
      <c r="H6" s="23"/>
      <c r="I6" s="73" t="s">
        <v>104</v>
      </c>
      <c r="J6" s="74"/>
      <c r="K6" s="74"/>
      <c r="L6" s="74"/>
      <c r="M6" s="74"/>
      <c r="N6" s="74"/>
      <c r="O6" s="75"/>
      <c r="P6" s="24"/>
    </row>
    <row r="7" spans="1:16" s="25" customFormat="1"/>
    <row r="8" spans="1:16" s="25" customFormat="1"/>
    <row r="9" spans="1:16" s="25" customFormat="1"/>
    <row r="10" spans="1:16" ht="18" thickBot="1">
      <c r="A10" s="26" t="s">
        <v>121</v>
      </c>
      <c r="B10" s="26"/>
      <c r="C10" s="26"/>
      <c r="D10" s="26"/>
      <c r="E10" s="26"/>
      <c r="F10" s="26"/>
      <c r="G10" s="26"/>
      <c r="H10" s="24"/>
      <c r="I10" s="25"/>
      <c r="J10" s="25"/>
      <c r="K10" s="25"/>
      <c r="L10" s="25"/>
      <c r="M10" s="25"/>
      <c r="N10" s="25"/>
      <c r="O10" s="25"/>
      <c r="P10" s="25"/>
    </row>
    <row r="11" spans="1:16" ht="12.6" customHeight="1" thickTop="1">
      <c r="A11" s="27"/>
      <c r="B11" s="27"/>
      <c r="C11" s="27"/>
      <c r="D11" s="27"/>
      <c r="E11" s="27"/>
      <c r="F11" s="27"/>
      <c r="G11" s="27"/>
      <c r="H11" s="27"/>
      <c r="I11" s="25"/>
      <c r="J11" s="25"/>
      <c r="K11" s="25"/>
      <c r="L11" s="25"/>
      <c r="M11" s="25"/>
      <c r="N11" s="25"/>
      <c r="O11" s="25"/>
      <c r="P11" s="25"/>
    </row>
    <row r="12" spans="1:16" ht="60" customHeight="1">
      <c r="A12" s="76" t="s">
        <v>166</v>
      </c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28"/>
      <c r="O12" s="28"/>
    </row>
    <row r="13" spans="1:16" s="25" customFormat="1" ht="9" customHeight="1"/>
    <row r="14" spans="1:16" s="25" customFormat="1" ht="5.4" customHeight="1"/>
    <row r="15" spans="1:16" ht="18" thickBot="1">
      <c r="A15" s="26" t="s">
        <v>103</v>
      </c>
      <c r="B15" s="26"/>
      <c r="C15" s="26"/>
      <c r="D15" s="26"/>
      <c r="E15" s="26"/>
      <c r="F15" s="26"/>
      <c r="G15" s="26"/>
      <c r="H15" s="24"/>
      <c r="I15" s="29"/>
      <c r="M15" s="30"/>
    </row>
    <row r="16" spans="1:16" ht="10.5" customHeight="1" thickTop="1">
      <c r="A16" s="27"/>
      <c r="B16" s="27"/>
      <c r="C16" s="27"/>
      <c r="D16" s="27"/>
      <c r="E16" s="27"/>
      <c r="F16" s="27"/>
      <c r="G16" s="27"/>
      <c r="H16" s="27"/>
      <c r="I16" s="29"/>
    </row>
    <row r="17" spans="1:2" s="25" customFormat="1">
      <c r="A17" s="25" t="s">
        <v>167</v>
      </c>
    </row>
    <row r="18" spans="1:2" s="25" customFormat="1"/>
    <row r="19" spans="1:2" s="57" customFormat="1">
      <c r="A19" s="57" t="s">
        <v>169</v>
      </c>
    </row>
    <row r="20" spans="1:2" s="57" customFormat="1">
      <c r="A20" s="58" t="s">
        <v>176</v>
      </c>
    </row>
    <row r="21" spans="1:2" s="57" customFormat="1">
      <c r="A21" s="57" t="s">
        <v>102</v>
      </c>
    </row>
    <row r="22" spans="1:2" s="57" customFormat="1">
      <c r="A22" s="57" t="s">
        <v>174</v>
      </c>
    </row>
    <row r="23" spans="1:2" s="25" customFormat="1"/>
    <row r="24" spans="1:2" s="25" customFormat="1">
      <c r="A24" s="25" t="s">
        <v>173</v>
      </c>
    </row>
    <row r="25" spans="1:2" s="25" customFormat="1"/>
    <row r="26" spans="1:2" s="59" customFormat="1">
      <c r="A26" s="59">
        <v>1</v>
      </c>
      <c r="B26" s="60" t="s">
        <v>177</v>
      </c>
    </row>
    <row r="27" spans="1:2" s="59" customFormat="1">
      <c r="A27" s="59">
        <v>2</v>
      </c>
      <c r="B27" s="60" t="s">
        <v>200</v>
      </c>
    </row>
    <row r="28" spans="1:2" s="59" customFormat="1">
      <c r="A28" s="59">
        <v>3</v>
      </c>
      <c r="B28" s="60" t="s">
        <v>229</v>
      </c>
    </row>
    <row r="29" spans="1:2" s="59" customFormat="1">
      <c r="A29" s="59">
        <v>4</v>
      </c>
      <c r="B29" s="60" t="s">
        <v>230</v>
      </c>
    </row>
    <row r="30" spans="1:2" s="61" customFormat="1">
      <c r="A30" s="61">
        <v>5</v>
      </c>
      <c r="B30" s="62" t="s">
        <v>201</v>
      </c>
    </row>
    <row r="31" spans="1:2" s="61" customFormat="1">
      <c r="A31" s="61">
        <v>6</v>
      </c>
      <c r="B31" s="62" t="s">
        <v>224</v>
      </c>
    </row>
    <row r="32" spans="1:2" s="61" customFormat="1">
      <c r="A32" s="61">
        <v>7</v>
      </c>
      <c r="B32" s="62" t="s">
        <v>178</v>
      </c>
    </row>
    <row r="33" spans="1:2" s="61" customFormat="1">
      <c r="A33" s="61">
        <v>8</v>
      </c>
      <c r="B33" s="62" t="s">
        <v>179</v>
      </c>
    </row>
    <row r="34" spans="1:2" s="61" customFormat="1">
      <c r="A34" s="61">
        <v>9</v>
      </c>
      <c r="B34" s="62" t="s">
        <v>172</v>
      </c>
    </row>
    <row r="35" spans="1:2" s="61" customFormat="1">
      <c r="A35" s="61">
        <v>10</v>
      </c>
      <c r="B35" s="62" t="s">
        <v>171</v>
      </c>
    </row>
    <row r="36" spans="1:2" s="61" customFormat="1">
      <c r="A36" s="61">
        <v>11</v>
      </c>
      <c r="B36" s="63" t="s">
        <v>170</v>
      </c>
    </row>
    <row r="37" spans="1:2" s="61" customFormat="1">
      <c r="A37" s="61">
        <v>12</v>
      </c>
      <c r="B37" s="62" t="s">
        <v>175</v>
      </c>
    </row>
    <row r="38" spans="1:2" s="64" customFormat="1">
      <c r="A38" s="64">
        <v>13</v>
      </c>
      <c r="B38" s="65" t="s">
        <v>188</v>
      </c>
    </row>
    <row r="39" spans="1:2" s="64" customFormat="1">
      <c r="A39" s="64">
        <v>14</v>
      </c>
      <c r="B39" s="65" t="s">
        <v>180</v>
      </c>
    </row>
    <row r="40" spans="1:2" s="64" customFormat="1">
      <c r="A40" s="64">
        <v>15</v>
      </c>
      <c r="B40" s="65" t="s">
        <v>182</v>
      </c>
    </row>
    <row r="41" spans="1:2" s="64" customFormat="1">
      <c r="A41" s="64">
        <v>16</v>
      </c>
      <c r="B41" s="65" t="s">
        <v>181</v>
      </c>
    </row>
    <row r="42" spans="1:2" s="64" customFormat="1">
      <c r="A42" s="64">
        <v>17</v>
      </c>
      <c r="B42" s="65" t="s">
        <v>183</v>
      </c>
    </row>
    <row r="43" spans="1:2" s="64" customFormat="1">
      <c r="A43" s="64">
        <v>18</v>
      </c>
      <c r="B43" s="65" t="s">
        <v>184</v>
      </c>
    </row>
    <row r="44" spans="1:2" s="64" customFormat="1">
      <c r="A44" s="64">
        <v>19</v>
      </c>
      <c r="B44" s="65" t="s">
        <v>190</v>
      </c>
    </row>
    <row r="45" spans="1:2" s="64" customFormat="1">
      <c r="A45" s="64">
        <v>20</v>
      </c>
      <c r="B45" s="65" t="s">
        <v>191</v>
      </c>
    </row>
    <row r="46" spans="1:2" s="64" customFormat="1">
      <c r="B46" s="65" t="s">
        <v>192</v>
      </c>
    </row>
    <row r="47" spans="1:2" s="64" customFormat="1">
      <c r="A47" s="64">
        <v>21</v>
      </c>
      <c r="B47" s="65" t="s">
        <v>189</v>
      </c>
    </row>
    <row r="48" spans="1:2" s="64" customFormat="1">
      <c r="A48" s="64">
        <v>22</v>
      </c>
      <c r="B48" s="65" t="s">
        <v>193</v>
      </c>
    </row>
    <row r="49" spans="1:2" s="64" customFormat="1">
      <c r="A49" s="64">
        <v>23</v>
      </c>
      <c r="B49" s="65" t="s">
        <v>194</v>
      </c>
    </row>
    <row r="50" spans="1:2" s="64" customFormat="1">
      <c r="A50" s="64">
        <v>24</v>
      </c>
      <c r="B50" s="65" t="s">
        <v>198</v>
      </c>
    </row>
    <row r="51" spans="1:2" s="64" customFormat="1">
      <c r="B51" s="65" t="s">
        <v>199</v>
      </c>
    </row>
    <row r="52" spans="1:2" s="64" customFormat="1">
      <c r="A52" s="64">
        <v>25</v>
      </c>
      <c r="B52" s="65" t="s">
        <v>195</v>
      </c>
    </row>
    <row r="53" spans="1:2" s="66" customFormat="1">
      <c r="A53" s="66">
        <v>26</v>
      </c>
      <c r="B53" s="67" t="s">
        <v>196</v>
      </c>
    </row>
    <row r="54" spans="1:2" s="66" customFormat="1">
      <c r="A54" s="66">
        <v>27</v>
      </c>
      <c r="B54" s="67" t="s">
        <v>197</v>
      </c>
    </row>
    <row r="55" spans="1:2" s="66" customFormat="1">
      <c r="A55" s="66">
        <v>28</v>
      </c>
      <c r="B55" s="67" t="s">
        <v>187</v>
      </c>
    </row>
    <row r="56" spans="1:2" s="66" customFormat="1">
      <c r="A56" s="66">
        <v>29</v>
      </c>
      <c r="B56" s="67" t="s">
        <v>185</v>
      </c>
    </row>
    <row r="57" spans="1:2" s="68" customFormat="1">
      <c r="A57" s="66">
        <v>30</v>
      </c>
      <c r="B57" s="67" t="s">
        <v>186</v>
      </c>
    </row>
    <row r="58" spans="1:2" s="25" customFormat="1"/>
    <row r="59" spans="1:2" s="25" customFormat="1"/>
    <row r="60" spans="1:2" s="25" customFormat="1">
      <c r="A60" s="25" t="s">
        <v>101</v>
      </c>
    </row>
    <row r="61" spans="1:2" s="25" customFormat="1"/>
    <row r="64" spans="1:2">
      <c r="A64" s="31"/>
    </row>
    <row r="65" spans="1:1">
      <c r="A65" s="32"/>
    </row>
    <row r="66" spans="1:1">
      <c r="A66" s="32"/>
    </row>
    <row r="67" spans="1:1">
      <c r="A67" s="31"/>
    </row>
    <row r="68" spans="1:1">
      <c r="A68" s="31"/>
    </row>
    <row r="69" spans="1:1">
      <c r="A69" s="31"/>
    </row>
    <row r="70" spans="1:1">
      <c r="A70" s="31"/>
    </row>
  </sheetData>
  <mergeCells count="4">
    <mergeCell ref="H2:P2"/>
    <mergeCell ref="H4:P4"/>
    <mergeCell ref="I6:O6"/>
    <mergeCell ref="A12:M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zoomScale="140" zoomScaleNormal="140" workbookViewId="0">
      <selection activeCell="A5" sqref="A5"/>
    </sheetView>
  </sheetViews>
  <sheetFormatPr defaultColWidth="9.109375" defaultRowHeight="14.4"/>
  <cols>
    <col min="1" max="1" width="29.5546875" style="6" bestFit="1" customWidth="1"/>
    <col min="2" max="2" width="23.109375" style="6" bestFit="1" customWidth="1"/>
    <col min="3" max="6" width="9.109375" style="6"/>
    <col min="7" max="7" width="10.88671875" style="6" customWidth="1"/>
    <col min="8" max="8" width="10.5546875" style="6" customWidth="1"/>
    <col min="9" max="16384" width="9.109375" style="6"/>
  </cols>
  <sheetData>
    <row r="1" spans="1:8" ht="46.2">
      <c r="A1" s="5" t="s">
        <v>0</v>
      </c>
      <c r="B1" s="5" t="e">
        <f>+#REF!</f>
        <v>#REF!</v>
      </c>
      <c r="D1" s="6" t="s">
        <v>1</v>
      </c>
      <c r="E1" s="6" t="s">
        <v>2</v>
      </c>
    </row>
    <row r="2" spans="1:8">
      <c r="D2" s="6" t="s">
        <v>6</v>
      </c>
      <c r="E2" s="6" t="s">
        <v>3</v>
      </c>
    </row>
    <row r="3" spans="1:8">
      <c r="A3" s="7">
        <v>92</v>
      </c>
      <c r="D3" s="6" t="s">
        <v>7</v>
      </c>
      <c r="E3" s="8" t="s">
        <v>8</v>
      </c>
      <c r="F3" s="8"/>
      <c r="G3" s="8"/>
      <c r="H3" s="9" t="s">
        <v>4</v>
      </c>
    </row>
    <row r="4" spans="1:8">
      <c r="A4" s="7">
        <v>38</v>
      </c>
      <c r="D4" s="6" t="s">
        <v>9</v>
      </c>
      <c r="E4" s="10" t="s">
        <v>5</v>
      </c>
      <c r="F4" s="10"/>
      <c r="G4" s="10"/>
      <c r="H4" s="10"/>
    </row>
    <row r="5" spans="1:8">
      <c r="A5" s="7">
        <v>84</v>
      </c>
    </row>
    <row r="6" spans="1:8">
      <c r="A6" s="7">
        <v>37</v>
      </c>
    </row>
    <row r="7" spans="1:8">
      <c r="A7" s="7">
        <v>66</v>
      </c>
    </row>
    <row r="8" spans="1:8">
      <c r="A8" s="7">
        <v>27</v>
      </c>
    </row>
    <row r="9" spans="1:8">
      <c r="A9" s="7">
        <v>17</v>
      </c>
    </row>
    <row r="10" spans="1:8">
      <c r="A10" s="7">
        <v>49</v>
      </c>
    </row>
    <row r="11" spans="1:8">
      <c r="A11" s="7">
        <v>66</v>
      </c>
    </row>
    <row r="12" spans="1:8">
      <c r="A12" s="7">
        <v>17</v>
      </c>
    </row>
    <row r="13" spans="1:8">
      <c r="A13" s="7">
        <v>5</v>
      </c>
    </row>
    <row r="14" spans="1:8">
      <c r="A14" s="7">
        <v>12</v>
      </c>
    </row>
    <row r="15" spans="1:8">
      <c r="A15" s="7">
        <v>71</v>
      </c>
    </row>
    <row r="16" spans="1:8">
      <c r="A16" s="7">
        <v>5</v>
      </c>
    </row>
    <row r="17" spans="1:1">
      <c r="A17" s="7">
        <v>3</v>
      </c>
    </row>
    <row r="18" spans="1:1">
      <c r="A18" s="7">
        <v>27</v>
      </c>
    </row>
    <row r="19" spans="1:1">
      <c r="A19" s="7">
        <v>99</v>
      </c>
    </row>
    <row r="20" spans="1:1">
      <c r="A20" s="7">
        <v>3</v>
      </c>
    </row>
    <row r="21" spans="1:1">
      <c r="A21" s="7">
        <v>99</v>
      </c>
    </row>
    <row r="22" spans="1:1">
      <c r="A22" s="7">
        <v>49</v>
      </c>
    </row>
    <row r="23" spans="1:1">
      <c r="A23" s="7">
        <v>12</v>
      </c>
    </row>
    <row r="24" spans="1:1">
      <c r="A24" s="7">
        <v>12</v>
      </c>
    </row>
    <row r="25" spans="1:1">
      <c r="A25" s="7">
        <v>49</v>
      </c>
    </row>
    <row r="26" spans="1:1">
      <c r="A26" s="7">
        <v>84</v>
      </c>
    </row>
    <row r="27" spans="1:1">
      <c r="A27" s="7">
        <v>6</v>
      </c>
    </row>
    <row r="28" spans="1:1">
      <c r="A28" s="7">
        <v>71</v>
      </c>
    </row>
    <row r="29" spans="1:1">
      <c r="A29" s="7">
        <v>92</v>
      </c>
    </row>
    <row r="30" spans="1:1">
      <c r="A30" s="7">
        <v>99</v>
      </c>
    </row>
    <row r="31" spans="1:1">
      <c r="A31" s="7">
        <v>27</v>
      </c>
    </row>
    <row r="32" spans="1:1">
      <c r="A32" s="7">
        <v>6</v>
      </c>
    </row>
    <row r="33" spans="1:1">
      <c r="A33" s="7">
        <v>38</v>
      </c>
    </row>
    <row r="34" spans="1:1">
      <c r="A34" s="7">
        <v>27</v>
      </c>
    </row>
    <row r="35" spans="1:1">
      <c r="A35" s="7">
        <v>38</v>
      </c>
    </row>
    <row r="36" spans="1:1">
      <c r="A36" s="7">
        <v>92</v>
      </c>
    </row>
    <row r="37" spans="1:1">
      <c r="A37" s="7">
        <v>3</v>
      </c>
    </row>
    <row r="38" spans="1:1">
      <c r="A38" s="7">
        <v>84</v>
      </c>
    </row>
    <row r="39" spans="1:1">
      <c r="A39" s="7">
        <v>5</v>
      </c>
    </row>
    <row r="40" spans="1:1">
      <c r="A40" s="7">
        <v>5</v>
      </c>
    </row>
    <row r="41" spans="1:1">
      <c r="A41" s="7">
        <v>57</v>
      </c>
    </row>
    <row r="42" spans="1:1">
      <c r="A42" s="7">
        <v>3</v>
      </c>
    </row>
    <row r="43" spans="1:1">
      <c r="A43" s="7">
        <v>66</v>
      </c>
    </row>
    <row r="44" spans="1:1">
      <c r="A44" s="7">
        <v>5</v>
      </c>
    </row>
    <row r="45" spans="1:1">
      <c r="A45" s="7">
        <v>71</v>
      </c>
    </row>
    <row r="46" spans="1:1">
      <c r="A46" s="7">
        <v>38</v>
      </c>
    </row>
    <row r="47" spans="1:1">
      <c r="A47" s="7">
        <v>66</v>
      </c>
    </row>
    <row r="48" spans="1:1">
      <c r="A48" s="7">
        <v>57</v>
      </c>
    </row>
    <row r="49" spans="1:1">
      <c r="A49" s="7">
        <v>6</v>
      </c>
    </row>
    <row r="50" spans="1:1">
      <c r="A50" s="7">
        <v>5</v>
      </c>
    </row>
    <row r="51" spans="1:1">
      <c r="A51" s="7">
        <v>71</v>
      </c>
    </row>
    <row r="52" spans="1:1">
      <c r="A52" s="7">
        <v>57</v>
      </c>
    </row>
    <row r="53" spans="1:1">
      <c r="A53" s="7">
        <v>12</v>
      </c>
    </row>
    <row r="54" spans="1:1">
      <c r="A54" s="7">
        <v>5</v>
      </c>
    </row>
    <row r="55" spans="1:1">
      <c r="A55" s="7">
        <v>6</v>
      </c>
    </row>
    <row r="56" spans="1:1">
      <c r="A56" s="7">
        <v>17</v>
      </c>
    </row>
    <row r="57" spans="1:1">
      <c r="A57" s="7">
        <v>49</v>
      </c>
    </row>
    <row r="58" spans="1:1">
      <c r="A58" s="7">
        <v>5</v>
      </c>
    </row>
    <row r="59" spans="1:1">
      <c r="A59" s="7">
        <v>57</v>
      </c>
    </row>
    <row r="60" spans="1:1">
      <c r="A60" s="7">
        <v>99</v>
      </c>
    </row>
    <row r="61" spans="1:1">
      <c r="A61" s="7">
        <v>84</v>
      </c>
    </row>
    <row r="62" spans="1:1">
      <c r="A62" s="7">
        <v>17</v>
      </c>
    </row>
  </sheetData>
  <sheetProtection sheet="1" objects="1" scenarios="1" selectLockedCells="1" selectUnlockedCells="1"/>
  <pageMargins left="0.7" right="0.7" top="0.75" bottom="0.75" header="0.3" footer="0.3"/>
  <pageSetup paperSize="25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V61"/>
  <sheetViews>
    <sheetView tabSelected="1" topLeftCell="L6" zoomScaleNormal="100" workbookViewId="0">
      <selection activeCell="T24" sqref="T24"/>
    </sheetView>
  </sheetViews>
  <sheetFormatPr defaultRowHeight="14.4"/>
  <cols>
    <col min="1" max="1" width="1.5546875" customWidth="1"/>
    <col min="2" max="2" width="1.88671875" customWidth="1"/>
    <col min="3" max="3" width="17" style="1" customWidth="1"/>
    <col min="4" max="4" width="22" bestFit="1" customWidth="1"/>
    <col min="5" max="5" width="11.5546875" customWidth="1"/>
    <col min="6" max="6" width="15.6640625" customWidth="1"/>
    <col min="7" max="7" width="13.88671875" customWidth="1"/>
    <col min="8" max="8" width="20.109375" style="1" customWidth="1"/>
    <col min="9" max="9" width="36.5546875" style="1" customWidth="1"/>
    <col min="10" max="10" width="17.33203125" style="1" customWidth="1"/>
    <col min="11" max="11" width="22.6640625" style="1" customWidth="1"/>
    <col min="12" max="12" width="37.6640625" style="1" customWidth="1"/>
    <col min="13" max="13" width="35.5546875" style="1" customWidth="1"/>
    <col min="14" max="14" width="26.44140625" style="1" customWidth="1"/>
    <col min="15" max="15" width="14.5546875" style="1" customWidth="1"/>
    <col min="16" max="16" width="26.6640625" customWidth="1"/>
    <col min="17" max="17" width="21.5546875" customWidth="1"/>
    <col min="18" max="18" width="3.6640625" customWidth="1"/>
    <col min="19" max="19" width="25.6640625" customWidth="1"/>
    <col min="20" max="20" width="16.6640625" customWidth="1"/>
    <col min="21" max="21" width="15.109375" customWidth="1"/>
  </cols>
  <sheetData>
    <row r="1" spans="3:22" ht="15" customHeight="1">
      <c r="C1" s="87" t="s">
        <v>205</v>
      </c>
      <c r="E1" s="87" t="s">
        <v>168</v>
      </c>
      <c r="F1" s="87" t="s">
        <v>163</v>
      </c>
      <c r="G1" s="87" t="s">
        <v>164</v>
      </c>
      <c r="H1" s="99" t="s">
        <v>202</v>
      </c>
      <c r="I1" s="87" t="s">
        <v>204</v>
      </c>
      <c r="J1" s="88" t="s">
        <v>203</v>
      </c>
      <c r="K1" s="89" t="s">
        <v>206</v>
      </c>
      <c r="L1" s="91" t="s">
        <v>207</v>
      </c>
      <c r="M1" s="87" t="s">
        <v>227</v>
      </c>
      <c r="N1" s="91" t="s">
        <v>208</v>
      </c>
      <c r="O1"/>
      <c r="P1" s="87" t="s">
        <v>165</v>
      </c>
      <c r="Q1" s="95" t="s">
        <v>209</v>
      </c>
    </row>
    <row r="2" spans="3:22" ht="15" customHeight="1">
      <c r="C2" s="87"/>
      <c r="E2" s="87"/>
      <c r="F2" s="87"/>
      <c r="G2" s="87"/>
      <c r="H2" s="100"/>
      <c r="I2" s="87"/>
      <c r="J2" s="88"/>
      <c r="K2" s="89"/>
      <c r="L2" s="91"/>
      <c r="M2" s="87"/>
      <c r="N2" s="91"/>
      <c r="O2"/>
      <c r="P2" s="87"/>
      <c r="Q2" s="95"/>
    </row>
    <row r="3" spans="3:22" ht="15" customHeight="1">
      <c r="C3" s="87"/>
      <c r="E3" s="87"/>
      <c r="F3" s="87"/>
      <c r="G3" s="87"/>
      <c r="H3" s="100"/>
      <c r="I3" s="87"/>
      <c r="J3" s="88"/>
      <c r="K3" s="89"/>
      <c r="L3" s="91"/>
      <c r="M3" s="87"/>
      <c r="N3" s="91"/>
      <c r="O3"/>
      <c r="P3" s="87"/>
      <c r="Q3" s="95"/>
    </row>
    <row r="4" spans="3:22" ht="15" customHeight="1">
      <c r="C4" s="87"/>
      <c r="E4" s="87"/>
      <c r="F4" s="87"/>
      <c r="G4" s="87"/>
      <c r="H4" s="100"/>
      <c r="I4" s="87"/>
      <c r="J4" s="88"/>
      <c r="K4" s="89"/>
      <c r="L4" s="91"/>
      <c r="M4" s="87"/>
      <c r="N4" s="91"/>
      <c r="O4"/>
      <c r="P4" s="87"/>
      <c r="Q4" s="95"/>
    </row>
    <row r="5" spans="3:22" ht="15" customHeight="1">
      <c r="C5" s="87"/>
      <c r="E5" s="87"/>
      <c r="F5" s="87"/>
      <c r="G5" s="87"/>
      <c r="H5" s="100"/>
      <c r="I5" s="87"/>
      <c r="J5" s="88"/>
      <c r="K5" s="89"/>
      <c r="L5" s="91"/>
      <c r="M5" s="87"/>
      <c r="N5" s="91"/>
      <c r="O5"/>
      <c r="P5" s="87"/>
      <c r="Q5" s="95"/>
    </row>
    <row r="6" spans="3:22" ht="15" customHeight="1">
      <c r="C6" s="87"/>
      <c r="D6" s="14"/>
      <c r="E6" s="98"/>
      <c r="F6" s="87"/>
      <c r="G6" s="87"/>
      <c r="H6" s="101"/>
      <c r="I6" s="87"/>
      <c r="J6" s="88"/>
      <c r="K6" s="90"/>
      <c r="L6" s="91"/>
      <c r="M6" s="87"/>
      <c r="N6" s="91"/>
      <c r="O6" s="14"/>
      <c r="P6" s="87"/>
      <c r="Q6" s="95"/>
    </row>
    <row r="7" spans="3:22" s="2" customFormat="1" ht="51" customHeight="1">
      <c r="C7" s="36" t="s">
        <v>12</v>
      </c>
      <c r="D7" s="12" t="s">
        <v>13</v>
      </c>
      <c r="E7" s="35" t="s">
        <v>10</v>
      </c>
      <c r="F7" s="35" t="s">
        <v>14</v>
      </c>
      <c r="G7" s="35" t="s">
        <v>11</v>
      </c>
      <c r="H7" s="46" t="s">
        <v>106</v>
      </c>
      <c r="I7" s="47" t="s">
        <v>108</v>
      </c>
      <c r="J7" s="46" t="s">
        <v>107</v>
      </c>
      <c r="K7" s="47" t="s">
        <v>117</v>
      </c>
      <c r="L7" s="47" t="s">
        <v>225</v>
      </c>
      <c r="M7" s="47" t="s">
        <v>226</v>
      </c>
      <c r="N7" s="47" t="s">
        <v>118</v>
      </c>
      <c r="O7" s="13" t="s">
        <v>119</v>
      </c>
      <c r="P7" s="47" t="s">
        <v>111</v>
      </c>
      <c r="Q7" s="48" t="s">
        <v>228</v>
      </c>
      <c r="S7" s="91" t="s">
        <v>211</v>
      </c>
      <c r="T7" s="91"/>
    </row>
    <row r="8" spans="3:22" ht="18">
      <c r="C8" s="37" t="s">
        <v>78</v>
      </c>
      <c r="D8" s="4" t="s">
        <v>25</v>
      </c>
      <c r="E8" s="4" t="s">
        <v>91</v>
      </c>
      <c r="F8" s="4" t="s">
        <v>94</v>
      </c>
      <c r="G8" s="4" t="s">
        <v>98</v>
      </c>
      <c r="H8" s="3" t="s">
        <v>109</v>
      </c>
      <c r="I8" s="3">
        <v>0.72</v>
      </c>
      <c r="J8" s="3">
        <v>1992</v>
      </c>
      <c r="K8" s="21">
        <v>42401</v>
      </c>
      <c r="L8" s="3">
        <v>1</v>
      </c>
      <c r="M8" s="3">
        <v>0</v>
      </c>
      <c r="N8" s="3">
        <v>4</v>
      </c>
      <c r="O8" s="16">
        <f>+N8*2510</f>
        <v>10040</v>
      </c>
      <c r="P8" s="15">
        <v>84</v>
      </c>
      <c r="Q8" s="38" t="s">
        <v>112</v>
      </c>
      <c r="S8" s="94" t="s">
        <v>99</v>
      </c>
      <c r="T8" s="94"/>
    </row>
    <row r="9" spans="3:22" ht="18">
      <c r="C9" s="37" t="s">
        <v>79</v>
      </c>
      <c r="D9" s="4" t="s">
        <v>26</v>
      </c>
      <c r="E9" s="4" t="s">
        <v>91</v>
      </c>
      <c r="F9" s="4" t="s">
        <v>94</v>
      </c>
      <c r="G9" s="4" t="s">
        <v>96</v>
      </c>
      <c r="H9" s="3" t="s">
        <v>110</v>
      </c>
      <c r="I9" s="3">
        <v>0.65</v>
      </c>
      <c r="J9" s="3">
        <v>1995</v>
      </c>
      <c r="K9" s="21">
        <v>41306</v>
      </c>
      <c r="L9" s="3">
        <v>5</v>
      </c>
      <c r="M9" s="3">
        <v>1</v>
      </c>
      <c r="N9" s="3">
        <v>17</v>
      </c>
      <c r="O9" s="16">
        <f t="shared" ref="O9:O60" si="0">+N9*2510</f>
        <v>42670</v>
      </c>
      <c r="P9" s="15">
        <v>69</v>
      </c>
      <c r="Q9" s="38" t="s">
        <v>113</v>
      </c>
      <c r="S9" s="4" t="s">
        <v>91</v>
      </c>
      <c r="T9" s="17">
        <f>COUNTIFS(Campus,S9)</f>
        <v>19</v>
      </c>
    </row>
    <row r="10" spans="3:22" ht="15" customHeight="1">
      <c r="C10" s="37" t="s">
        <v>122</v>
      </c>
      <c r="D10" s="4" t="s">
        <v>27</v>
      </c>
      <c r="E10" s="4" t="s">
        <v>92</v>
      </c>
      <c r="F10" s="4" t="s">
        <v>24</v>
      </c>
      <c r="G10" s="4" t="s">
        <v>96</v>
      </c>
      <c r="H10" s="3" t="s">
        <v>110</v>
      </c>
      <c r="I10" s="3">
        <v>1</v>
      </c>
      <c r="J10" s="3">
        <v>1991</v>
      </c>
      <c r="K10" s="21">
        <v>42552</v>
      </c>
      <c r="L10" s="3">
        <v>2</v>
      </c>
      <c r="M10" s="3">
        <v>0</v>
      </c>
      <c r="N10" s="3">
        <v>5</v>
      </c>
      <c r="O10" s="16">
        <f t="shared" si="0"/>
        <v>12550</v>
      </c>
      <c r="P10" s="15">
        <v>50</v>
      </c>
      <c r="Q10" s="38" t="s">
        <v>114</v>
      </c>
      <c r="S10" s="96" t="s">
        <v>210</v>
      </c>
      <c r="T10" s="97"/>
    </row>
    <row r="11" spans="3:22">
      <c r="C11" s="37" t="s">
        <v>80</v>
      </c>
      <c r="D11" s="4" t="s">
        <v>28</v>
      </c>
      <c r="E11" s="4" t="s">
        <v>93</v>
      </c>
      <c r="F11" s="4" t="s">
        <v>24</v>
      </c>
      <c r="G11" s="4" t="s">
        <v>97</v>
      </c>
      <c r="H11" s="3" t="s">
        <v>109</v>
      </c>
      <c r="I11" s="3">
        <v>0.28999999999999998</v>
      </c>
      <c r="J11" s="3">
        <v>1988</v>
      </c>
      <c r="K11" s="21">
        <v>41306</v>
      </c>
      <c r="L11" s="3">
        <v>1</v>
      </c>
      <c r="M11" s="3">
        <v>0</v>
      </c>
      <c r="N11" s="3">
        <v>13</v>
      </c>
      <c r="O11" s="16">
        <f t="shared" si="0"/>
        <v>32630</v>
      </c>
      <c r="P11" s="15">
        <v>81</v>
      </c>
      <c r="Q11" s="38" t="s">
        <v>112</v>
      </c>
    </row>
    <row r="12" spans="3:22">
      <c r="C12" s="37" t="s">
        <v>123</v>
      </c>
      <c r="D12" s="4" t="s">
        <v>29</v>
      </c>
      <c r="E12" s="4" t="s">
        <v>92</v>
      </c>
      <c r="F12" s="4" t="s">
        <v>24</v>
      </c>
      <c r="G12" s="4" t="s">
        <v>96</v>
      </c>
      <c r="H12" s="3" t="s">
        <v>109</v>
      </c>
      <c r="I12" s="3">
        <v>0.23</v>
      </c>
      <c r="J12" s="3">
        <v>1989</v>
      </c>
      <c r="K12" s="21">
        <v>41671</v>
      </c>
      <c r="L12" s="3">
        <v>4</v>
      </c>
      <c r="M12" s="3">
        <v>1</v>
      </c>
      <c r="N12" s="3">
        <v>13</v>
      </c>
      <c r="O12" s="16">
        <f t="shared" si="0"/>
        <v>32630</v>
      </c>
      <c r="P12" s="15">
        <v>89</v>
      </c>
      <c r="Q12" s="38" t="s">
        <v>115</v>
      </c>
      <c r="S12" s="91" t="s">
        <v>213</v>
      </c>
      <c r="T12" s="91"/>
    </row>
    <row r="13" spans="3:22">
      <c r="C13" s="37" t="s">
        <v>124</v>
      </c>
      <c r="D13" s="4" t="s">
        <v>30</v>
      </c>
      <c r="E13" s="4" t="s">
        <v>92</v>
      </c>
      <c r="F13" s="4" t="s">
        <v>24</v>
      </c>
      <c r="G13" s="4" t="s">
        <v>97</v>
      </c>
      <c r="H13" s="3" t="s">
        <v>110</v>
      </c>
      <c r="I13" s="3">
        <v>0.56999999999999995</v>
      </c>
      <c r="J13" s="3">
        <v>1997</v>
      </c>
      <c r="K13" s="21">
        <v>41821</v>
      </c>
      <c r="L13" s="3">
        <v>3</v>
      </c>
      <c r="M13" s="3">
        <v>0</v>
      </c>
      <c r="N13" s="3">
        <v>12</v>
      </c>
      <c r="O13" s="16">
        <f t="shared" si="0"/>
        <v>30120</v>
      </c>
      <c r="P13" s="15">
        <v>76</v>
      </c>
      <c r="Q13" s="38" t="s">
        <v>112</v>
      </c>
      <c r="S13" s="91"/>
      <c r="T13" s="91"/>
    </row>
    <row r="14" spans="3:22">
      <c r="C14" s="37" t="s">
        <v>81</v>
      </c>
      <c r="D14" s="4" t="s">
        <v>31</v>
      </c>
      <c r="E14" s="4" t="s">
        <v>91</v>
      </c>
      <c r="F14" s="4" t="s">
        <v>15</v>
      </c>
      <c r="G14" s="4" t="s">
        <v>98</v>
      </c>
      <c r="H14" s="3" t="s">
        <v>110</v>
      </c>
      <c r="I14" s="3">
        <v>0.6</v>
      </c>
      <c r="J14" s="3">
        <v>1997</v>
      </c>
      <c r="K14" s="21">
        <v>41821</v>
      </c>
      <c r="L14" s="3">
        <v>1</v>
      </c>
      <c r="M14" s="3">
        <v>0</v>
      </c>
      <c r="N14" s="3">
        <v>10</v>
      </c>
      <c r="O14" s="16">
        <f t="shared" si="0"/>
        <v>25100</v>
      </c>
      <c r="P14" s="15">
        <v>75</v>
      </c>
      <c r="Q14" s="38" t="s">
        <v>112</v>
      </c>
      <c r="S14" s="91"/>
      <c r="T14" s="91"/>
      <c r="V14" t="s">
        <v>238</v>
      </c>
    </row>
    <row r="15" spans="3:22" ht="18">
      <c r="C15" s="37" t="s">
        <v>125</v>
      </c>
      <c r="D15" s="4" t="s">
        <v>32</v>
      </c>
      <c r="E15" s="4" t="s">
        <v>91</v>
      </c>
      <c r="F15" s="4" t="s">
        <v>15</v>
      </c>
      <c r="G15" s="4" t="s">
        <v>98</v>
      </c>
      <c r="H15" s="3" t="s">
        <v>110</v>
      </c>
      <c r="I15" s="3">
        <v>0.24</v>
      </c>
      <c r="J15" s="3">
        <v>1995</v>
      </c>
      <c r="K15" s="21">
        <v>42401</v>
      </c>
      <c r="L15" s="3">
        <v>3</v>
      </c>
      <c r="M15" s="3">
        <v>0</v>
      </c>
      <c r="N15" s="3">
        <v>6</v>
      </c>
      <c r="O15" s="16">
        <f t="shared" si="0"/>
        <v>15060</v>
      </c>
      <c r="P15" s="15">
        <v>50</v>
      </c>
      <c r="Q15" s="38" t="s">
        <v>114</v>
      </c>
      <c r="S15" s="94" t="s">
        <v>100</v>
      </c>
      <c r="T15" s="94"/>
    </row>
    <row r="16" spans="3:22">
      <c r="C16" s="37" t="s">
        <v>126</v>
      </c>
      <c r="D16" s="4" t="s">
        <v>33</v>
      </c>
      <c r="E16" s="4" t="s">
        <v>92</v>
      </c>
      <c r="F16" s="4" t="s">
        <v>15</v>
      </c>
      <c r="G16" s="4" t="s">
        <v>97</v>
      </c>
      <c r="H16" s="3" t="s">
        <v>110</v>
      </c>
      <c r="I16" s="3">
        <v>0.72</v>
      </c>
      <c r="J16" s="3">
        <v>1997</v>
      </c>
      <c r="K16" s="21">
        <v>41821</v>
      </c>
      <c r="L16" s="3">
        <v>2</v>
      </c>
      <c r="M16" s="3">
        <v>0</v>
      </c>
      <c r="N16" s="3">
        <v>11</v>
      </c>
      <c r="O16" s="16">
        <f t="shared" si="0"/>
        <v>27610</v>
      </c>
      <c r="P16" s="15">
        <v>63</v>
      </c>
      <c r="Q16" s="38" t="s">
        <v>114</v>
      </c>
      <c r="S16" s="4" t="s">
        <v>96</v>
      </c>
      <c r="T16" s="18">
        <f>COUNTIFS(Course,S16)</f>
        <v>17</v>
      </c>
    </row>
    <row r="17" spans="3:21">
      <c r="C17" s="37" t="s">
        <v>127</v>
      </c>
      <c r="D17" s="4" t="s">
        <v>34</v>
      </c>
      <c r="E17" s="4" t="s">
        <v>93</v>
      </c>
      <c r="F17" s="4" t="s">
        <v>16</v>
      </c>
      <c r="G17" s="4" t="s">
        <v>97</v>
      </c>
      <c r="H17" s="3" t="s">
        <v>110</v>
      </c>
      <c r="I17" s="3">
        <v>0.27</v>
      </c>
      <c r="J17" s="3">
        <v>1984</v>
      </c>
      <c r="K17" s="21">
        <v>41306</v>
      </c>
      <c r="L17" s="3">
        <v>1</v>
      </c>
      <c r="M17" s="3">
        <v>0</v>
      </c>
      <c r="N17" s="3">
        <v>13</v>
      </c>
      <c r="O17" s="16">
        <f t="shared" si="0"/>
        <v>32630</v>
      </c>
      <c r="P17" s="15">
        <v>84</v>
      </c>
      <c r="Q17" s="38" t="s">
        <v>112</v>
      </c>
      <c r="S17" s="83" t="s">
        <v>212</v>
      </c>
    </row>
    <row r="18" spans="3:21">
      <c r="C18" s="37" t="s">
        <v>128</v>
      </c>
      <c r="D18" s="4" t="s">
        <v>35</v>
      </c>
      <c r="E18" s="4" t="s">
        <v>92</v>
      </c>
      <c r="F18" s="4" t="s">
        <v>16</v>
      </c>
      <c r="G18" s="4" t="s">
        <v>97</v>
      </c>
      <c r="H18" s="3" t="s">
        <v>109</v>
      </c>
      <c r="I18" s="3">
        <v>0.31</v>
      </c>
      <c r="J18" s="3">
        <v>1987</v>
      </c>
      <c r="K18" s="21">
        <v>42767</v>
      </c>
      <c r="L18" s="3">
        <v>3</v>
      </c>
      <c r="M18" s="3">
        <v>1</v>
      </c>
      <c r="N18" s="3">
        <v>3</v>
      </c>
      <c r="O18" s="16">
        <f t="shared" si="0"/>
        <v>7530</v>
      </c>
      <c r="P18" s="15">
        <v>39</v>
      </c>
      <c r="Q18" s="38" t="s">
        <v>116</v>
      </c>
      <c r="S18" s="83"/>
    </row>
    <row r="19" spans="3:21">
      <c r="C19" s="37" t="s">
        <v>129</v>
      </c>
      <c r="D19" s="4" t="s">
        <v>36</v>
      </c>
      <c r="E19" s="4" t="s">
        <v>92</v>
      </c>
      <c r="F19" s="4" t="s">
        <v>17</v>
      </c>
      <c r="G19" s="4" t="s">
        <v>96</v>
      </c>
      <c r="H19" s="3" t="s">
        <v>109</v>
      </c>
      <c r="I19" s="3">
        <v>0.61</v>
      </c>
      <c r="J19" s="3">
        <v>1992</v>
      </c>
      <c r="K19" s="21">
        <v>42401</v>
      </c>
      <c r="L19" s="3">
        <v>4</v>
      </c>
      <c r="M19" s="3">
        <v>1</v>
      </c>
      <c r="N19" s="3">
        <v>7</v>
      </c>
      <c r="O19" s="16">
        <f t="shared" si="0"/>
        <v>17570</v>
      </c>
      <c r="P19" s="15">
        <v>79</v>
      </c>
      <c r="Q19" s="38" t="s">
        <v>112</v>
      </c>
    </row>
    <row r="20" spans="3:21" ht="14.4" customHeight="1">
      <c r="C20" s="37" t="s">
        <v>130</v>
      </c>
      <c r="D20" s="4" t="s">
        <v>37</v>
      </c>
      <c r="E20" s="4" t="s">
        <v>91</v>
      </c>
      <c r="F20" s="4" t="s">
        <v>18</v>
      </c>
      <c r="G20" s="4" t="s">
        <v>97</v>
      </c>
      <c r="H20" s="3" t="s">
        <v>109</v>
      </c>
      <c r="I20" s="3">
        <v>0.24</v>
      </c>
      <c r="J20" s="3">
        <v>1995</v>
      </c>
      <c r="K20" s="21">
        <v>41091</v>
      </c>
      <c r="L20" s="3">
        <v>3</v>
      </c>
      <c r="M20" s="3">
        <v>0</v>
      </c>
      <c r="N20" s="3">
        <v>18</v>
      </c>
      <c r="O20" s="16">
        <f t="shared" si="0"/>
        <v>45180</v>
      </c>
      <c r="P20" s="15">
        <v>50</v>
      </c>
      <c r="Q20" s="38" t="s">
        <v>114</v>
      </c>
      <c r="S20" s="84" t="s">
        <v>216</v>
      </c>
      <c r="T20" s="79" t="s">
        <v>214</v>
      </c>
      <c r="U20" s="80" t="s">
        <v>215</v>
      </c>
    </row>
    <row r="21" spans="3:21" ht="15" customHeight="1">
      <c r="C21" s="37" t="s">
        <v>131</v>
      </c>
      <c r="D21" s="4" t="s">
        <v>38</v>
      </c>
      <c r="E21" s="4" t="s">
        <v>91</v>
      </c>
      <c r="F21" s="4" t="s">
        <v>18</v>
      </c>
      <c r="G21" s="4" t="s">
        <v>98</v>
      </c>
      <c r="H21" s="3" t="s">
        <v>109</v>
      </c>
      <c r="I21" s="3">
        <v>0.47</v>
      </c>
      <c r="J21" s="3">
        <v>1996</v>
      </c>
      <c r="K21" s="21">
        <v>40940</v>
      </c>
      <c r="L21" s="3">
        <v>3</v>
      </c>
      <c r="M21" s="3">
        <v>1</v>
      </c>
      <c r="N21" s="3">
        <v>18</v>
      </c>
      <c r="O21" s="16">
        <f t="shared" si="0"/>
        <v>45180</v>
      </c>
      <c r="P21" s="15">
        <v>60</v>
      </c>
      <c r="Q21" s="38" t="s">
        <v>114</v>
      </c>
      <c r="S21" s="84"/>
      <c r="T21" s="79"/>
      <c r="U21" s="81"/>
    </row>
    <row r="22" spans="3:21" ht="15" customHeight="1">
      <c r="C22" s="37" t="s">
        <v>132</v>
      </c>
      <c r="D22" s="4" t="s">
        <v>39</v>
      </c>
      <c r="E22" s="4" t="s">
        <v>92</v>
      </c>
      <c r="F22" s="4" t="s">
        <v>18</v>
      </c>
      <c r="G22" s="4" t="s">
        <v>96</v>
      </c>
      <c r="H22" s="3" t="s">
        <v>110</v>
      </c>
      <c r="I22" s="3">
        <v>0.31</v>
      </c>
      <c r="J22" s="3">
        <v>2007</v>
      </c>
      <c r="K22" s="21">
        <v>40940</v>
      </c>
      <c r="L22" s="3">
        <v>1</v>
      </c>
      <c r="M22" s="3">
        <v>0</v>
      </c>
      <c r="N22" s="3">
        <v>16</v>
      </c>
      <c r="O22" s="16">
        <f t="shared" si="0"/>
        <v>40160</v>
      </c>
      <c r="P22" s="15">
        <v>73</v>
      </c>
      <c r="Q22" s="38" t="s">
        <v>113</v>
      </c>
      <c r="S22" s="84"/>
      <c r="T22" s="79"/>
      <c r="U22" s="81"/>
    </row>
    <row r="23" spans="3:21">
      <c r="C23" s="37" t="s">
        <v>133</v>
      </c>
      <c r="D23" s="4" t="s">
        <v>40</v>
      </c>
      <c r="E23" s="4" t="s">
        <v>93</v>
      </c>
      <c r="F23" s="4" t="s">
        <v>19</v>
      </c>
      <c r="G23" s="4" t="s">
        <v>96</v>
      </c>
      <c r="H23" s="3" t="s">
        <v>109</v>
      </c>
      <c r="I23" s="3">
        <v>0.25</v>
      </c>
      <c r="J23" s="3">
        <v>1992</v>
      </c>
      <c r="K23" s="21">
        <v>41456</v>
      </c>
      <c r="L23" s="3">
        <v>2</v>
      </c>
      <c r="M23" s="3">
        <v>0</v>
      </c>
      <c r="N23" s="3">
        <v>14</v>
      </c>
      <c r="O23" s="16">
        <f t="shared" si="0"/>
        <v>35140</v>
      </c>
      <c r="P23" s="15">
        <v>78</v>
      </c>
      <c r="Q23" s="38" t="s">
        <v>112</v>
      </c>
      <c r="S23" s="84"/>
      <c r="T23" s="79"/>
      <c r="U23" s="82"/>
    </row>
    <row r="24" spans="3:21" ht="18.75" customHeight="1">
      <c r="C24" s="37" t="s">
        <v>134</v>
      </c>
      <c r="D24" s="4" t="s">
        <v>41</v>
      </c>
      <c r="E24" s="4" t="s">
        <v>92</v>
      </c>
      <c r="F24" s="4" t="s">
        <v>19</v>
      </c>
      <c r="G24" s="4" t="s">
        <v>97</v>
      </c>
      <c r="H24" s="3" t="s">
        <v>109</v>
      </c>
      <c r="I24" s="3">
        <v>0.41</v>
      </c>
      <c r="J24" s="3">
        <v>1976</v>
      </c>
      <c r="K24" s="21">
        <v>42186</v>
      </c>
      <c r="L24" s="3">
        <v>3</v>
      </c>
      <c r="M24" s="3">
        <v>0</v>
      </c>
      <c r="N24" s="3">
        <v>9</v>
      </c>
      <c r="O24" s="16">
        <f t="shared" si="0"/>
        <v>22590</v>
      </c>
      <c r="P24" s="15">
        <v>69</v>
      </c>
      <c r="Q24" s="38" t="s">
        <v>113</v>
      </c>
      <c r="S24" s="84"/>
      <c r="T24" s="4" t="s">
        <v>97</v>
      </c>
      <c r="U24" s="49" t="s">
        <v>113</v>
      </c>
    </row>
    <row r="25" spans="3:21">
      <c r="C25" s="37" t="s">
        <v>135</v>
      </c>
      <c r="D25" s="4" t="s">
        <v>42</v>
      </c>
      <c r="E25" s="4" t="s">
        <v>92</v>
      </c>
      <c r="F25" s="4" t="s">
        <v>20</v>
      </c>
      <c r="G25" s="4" t="s">
        <v>96</v>
      </c>
      <c r="H25" s="3" t="s">
        <v>109</v>
      </c>
      <c r="I25" s="3">
        <v>0.41</v>
      </c>
      <c r="J25" s="3">
        <v>1993</v>
      </c>
      <c r="K25" s="21">
        <v>42401</v>
      </c>
      <c r="L25" s="3">
        <v>2</v>
      </c>
      <c r="M25" s="3">
        <v>0</v>
      </c>
      <c r="N25" s="3">
        <v>5</v>
      </c>
      <c r="O25" s="16">
        <f t="shared" si="0"/>
        <v>12550</v>
      </c>
      <c r="P25" s="15">
        <v>52</v>
      </c>
      <c r="Q25" s="38" t="s">
        <v>114</v>
      </c>
      <c r="S25" s="92" t="s">
        <v>218</v>
      </c>
      <c r="T25" s="93"/>
      <c r="U25" s="19">
        <f>COUNTIFS(Course,T24,Total_Grade,U24)</f>
        <v>6</v>
      </c>
    </row>
    <row r="26" spans="3:21" ht="15" customHeight="1">
      <c r="C26" s="37" t="s">
        <v>136</v>
      </c>
      <c r="D26" s="4" t="s">
        <v>43</v>
      </c>
      <c r="E26" s="4" t="s">
        <v>91</v>
      </c>
      <c r="F26" s="4" t="s">
        <v>20</v>
      </c>
      <c r="G26" s="4" t="s">
        <v>97</v>
      </c>
      <c r="H26" s="3" t="s">
        <v>109</v>
      </c>
      <c r="I26" s="3">
        <v>0.96</v>
      </c>
      <c r="J26" s="3">
        <v>1991</v>
      </c>
      <c r="K26" s="21">
        <v>41821</v>
      </c>
      <c r="L26" s="3">
        <v>3</v>
      </c>
      <c r="M26" s="3">
        <v>1</v>
      </c>
      <c r="N26" s="3">
        <v>12</v>
      </c>
      <c r="O26" s="16">
        <f t="shared" si="0"/>
        <v>30120</v>
      </c>
      <c r="P26" s="15">
        <v>84</v>
      </c>
      <c r="Q26" s="38" t="s">
        <v>112</v>
      </c>
      <c r="U26" s="33" t="s">
        <v>217</v>
      </c>
    </row>
    <row r="27" spans="3:21" ht="15" customHeight="1">
      <c r="C27" s="37" t="s">
        <v>82</v>
      </c>
      <c r="D27" s="4" t="s">
        <v>44</v>
      </c>
      <c r="E27" s="4" t="s">
        <v>91</v>
      </c>
      <c r="F27" s="4" t="s">
        <v>20</v>
      </c>
      <c r="G27" s="4" t="s">
        <v>98</v>
      </c>
      <c r="H27" s="3" t="s">
        <v>109</v>
      </c>
      <c r="I27" s="3">
        <v>0.47</v>
      </c>
      <c r="J27" s="3">
        <v>1997</v>
      </c>
      <c r="K27" s="21">
        <v>42767</v>
      </c>
      <c r="L27" s="3">
        <v>4</v>
      </c>
      <c r="M27" s="3">
        <v>1</v>
      </c>
      <c r="N27" s="3">
        <v>4</v>
      </c>
      <c r="O27" s="16">
        <f t="shared" si="0"/>
        <v>10040</v>
      </c>
      <c r="P27" s="15">
        <v>41</v>
      </c>
      <c r="Q27" s="38" t="s">
        <v>116</v>
      </c>
    </row>
    <row r="28" spans="3:21">
      <c r="C28" s="37" t="s">
        <v>137</v>
      </c>
      <c r="D28" s="4" t="s">
        <v>45</v>
      </c>
      <c r="E28" s="4" t="s">
        <v>92</v>
      </c>
      <c r="F28" s="4" t="s">
        <v>21</v>
      </c>
      <c r="G28" s="4" t="s">
        <v>98</v>
      </c>
      <c r="H28" s="3" t="s">
        <v>109</v>
      </c>
      <c r="I28" s="3">
        <v>1</v>
      </c>
      <c r="J28" s="3">
        <v>1994</v>
      </c>
      <c r="K28" s="21">
        <v>41306</v>
      </c>
      <c r="L28" s="3">
        <v>3</v>
      </c>
      <c r="M28" s="3">
        <v>0</v>
      </c>
      <c r="N28" s="3">
        <v>15</v>
      </c>
      <c r="O28" s="16">
        <f t="shared" si="0"/>
        <v>37650</v>
      </c>
      <c r="P28" s="15">
        <v>75</v>
      </c>
      <c r="Q28" s="38" t="s">
        <v>112</v>
      </c>
    </row>
    <row r="29" spans="3:21">
      <c r="C29" s="37" t="s">
        <v>138</v>
      </c>
      <c r="D29" s="4" t="s">
        <v>46</v>
      </c>
      <c r="E29" s="4" t="s">
        <v>93</v>
      </c>
      <c r="F29" s="4" t="s">
        <v>22</v>
      </c>
      <c r="G29" s="4" t="s">
        <v>97</v>
      </c>
      <c r="H29" s="3" t="s">
        <v>109</v>
      </c>
      <c r="I29" s="3">
        <v>0.37</v>
      </c>
      <c r="J29" s="3">
        <v>1990</v>
      </c>
      <c r="K29" s="21">
        <v>40940</v>
      </c>
      <c r="L29" s="3">
        <v>4</v>
      </c>
      <c r="M29" s="3">
        <v>0</v>
      </c>
      <c r="N29" s="3">
        <v>19</v>
      </c>
      <c r="O29" s="16">
        <f t="shared" si="0"/>
        <v>47690</v>
      </c>
      <c r="P29" s="15">
        <v>71</v>
      </c>
      <c r="Q29" s="38" t="s">
        <v>113</v>
      </c>
    </row>
    <row r="30" spans="3:21">
      <c r="C30" s="37" t="s">
        <v>139</v>
      </c>
      <c r="D30" s="4" t="s">
        <v>47</v>
      </c>
      <c r="E30" s="4" t="s">
        <v>92</v>
      </c>
      <c r="F30" s="4" t="s">
        <v>22</v>
      </c>
      <c r="G30" s="4" t="s">
        <v>97</v>
      </c>
      <c r="H30" s="3" t="s">
        <v>110</v>
      </c>
      <c r="I30" s="3">
        <v>0.87</v>
      </c>
      <c r="J30" s="3">
        <v>1987</v>
      </c>
      <c r="K30" s="21">
        <v>41456</v>
      </c>
      <c r="L30" s="3">
        <v>2</v>
      </c>
      <c r="M30" s="3">
        <v>0</v>
      </c>
      <c r="N30" s="3">
        <v>14</v>
      </c>
      <c r="O30" s="16">
        <f t="shared" si="0"/>
        <v>35140</v>
      </c>
      <c r="P30" s="15">
        <v>62</v>
      </c>
      <c r="Q30" s="38" t="s">
        <v>114</v>
      </c>
      <c r="S30" s="78" t="s">
        <v>222</v>
      </c>
    </row>
    <row r="31" spans="3:21" ht="15" customHeight="1">
      <c r="C31" s="37" t="s">
        <v>140</v>
      </c>
      <c r="D31" s="4" t="s">
        <v>48</v>
      </c>
      <c r="E31" s="4" t="s">
        <v>92</v>
      </c>
      <c r="F31" s="4" t="s">
        <v>23</v>
      </c>
      <c r="G31" s="4" t="s">
        <v>97</v>
      </c>
      <c r="H31" s="3" t="s">
        <v>109</v>
      </c>
      <c r="I31" s="3">
        <v>0.22</v>
      </c>
      <c r="J31" s="3">
        <v>1994</v>
      </c>
      <c r="K31" s="21">
        <v>40940</v>
      </c>
      <c r="L31" s="3">
        <v>4</v>
      </c>
      <c r="M31" s="3">
        <v>1</v>
      </c>
      <c r="N31" s="3">
        <v>19</v>
      </c>
      <c r="O31" s="16">
        <f t="shared" si="0"/>
        <v>47690</v>
      </c>
      <c r="P31" s="15">
        <v>64</v>
      </c>
      <c r="Q31" s="38" t="s">
        <v>114</v>
      </c>
      <c r="S31" s="78"/>
    </row>
    <row r="32" spans="3:21" ht="15" customHeight="1">
      <c r="C32" s="37" t="s">
        <v>83</v>
      </c>
      <c r="D32" s="4" t="s">
        <v>49</v>
      </c>
      <c r="E32" s="4" t="s">
        <v>91</v>
      </c>
      <c r="F32" s="4" t="s">
        <v>94</v>
      </c>
      <c r="G32" s="4" t="s">
        <v>96</v>
      </c>
      <c r="H32" s="3" t="s">
        <v>109</v>
      </c>
      <c r="I32" s="3">
        <v>0.31</v>
      </c>
      <c r="J32" s="3">
        <v>1985</v>
      </c>
      <c r="K32" s="21">
        <v>40940</v>
      </c>
      <c r="L32" s="3">
        <v>0</v>
      </c>
      <c r="M32" s="3">
        <v>0</v>
      </c>
      <c r="N32" s="3">
        <v>15</v>
      </c>
      <c r="O32" s="16">
        <f t="shared" si="0"/>
        <v>37650</v>
      </c>
      <c r="P32" s="15">
        <v>71</v>
      </c>
      <c r="Q32" s="38" t="s">
        <v>113</v>
      </c>
      <c r="S32" s="78"/>
      <c r="T32" s="85" t="s">
        <v>223</v>
      </c>
    </row>
    <row r="33" spans="3:21">
      <c r="C33" s="37" t="s">
        <v>84</v>
      </c>
      <c r="D33" s="4" t="s">
        <v>50</v>
      </c>
      <c r="E33" s="4" t="s">
        <v>91</v>
      </c>
      <c r="F33" s="4" t="s">
        <v>94</v>
      </c>
      <c r="G33" s="4" t="s">
        <v>97</v>
      </c>
      <c r="H33" s="3" t="s">
        <v>109</v>
      </c>
      <c r="I33" s="3">
        <v>0.72</v>
      </c>
      <c r="J33" s="3">
        <v>1991</v>
      </c>
      <c r="K33" s="21">
        <v>42917</v>
      </c>
      <c r="L33" s="3">
        <v>1</v>
      </c>
      <c r="M33" s="3">
        <v>0</v>
      </c>
      <c r="N33" s="3">
        <v>1</v>
      </c>
      <c r="O33" s="16">
        <f t="shared" si="0"/>
        <v>2510</v>
      </c>
      <c r="P33" s="15">
        <v>46</v>
      </c>
      <c r="Q33" s="38" t="s">
        <v>116</v>
      </c>
      <c r="S33" s="78"/>
      <c r="T33" s="86"/>
    </row>
    <row r="34" spans="3:21" ht="28.8">
      <c r="C34" s="37" t="s">
        <v>141</v>
      </c>
      <c r="D34" s="4" t="s">
        <v>51</v>
      </c>
      <c r="E34" s="4" t="s">
        <v>92</v>
      </c>
      <c r="F34" s="4" t="s">
        <v>24</v>
      </c>
      <c r="G34" s="4" t="s">
        <v>98</v>
      </c>
      <c r="H34" s="3" t="s">
        <v>109</v>
      </c>
      <c r="I34" s="3">
        <v>0.18</v>
      </c>
      <c r="J34" s="3">
        <v>1991</v>
      </c>
      <c r="K34" s="21">
        <v>41091</v>
      </c>
      <c r="L34" s="3">
        <v>5</v>
      </c>
      <c r="M34" s="3">
        <v>2</v>
      </c>
      <c r="N34" s="3">
        <v>20</v>
      </c>
      <c r="O34" s="16">
        <f t="shared" si="0"/>
        <v>50200</v>
      </c>
      <c r="P34" s="15">
        <v>53</v>
      </c>
      <c r="Q34" s="38" t="s">
        <v>114</v>
      </c>
      <c r="S34" s="34" t="s">
        <v>219</v>
      </c>
      <c r="T34" s="20">
        <f>SUMIFS(Total_payments,Course,S35,Campus,S36)</f>
        <v>60240</v>
      </c>
    </row>
    <row r="35" spans="3:21">
      <c r="C35" s="37" t="s">
        <v>85</v>
      </c>
      <c r="D35" s="4" t="s">
        <v>52</v>
      </c>
      <c r="E35" s="4" t="s">
        <v>93</v>
      </c>
      <c r="F35" s="4" t="s">
        <v>24</v>
      </c>
      <c r="G35" s="4" t="s">
        <v>96</v>
      </c>
      <c r="H35" s="3" t="s">
        <v>109</v>
      </c>
      <c r="I35" s="3">
        <v>0.69</v>
      </c>
      <c r="J35" s="3">
        <v>1982</v>
      </c>
      <c r="K35" s="21">
        <v>41306</v>
      </c>
      <c r="L35" s="3">
        <v>4</v>
      </c>
      <c r="M35" s="3">
        <v>0</v>
      </c>
      <c r="N35" s="3">
        <v>16</v>
      </c>
      <c r="O35" s="16">
        <f t="shared" si="0"/>
        <v>40160</v>
      </c>
      <c r="P35" s="15">
        <v>73</v>
      </c>
      <c r="Q35" s="38" t="s">
        <v>113</v>
      </c>
      <c r="S35" s="4" t="s">
        <v>98</v>
      </c>
      <c r="T35" s="77" t="s">
        <v>220</v>
      </c>
      <c r="U35" s="77"/>
    </row>
    <row r="36" spans="3:21">
      <c r="C36" s="37" t="s">
        <v>142</v>
      </c>
      <c r="D36" s="4" t="s">
        <v>53</v>
      </c>
      <c r="E36" s="4" t="s">
        <v>92</v>
      </c>
      <c r="F36" s="4" t="s">
        <v>24</v>
      </c>
      <c r="G36" s="4" t="s">
        <v>96</v>
      </c>
      <c r="H36" s="50" t="s">
        <v>110</v>
      </c>
      <c r="I36" s="3">
        <v>0.13</v>
      </c>
      <c r="J36" s="3">
        <v>1988</v>
      </c>
      <c r="K36" s="21">
        <v>42552</v>
      </c>
      <c r="L36" s="3">
        <v>2</v>
      </c>
      <c r="M36" s="3">
        <v>0</v>
      </c>
      <c r="N36" s="3">
        <v>5</v>
      </c>
      <c r="O36" s="16">
        <f t="shared" si="0"/>
        <v>12550</v>
      </c>
      <c r="P36" s="15">
        <v>52</v>
      </c>
      <c r="Q36" s="38" t="s">
        <v>114</v>
      </c>
      <c r="S36" s="4" t="s">
        <v>93</v>
      </c>
      <c r="T36" s="77" t="s">
        <v>221</v>
      </c>
      <c r="U36" s="77"/>
    </row>
    <row r="37" spans="3:21">
      <c r="C37" s="37" t="s">
        <v>143</v>
      </c>
      <c r="D37" s="4" t="s">
        <v>54</v>
      </c>
      <c r="E37" s="4" t="s">
        <v>92</v>
      </c>
      <c r="F37" s="4" t="s">
        <v>24</v>
      </c>
      <c r="G37" s="4" t="s">
        <v>97</v>
      </c>
      <c r="H37" s="3" t="s">
        <v>109</v>
      </c>
      <c r="I37" s="3">
        <v>0.25</v>
      </c>
      <c r="J37" s="3">
        <v>1993</v>
      </c>
      <c r="K37" s="21">
        <v>42767</v>
      </c>
      <c r="L37" s="3">
        <v>3</v>
      </c>
      <c r="M37" s="3">
        <v>0</v>
      </c>
      <c r="N37" s="3">
        <v>3</v>
      </c>
      <c r="O37" s="16">
        <f t="shared" si="0"/>
        <v>7530</v>
      </c>
      <c r="P37" s="15">
        <v>86</v>
      </c>
      <c r="Q37" s="38" t="s">
        <v>115</v>
      </c>
    </row>
    <row r="38" spans="3:21">
      <c r="C38" s="37" t="s">
        <v>86</v>
      </c>
      <c r="D38" s="4" t="s">
        <v>55</v>
      </c>
      <c r="E38" s="4" t="s">
        <v>91</v>
      </c>
      <c r="F38" s="4" t="s">
        <v>95</v>
      </c>
      <c r="G38" s="4" t="s">
        <v>96</v>
      </c>
      <c r="H38" s="3" t="s">
        <v>109</v>
      </c>
      <c r="I38" s="3">
        <v>0.76</v>
      </c>
      <c r="J38" s="3">
        <v>1988</v>
      </c>
      <c r="K38" s="21">
        <v>42401</v>
      </c>
      <c r="L38" s="3">
        <v>4</v>
      </c>
      <c r="M38" s="3">
        <v>0</v>
      </c>
      <c r="N38" s="3">
        <v>7</v>
      </c>
      <c r="O38" s="16">
        <f t="shared" si="0"/>
        <v>17570</v>
      </c>
      <c r="P38" s="15">
        <v>85</v>
      </c>
      <c r="Q38" s="38" t="s">
        <v>115</v>
      </c>
    </row>
    <row r="39" spans="3:21">
      <c r="C39" s="37" t="s">
        <v>87</v>
      </c>
      <c r="D39" s="4" t="s">
        <v>56</v>
      </c>
      <c r="E39" s="4" t="s">
        <v>91</v>
      </c>
      <c r="F39" s="4" t="s">
        <v>15</v>
      </c>
      <c r="G39" s="4" t="s">
        <v>97</v>
      </c>
      <c r="H39" s="3" t="s">
        <v>110</v>
      </c>
      <c r="I39" s="3">
        <v>0.32</v>
      </c>
      <c r="J39" s="3">
        <v>1983</v>
      </c>
      <c r="K39" s="21">
        <v>42401</v>
      </c>
      <c r="L39" s="3">
        <v>1</v>
      </c>
      <c r="M39" s="3">
        <v>0</v>
      </c>
      <c r="N39" s="3">
        <v>4</v>
      </c>
      <c r="O39" s="16">
        <f t="shared" si="0"/>
        <v>10040</v>
      </c>
      <c r="P39" s="15">
        <v>87</v>
      </c>
      <c r="Q39" s="38" t="s">
        <v>115</v>
      </c>
    </row>
    <row r="40" spans="3:21">
      <c r="C40" s="37" t="s">
        <v>144</v>
      </c>
      <c r="D40" s="4" t="s">
        <v>57</v>
      </c>
      <c r="E40" s="4" t="s">
        <v>92</v>
      </c>
      <c r="F40" s="4" t="s">
        <v>15</v>
      </c>
      <c r="G40" s="4" t="s">
        <v>98</v>
      </c>
      <c r="H40" s="3" t="s">
        <v>109</v>
      </c>
      <c r="I40" s="3">
        <v>0.64</v>
      </c>
      <c r="J40" s="3">
        <v>1995</v>
      </c>
      <c r="K40" s="21">
        <v>42552</v>
      </c>
      <c r="L40" s="3">
        <v>2</v>
      </c>
      <c r="M40" s="3">
        <v>1</v>
      </c>
      <c r="N40" s="3">
        <v>5</v>
      </c>
      <c r="O40" s="16">
        <f t="shared" si="0"/>
        <v>12550</v>
      </c>
      <c r="P40" s="15">
        <v>49</v>
      </c>
      <c r="Q40" s="38" t="s">
        <v>116</v>
      </c>
    </row>
    <row r="41" spans="3:21">
      <c r="C41" s="37" t="s">
        <v>88</v>
      </c>
      <c r="D41" s="4" t="s">
        <v>58</v>
      </c>
      <c r="E41" s="4" t="s">
        <v>93</v>
      </c>
      <c r="F41" s="4" t="s">
        <v>16</v>
      </c>
      <c r="G41" s="4" t="s">
        <v>98</v>
      </c>
      <c r="H41" s="3" t="s">
        <v>109</v>
      </c>
      <c r="I41" s="3">
        <v>0.21</v>
      </c>
      <c r="J41" s="3">
        <v>1991</v>
      </c>
      <c r="K41" s="21">
        <v>42036</v>
      </c>
      <c r="L41" s="3">
        <v>5</v>
      </c>
      <c r="M41" s="3">
        <v>1</v>
      </c>
      <c r="N41" s="3">
        <v>11</v>
      </c>
      <c r="O41" s="16">
        <f t="shared" si="0"/>
        <v>27610</v>
      </c>
      <c r="P41" s="15">
        <v>77</v>
      </c>
      <c r="Q41" s="38" t="s">
        <v>112</v>
      </c>
    </row>
    <row r="42" spans="3:21">
      <c r="C42" s="37" t="s">
        <v>145</v>
      </c>
      <c r="D42" s="4" t="s">
        <v>59</v>
      </c>
      <c r="E42" s="4" t="s">
        <v>92</v>
      </c>
      <c r="F42" s="4" t="s">
        <v>16</v>
      </c>
      <c r="G42" s="4" t="s">
        <v>97</v>
      </c>
      <c r="H42" s="3" t="s">
        <v>109</v>
      </c>
      <c r="I42" s="3">
        <v>0.78</v>
      </c>
      <c r="J42" s="3">
        <v>1991</v>
      </c>
      <c r="K42" s="21">
        <v>42036</v>
      </c>
      <c r="L42" s="3">
        <v>4</v>
      </c>
      <c r="M42" s="3">
        <v>0</v>
      </c>
      <c r="N42" s="3">
        <v>10</v>
      </c>
      <c r="O42" s="16">
        <f t="shared" si="0"/>
        <v>25100</v>
      </c>
      <c r="P42" s="15">
        <v>91</v>
      </c>
      <c r="Q42" s="38" t="s">
        <v>115</v>
      </c>
    </row>
    <row r="43" spans="3:21">
      <c r="C43" s="37" t="s">
        <v>146</v>
      </c>
      <c r="D43" s="4" t="s">
        <v>60</v>
      </c>
      <c r="E43" s="4" t="s">
        <v>92</v>
      </c>
      <c r="F43" s="4" t="s">
        <v>17</v>
      </c>
      <c r="G43" s="4" t="s">
        <v>97</v>
      </c>
      <c r="H43" s="3" t="s">
        <v>109</v>
      </c>
      <c r="I43" s="3">
        <v>0.04</v>
      </c>
      <c r="J43" s="3">
        <v>1988</v>
      </c>
      <c r="K43" s="21">
        <v>41456</v>
      </c>
      <c r="L43" s="3">
        <v>2</v>
      </c>
      <c r="M43" s="3">
        <v>0</v>
      </c>
      <c r="N43" s="3">
        <v>14</v>
      </c>
      <c r="O43" s="16">
        <f t="shared" si="0"/>
        <v>35140</v>
      </c>
      <c r="P43" s="15">
        <v>92</v>
      </c>
      <c r="Q43" s="38" t="s">
        <v>115</v>
      </c>
    </row>
    <row r="44" spans="3:21">
      <c r="C44" s="37" t="s">
        <v>89</v>
      </c>
      <c r="D44" s="4" t="s">
        <v>61</v>
      </c>
      <c r="E44" s="4" t="s">
        <v>91</v>
      </c>
      <c r="F44" s="4" t="s">
        <v>18</v>
      </c>
      <c r="G44" s="4" t="s">
        <v>97</v>
      </c>
      <c r="H44" s="3" t="s">
        <v>109</v>
      </c>
      <c r="I44" s="3">
        <v>0.8</v>
      </c>
      <c r="J44" s="3">
        <v>1986</v>
      </c>
      <c r="K44" s="21">
        <v>41091</v>
      </c>
      <c r="L44" s="3">
        <v>2</v>
      </c>
      <c r="M44" s="3">
        <v>1</v>
      </c>
      <c r="N44" s="3">
        <v>17</v>
      </c>
      <c r="O44" s="16">
        <f t="shared" si="0"/>
        <v>42670</v>
      </c>
      <c r="P44" s="15">
        <v>57</v>
      </c>
      <c r="Q44" s="38" t="s">
        <v>114</v>
      </c>
    </row>
    <row r="45" spans="3:21">
      <c r="C45" s="37" t="s">
        <v>147</v>
      </c>
      <c r="D45" s="4" t="s">
        <v>62</v>
      </c>
      <c r="E45" s="4" t="s">
        <v>91</v>
      </c>
      <c r="F45" s="4" t="s">
        <v>18</v>
      </c>
      <c r="G45" s="4" t="s">
        <v>96</v>
      </c>
      <c r="H45" s="3" t="s">
        <v>110</v>
      </c>
      <c r="I45" s="3">
        <v>0.09</v>
      </c>
      <c r="J45" s="3">
        <v>1986</v>
      </c>
      <c r="K45" s="21">
        <v>42036</v>
      </c>
      <c r="L45" s="3">
        <v>3</v>
      </c>
      <c r="M45" s="3">
        <v>0</v>
      </c>
      <c r="N45" s="3">
        <v>9</v>
      </c>
      <c r="O45" s="16">
        <f t="shared" si="0"/>
        <v>22590</v>
      </c>
      <c r="P45" s="15">
        <v>81</v>
      </c>
      <c r="Q45" s="38" t="s">
        <v>112</v>
      </c>
    </row>
    <row r="46" spans="3:21">
      <c r="C46" s="37" t="s">
        <v>148</v>
      </c>
      <c r="D46" s="4" t="s">
        <v>63</v>
      </c>
      <c r="E46" s="4" t="s">
        <v>92</v>
      </c>
      <c r="F46" s="4" t="s">
        <v>18</v>
      </c>
      <c r="G46" s="4" t="s">
        <v>97</v>
      </c>
      <c r="H46" s="3" t="s">
        <v>109</v>
      </c>
      <c r="I46" s="3">
        <v>0.61</v>
      </c>
      <c r="J46" s="3">
        <v>1990</v>
      </c>
      <c r="K46" s="21">
        <v>42186</v>
      </c>
      <c r="L46" s="3">
        <v>3</v>
      </c>
      <c r="M46" s="3">
        <v>0</v>
      </c>
      <c r="N46" s="3">
        <v>9</v>
      </c>
      <c r="O46" s="16">
        <f t="shared" si="0"/>
        <v>22590</v>
      </c>
      <c r="P46" s="15">
        <v>69</v>
      </c>
      <c r="Q46" s="38" t="s">
        <v>113</v>
      </c>
    </row>
    <row r="47" spans="3:21">
      <c r="C47" s="37" t="s">
        <v>149</v>
      </c>
      <c r="D47" s="4" t="s">
        <v>64</v>
      </c>
      <c r="E47" s="4" t="s">
        <v>93</v>
      </c>
      <c r="F47" s="4" t="s">
        <v>19</v>
      </c>
      <c r="G47" s="4" t="s">
        <v>98</v>
      </c>
      <c r="H47" s="3" t="s">
        <v>109</v>
      </c>
      <c r="I47" s="3">
        <v>0.76</v>
      </c>
      <c r="J47" s="3">
        <v>1990</v>
      </c>
      <c r="K47" s="21">
        <v>42767</v>
      </c>
      <c r="L47" s="3">
        <v>4</v>
      </c>
      <c r="M47" s="3">
        <v>0</v>
      </c>
      <c r="N47" s="3">
        <v>4</v>
      </c>
      <c r="O47" s="16">
        <f t="shared" si="0"/>
        <v>10040</v>
      </c>
      <c r="P47" s="15">
        <v>92</v>
      </c>
      <c r="Q47" s="38" t="s">
        <v>115</v>
      </c>
    </row>
    <row r="48" spans="3:21">
      <c r="C48" s="37" t="s">
        <v>150</v>
      </c>
      <c r="D48" s="4" t="s">
        <v>65</v>
      </c>
      <c r="E48" s="4" t="s">
        <v>92</v>
      </c>
      <c r="F48" s="4" t="s">
        <v>19</v>
      </c>
      <c r="G48" s="4" t="s">
        <v>96</v>
      </c>
      <c r="H48" s="3" t="s">
        <v>109</v>
      </c>
      <c r="I48" s="3">
        <v>0.95</v>
      </c>
      <c r="J48" s="3">
        <v>1989</v>
      </c>
      <c r="K48" s="21">
        <v>40940</v>
      </c>
      <c r="L48" s="3">
        <v>4</v>
      </c>
      <c r="M48" s="3">
        <v>1</v>
      </c>
      <c r="N48" s="3">
        <v>19</v>
      </c>
      <c r="O48" s="16">
        <f t="shared" si="0"/>
        <v>47690</v>
      </c>
      <c r="P48" s="15">
        <v>51</v>
      </c>
      <c r="Q48" s="38" t="s">
        <v>114</v>
      </c>
    </row>
    <row r="49" spans="3:17">
      <c r="C49" s="37" t="s">
        <v>151</v>
      </c>
      <c r="D49" s="4" t="s">
        <v>66</v>
      </c>
      <c r="E49" s="4" t="s">
        <v>92</v>
      </c>
      <c r="F49" s="4" t="s">
        <v>20</v>
      </c>
      <c r="G49" s="4" t="s">
        <v>96</v>
      </c>
      <c r="H49" s="3" t="s">
        <v>109</v>
      </c>
      <c r="I49" s="3">
        <v>0.17</v>
      </c>
      <c r="J49" s="3">
        <v>1991</v>
      </c>
      <c r="K49" s="21">
        <v>41671</v>
      </c>
      <c r="L49" s="3">
        <v>3</v>
      </c>
      <c r="M49" s="3">
        <v>0</v>
      </c>
      <c r="N49" s="3">
        <v>12</v>
      </c>
      <c r="O49" s="16">
        <f t="shared" si="0"/>
        <v>30120</v>
      </c>
      <c r="P49" s="15">
        <v>87</v>
      </c>
      <c r="Q49" s="38" t="s">
        <v>115</v>
      </c>
    </row>
    <row r="50" spans="3:17">
      <c r="C50" s="37" t="s">
        <v>152</v>
      </c>
      <c r="D50" s="4" t="s">
        <v>67</v>
      </c>
      <c r="E50" s="4" t="s">
        <v>91</v>
      </c>
      <c r="F50" s="4" t="s">
        <v>20</v>
      </c>
      <c r="G50" s="4" t="s">
        <v>97</v>
      </c>
      <c r="H50" s="3" t="s">
        <v>109</v>
      </c>
      <c r="I50" s="3">
        <v>0.8</v>
      </c>
      <c r="J50" s="3">
        <v>1997</v>
      </c>
      <c r="K50" s="21">
        <v>42917</v>
      </c>
      <c r="L50" s="3">
        <v>5</v>
      </c>
      <c r="M50" s="3">
        <v>2</v>
      </c>
      <c r="N50" s="3">
        <v>5</v>
      </c>
      <c r="O50" s="16">
        <f t="shared" si="0"/>
        <v>12550</v>
      </c>
      <c r="P50" s="15">
        <v>35</v>
      </c>
      <c r="Q50" s="38" t="s">
        <v>116</v>
      </c>
    </row>
    <row r="51" spans="3:17">
      <c r="C51" s="37" t="s">
        <v>153</v>
      </c>
      <c r="D51" s="4" t="s">
        <v>68</v>
      </c>
      <c r="E51" s="4" t="s">
        <v>91</v>
      </c>
      <c r="F51" s="4" t="s">
        <v>20</v>
      </c>
      <c r="G51" s="4" t="s">
        <v>96</v>
      </c>
      <c r="H51" s="3" t="s">
        <v>109</v>
      </c>
      <c r="I51" s="3">
        <v>0.43</v>
      </c>
      <c r="J51" s="3">
        <v>1989</v>
      </c>
      <c r="K51" s="21">
        <v>42401</v>
      </c>
      <c r="L51" s="3">
        <v>3</v>
      </c>
      <c r="M51" s="3">
        <v>0</v>
      </c>
      <c r="N51" s="3">
        <v>6</v>
      </c>
      <c r="O51" s="16">
        <f t="shared" si="0"/>
        <v>15060</v>
      </c>
      <c r="P51" s="15">
        <v>52</v>
      </c>
      <c r="Q51" s="38" t="s">
        <v>114</v>
      </c>
    </row>
    <row r="52" spans="3:17">
      <c r="C52" s="37" t="s">
        <v>154</v>
      </c>
      <c r="D52" s="4" t="s">
        <v>69</v>
      </c>
      <c r="E52" s="4" t="s">
        <v>92</v>
      </c>
      <c r="F52" s="4" t="s">
        <v>21</v>
      </c>
      <c r="G52" s="4" t="s">
        <v>97</v>
      </c>
      <c r="H52" s="3" t="s">
        <v>109</v>
      </c>
      <c r="I52" s="3">
        <v>0.79</v>
      </c>
      <c r="J52" s="3">
        <v>1988</v>
      </c>
      <c r="K52" s="21">
        <v>40940</v>
      </c>
      <c r="L52" s="3">
        <v>2</v>
      </c>
      <c r="M52" s="3">
        <v>1</v>
      </c>
      <c r="N52" s="3">
        <v>17</v>
      </c>
      <c r="O52" s="16">
        <f t="shared" si="0"/>
        <v>42670</v>
      </c>
      <c r="P52" s="15">
        <v>55</v>
      </c>
      <c r="Q52" s="38" t="s">
        <v>114</v>
      </c>
    </row>
    <row r="53" spans="3:17">
      <c r="C53" s="37" t="s">
        <v>155</v>
      </c>
      <c r="D53" s="4" t="s">
        <v>70</v>
      </c>
      <c r="E53" s="4" t="s">
        <v>93</v>
      </c>
      <c r="F53" s="4" t="s">
        <v>22</v>
      </c>
      <c r="G53" s="4" t="s">
        <v>98</v>
      </c>
      <c r="H53" s="3" t="s">
        <v>109</v>
      </c>
      <c r="I53" s="3">
        <v>0.23</v>
      </c>
      <c r="J53" s="3">
        <v>1995</v>
      </c>
      <c r="K53" s="21">
        <v>41821</v>
      </c>
      <c r="L53" s="3">
        <v>0</v>
      </c>
      <c r="M53" s="3">
        <v>0</v>
      </c>
      <c r="N53" s="3">
        <v>9</v>
      </c>
      <c r="O53" s="16">
        <f t="shared" si="0"/>
        <v>22590</v>
      </c>
      <c r="P53" s="15">
        <v>88</v>
      </c>
      <c r="Q53" s="38" t="s">
        <v>115</v>
      </c>
    </row>
    <row r="54" spans="3:17">
      <c r="C54" s="37" t="s">
        <v>156</v>
      </c>
      <c r="D54" s="4" t="s">
        <v>71</v>
      </c>
      <c r="E54" s="4" t="s">
        <v>92</v>
      </c>
      <c r="F54" s="4" t="s">
        <v>22</v>
      </c>
      <c r="G54" s="4" t="s">
        <v>98</v>
      </c>
      <c r="H54" s="3" t="s">
        <v>109</v>
      </c>
      <c r="I54" s="3">
        <v>0.16</v>
      </c>
      <c r="J54" s="3">
        <v>1993</v>
      </c>
      <c r="K54" s="21">
        <v>41456</v>
      </c>
      <c r="L54" s="3">
        <v>5</v>
      </c>
      <c r="M54" s="3">
        <v>1</v>
      </c>
      <c r="N54" s="3">
        <v>17</v>
      </c>
      <c r="O54" s="16">
        <f t="shared" si="0"/>
        <v>42670</v>
      </c>
      <c r="P54" s="15">
        <v>51</v>
      </c>
      <c r="Q54" s="38" t="s">
        <v>114</v>
      </c>
    </row>
    <row r="55" spans="3:17">
      <c r="C55" s="37" t="s">
        <v>157</v>
      </c>
      <c r="D55" s="4" t="s">
        <v>72</v>
      </c>
      <c r="E55" s="4" t="s">
        <v>92</v>
      </c>
      <c r="F55" s="4" t="s">
        <v>23</v>
      </c>
      <c r="G55" s="4" t="s">
        <v>97</v>
      </c>
      <c r="H55" s="3" t="s">
        <v>109</v>
      </c>
      <c r="I55" s="3">
        <v>1</v>
      </c>
      <c r="J55" s="3">
        <v>1993</v>
      </c>
      <c r="K55" s="21">
        <v>42401</v>
      </c>
      <c r="L55" s="3">
        <v>3</v>
      </c>
      <c r="M55" s="3">
        <v>0</v>
      </c>
      <c r="N55" s="3">
        <v>6</v>
      </c>
      <c r="O55" s="16">
        <f t="shared" si="0"/>
        <v>15060</v>
      </c>
      <c r="P55" s="15">
        <v>74</v>
      </c>
      <c r="Q55" s="38" t="s">
        <v>113</v>
      </c>
    </row>
    <row r="56" spans="3:17">
      <c r="C56" s="37" t="s">
        <v>158</v>
      </c>
      <c r="D56" s="4" t="s">
        <v>73</v>
      </c>
      <c r="E56" s="4" t="s">
        <v>91</v>
      </c>
      <c r="F56" s="4" t="s">
        <v>94</v>
      </c>
      <c r="G56" s="4" t="s">
        <v>97</v>
      </c>
      <c r="H56" s="3" t="s">
        <v>109</v>
      </c>
      <c r="I56" s="3">
        <v>0.76</v>
      </c>
      <c r="J56" s="3">
        <v>1989</v>
      </c>
      <c r="K56" s="21">
        <v>42917</v>
      </c>
      <c r="L56" s="3">
        <v>2</v>
      </c>
      <c r="M56" s="3">
        <v>0</v>
      </c>
      <c r="N56" s="3">
        <v>2</v>
      </c>
      <c r="O56" s="16">
        <f t="shared" si="0"/>
        <v>5020</v>
      </c>
      <c r="P56" s="15">
        <v>67</v>
      </c>
      <c r="Q56" s="38" t="s">
        <v>113</v>
      </c>
    </row>
    <row r="57" spans="3:17">
      <c r="C57" s="37" t="s">
        <v>90</v>
      </c>
      <c r="D57" s="4" t="s">
        <v>74</v>
      </c>
      <c r="E57" s="4" t="s">
        <v>91</v>
      </c>
      <c r="F57" s="4" t="s">
        <v>94</v>
      </c>
      <c r="G57" s="4" t="s">
        <v>97</v>
      </c>
      <c r="H57" s="3" t="s">
        <v>109</v>
      </c>
      <c r="I57" s="3">
        <v>0.67</v>
      </c>
      <c r="J57" s="3">
        <v>1986</v>
      </c>
      <c r="K57" s="21">
        <v>42036</v>
      </c>
      <c r="L57" s="3">
        <v>3</v>
      </c>
      <c r="M57" s="3">
        <v>0</v>
      </c>
      <c r="N57" s="3">
        <v>9</v>
      </c>
      <c r="O57" s="16">
        <f t="shared" si="0"/>
        <v>22590</v>
      </c>
      <c r="P57" s="15">
        <v>60</v>
      </c>
      <c r="Q57" s="38" t="s">
        <v>114</v>
      </c>
    </row>
    <row r="58" spans="3:17">
      <c r="C58" s="37" t="s">
        <v>159</v>
      </c>
      <c r="D58" s="4" t="s">
        <v>75</v>
      </c>
      <c r="E58" s="4" t="s">
        <v>92</v>
      </c>
      <c r="F58" s="4" t="s">
        <v>24</v>
      </c>
      <c r="G58" s="4" t="s">
        <v>96</v>
      </c>
      <c r="H58" s="3" t="s">
        <v>109</v>
      </c>
      <c r="I58" s="3">
        <v>0.4</v>
      </c>
      <c r="J58" s="3">
        <v>1997</v>
      </c>
      <c r="K58" s="21">
        <v>41671</v>
      </c>
      <c r="L58" s="3">
        <v>5</v>
      </c>
      <c r="M58" s="3">
        <v>0</v>
      </c>
      <c r="N58" s="3">
        <v>14</v>
      </c>
      <c r="O58" s="16">
        <f t="shared" si="0"/>
        <v>35140</v>
      </c>
      <c r="P58" s="15">
        <v>75</v>
      </c>
      <c r="Q58" s="38" t="s">
        <v>112</v>
      </c>
    </row>
    <row r="59" spans="3:17">
      <c r="C59" s="37" t="s">
        <v>160</v>
      </c>
      <c r="D59" s="4" t="s">
        <v>76</v>
      </c>
      <c r="E59" s="4" t="s">
        <v>93</v>
      </c>
      <c r="F59" s="4" t="s">
        <v>24</v>
      </c>
      <c r="G59" s="4" t="s">
        <v>97</v>
      </c>
      <c r="H59" s="3" t="s">
        <v>110</v>
      </c>
      <c r="I59" s="3">
        <v>0.84</v>
      </c>
      <c r="J59" s="3">
        <v>1991</v>
      </c>
      <c r="K59" s="21">
        <v>42036</v>
      </c>
      <c r="L59" s="3">
        <v>1</v>
      </c>
      <c r="M59" s="3">
        <v>0</v>
      </c>
      <c r="N59" s="3">
        <v>7</v>
      </c>
      <c r="O59" s="16">
        <f t="shared" si="0"/>
        <v>17570</v>
      </c>
      <c r="P59" s="15">
        <v>73</v>
      </c>
      <c r="Q59" s="38" t="s">
        <v>113</v>
      </c>
    </row>
    <row r="60" spans="3:17">
      <c r="C60" s="39" t="s">
        <v>161</v>
      </c>
      <c r="D60" s="40" t="s">
        <v>77</v>
      </c>
      <c r="E60" s="40" t="s">
        <v>92</v>
      </c>
      <c r="F60" s="40" t="s">
        <v>24</v>
      </c>
      <c r="G60" s="40" t="s">
        <v>98</v>
      </c>
      <c r="H60" s="41" t="s">
        <v>110</v>
      </c>
      <c r="I60" s="41">
        <v>0.11</v>
      </c>
      <c r="J60" s="41">
        <v>1996</v>
      </c>
      <c r="K60" s="42">
        <v>41456</v>
      </c>
      <c r="L60" s="41">
        <v>4</v>
      </c>
      <c r="M60" s="41">
        <v>1</v>
      </c>
      <c r="N60" s="41">
        <v>16</v>
      </c>
      <c r="O60" s="43">
        <f t="shared" si="0"/>
        <v>40160</v>
      </c>
      <c r="P60" s="44">
        <v>77</v>
      </c>
      <c r="Q60" s="45" t="s">
        <v>112</v>
      </c>
    </row>
    <row r="61" spans="3:17">
      <c r="C61" s="39" t="s">
        <v>236</v>
      </c>
      <c r="D61" s="40" t="s">
        <v>237</v>
      </c>
      <c r="E61" s="4" t="s">
        <v>91</v>
      </c>
      <c r="F61" s="40" t="s">
        <v>235</v>
      </c>
      <c r="G61" s="40" t="s">
        <v>96</v>
      </c>
      <c r="H61" s="41" t="s">
        <v>110</v>
      </c>
      <c r="I61" s="41"/>
      <c r="J61" s="41"/>
      <c r="K61" s="42"/>
      <c r="L61" s="41"/>
      <c r="M61" s="41"/>
      <c r="N61" s="41"/>
      <c r="O61" s="43"/>
      <c r="P61" s="44"/>
      <c r="Q61" s="56"/>
    </row>
  </sheetData>
  <mergeCells count="27">
    <mergeCell ref="N1:N6"/>
    <mergeCell ref="C1:C6"/>
    <mergeCell ref="E1:E6"/>
    <mergeCell ref="F1:F6"/>
    <mergeCell ref="G1:G6"/>
    <mergeCell ref="H1:H6"/>
    <mergeCell ref="S17:S18"/>
    <mergeCell ref="S20:S24"/>
    <mergeCell ref="T32:T33"/>
    <mergeCell ref="I1:I6"/>
    <mergeCell ref="J1:J6"/>
    <mergeCell ref="K1:K6"/>
    <mergeCell ref="L1:L6"/>
    <mergeCell ref="M1:M6"/>
    <mergeCell ref="S25:T25"/>
    <mergeCell ref="S8:T8"/>
    <mergeCell ref="S7:T7"/>
    <mergeCell ref="S15:T15"/>
    <mergeCell ref="S12:T14"/>
    <mergeCell ref="P1:P6"/>
    <mergeCell ref="Q1:Q6"/>
    <mergeCell ref="S10:T10"/>
    <mergeCell ref="T35:U35"/>
    <mergeCell ref="T36:U36"/>
    <mergeCell ref="S30:S33"/>
    <mergeCell ref="T20:T23"/>
    <mergeCell ref="U20:U23"/>
  </mergeCells>
  <conditionalFormatting sqref="C8:Q61">
    <cfRule type="expression" dxfId="1" priority="1">
      <formula>$E8 = $S$9</formula>
    </cfRule>
    <cfRule type="expression" dxfId="0" priority="2">
      <formula>$E8 = $S$9</formula>
    </cfRule>
  </conditionalFormatting>
  <conditionalFormatting sqref="E8:E61">
    <cfRule type="expression" priority="3">
      <formula>$E8 = $S$9</formula>
    </cfRule>
  </conditionalFormatting>
  <dataValidations count="14">
    <dataValidation type="whole" allowBlank="1" showInputMessage="1" showErrorMessage="1" sqref="O3:O6" xr:uid="{00000000-0002-0000-0200-000000000000}">
      <formula1>1</formula1>
      <formula2>2</formula2>
    </dataValidation>
    <dataValidation type="date" operator="lessThanOrEqual" allowBlank="1" showInputMessage="1" showErrorMessage="1" errorTitle="Invalid Date" error="Date is invalid" sqref="K8:K61" xr:uid="{00000000-0002-0000-0200-000001000000}">
      <formula1>TODAY()</formula1>
    </dataValidation>
    <dataValidation type="list" allowBlank="1" showInputMessage="1" showErrorMessage="1" sqref="S9 E8:E61 S36" xr:uid="{C00C34A9-9C3C-4554-A2BA-A9B540375336}">
      <formula1>Campuses</formula1>
    </dataValidation>
    <dataValidation type="list" allowBlank="1" showInputMessage="1" showErrorMessage="1" sqref="F8:F61" xr:uid="{7DA8F2DB-7823-4CE1-97DB-0484157371FE}">
      <formula1>Nationalities</formula1>
    </dataValidation>
    <dataValidation type="list" allowBlank="1" showInputMessage="1" showErrorMessage="1" sqref="T24 G8:G61 S16 S35" xr:uid="{533A443E-170E-4C27-8577-4DB9C3A2E0F3}">
      <formula1>Courses</formula1>
    </dataValidation>
    <dataValidation type="list" errorStyle="information" allowBlank="1" showInputMessage="1" showErrorMessage="1" error="Others than Female and Male" sqref="H8:H61" xr:uid="{E052032C-FC6F-47C7-BBB9-A9277646A4C2}">
      <formula1>"Female, Male"</formula1>
    </dataValidation>
    <dataValidation type="decimal" allowBlank="1" showInputMessage="1" showErrorMessage="1" sqref="I8:I61" xr:uid="{1DBF39F3-86DF-4ABB-9342-7720870DBF9C}">
      <formula1>0</formula1>
      <formula2>1</formula2>
    </dataValidation>
    <dataValidation type="whole" errorStyle="warning" operator="lessThanOrEqual" allowBlank="1" showInputMessage="1" showErrorMessage="1" error="Students LESS than 16 years old" sqref="J8:J61" xr:uid="{7AB31F77-1F0F-4EE3-AD2B-32AA556DD0CB}">
      <formula1>YEAR(TODAY()-16)</formula1>
    </dataValidation>
    <dataValidation type="whole" allowBlank="1" showInputMessage="1" showErrorMessage="1" sqref="L8:L61" xr:uid="{29725780-BD3D-44D0-9292-D86131C8E2D5}">
      <formula1>0</formula1>
      <formula2>5</formula2>
    </dataValidation>
    <dataValidation type="whole" operator="lessThan" allowBlank="1" showInputMessage="1" showErrorMessage="1" sqref="N8:N61" xr:uid="{32ACD3E5-981D-4D50-A563-A6FF2877F5DE}">
      <formula1>30</formula1>
    </dataValidation>
    <dataValidation type="whole" allowBlank="1" showInputMessage="1" showErrorMessage="1" sqref="P8:P61" xr:uid="{054945B6-589E-42E7-85AB-5FFF6513598C}">
      <formula1>0</formula1>
      <formula2>100</formula2>
    </dataValidation>
    <dataValidation type="list" errorStyle="information" allowBlank="1" showInputMessage="1" showErrorMessage="1" prompt="Less than 50: Fail,_x000a_50 ~ 65: Pass,_x000a_65 ~ 75: Credit,_x000a_75 ~ 85: Distinction,_x000a_More than 85: High Distinction" sqref="Q8:Q61 U24" xr:uid="{3B9FEA31-B563-416E-924E-DB518A120D9B}">
      <formula1>Total_Grades</formula1>
    </dataValidation>
    <dataValidation type="custom" allowBlank="1" showInputMessage="1" showErrorMessage="1" error="Duplicate data is not valid." sqref="C8:C61" xr:uid="{9A9E89AD-CCC5-4E88-801A-36D2C31893DA}">
      <formula1>COUNTIFS(Student_number, $C8) &lt;= 1</formula1>
    </dataValidation>
    <dataValidation type="whole" operator="lessThanOrEqual" allowBlank="1" showInputMessage="1" showErrorMessage="1" sqref="M8:M61" xr:uid="{E42C6E44-0878-4B07-8258-DD11919EF655}">
      <formula1>L8</formula1>
    </dataValidation>
  </dataValidations>
  <pageMargins left="0.7" right="0.7" top="0.75" bottom="0.75" header="0.3" footer="0.3"/>
  <pageSetup paperSize="9" orientation="portrait" r:id="rId1"/>
  <ignoredErrors>
    <ignoredError sqref="C60:C61" listDataValidation="1"/>
  </ignoredError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7"/>
  <sheetViews>
    <sheetView workbookViewId="0">
      <selection activeCell="C18" sqref="C18"/>
    </sheetView>
  </sheetViews>
  <sheetFormatPr defaultRowHeight="14.4"/>
  <cols>
    <col min="1" max="1" width="18.44140625" customWidth="1"/>
    <col min="2" max="2" width="12" customWidth="1"/>
    <col min="3" max="3" width="19.77734375" customWidth="1"/>
    <col min="4" max="6" width="12" customWidth="1"/>
    <col min="7" max="7" width="18" customWidth="1"/>
    <col min="8" max="8" width="12" customWidth="1"/>
    <col min="9" max="9" width="11.33203125" customWidth="1"/>
    <col min="10" max="10" width="13.88671875" customWidth="1"/>
    <col min="11" max="11" width="11.33203125" customWidth="1"/>
  </cols>
  <sheetData>
    <row r="3" spans="1:7" ht="29.4" thickBot="1">
      <c r="A3" s="102" t="s">
        <v>162</v>
      </c>
      <c r="B3" s="102"/>
      <c r="C3" s="102"/>
      <c r="D3" s="102"/>
      <c r="E3" s="102"/>
      <c r="F3" s="102"/>
      <c r="G3" s="102"/>
    </row>
    <row r="4" spans="1:7" ht="18">
      <c r="A4" s="52" t="s">
        <v>231</v>
      </c>
      <c r="C4" s="52" t="s">
        <v>232</v>
      </c>
      <c r="E4" s="52" t="s">
        <v>233</v>
      </c>
      <c r="G4" s="54" t="s">
        <v>234</v>
      </c>
    </row>
    <row r="5" spans="1:7">
      <c r="A5" s="51" t="s">
        <v>93</v>
      </c>
      <c r="C5" s="51" t="s">
        <v>94</v>
      </c>
      <c r="E5" s="51" t="s">
        <v>96</v>
      </c>
      <c r="G5" s="53" t="s">
        <v>113</v>
      </c>
    </row>
    <row r="6" spans="1:7">
      <c r="A6" s="51" t="s">
        <v>91</v>
      </c>
      <c r="C6" s="51" t="s">
        <v>15</v>
      </c>
      <c r="E6" s="51" t="s">
        <v>97</v>
      </c>
      <c r="G6" s="53" t="s">
        <v>112</v>
      </c>
    </row>
    <row r="7" spans="1:7">
      <c r="A7" s="11" t="s">
        <v>92</v>
      </c>
      <c r="C7" s="51" t="s">
        <v>23</v>
      </c>
      <c r="E7" s="11" t="s">
        <v>98</v>
      </c>
      <c r="G7" s="53" t="s">
        <v>116</v>
      </c>
    </row>
    <row r="8" spans="1:7">
      <c r="C8" s="51" t="s">
        <v>24</v>
      </c>
      <c r="G8" s="53" t="s">
        <v>115</v>
      </c>
    </row>
    <row r="9" spans="1:7">
      <c r="C9" s="51" t="s">
        <v>17</v>
      </c>
      <c r="G9" s="55" t="s">
        <v>114</v>
      </c>
    </row>
    <row r="10" spans="1:7">
      <c r="C10" s="51" t="s">
        <v>18</v>
      </c>
    </row>
    <row r="11" spans="1:7">
      <c r="C11" s="51" t="s">
        <v>19</v>
      </c>
    </row>
    <row r="12" spans="1:7">
      <c r="C12" s="51" t="s">
        <v>16</v>
      </c>
    </row>
    <row r="13" spans="1:7">
      <c r="C13" s="51" t="s">
        <v>95</v>
      </c>
    </row>
    <row r="14" spans="1:7">
      <c r="C14" s="51" t="s">
        <v>21</v>
      </c>
    </row>
    <row r="15" spans="1:7">
      <c r="C15" s="51" t="s">
        <v>20</v>
      </c>
    </row>
    <row r="16" spans="1:7">
      <c r="C16" s="11" t="s">
        <v>22</v>
      </c>
    </row>
    <row r="17" spans="3:3">
      <c r="C17" s="11" t="s">
        <v>235</v>
      </c>
    </row>
  </sheetData>
  <sortState xmlns:xlrd2="http://schemas.microsoft.com/office/spreadsheetml/2017/richdata2" ref="G5:G9">
    <sortCondition ref="G5:G9"/>
  </sortState>
  <mergeCells count="1">
    <mergeCell ref="A3:G3"/>
  </mergeCell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Instructions </vt:lpstr>
      <vt:lpstr>Instruction</vt:lpstr>
      <vt:lpstr>Students-database</vt:lpstr>
      <vt:lpstr>Lists</vt:lpstr>
      <vt:lpstr>Attendance_Percentage__Current_Semester</vt:lpstr>
      <vt:lpstr>Average_Total_Marks_out_of_100</vt:lpstr>
      <vt:lpstr>Birth_Year</vt:lpstr>
      <vt:lpstr>Campus</vt:lpstr>
      <vt:lpstr>Campuses</vt:lpstr>
      <vt:lpstr>Course</vt:lpstr>
      <vt:lpstr>Courses</vt:lpstr>
      <vt:lpstr>First_Enrolment_Date</vt:lpstr>
      <vt:lpstr>Gender</vt:lpstr>
      <vt:lpstr>Nationalities</vt:lpstr>
      <vt:lpstr>Nationality</vt:lpstr>
      <vt:lpstr>Number_of_Units_enrolled__Current_Semester</vt:lpstr>
      <vt:lpstr>Number_of_units_Failed__Current_Semester</vt:lpstr>
      <vt:lpstr>Student_name</vt:lpstr>
      <vt:lpstr>Student_number</vt:lpstr>
      <vt:lpstr>Total_Grade</vt:lpstr>
      <vt:lpstr>Total_Grades</vt:lpstr>
      <vt:lpstr>Total_Number_of_units_enrolled</vt:lpstr>
      <vt:lpstr>Total_payments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Amy Pham</cp:lastModifiedBy>
  <dcterms:created xsi:type="dcterms:W3CDTF">2016-08-30T01:18:10Z</dcterms:created>
  <dcterms:modified xsi:type="dcterms:W3CDTF">2025-03-23T02:55:12Z</dcterms:modified>
</cp:coreProperties>
</file>