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D:\2025\Coursera\EXCEL for BUSINESS\EXCEL_INTERMEDIATE I\Week 5\20250303_practice\"/>
    </mc:Choice>
  </mc:AlternateContent>
  <xr:revisionPtr revIDLastSave="0" documentId="13_ncr:1_{F631C10F-481D-43C1-A4B5-3011305FE9C5}" xr6:coauthVersionLast="47" xr6:coauthVersionMax="47" xr10:uidLastSave="{00000000-0000-0000-0000-000000000000}"/>
  <bookViews>
    <workbookView xWindow="28680" yWindow="-120" windowWidth="25440" windowHeight="15270" xr2:uid="{00000000-000D-0000-FFFF-FFFF00000000}"/>
  </bookViews>
  <sheets>
    <sheet name="Instructions" sheetId="4" r:id="rId1"/>
    <sheet name="ASX200 Range" sheetId="6" r:id="rId2"/>
    <sheet name="ASX200 Table" sheetId="5" r:id="rId3"/>
    <sheet name="ASX200" sheetId="1" r:id="rId4"/>
  </sheets>
  <externalReferences>
    <externalReference r:id="rId5"/>
  </externalReferences>
  <definedNames>
    <definedName name="_1st_instalment">'[1]Project-Data'!$I$6:$I$65</definedName>
    <definedName name="_2nd_instalment">'[1]Project-Data'!$J$6:$J$65</definedName>
    <definedName name="_3rd_instalment">'[1]Project-Data'!$K$6:$K$65</definedName>
    <definedName name="_4th_instalment">'[1]Project-Data'!$L$6:$L$65</definedName>
    <definedName name="Finish_date">'[1]Project-Data'!$E$6:$E$65</definedName>
    <definedName name="Project_cost">'[1]Project-Data'!$G$6:$G$65</definedName>
    <definedName name="Project_profit">'[1]Project-Data'!$O$6:$O$65</definedName>
    <definedName name="Quoted_price">'[1]Project-Data'!$H$6:$H$65</definedName>
    <definedName name="Start_date">'[1]Project-Data'!$D$6:$D$65</definedName>
    <definedName name="Total_receipts">'[1]Project-Data'!$M$6:$M$65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14" i="6" l="1"/>
  <c r="D212" i="6"/>
  <c r="D206" i="6"/>
  <c r="D199" i="6"/>
  <c r="D176" i="6"/>
  <c r="D139" i="6"/>
  <c r="D128" i="6"/>
  <c r="D108" i="6"/>
  <c r="D89" i="6"/>
  <c r="D62" i="6"/>
  <c r="D53" i="6"/>
  <c r="D39" i="6"/>
  <c r="K138" i="6"/>
  <c r="J138" i="6"/>
  <c r="K107" i="6"/>
  <c r="J107" i="6"/>
  <c r="K106" i="6"/>
  <c r="J106" i="6"/>
  <c r="K198" i="6"/>
  <c r="J198" i="6"/>
  <c r="K38" i="6"/>
  <c r="J38" i="6"/>
  <c r="K175" i="6"/>
  <c r="J175" i="6"/>
  <c r="K52" i="6"/>
  <c r="J52" i="6"/>
  <c r="K37" i="6"/>
  <c r="J37" i="6"/>
  <c r="K174" i="6"/>
  <c r="J174" i="6"/>
  <c r="K88" i="6"/>
  <c r="J88" i="6"/>
  <c r="K173" i="6"/>
  <c r="J173" i="6"/>
  <c r="K105" i="6"/>
  <c r="J105" i="6"/>
  <c r="K104" i="6"/>
  <c r="J104" i="6"/>
  <c r="K211" i="6"/>
  <c r="J211" i="6"/>
  <c r="K172" i="6"/>
  <c r="J172" i="6"/>
  <c r="K36" i="6"/>
  <c r="J36" i="6"/>
  <c r="K103" i="6"/>
  <c r="J103" i="6"/>
  <c r="K197" i="6"/>
  <c r="J197" i="6"/>
  <c r="K51" i="6"/>
  <c r="J51" i="6"/>
  <c r="K171" i="6"/>
  <c r="J171" i="6"/>
  <c r="K35" i="6"/>
  <c r="J35" i="6"/>
  <c r="K137" i="6"/>
  <c r="J137" i="6"/>
  <c r="K127" i="6"/>
  <c r="J127" i="6"/>
  <c r="K126" i="6"/>
  <c r="J126" i="6"/>
  <c r="K205" i="6"/>
  <c r="J205" i="6"/>
  <c r="K34" i="6"/>
  <c r="J34" i="6"/>
  <c r="K87" i="6"/>
  <c r="J87" i="6"/>
  <c r="K33" i="6"/>
  <c r="J33" i="6"/>
  <c r="K170" i="6"/>
  <c r="J170" i="6"/>
  <c r="K32" i="6"/>
  <c r="J32" i="6"/>
  <c r="K102" i="6"/>
  <c r="J102" i="6"/>
  <c r="K50" i="6"/>
  <c r="J50" i="6"/>
  <c r="K31" i="6"/>
  <c r="J31" i="6"/>
  <c r="K86" i="6"/>
  <c r="J86" i="6"/>
  <c r="K101" i="6"/>
  <c r="J101" i="6"/>
  <c r="K30" i="6"/>
  <c r="J30" i="6"/>
  <c r="K29" i="6"/>
  <c r="J29" i="6"/>
  <c r="K136" i="6"/>
  <c r="J136" i="6"/>
  <c r="K169" i="6"/>
  <c r="J169" i="6"/>
  <c r="K28" i="6"/>
  <c r="J28" i="6"/>
  <c r="K49" i="6"/>
  <c r="J49" i="6"/>
  <c r="K100" i="6"/>
  <c r="J100" i="6"/>
  <c r="K99" i="6"/>
  <c r="J99" i="6"/>
  <c r="K27" i="6"/>
  <c r="J27" i="6"/>
  <c r="K135" i="6"/>
  <c r="J135" i="6"/>
  <c r="K125" i="6"/>
  <c r="J125" i="6"/>
  <c r="K26" i="6"/>
  <c r="J26" i="6"/>
  <c r="K25" i="6"/>
  <c r="J25" i="6"/>
  <c r="K61" i="6"/>
  <c r="J61" i="6"/>
  <c r="J124" i="6"/>
  <c r="K24" i="6"/>
  <c r="J24" i="6"/>
  <c r="K23" i="6"/>
  <c r="J23" i="6"/>
  <c r="K22" i="6"/>
  <c r="J22" i="6"/>
  <c r="K196" i="6"/>
  <c r="J196" i="6"/>
  <c r="K123" i="6"/>
  <c r="J123" i="6"/>
  <c r="K168" i="6"/>
  <c r="J168" i="6"/>
  <c r="K48" i="6"/>
  <c r="J48" i="6"/>
  <c r="K21" i="6"/>
  <c r="J21" i="6"/>
  <c r="K20" i="6"/>
  <c r="J20" i="6"/>
  <c r="K195" i="6"/>
  <c r="J195" i="6"/>
  <c r="K19" i="6"/>
  <c r="J19" i="6"/>
  <c r="K47" i="6"/>
  <c r="J47" i="6"/>
  <c r="K134" i="6"/>
  <c r="J134" i="6"/>
  <c r="K194" i="6"/>
  <c r="J194" i="6"/>
  <c r="K85" i="6"/>
  <c r="J85" i="6"/>
  <c r="K193" i="6"/>
  <c r="J193" i="6"/>
  <c r="K192" i="6"/>
  <c r="J192" i="6"/>
  <c r="K18" i="6"/>
  <c r="J18" i="6"/>
  <c r="K17" i="6"/>
  <c r="J17" i="6"/>
  <c r="K204" i="6"/>
  <c r="J204" i="6"/>
  <c r="K167" i="6"/>
  <c r="J167" i="6"/>
  <c r="K122" i="6"/>
  <c r="J122" i="6"/>
  <c r="K16" i="6"/>
  <c r="J16" i="6"/>
  <c r="K98" i="6"/>
  <c r="J98" i="6"/>
  <c r="K166" i="6"/>
  <c r="J166" i="6"/>
  <c r="K191" i="6"/>
  <c r="J191" i="6"/>
  <c r="K190" i="6"/>
  <c r="J190" i="6"/>
  <c r="K165" i="6"/>
  <c r="J165" i="6"/>
  <c r="K133" i="6"/>
  <c r="J133" i="6"/>
  <c r="K46" i="6"/>
  <c r="J46" i="6"/>
  <c r="K164" i="6"/>
  <c r="J164" i="6"/>
  <c r="K163" i="6"/>
  <c r="J163" i="6"/>
  <c r="K121" i="6"/>
  <c r="J121" i="6"/>
  <c r="K189" i="6"/>
  <c r="J189" i="6"/>
  <c r="K84" i="6"/>
  <c r="J84" i="6"/>
  <c r="K203" i="6"/>
  <c r="J203" i="6"/>
  <c r="K15" i="6"/>
  <c r="J15" i="6"/>
  <c r="K132" i="6"/>
  <c r="J132" i="6"/>
  <c r="K188" i="6"/>
  <c r="J188" i="6"/>
  <c r="K14" i="6"/>
  <c r="J14" i="6"/>
  <c r="K162" i="6"/>
  <c r="J162" i="6"/>
  <c r="K13" i="6"/>
  <c r="J13" i="6"/>
  <c r="K12" i="6"/>
  <c r="J12" i="6"/>
  <c r="K83" i="6"/>
  <c r="J83" i="6"/>
  <c r="K187" i="6"/>
  <c r="J187" i="6"/>
  <c r="K161" i="6"/>
  <c r="J161" i="6"/>
  <c r="K45" i="6"/>
  <c r="J45" i="6"/>
  <c r="K160" i="6"/>
  <c r="J160" i="6"/>
  <c r="K159" i="6"/>
  <c r="J159" i="6"/>
  <c r="K158" i="6"/>
  <c r="J158" i="6"/>
  <c r="K157" i="6"/>
  <c r="J157" i="6"/>
  <c r="K186" i="6"/>
  <c r="J186" i="6"/>
  <c r="K11" i="6"/>
  <c r="J11" i="6"/>
  <c r="K60" i="6"/>
  <c r="J60" i="6"/>
  <c r="K131" i="6"/>
  <c r="J131" i="6"/>
  <c r="K44" i="6"/>
  <c r="J44" i="6"/>
  <c r="K59" i="6"/>
  <c r="J59" i="6"/>
  <c r="K97" i="6"/>
  <c r="J97" i="6"/>
  <c r="K120" i="6"/>
  <c r="J120" i="6"/>
  <c r="K156" i="6"/>
  <c r="J156" i="6"/>
  <c r="K82" i="6"/>
  <c r="J82" i="6"/>
  <c r="K81" i="6"/>
  <c r="J81" i="6"/>
  <c r="K80" i="6"/>
  <c r="J80" i="6"/>
  <c r="K119" i="6"/>
  <c r="J119" i="6"/>
  <c r="K10" i="6"/>
  <c r="J10" i="6"/>
  <c r="K155" i="6"/>
  <c r="J155" i="6"/>
  <c r="K79" i="6"/>
  <c r="J79" i="6"/>
  <c r="K96" i="6"/>
  <c r="J96" i="6"/>
  <c r="K130" i="6"/>
  <c r="J130" i="6"/>
  <c r="K154" i="6"/>
  <c r="J154" i="6"/>
  <c r="K153" i="6"/>
  <c r="J153" i="6"/>
  <c r="K78" i="6"/>
  <c r="J78" i="6"/>
  <c r="K118" i="6"/>
  <c r="J118" i="6"/>
  <c r="K117" i="6"/>
  <c r="J117" i="6"/>
  <c r="K210" i="6"/>
  <c r="J210" i="6"/>
  <c r="K9" i="6"/>
  <c r="J9" i="6"/>
  <c r="K116" i="6"/>
  <c r="J116" i="6"/>
  <c r="K8" i="6"/>
  <c r="J8" i="6"/>
  <c r="K7" i="6"/>
  <c r="J7" i="6"/>
  <c r="K77" i="6"/>
  <c r="J77" i="6"/>
  <c r="K76" i="6"/>
  <c r="J76" i="6"/>
  <c r="K6" i="6"/>
  <c r="J6" i="6"/>
  <c r="K202" i="6"/>
  <c r="J202" i="6"/>
  <c r="K152" i="6"/>
  <c r="J152" i="6"/>
  <c r="K75" i="6"/>
  <c r="J75" i="6"/>
  <c r="K151" i="6"/>
  <c r="J151" i="6"/>
  <c r="K150" i="6"/>
  <c r="J150" i="6"/>
  <c r="K5" i="6"/>
  <c r="J5" i="6"/>
  <c r="K209" i="6"/>
  <c r="J209" i="6"/>
  <c r="K95" i="6"/>
  <c r="J95" i="6"/>
  <c r="K115" i="6"/>
  <c r="J115" i="6"/>
  <c r="K43" i="6"/>
  <c r="J43" i="6"/>
  <c r="K201" i="6"/>
  <c r="J201" i="6"/>
  <c r="K58" i="6"/>
  <c r="J58" i="6"/>
  <c r="K74" i="6"/>
  <c r="J74" i="6"/>
  <c r="K149" i="6"/>
  <c r="J149" i="6"/>
  <c r="K73" i="6"/>
  <c r="J73" i="6"/>
  <c r="K148" i="6"/>
  <c r="J148" i="6"/>
  <c r="K147" i="6"/>
  <c r="J147" i="6"/>
  <c r="K129" i="6"/>
  <c r="J129" i="6"/>
  <c r="K185" i="6"/>
  <c r="J185" i="6"/>
  <c r="K146" i="6"/>
  <c r="J146" i="6"/>
  <c r="K57" i="6"/>
  <c r="J57" i="6"/>
  <c r="K94" i="6"/>
  <c r="J94" i="6"/>
  <c r="K4" i="6"/>
  <c r="J4" i="6"/>
  <c r="K184" i="6"/>
  <c r="J184" i="6"/>
  <c r="K3" i="6"/>
  <c r="J3" i="6"/>
  <c r="K42" i="6"/>
  <c r="J42" i="6"/>
  <c r="K208" i="6"/>
  <c r="J208" i="6"/>
  <c r="K183" i="6"/>
  <c r="J183" i="6"/>
  <c r="K93" i="6"/>
  <c r="J93" i="6"/>
  <c r="K182" i="6"/>
  <c r="J182" i="6"/>
  <c r="K56" i="6"/>
  <c r="J56" i="6"/>
  <c r="K72" i="6"/>
  <c r="J72" i="6"/>
  <c r="K114" i="6"/>
  <c r="J114" i="6"/>
  <c r="K181" i="6"/>
  <c r="J181" i="6"/>
  <c r="K113" i="6"/>
  <c r="J113" i="6"/>
  <c r="K180" i="6"/>
  <c r="J180" i="6"/>
  <c r="K55" i="6"/>
  <c r="J55" i="6"/>
  <c r="K2" i="6"/>
  <c r="J2" i="6"/>
  <c r="K92" i="6"/>
  <c r="J92" i="6"/>
  <c r="K112" i="6"/>
  <c r="J112" i="6"/>
  <c r="K179" i="6"/>
  <c r="J179" i="6"/>
  <c r="K91" i="6"/>
  <c r="J91" i="6"/>
  <c r="K111" i="6"/>
  <c r="J111" i="6"/>
  <c r="K110" i="6"/>
  <c r="J110" i="6"/>
  <c r="K71" i="6"/>
  <c r="J71" i="6"/>
  <c r="K145" i="6"/>
  <c r="J145" i="6"/>
  <c r="K144" i="6"/>
  <c r="J144" i="6"/>
  <c r="K178" i="6"/>
  <c r="J178" i="6"/>
  <c r="K70" i="6"/>
  <c r="J70" i="6"/>
  <c r="K207" i="6"/>
  <c r="J207" i="6"/>
  <c r="K69" i="6"/>
  <c r="J69" i="6"/>
  <c r="K68" i="6"/>
  <c r="J68" i="6"/>
  <c r="K143" i="6"/>
  <c r="J143" i="6"/>
  <c r="K142" i="6"/>
  <c r="J142" i="6"/>
  <c r="K177" i="6"/>
  <c r="J177" i="6"/>
  <c r="K109" i="6"/>
  <c r="J109" i="6"/>
  <c r="K54" i="6"/>
  <c r="J54" i="6"/>
  <c r="K141" i="6"/>
  <c r="J141" i="6"/>
  <c r="K67" i="6"/>
  <c r="J67" i="6"/>
  <c r="K41" i="6"/>
  <c r="J41" i="6"/>
  <c r="K40" i="6"/>
  <c r="J40" i="6"/>
  <c r="K200" i="6"/>
  <c r="J200" i="6"/>
  <c r="K90" i="6"/>
  <c r="J90" i="6"/>
  <c r="K66" i="6"/>
  <c r="J66" i="6"/>
  <c r="K140" i="6"/>
  <c r="J140" i="6"/>
  <c r="K65" i="6"/>
  <c r="J65" i="6"/>
  <c r="K64" i="6"/>
  <c r="J64" i="6"/>
  <c r="K63" i="6"/>
  <c r="J63" i="6"/>
  <c r="D41" i="4"/>
  <c r="B41" i="4"/>
  <c r="J202" i="5"/>
  <c r="K202" i="5"/>
  <c r="B39" i="4"/>
  <c r="K2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K192" i="5"/>
  <c r="K193" i="5"/>
  <c r="K194" i="5"/>
  <c r="K195" i="5"/>
  <c r="K196" i="5"/>
  <c r="K197" i="5"/>
  <c r="K198" i="5"/>
  <c r="K199" i="5"/>
  <c r="K200" i="5"/>
  <c r="K201" i="5"/>
  <c r="J2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J192" i="5"/>
  <c r="J193" i="5"/>
  <c r="J194" i="5"/>
  <c r="J195" i="5"/>
  <c r="J196" i="5"/>
  <c r="J197" i="5"/>
  <c r="J198" i="5"/>
  <c r="J199" i="5"/>
  <c r="J200" i="5"/>
  <c r="J201" i="5"/>
  <c r="J108" i="6" l="1"/>
  <c r="J199" i="6"/>
  <c r="J128" i="6"/>
  <c r="J212" i="6"/>
  <c r="J139" i="6"/>
  <c r="J206" i="6"/>
  <c r="J39" i="6"/>
  <c r="J176" i="6"/>
  <c r="J53" i="6"/>
  <c r="J62" i="6"/>
  <c r="J89" i="6"/>
  <c r="D213" i="6"/>
  <c r="J213" i="6" l="1"/>
</calcChain>
</file>

<file path=xl/sharedStrings.xml><?xml version="1.0" encoding="utf-8"?>
<sst xmlns="http://schemas.openxmlformats.org/spreadsheetml/2006/main" count="1891" uniqueCount="478">
  <si>
    <t>Code</t>
  </si>
  <si>
    <t>Company</t>
  </si>
  <si>
    <t>Sector</t>
  </si>
  <si>
    <t>ABP</t>
  </si>
  <si>
    <t>Abacus Property Group Stapled</t>
  </si>
  <si>
    <t>Real Estate</t>
  </si>
  <si>
    <t>ABC</t>
  </si>
  <si>
    <t>Adelaide Brighton Limited</t>
  </si>
  <si>
    <t>Materials</t>
  </si>
  <si>
    <t>ALQ</t>
  </si>
  <si>
    <t>Als Limited</t>
  </si>
  <si>
    <t>Industrials</t>
  </si>
  <si>
    <t>ALU</t>
  </si>
  <si>
    <t>Altium Limited</t>
  </si>
  <si>
    <t>Information Technology</t>
  </si>
  <si>
    <t>AWC</t>
  </si>
  <si>
    <t>Alumina Limited</t>
  </si>
  <si>
    <t>AMC</t>
  </si>
  <si>
    <t>Amcor Limited</t>
  </si>
  <si>
    <t>AMP</t>
  </si>
  <si>
    <t>AMP Limited</t>
  </si>
  <si>
    <t>Financials</t>
  </si>
  <si>
    <t>ANN</t>
  </si>
  <si>
    <t>Ansell Limited</t>
  </si>
  <si>
    <t>Health Care</t>
  </si>
  <si>
    <t>APA</t>
  </si>
  <si>
    <t>APA Group Stapled</t>
  </si>
  <si>
    <t>Utilities</t>
  </si>
  <si>
    <t>APO</t>
  </si>
  <si>
    <t>Apn Outdoor Group Limited</t>
  </si>
  <si>
    <t>Consumer Discretionary</t>
  </si>
  <si>
    <t>AAD</t>
  </si>
  <si>
    <t>Ardent Leisure Group Stapled</t>
  </si>
  <si>
    <t>ALL</t>
  </si>
  <si>
    <t>Aristocrat Leisure Limited</t>
  </si>
  <si>
    <t>AHY</t>
  </si>
  <si>
    <t>Asaleo Care Limited</t>
  </si>
  <si>
    <t>Consumer Staples</t>
  </si>
  <si>
    <t>ASX</t>
  </si>
  <si>
    <t>ASX Limited</t>
  </si>
  <si>
    <t>AZJ</t>
  </si>
  <si>
    <t>Aurizon Holdings Limited</t>
  </si>
  <si>
    <t>AST</t>
  </si>
  <si>
    <t>Ausnet Services Limited</t>
  </si>
  <si>
    <t>ANZ</t>
  </si>
  <si>
    <t>Australia And New Zealand Banking Group Limited</t>
  </si>
  <si>
    <t>AAC</t>
  </si>
  <si>
    <t>Australian Agricultural Company Limited</t>
  </si>
  <si>
    <t>API</t>
  </si>
  <si>
    <t>Australian Pharmaceutical Industries Limited</t>
  </si>
  <si>
    <t>AOG</t>
  </si>
  <si>
    <t>Aveo Group Stapled</t>
  </si>
  <si>
    <t>BOQ</t>
  </si>
  <si>
    <t>Bank of Queensland Limited</t>
  </si>
  <si>
    <t>BAP</t>
  </si>
  <si>
    <t>Bapcor Limited</t>
  </si>
  <si>
    <t>BPT</t>
  </si>
  <si>
    <t>Beach Energy Limited</t>
  </si>
  <si>
    <t>Energy</t>
  </si>
  <si>
    <t>BGA</t>
  </si>
  <si>
    <t>Bega Cheese Limited</t>
  </si>
  <si>
    <t>BEN</t>
  </si>
  <si>
    <t>Bendigo And Adelaide Bank Limited</t>
  </si>
  <si>
    <t>BHP</t>
  </si>
  <si>
    <t>BHP Billiton Limited</t>
  </si>
  <si>
    <t>BKL</t>
  </si>
  <si>
    <t>Blackmores Limited</t>
  </si>
  <si>
    <t>BSL</t>
  </si>
  <si>
    <t>Bluescope Steel Limited</t>
  </si>
  <si>
    <t>BLD</t>
  </si>
  <si>
    <t>Boral Limited</t>
  </si>
  <si>
    <t>BXB</t>
  </si>
  <si>
    <t>Brambles Limited</t>
  </si>
  <si>
    <t>BRG</t>
  </si>
  <si>
    <t>Breville Group Limited</t>
  </si>
  <si>
    <t>BKW</t>
  </si>
  <si>
    <t>Brickworks Limited</t>
  </si>
  <si>
    <t>BTT</t>
  </si>
  <si>
    <t>BT Investment Management Limited</t>
  </si>
  <si>
    <t>BWP</t>
  </si>
  <si>
    <t>BWP Trust Ord Units</t>
  </si>
  <si>
    <t>CTX</t>
  </si>
  <si>
    <t>Caltex Australia Limited</t>
  </si>
  <si>
    <t>CGF</t>
  </si>
  <si>
    <t>Challenger Limited</t>
  </si>
  <si>
    <t>CHC</t>
  </si>
  <si>
    <t>Charter Hall Group Forus</t>
  </si>
  <si>
    <t>CQR</t>
  </si>
  <si>
    <t>Charter Hall Retail Reit Unit</t>
  </si>
  <si>
    <t>CNU</t>
  </si>
  <si>
    <t>Chorus Limited NZX</t>
  </si>
  <si>
    <t>Telecommunication Services</t>
  </si>
  <si>
    <t>CCL</t>
  </si>
  <si>
    <t>Coca-cola Amatil Limited</t>
  </si>
  <si>
    <t>COH</t>
  </si>
  <si>
    <t>Cochlear Limited</t>
  </si>
  <si>
    <t>CBA</t>
  </si>
  <si>
    <t>Commonwealth Bank of Australia</t>
  </si>
  <si>
    <t>CPU</t>
  </si>
  <si>
    <t>Computershare Limited</t>
  </si>
  <si>
    <t>CTD</t>
  </si>
  <si>
    <t>Corporate Travel Management Limited</t>
  </si>
  <si>
    <t>CCP</t>
  </si>
  <si>
    <t>Credit Corp Group Limited</t>
  </si>
  <si>
    <t>CMW</t>
  </si>
  <si>
    <t>Cromwell Property Group Stapled</t>
  </si>
  <si>
    <t>CWN</t>
  </si>
  <si>
    <t>Crown Resorts Limited</t>
  </si>
  <si>
    <t>CSL</t>
  </si>
  <si>
    <t>CSL Limited</t>
  </si>
  <si>
    <t>CSR</t>
  </si>
  <si>
    <t>CSR Limited</t>
  </si>
  <si>
    <t>DXS</t>
  </si>
  <si>
    <t>Dexus Stapled</t>
  </si>
  <si>
    <t>DMP</t>
  </si>
  <si>
    <t>Domino's Pizza Enterprises Limited</t>
  </si>
  <si>
    <t>DOW</t>
  </si>
  <si>
    <t>Downer Edi Limited</t>
  </si>
  <si>
    <t>DLX</t>
  </si>
  <si>
    <t>Duluxgroup Limited</t>
  </si>
  <si>
    <t>EVN</t>
  </si>
  <si>
    <t>Evolution Mining Limited</t>
  </si>
  <si>
    <t>FXJ</t>
  </si>
  <si>
    <t>Fairfax Media Limited</t>
  </si>
  <si>
    <t>FPH</t>
  </si>
  <si>
    <t>Fisher &amp; Paykel Healthcare Corporation Limited NZX</t>
  </si>
  <si>
    <t>FBU</t>
  </si>
  <si>
    <t>Fletcher Building Limited NZX</t>
  </si>
  <si>
    <t>FXL</t>
  </si>
  <si>
    <t>Flexigroup Limited</t>
  </si>
  <si>
    <t>FLT</t>
  </si>
  <si>
    <t>Flight Centre Travel Group Limited</t>
  </si>
  <si>
    <t>FMG</t>
  </si>
  <si>
    <t>Fortescue Metals Group LTD</t>
  </si>
  <si>
    <t>GUD</t>
  </si>
  <si>
    <t>G.u.d. Holdings Limited</t>
  </si>
  <si>
    <t>GEM</t>
  </si>
  <si>
    <t>G8 Education Limited</t>
  </si>
  <si>
    <t>GXY</t>
  </si>
  <si>
    <t>Galaxy Resources Limited</t>
  </si>
  <si>
    <t>GMA</t>
  </si>
  <si>
    <t>Genworth Mortgage Insurance Australia Limited</t>
  </si>
  <si>
    <t>GMG</t>
  </si>
  <si>
    <t>Goodman Group Stapled</t>
  </si>
  <si>
    <t>GPT</t>
  </si>
  <si>
    <t>GPT Group Stapled</t>
  </si>
  <si>
    <t>GNC</t>
  </si>
  <si>
    <t>Graincorp Limited</t>
  </si>
  <si>
    <t>GXL</t>
  </si>
  <si>
    <t>Greencross Limited</t>
  </si>
  <si>
    <t>GOZ</t>
  </si>
  <si>
    <t>Growthpoint Properties Australia Stapled</t>
  </si>
  <si>
    <t>GWA</t>
  </si>
  <si>
    <t>GWA Group Limited</t>
  </si>
  <si>
    <t>HVN</t>
  </si>
  <si>
    <t>Harvey Norman Holdings Limited</t>
  </si>
  <si>
    <t>HSO</t>
  </si>
  <si>
    <t>Healthscope Limited</t>
  </si>
  <si>
    <t>ILU</t>
  </si>
  <si>
    <t>Iluka Resources Limited</t>
  </si>
  <si>
    <t>IPL</t>
  </si>
  <si>
    <t>Incitec Pivot Limited</t>
  </si>
  <si>
    <t>IGO</t>
  </si>
  <si>
    <t>Independence Group NL</t>
  </si>
  <si>
    <t>IFN</t>
  </si>
  <si>
    <t>Infigen Energy Stapled</t>
  </si>
  <si>
    <t>IAG</t>
  </si>
  <si>
    <t>Insurance Australia Group Limited</t>
  </si>
  <si>
    <t>IOF</t>
  </si>
  <si>
    <t>Investa Office Fund Stapled</t>
  </si>
  <si>
    <t>IVC</t>
  </si>
  <si>
    <t>Invocare Limited</t>
  </si>
  <si>
    <t>IFL</t>
  </si>
  <si>
    <t>Ioof Holdings Limited</t>
  </si>
  <si>
    <t>IPH</t>
  </si>
  <si>
    <t>IPH Limited</t>
  </si>
  <si>
    <t>IRE</t>
  </si>
  <si>
    <t>Iress Limited</t>
  </si>
  <si>
    <t>ISD</t>
  </si>
  <si>
    <t>Isentia Group Limited</t>
  </si>
  <si>
    <t>JHX</t>
  </si>
  <si>
    <t>James Hardie Industries PLC Cdi 1:1</t>
  </si>
  <si>
    <t>JHC</t>
  </si>
  <si>
    <t>Japara Healthcare Limited</t>
  </si>
  <si>
    <t>JBH</t>
  </si>
  <si>
    <t>JB Hi-fi Limited</t>
  </si>
  <si>
    <t>LLC</t>
  </si>
  <si>
    <t>Lendlease Group Stapled</t>
  </si>
  <si>
    <t>MQA</t>
  </si>
  <si>
    <t>Macquarie Atlas Roads Group Stapled</t>
  </si>
  <si>
    <t>MQG</t>
  </si>
  <si>
    <t>Macquarie Group Limited</t>
  </si>
  <si>
    <t>MFG</t>
  </si>
  <si>
    <t>Magellan Financial Group Limited</t>
  </si>
  <si>
    <t>MTR</t>
  </si>
  <si>
    <t>Mantra Group Limited</t>
  </si>
  <si>
    <t>MYX</t>
  </si>
  <si>
    <t>Mayne Pharma Group Limited</t>
  </si>
  <si>
    <t>MMS</t>
  </si>
  <si>
    <t>Mcmillan Shakespeare Limited</t>
  </si>
  <si>
    <t>MTS</t>
  </si>
  <si>
    <t>Metcash Limited</t>
  </si>
  <si>
    <t>MIN</t>
  </si>
  <si>
    <t>Mineral Resources Limited</t>
  </si>
  <si>
    <t>MGR</t>
  </si>
  <si>
    <t>Mirvac Group Stapled</t>
  </si>
  <si>
    <t>MND</t>
  </si>
  <si>
    <t>Monadelphous Group Limited</t>
  </si>
  <si>
    <t>MYR</t>
  </si>
  <si>
    <t>Myer Holdings Limited</t>
  </si>
  <si>
    <t>NAN</t>
  </si>
  <si>
    <t>Nanosonics Limited</t>
  </si>
  <si>
    <t>NAB</t>
  </si>
  <si>
    <t>National Australia Bank Limited</t>
  </si>
  <si>
    <t>NCM</t>
  </si>
  <si>
    <t>Newcrest Mining Limited</t>
  </si>
  <si>
    <t>NEC</t>
  </si>
  <si>
    <t>Nine Entertainment Co. Holdings Limited</t>
  </si>
  <si>
    <t>NSR</t>
  </si>
  <si>
    <t>National Storage Reit Stapled</t>
  </si>
  <si>
    <t>NST</t>
  </si>
  <si>
    <t>Northern Star Resources LTD</t>
  </si>
  <si>
    <t>NUF</t>
  </si>
  <si>
    <t>Nufarm Limited</t>
  </si>
  <si>
    <t>NVT</t>
  </si>
  <si>
    <t>Navitas Limited</t>
  </si>
  <si>
    <t>NWS</t>
  </si>
  <si>
    <t>News Corporation. B Voting</t>
  </si>
  <si>
    <t>NXT</t>
  </si>
  <si>
    <t>Nextdc Limited</t>
  </si>
  <si>
    <t>ORA</t>
  </si>
  <si>
    <t>Orora Limited</t>
  </si>
  <si>
    <t>ORE</t>
  </si>
  <si>
    <t>Orocobre Limited</t>
  </si>
  <si>
    <t>ORG</t>
  </si>
  <si>
    <t>Origin Energy Limited</t>
  </si>
  <si>
    <t>ORI</t>
  </si>
  <si>
    <t>Orica Limited</t>
  </si>
  <si>
    <t>OSH</t>
  </si>
  <si>
    <t>Oil Search Limited 10T</t>
  </si>
  <si>
    <t>OZL</t>
  </si>
  <si>
    <t>Oz Minerals Limited</t>
  </si>
  <si>
    <t>PGH</t>
  </si>
  <si>
    <t>Pact Group Holdings LTD</t>
  </si>
  <si>
    <t>PMV</t>
  </si>
  <si>
    <t>Premier Investments Limited</t>
  </si>
  <si>
    <t>PPT</t>
  </si>
  <si>
    <t>Perpetual Limited</t>
  </si>
  <si>
    <t>PRY</t>
  </si>
  <si>
    <t>Primary Health Care Limited</t>
  </si>
  <si>
    <t>PTM</t>
  </si>
  <si>
    <t>Platinum Asset Management Limited</t>
  </si>
  <si>
    <t>QAN</t>
  </si>
  <si>
    <t>Qantas Airways Limited</t>
  </si>
  <si>
    <t>QBE</t>
  </si>
  <si>
    <t>QBE Insurance Group Limited</t>
  </si>
  <si>
    <t>QUB</t>
  </si>
  <si>
    <t>Qube Holdings Limited</t>
  </si>
  <si>
    <t>REA</t>
  </si>
  <si>
    <t>REA Group LTD</t>
  </si>
  <si>
    <t>REG</t>
  </si>
  <si>
    <t>Regis Healthcare Limited</t>
  </si>
  <si>
    <t>RFG</t>
  </si>
  <si>
    <t>Retail Food Group Limited</t>
  </si>
  <si>
    <t>RHC</t>
  </si>
  <si>
    <t>Ramsay Health Care Limited</t>
  </si>
  <si>
    <t>RIO</t>
  </si>
  <si>
    <t>RIO Tinto Limited</t>
  </si>
  <si>
    <t>RMD</t>
  </si>
  <si>
    <t>Resmed Inc Cdi 10:1</t>
  </si>
  <si>
    <t>RRL</t>
  </si>
  <si>
    <t>Regis Resources Limited</t>
  </si>
  <si>
    <t>RSG</t>
  </si>
  <si>
    <t>Resolute Mining Limited</t>
  </si>
  <si>
    <t>SAR</t>
  </si>
  <si>
    <t>Saracen Mineral Holdings Limited</t>
  </si>
  <si>
    <t>SBM</t>
  </si>
  <si>
    <t>ST Barbara Limited</t>
  </si>
  <si>
    <t>SCG</t>
  </si>
  <si>
    <t>Scentre Group Stapled</t>
  </si>
  <si>
    <t>SCP</t>
  </si>
  <si>
    <t>Shopping Centres Australasia Property Group Stapled</t>
  </si>
  <si>
    <t>SDA</t>
  </si>
  <si>
    <t>Speedcast International Limited</t>
  </si>
  <si>
    <t>SDF</t>
  </si>
  <si>
    <t>Steadfast Group Limited</t>
  </si>
  <si>
    <t>SEK</t>
  </si>
  <si>
    <t>Seek Limited</t>
  </si>
  <si>
    <t>SFR</t>
  </si>
  <si>
    <t>Sandfire Resources NL</t>
  </si>
  <si>
    <t>SGM</t>
  </si>
  <si>
    <t>Sims Metal Management Limited</t>
  </si>
  <si>
    <t>SGP</t>
  </si>
  <si>
    <t>Stockland Stapled</t>
  </si>
  <si>
    <t>SHL</t>
  </si>
  <si>
    <t>Sonic Healthcare Limited</t>
  </si>
  <si>
    <t>SKC</t>
  </si>
  <si>
    <t>Skycity Entertainment Group Limited NZX</t>
  </si>
  <si>
    <t>SKI</t>
  </si>
  <si>
    <t>Spark Infrastructure Group Forus</t>
  </si>
  <si>
    <t>SKT</t>
  </si>
  <si>
    <t>SKY Network Television Limited NZ</t>
  </si>
  <si>
    <t>SPK</t>
  </si>
  <si>
    <t>Spark New Zealand Limited NZX</t>
  </si>
  <si>
    <t>SPO</t>
  </si>
  <si>
    <t>Spotless Group Holdings Limited</t>
  </si>
  <si>
    <t>SRX</t>
  </si>
  <si>
    <t>Sirtex Medical Limited</t>
  </si>
  <si>
    <t>STO</t>
  </si>
  <si>
    <t>Santos Limited</t>
  </si>
  <si>
    <t>SUL</t>
  </si>
  <si>
    <t>Super Retail Group Limited</t>
  </si>
  <si>
    <t>SUN</t>
  </si>
  <si>
    <t>Suncorp Group Limited</t>
  </si>
  <si>
    <t>SVW</t>
  </si>
  <si>
    <t>Seven Group Holdings Limited</t>
  </si>
  <si>
    <t>SWM</t>
  </si>
  <si>
    <t>Seven West Media Limited</t>
  </si>
  <si>
    <t>SXL</t>
  </si>
  <si>
    <t>Southern Cross Media Group Limited</t>
  </si>
  <si>
    <t>SYD</t>
  </si>
  <si>
    <t>Sydney Airport Forus</t>
  </si>
  <si>
    <t>SYR</t>
  </si>
  <si>
    <t>Syrah Resources Limited</t>
  </si>
  <si>
    <t>TAH</t>
  </si>
  <si>
    <t>Tabcorp Holdings Limited</t>
  </si>
  <si>
    <t>TCL</t>
  </si>
  <si>
    <t>Transurban Group Stapled</t>
  </si>
  <si>
    <t>TGR</t>
  </si>
  <si>
    <t>Tassal Group Limited</t>
  </si>
  <si>
    <t>TLS</t>
  </si>
  <si>
    <t>Telstra Corporation Limited</t>
  </si>
  <si>
    <t>TME</t>
  </si>
  <si>
    <t>Trade Me Group Limited NZX</t>
  </si>
  <si>
    <t>TNE</t>
  </si>
  <si>
    <t>Technology One Limited</t>
  </si>
  <si>
    <t>TPM</t>
  </si>
  <si>
    <t>TPG Telecom Limited</t>
  </si>
  <si>
    <t>TTS</t>
  </si>
  <si>
    <t>Tatts Group Limited</t>
  </si>
  <si>
    <t>TWE</t>
  </si>
  <si>
    <t>Treasury Wine Estates Limited</t>
  </si>
  <si>
    <t>VOC</t>
  </si>
  <si>
    <t>Vocus Group Limited</t>
  </si>
  <si>
    <t>VRT</t>
  </si>
  <si>
    <t>Virtus Health Limited</t>
  </si>
  <si>
    <t>WBC</t>
  </si>
  <si>
    <t>Westpac Banking Corporation</t>
  </si>
  <si>
    <t>WEB</t>
  </si>
  <si>
    <t>Webjet Limited</t>
  </si>
  <si>
    <t>WES</t>
  </si>
  <si>
    <t>Wesfarmers Limited</t>
  </si>
  <si>
    <t>WFD</t>
  </si>
  <si>
    <t>Westfield Corporation Stapled</t>
  </si>
  <si>
    <t>WHC</t>
  </si>
  <si>
    <t>Whitehaven Coal Limited</t>
  </si>
  <si>
    <t>WOR</t>
  </si>
  <si>
    <t>Worleyparsons Limited</t>
  </si>
  <si>
    <t>WOW</t>
  </si>
  <si>
    <t>Woolworths Limited</t>
  </si>
  <si>
    <t>WPL</t>
  </si>
  <si>
    <t>Woodside Petroleum Limited</t>
  </si>
  <si>
    <t>WSA</t>
  </si>
  <si>
    <t>Western Areas Limited</t>
  </si>
  <si>
    <t>AGL</t>
  </si>
  <si>
    <t>AGL Energy Limited</t>
  </si>
  <si>
    <t>MPL</t>
  </si>
  <si>
    <t>Medibank Private Limited</t>
  </si>
  <si>
    <t>EHE</t>
  </si>
  <si>
    <t>Estia Health Limited</t>
  </si>
  <si>
    <t>ACX</t>
  </si>
  <si>
    <t>Aconex Limited</t>
  </si>
  <si>
    <t>CAR</t>
  </si>
  <si>
    <t>Carsales.com Limited</t>
  </si>
  <si>
    <t>A2M</t>
  </si>
  <si>
    <t>The A2 Milk Company Limited NZ</t>
  </si>
  <si>
    <t>ARB</t>
  </si>
  <si>
    <t>ARB Corporation Limited</t>
  </si>
  <si>
    <t>ECX</t>
  </si>
  <si>
    <t>Eclipx Group Limited</t>
  </si>
  <si>
    <t>CIM</t>
  </si>
  <si>
    <t>Cimic Group Limited</t>
  </si>
  <si>
    <t>AHG</t>
  </si>
  <si>
    <t>Automotive Holdings Group Limited</t>
  </si>
  <si>
    <t>MYO</t>
  </si>
  <si>
    <t>Myob Group Limited</t>
  </si>
  <si>
    <t>S32</t>
  </si>
  <si>
    <t>SOUTH32 Limited</t>
  </si>
  <si>
    <t>GTY</t>
  </si>
  <si>
    <t>Gateway Lifestyle Group Stapled</t>
  </si>
  <si>
    <t>CGC</t>
  </si>
  <si>
    <t>Costa Group Holdings Limited</t>
  </si>
  <si>
    <t>LNK</t>
  </si>
  <si>
    <t>Link Administration Holdings Limited</t>
  </si>
  <si>
    <t>VCX</t>
  </si>
  <si>
    <t>Vicinity Centres Stapled</t>
  </si>
  <si>
    <t>SGR</t>
  </si>
  <si>
    <t>The Star Entertainment Group Limited</t>
  </si>
  <si>
    <t>CWY</t>
  </si>
  <si>
    <t>Cleanaway Waste Management Limited</t>
  </si>
  <si>
    <t>CYB</t>
  </si>
  <si>
    <t>CYBG PLC Cdi 1:1</t>
  </si>
  <si>
    <t>INM</t>
  </si>
  <si>
    <t>Iron Mountain Incorporated Cdi 1:1</t>
  </si>
  <si>
    <t>RWC</t>
  </si>
  <si>
    <t>Reliance Worldwide Corporation Limited</t>
  </si>
  <si>
    <t>VVR</t>
  </si>
  <si>
    <t>Viva Energy Reit Stapled</t>
  </si>
  <si>
    <t>SIG</t>
  </si>
  <si>
    <t>Sigma Healthcare Limited</t>
  </si>
  <si>
    <t>HT1</t>
  </si>
  <si>
    <t>Ht&amp;e Limited</t>
  </si>
  <si>
    <t>JHG</t>
  </si>
  <si>
    <t>Janus Henderson Group PLC Cdi 1:1</t>
  </si>
  <si>
    <t>Price</t>
  </si>
  <si>
    <t>Change</t>
  </si>
  <si>
    <t>High</t>
  </si>
  <si>
    <t>Low</t>
  </si>
  <si>
    <t>Volume</t>
  </si>
  <si>
    <t>Market Cap (AUD millions)</t>
  </si>
  <si>
    <t>Excel Skills for Business: Intermediate I</t>
  </si>
  <si>
    <t>Practice Challenge</t>
  </si>
  <si>
    <t>Scenario</t>
  </si>
  <si>
    <t>Week 5: Tables</t>
  </si>
  <si>
    <t>Week 5: Learning Objectives</t>
  </si>
  <si>
    <t>Explain the benefits of storing data in a table
Create, Modify and Navigate tables in Excel
Work with data in tables</t>
  </si>
  <si>
    <t>From Wikipedia, the free encyclopedia</t>
  </si>
  <si>
    <t>Perform the following tasks</t>
  </si>
  <si>
    <t>$m</t>
  </si>
  <si>
    <t>x0.001 =</t>
  </si>
  <si>
    <t>(Remove banded rows and the total row in particular).</t>
  </si>
  <si>
    <t>For the best view choose level 2 in the display heirarchy for a neat summary by sector of the market cap of the ASX200 index.</t>
  </si>
  <si>
    <t>Sort this data further in descending order.</t>
  </si>
  <si>
    <t>What is the 9th largest by capitalisation sector of the index and what is the total value in $m</t>
  </si>
  <si>
    <t>Sector:</t>
  </si>
  <si>
    <t>Well done! Don't forget to save your workbook.</t>
  </si>
  <si>
    <t>Format the column to be percantage with 2 decimals.</t>
  </si>
  <si>
    <t>The ASX 200 reached 6,000 points for the first time on Thursday 15 February 2007.</t>
  </si>
  <si>
    <t>The S&amp;P/ASX 200 index is a market-capitalization weighted and float-adjusted stock market index of Australian stocks listed on the Australian Securities Exchange from Standard &amp; Poor's.</t>
  </si>
  <si>
    <t>It was started on 31 March 2000 with a value of 3133.3, equal to the value of the All Ordinaries at that date.</t>
  </si>
  <si>
    <t>e. Insert the Total row for the table to answer the following questions</t>
  </si>
  <si>
    <t xml:space="preserve">d. Convert the table back to a range. </t>
  </si>
  <si>
    <t>Which sector had the largest total value traded for the day?</t>
  </si>
  <si>
    <t>Market Cap ($m)</t>
  </si>
  <si>
    <t>Copy the value of the average here.</t>
  </si>
  <si>
    <t>c. Do the preparation for this table to be reconverted back to a range (including the extra 2 columns)</t>
  </si>
  <si>
    <t>You are asked to perform some analysis on the Australian share market and have selected those top 200 stocks of the S&amp;P ASX200 Index as a good representation of the Australian share market.</t>
  </si>
  <si>
    <r>
      <t xml:space="preserve">1a. Create a copy of the </t>
    </r>
    <r>
      <rPr>
        <b/>
        <sz val="11"/>
        <color theme="1"/>
        <rFont val="Calibri"/>
        <family val="2"/>
        <scheme val="minor"/>
      </rPr>
      <t>ASX200</t>
    </r>
    <r>
      <rPr>
        <sz val="11"/>
        <color theme="1"/>
        <rFont val="Calibri"/>
        <family val="2"/>
        <scheme val="minor"/>
      </rPr>
      <t xml:space="preserve"> tab. Rename the sheet </t>
    </r>
    <r>
      <rPr>
        <b/>
        <sz val="11"/>
        <color theme="1"/>
        <rFont val="Calibri"/>
        <family val="2"/>
        <scheme val="minor"/>
      </rPr>
      <t>ASX200Table</t>
    </r>
    <r>
      <rPr>
        <sz val="11"/>
        <color theme="1"/>
        <rFont val="Calibri"/>
        <family val="2"/>
        <scheme val="minor"/>
      </rPr>
      <t>. Set the Tab colour to purple to distinguish it as your work.</t>
    </r>
  </si>
  <si>
    <r>
      <t xml:space="preserve">b. Convert the data into a table, accept the banded rows option and highlight the first column containing the company codes. Name the table </t>
    </r>
    <r>
      <rPr>
        <b/>
        <sz val="11"/>
        <color theme="1"/>
        <rFont val="Calibri"/>
        <family val="2"/>
        <scheme val="minor"/>
      </rPr>
      <t>ASX200Table</t>
    </r>
  </si>
  <si>
    <r>
      <t xml:space="preserve">d. Extend the table by 2 columns and label the headers as </t>
    </r>
    <r>
      <rPr>
        <b/>
        <sz val="11"/>
        <color theme="1"/>
        <rFont val="Calibri"/>
        <family val="2"/>
        <scheme val="minor"/>
      </rPr>
      <t>ValTraded ($m)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TradeRange%</t>
    </r>
  </si>
  <si>
    <r>
      <t xml:space="preserve">The </t>
    </r>
    <r>
      <rPr>
        <b/>
        <sz val="11"/>
        <color theme="1"/>
        <rFont val="Calibri"/>
        <family val="2"/>
        <scheme val="minor"/>
      </rPr>
      <t>ValTraded ($m)</t>
    </r>
    <r>
      <rPr>
        <sz val="11"/>
        <color theme="1"/>
        <rFont val="Calibri"/>
        <family val="2"/>
        <scheme val="minor"/>
      </rPr>
      <t xml:space="preserve"> is calculated as =[@Price]*[@Volume]/1000000</t>
    </r>
  </si>
  <si>
    <r>
      <t xml:space="preserve">The </t>
    </r>
    <r>
      <rPr>
        <b/>
        <sz val="11"/>
        <color theme="1"/>
        <rFont val="Calibri"/>
        <family val="2"/>
        <scheme val="minor"/>
      </rPr>
      <t>TradeRange%</t>
    </r>
    <r>
      <rPr>
        <sz val="11"/>
        <color theme="1"/>
        <rFont val="Calibri"/>
        <family val="2"/>
        <scheme val="minor"/>
      </rPr>
      <t xml:space="preserve"> is a difference between the High and Low prices for the day divided by the last price.</t>
    </r>
  </si>
  <si>
    <r>
      <t xml:space="preserve">Replace the total that appears at the bottom of the </t>
    </r>
    <r>
      <rPr>
        <b/>
        <sz val="11"/>
        <color theme="1"/>
        <rFont val="Calibri"/>
        <family val="2"/>
        <scheme val="minor"/>
      </rPr>
      <t>TradeRange%</t>
    </r>
    <r>
      <rPr>
        <sz val="11"/>
        <color theme="1"/>
        <rFont val="Calibri"/>
        <family val="2"/>
        <scheme val="minor"/>
      </rPr>
      <t xml:space="preserve"> column with average to report the average percent change.</t>
    </r>
  </si>
  <si>
    <r>
      <t xml:space="preserve">2a. Create a copy of the </t>
    </r>
    <r>
      <rPr>
        <b/>
        <sz val="11"/>
        <color theme="1"/>
        <rFont val="Calibri"/>
        <family val="2"/>
        <scheme val="minor"/>
      </rPr>
      <t>ASX200Table</t>
    </r>
    <r>
      <rPr>
        <sz val="11"/>
        <color theme="1"/>
        <rFont val="Calibri"/>
        <family val="2"/>
        <scheme val="minor"/>
      </rPr>
      <t xml:space="preserve"> tab. Rename the sheet </t>
    </r>
    <r>
      <rPr>
        <b/>
        <sz val="11"/>
        <color theme="1"/>
        <rFont val="Calibri"/>
        <family val="2"/>
        <scheme val="minor"/>
      </rPr>
      <t>ASX200Range</t>
    </r>
    <r>
      <rPr>
        <sz val="11"/>
        <color theme="1"/>
        <rFont val="Calibri"/>
        <family val="2"/>
        <scheme val="minor"/>
      </rPr>
      <t>.</t>
    </r>
  </si>
  <si>
    <r>
      <t xml:space="preserve">b. Sort the table in ascending order of the </t>
    </r>
    <r>
      <rPr>
        <b/>
        <sz val="11"/>
        <color theme="1"/>
        <rFont val="Calibri"/>
        <family val="2"/>
        <scheme val="minor"/>
      </rPr>
      <t>Sector</t>
    </r>
    <r>
      <rPr>
        <sz val="11"/>
        <color theme="1"/>
        <rFont val="Calibri"/>
        <family val="2"/>
        <scheme val="minor"/>
      </rPr>
      <t xml:space="preserve"> column.</t>
    </r>
  </si>
  <si>
    <r>
      <t xml:space="preserve">Apply the Subtotal option choosing </t>
    </r>
    <r>
      <rPr>
        <b/>
        <sz val="11"/>
        <color theme="1"/>
        <rFont val="Calibri"/>
        <family val="2"/>
        <scheme val="minor"/>
      </rPr>
      <t>Sector</t>
    </r>
    <r>
      <rPr>
        <sz val="11"/>
        <color theme="1"/>
        <rFont val="Calibri"/>
        <family val="2"/>
        <scheme val="minor"/>
      </rPr>
      <t xml:space="preserve"> and choose to sum the </t>
    </r>
    <r>
      <rPr>
        <b/>
        <sz val="11"/>
        <color theme="1"/>
        <rFont val="Calibri"/>
        <family val="2"/>
        <scheme val="minor"/>
      </rPr>
      <t>Market Cap (AUD millions)</t>
    </r>
    <r>
      <rPr>
        <sz val="11"/>
        <color theme="1"/>
        <rFont val="Calibri"/>
        <family val="2"/>
        <scheme val="minor"/>
      </rPr>
      <t>.</t>
    </r>
  </si>
  <si>
    <t>change in price from the previous day, the day's highest and lowest price of the trading session of this day, and the total number of shares traded.</t>
  </si>
  <si>
    <r>
      <t xml:space="preserve">The data in the </t>
    </r>
    <r>
      <rPr>
        <b/>
        <sz val="11"/>
        <color theme="1"/>
        <rFont val="Calibri"/>
        <family val="2"/>
        <scheme val="minor"/>
      </rPr>
      <t>ASX200</t>
    </r>
    <r>
      <rPr>
        <sz val="11"/>
        <color theme="1"/>
        <rFont val="Calibri"/>
        <family val="2"/>
        <scheme val="minor"/>
      </rPr>
      <t xml:space="preserve"> tab shows the code used, company name, sector (industry group), market capitalisation (total value of the shares), the price at close of business on 18th August, 2017,</t>
    </r>
  </si>
  <si>
    <r>
      <t xml:space="preserve">c. To see which company is the biggest, sort the </t>
    </r>
    <r>
      <rPr>
        <b/>
        <sz val="11"/>
        <color theme="1"/>
        <rFont val="Calibri"/>
        <family val="2"/>
        <scheme val="minor"/>
      </rPr>
      <t>Market Cap (AUD millions)</t>
    </r>
    <r>
      <rPr>
        <sz val="11"/>
        <color theme="1"/>
        <rFont val="Calibri"/>
        <family val="2"/>
        <scheme val="minor"/>
      </rPr>
      <t xml:space="preserve"> in descending order and note down the top 3 company codes. (Fill in the answers below)</t>
    </r>
  </si>
  <si>
    <r>
      <t xml:space="preserve">Go down to the row with company code </t>
    </r>
    <r>
      <rPr>
        <b/>
        <sz val="11"/>
        <color theme="1"/>
        <rFont val="Calibri"/>
        <family val="2"/>
        <scheme val="minor"/>
      </rPr>
      <t>SPO</t>
    </r>
    <r>
      <rPr>
        <sz val="11"/>
        <color theme="1"/>
        <rFont val="Calibri"/>
        <family val="2"/>
        <scheme val="minor"/>
      </rPr>
      <t>. You will notice a formula error as the share did not trade that day. For now simply enter the cell and hit the Delete key to clear the contents.</t>
    </r>
  </si>
  <si>
    <r>
      <t xml:space="preserve">Compute also the total of the </t>
    </r>
    <r>
      <rPr>
        <b/>
        <sz val="11"/>
        <color theme="1"/>
        <rFont val="Calibri"/>
        <family val="2"/>
        <scheme val="minor"/>
      </rPr>
      <t>ValTraded ($m)</t>
    </r>
    <r>
      <rPr>
        <sz val="11"/>
        <color theme="1"/>
        <rFont val="Calibri"/>
        <family val="2"/>
        <scheme val="minor"/>
      </rPr>
      <t xml:space="preserve"> to give the total value of shares traded that day. If you were paid 0.10% as brokerage how much would you earn?</t>
    </r>
  </si>
  <si>
    <t>ValTraded ($m)</t>
  </si>
  <si>
    <t>TradeRange%</t>
  </si>
  <si>
    <t>Total</t>
  </si>
  <si>
    <t>Grand Total</t>
  </si>
  <si>
    <t>Consumer Discretionary Total</t>
  </si>
  <si>
    <t>Consumer Staples Total</t>
  </si>
  <si>
    <t>Energy Total</t>
  </si>
  <si>
    <t>Financials Total</t>
  </si>
  <si>
    <t>Health Care Total</t>
  </si>
  <si>
    <t>Industrials Total</t>
  </si>
  <si>
    <t>Information Technology Total</t>
  </si>
  <si>
    <t>Materials Total</t>
  </si>
  <si>
    <t>Real Estate Total</t>
  </si>
  <si>
    <t>Telecommunication Services Total</t>
  </si>
  <si>
    <t>Utilities Total</t>
  </si>
  <si>
    <t xml:space="preserve">Real Estate </t>
  </si>
  <si>
    <t xml:space="preserve">Financials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</si>
</sst>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_-;\-* #,##0_-;_-* &quot;-&quot;_-;_-@_-"/>
    <numFmt numFmtId="165" formatCode="_-&quot;$&quot;* #,##0.00_-;\-&quot;$&quot;* #,##0.00_-;_-&quot;$&quot;* &quot;-&quot;??_-;_-@_-"/>
    <numFmt numFmtId="166" formatCode="_-&quot;$&quot;* #,##0_-;\-&quot;$&quot;* #,##0_-;_-&quot;$&quot;* &quot;-&quot;??_-;_-@_-"/>
    <numFmt numFmtId="167" formatCode="0.000%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8"/>
      <color theme="1"/>
      <name val="Arial"/>
      <family val="2"/>
    </font>
    <font>
      <sz val="24"/>
      <color theme="1"/>
      <name val="Arial"/>
      <family val="2"/>
    </font>
    <font>
      <b/>
      <sz val="18"/>
      <color theme="3"/>
      <name val="Calibri Light"/>
      <family val="2"/>
      <scheme val="major"/>
    </font>
    <font>
      <b/>
      <i/>
      <sz val="24"/>
      <color theme="1"/>
      <name val="Calibri Light"/>
      <family val="2"/>
    </font>
    <font>
      <sz val="12"/>
      <color theme="1"/>
      <name val="Calibri"/>
      <family val="2"/>
      <scheme val="minor"/>
    </font>
    <font>
      <sz val="15"/>
      <color theme="3"/>
      <name val="National Book"/>
      <family val="3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ck">
        <color theme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4" tint="0.39997558519241921"/>
      </right>
      <top style="double">
        <color theme="4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double">
        <color theme="4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8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4" fillId="0" borderId="0" applyNumberFormat="0" applyFill="0" applyBorder="0" applyAlignment="0" applyProtection="0"/>
    <xf numFmtId="0" fontId="6" fillId="0" borderId="0"/>
    <xf numFmtId="0" fontId="7" fillId="0" borderId="1" applyNumberFormat="0" applyFill="0" applyAlignment="0" applyProtection="0"/>
    <xf numFmtId="164" fontId="1" fillId="0" borderId="0" applyFont="0" applyFill="0" applyBorder="0" applyAlignment="0" applyProtection="0"/>
  </cellStyleXfs>
  <cellXfs count="80">
    <xf numFmtId="0" fontId="0" fillId="0" borderId="0" xfId="0"/>
    <xf numFmtId="166" fontId="0" fillId="0" borderId="0" xfId="1" applyNumberFormat="1" applyFont="1"/>
    <xf numFmtId="167" fontId="0" fillId="0" borderId="0" xfId="2" applyNumberFormat="1" applyFont="1"/>
    <xf numFmtId="0" fontId="1" fillId="0" borderId="0" xfId="3"/>
    <xf numFmtId="0" fontId="1" fillId="0" borderId="2" xfId="3" applyBorder="1"/>
    <xf numFmtId="0" fontId="6" fillId="0" borderId="0" xfId="5"/>
    <xf numFmtId="0" fontId="8" fillId="0" borderId="0" xfId="6" applyFont="1" applyBorder="1"/>
    <xf numFmtId="0" fontId="9" fillId="0" borderId="6" xfId="3" applyFont="1" applyBorder="1"/>
    <xf numFmtId="0" fontId="10" fillId="0" borderId="0" xfId="3" applyFont="1"/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1" fillId="0" borderId="0" xfId="3" applyAlignment="1">
      <alignment horizontal="left" indent="3"/>
    </xf>
    <xf numFmtId="0" fontId="0" fillId="0" borderId="0" xfId="0" applyAlignment="1">
      <alignment horizontal="left" indent="3"/>
    </xf>
    <xf numFmtId="0" fontId="8" fillId="0" borderId="0" xfId="6" applyFont="1" applyBorder="1" applyAlignment="1">
      <alignment horizontal="left" indent="3"/>
    </xf>
    <xf numFmtId="0" fontId="9" fillId="0" borderId="6" xfId="3" applyFont="1" applyBorder="1" applyAlignment="1">
      <alignment horizontal="left" indent="3"/>
    </xf>
    <xf numFmtId="0" fontId="0" fillId="3" borderId="7" xfId="0" applyFill="1" applyBorder="1"/>
    <xf numFmtId="0" fontId="0" fillId="0" borderId="0" xfId="3" applyFont="1"/>
    <xf numFmtId="0" fontId="0" fillId="0" borderId="0" xfId="3" applyFont="1" applyAlignment="1">
      <alignment horizontal="right"/>
    </xf>
    <xf numFmtId="0" fontId="0" fillId="0" borderId="0" xfId="3" applyFont="1" applyAlignment="1">
      <alignment horizontal="center"/>
    </xf>
    <xf numFmtId="166" fontId="0" fillId="3" borderId="7" xfId="1" applyNumberFormat="1" applyFont="1" applyFill="1" applyBorder="1"/>
    <xf numFmtId="164" fontId="0" fillId="0" borderId="0" xfId="7" applyFont="1"/>
    <xf numFmtId="165" fontId="0" fillId="0" borderId="0" xfId="1" applyFont="1"/>
    <xf numFmtId="0" fontId="0" fillId="3" borderId="9" xfId="3" applyFont="1" applyFill="1" applyBorder="1"/>
    <xf numFmtId="0" fontId="0" fillId="3" borderId="10" xfId="3" applyFont="1" applyFill="1" applyBorder="1"/>
    <xf numFmtId="0" fontId="0" fillId="3" borderId="11" xfId="3" applyFont="1" applyFill="1" applyBorder="1"/>
    <xf numFmtId="0" fontId="2" fillId="0" borderId="2" xfId="3" applyFont="1" applyBorder="1" applyAlignment="1">
      <alignment horizontal="center"/>
    </xf>
    <xf numFmtId="0" fontId="2" fillId="0" borderId="0" xfId="3" applyFont="1" applyAlignment="1">
      <alignment horizontal="center"/>
    </xf>
    <xf numFmtId="0" fontId="3" fillId="0" borderId="2" xfId="3" applyFont="1" applyBorder="1" applyAlignment="1">
      <alignment horizontal="center"/>
    </xf>
    <xf numFmtId="0" fontId="3" fillId="0" borderId="0" xfId="3" applyFont="1" applyAlignment="1">
      <alignment horizontal="center"/>
    </xf>
    <xf numFmtId="0" fontId="5" fillId="2" borderId="3" xfId="4" applyFont="1" applyFill="1" applyBorder="1" applyAlignment="1">
      <alignment horizontal="center"/>
    </xf>
    <xf numFmtId="0" fontId="5" fillId="2" borderId="4" xfId="4" applyFont="1" applyFill="1" applyBorder="1" applyAlignment="1">
      <alignment horizontal="center"/>
    </xf>
    <xf numFmtId="0" fontId="5" fillId="2" borderId="5" xfId="4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13" xfId="0" applyFont="1" applyBorder="1"/>
    <xf numFmtId="0" fontId="11" fillId="0" borderId="12" xfId="0" applyFont="1" applyBorder="1"/>
    <xf numFmtId="10" fontId="0" fillId="0" borderId="0" xfId="0" applyNumberFormat="1"/>
    <xf numFmtId="10" fontId="0" fillId="0" borderId="0" xfId="2" applyNumberFormat="1" applyFont="1"/>
    <xf numFmtId="0" fontId="11" fillId="0" borderId="15" xfId="0" applyFont="1" applyBorder="1"/>
    <xf numFmtId="0" fontId="1" fillId="0" borderId="0" xfId="0" applyNumberFormat="1" applyFont="1"/>
    <xf numFmtId="10" fontId="11" fillId="0" borderId="8" xfId="0" applyNumberFormat="1" applyFont="1" applyBorder="1"/>
    <xf numFmtId="0" fontId="12" fillId="4" borderId="16" xfId="0" applyFont="1" applyFill="1" applyBorder="1"/>
    <xf numFmtId="0" fontId="12" fillId="4" borderId="17" xfId="0" applyFont="1" applyFill="1" applyBorder="1"/>
    <xf numFmtId="10" fontId="12" fillId="4" borderId="18" xfId="0" applyNumberFormat="1" applyFont="1" applyFill="1" applyBorder="1"/>
    <xf numFmtId="0" fontId="11" fillId="0" borderId="16" xfId="0" applyFont="1" applyBorder="1"/>
    <xf numFmtId="0" fontId="0" fillId="0" borderId="17" xfId="0" applyFont="1" applyBorder="1"/>
    <xf numFmtId="166" fontId="0" fillId="0" borderId="17" xfId="1" applyNumberFormat="1" applyFont="1" applyBorder="1"/>
    <xf numFmtId="165" fontId="0" fillId="0" borderId="17" xfId="1" applyNumberFormat="1" applyFont="1" applyBorder="1"/>
    <xf numFmtId="164" fontId="0" fillId="0" borderId="17" xfId="7" applyNumberFormat="1" applyFont="1" applyBorder="1"/>
    <xf numFmtId="10" fontId="0" fillId="0" borderId="18" xfId="0" applyNumberFormat="1" applyFont="1" applyBorder="1"/>
    <xf numFmtId="10" fontId="0" fillId="0" borderId="18" xfId="2" applyNumberFormat="1" applyFont="1" applyBorder="1"/>
    <xf numFmtId="166" fontId="0" fillId="0" borderId="13" xfId="1" applyNumberFormat="1" applyFont="1" applyBorder="1"/>
    <xf numFmtId="165" fontId="0" fillId="0" borderId="13" xfId="1" applyNumberFormat="1" applyFont="1" applyBorder="1"/>
    <xf numFmtId="164" fontId="0" fillId="0" borderId="13" xfId="7" applyNumberFormat="1" applyFont="1" applyBorder="1"/>
    <xf numFmtId="10" fontId="0" fillId="0" borderId="14" xfId="0" applyNumberFormat="1" applyFont="1" applyBorder="1"/>
    <xf numFmtId="0" fontId="11" fillId="0" borderId="0" xfId="0" applyFont="1" applyBorder="1"/>
    <xf numFmtId="0" fontId="0" fillId="0" borderId="0" xfId="0" applyFont="1" applyBorder="1"/>
    <xf numFmtId="166" fontId="0" fillId="0" borderId="0" xfId="1" applyNumberFormat="1" applyFont="1" applyBorder="1"/>
    <xf numFmtId="165" fontId="0" fillId="0" borderId="0" xfId="1" applyNumberFormat="1" applyFont="1" applyBorder="1"/>
    <xf numFmtId="164" fontId="0" fillId="0" borderId="0" xfId="7" applyNumberFormat="1" applyFont="1" applyBorder="1"/>
    <xf numFmtId="10" fontId="0" fillId="0" borderId="0" xfId="0" applyNumberFormat="1" applyFont="1" applyBorder="1"/>
    <xf numFmtId="0" fontId="11" fillId="0" borderId="17" xfId="0" applyFont="1" applyBorder="1"/>
    <xf numFmtId="166" fontId="11" fillId="0" borderId="17" xfId="0" applyNumberFormat="1" applyFont="1" applyBorder="1"/>
    <xf numFmtId="166" fontId="0" fillId="5" borderId="17" xfId="1" applyNumberFormat="1" applyFont="1" applyFill="1" applyBorder="1"/>
    <xf numFmtId="166" fontId="0" fillId="3" borderId="17" xfId="1" applyNumberFormat="1" applyFont="1" applyFill="1" applyBorder="1"/>
    <xf numFmtId="0" fontId="11" fillId="5" borderId="17" xfId="0" applyFont="1" applyFill="1" applyBorder="1"/>
    <xf numFmtId="165" fontId="0" fillId="5" borderId="17" xfId="1" applyNumberFormat="1" applyFont="1" applyFill="1" applyBorder="1"/>
    <xf numFmtId="164" fontId="0" fillId="5" borderId="17" xfId="7" applyNumberFormat="1" applyFont="1" applyFill="1" applyBorder="1"/>
    <xf numFmtId="0" fontId="0" fillId="5" borderId="17" xfId="0" applyFont="1" applyFill="1" applyBorder="1"/>
    <xf numFmtId="0" fontId="0" fillId="6" borderId="0" xfId="0" applyFill="1" applyAlignment="1">
      <alignment horizontal="left" indent="3"/>
    </xf>
    <xf numFmtId="0" fontId="0" fillId="6" borderId="0" xfId="0" applyFill="1"/>
    <xf numFmtId="0" fontId="0" fillId="6" borderId="0" xfId="0" applyFill="1" applyAlignment="1">
      <alignment horizontal="left" indent="4"/>
    </xf>
    <xf numFmtId="0" fontId="1" fillId="6" borderId="0" xfId="3" applyFill="1" applyAlignment="1">
      <alignment horizontal="left" indent="3"/>
    </xf>
    <xf numFmtId="0" fontId="0" fillId="6" borderId="0" xfId="3" applyFont="1" applyFill="1"/>
    <xf numFmtId="0" fontId="1" fillId="6" borderId="0" xfId="3" applyFill="1"/>
    <xf numFmtId="0" fontId="0" fillId="5" borderId="0" xfId="0" applyFill="1" applyAlignment="1">
      <alignment horizontal="left" indent="3"/>
    </xf>
    <xf numFmtId="0" fontId="1" fillId="5" borderId="0" xfId="3" applyFill="1"/>
    <xf numFmtId="0" fontId="0" fillId="5" borderId="0" xfId="0" applyFill="1" applyAlignment="1">
      <alignment horizontal="left" indent="4"/>
    </xf>
    <xf numFmtId="0" fontId="1" fillId="5" borderId="0" xfId="3" applyFill="1" applyAlignment="1">
      <alignment horizontal="left" indent="3"/>
    </xf>
    <xf numFmtId="0" fontId="0" fillId="5" borderId="0" xfId="3" applyFont="1" applyFill="1"/>
    <xf numFmtId="0" fontId="0" fillId="5" borderId="0" xfId="3" applyFont="1" applyFill="1" applyAlignment="1">
      <alignment horizontal="left" indent="4"/>
    </xf>
  </cellXfs>
  <cellStyles count="8">
    <cellStyle name="Comma [0]" xfId="7" builtinId="6"/>
    <cellStyle name="Currency" xfId="1" builtinId="4"/>
    <cellStyle name="MQ Heading 1" xfId="6" xr:uid="{00000000-0005-0000-0000-000002000000}"/>
    <cellStyle name="Normal" xfId="0" builtinId="0"/>
    <cellStyle name="Normal 2 2" xfId="3" xr:uid="{00000000-0005-0000-0000-000004000000}"/>
    <cellStyle name="Normal 4" xfId="5" xr:uid="{00000000-0005-0000-0000-000005000000}"/>
    <cellStyle name="Percent" xfId="2" builtinId="5"/>
    <cellStyle name="Title 2" xfId="4" xr:uid="{00000000-0005-0000-0000-000007000000}"/>
  </cellStyles>
  <dxfs count="5"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4" formatCode="0.00%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-&quot;$&quot;* #,##0_-;\-&quot;$&quot;* #,##0_-;_-&quot;$&quot;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21590</xdr:rowOff>
    </xdr:from>
    <xdr:to>
      <xdr:col>6</xdr:col>
      <xdr:colOff>587729</xdr:colOff>
      <xdr:row>5</xdr:row>
      <xdr:rowOff>288548</xdr:rowOff>
    </xdr:to>
    <xdr:pic>
      <xdr:nvPicPr>
        <xdr:cNvPr id="2" name="Picture 1" title="Macquarie University Logo">
          <a:extLst>
            <a:ext uri="{FF2B5EF4-FFF2-40B4-BE49-F238E27FC236}">
              <a16:creationId xmlns:a16="http://schemas.microsoft.com/office/drawing/2014/main" id="{B1F1D3CF-CE12-4CAD-9BBA-7398B2CB39C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7086"/>
        <a:stretch/>
      </xdr:blipFill>
      <xdr:spPr>
        <a:xfrm>
          <a:off x="0" y="25400"/>
          <a:ext cx="4710149" cy="167094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q20084022\Google%20Drive\Excel%20MOOC\002%20Course%202%20-%20Intermediate%20I\03%20Week%203\04%20Assessments\C2%20W3%20Practice%20Challenge%20Solu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tions"/>
      <sheetName val="Original Instructions"/>
      <sheetName val="Project-Data"/>
      <sheetName val="Named Ranges"/>
    </sheetNames>
    <sheetDataSet>
      <sheetData sheetId="0"/>
      <sheetData sheetId="1"/>
      <sheetData sheetId="2">
        <row r="6">
          <cell r="D6">
            <v>42248</v>
          </cell>
          <cell r="E6">
            <v>42698</v>
          </cell>
          <cell r="G6">
            <v>90000</v>
          </cell>
          <cell r="H6">
            <v>153000</v>
          </cell>
          <cell r="I6">
            <v>22950</v>
          </cell>
          <cell r="J6">
            <v>30600</v>
          </cell>
          <cell r="K6">
            <v>38250</v>
          </cell>
          <cell r="L6">
            <v>45900</v>
          </cell>
          <cell r="M6">
            <v>137700</v>
          </cell>
          <cell r="O6">
            <v>63000</v>
          </cell>
        </row>
        <row r="7">
          <cell r="D7">
            <v>42275</v>
          </cell>
          <cell r="E7">
            <v>42464</v>
          </cell>
          <cell r="G7">
            <v>37800</v>
          </cell>
          <cell r="H7">
            <v>64260</v>
          </cell>
          <cell r="I7">
            <v>9639</v>
          </cell>
          <cell r="J7">
            <v>12852</v>
          </cell>
          <cell r="K7">
            <v>16065</v>
          </cell>
          <cell r="L7">
            <v>19278</v>
          </cell>
          <cell r="M7">
            <v>57834</v>
          </cell>
          <cell r="O7">
            <v>26460</v>
          </cell>
        </row>
        <row r="8">
          <cell r="D8">
            <v>42427</v>
          </cell>
          <cell r="E8">
            <v>42823</v>
          </cell>
          <cell r="G8">
            <v>79200</v>
          </cell>
          <cell r="H8">
            <v>134640</v>
          </cell>
          <cell r="I8">
            <v>20196</v>
          </cell>
          <cell r="J8">
            <v>26928</v>
          </cell>
          <cell r="K8">
            <v>33660</v>
          </cell>
          <cell r="L8">
            <v>40392</v>
          </cell>
          <cell r="M8">
            <v>121176</v>
          </cell>
          <cell r="O8">
            <v>55440</v>
          </cell>
        </row>
        <row r="9">
          <cell r="D9">
            <v>42277</v>
          </cell>
          <cell r="E9">
            <v>42461.5</v>
          </cell>
          <cell r="G9">
            <v>36900</v>
          </cell>
          <cell r="H9">
            <v>62730</v>
          </cell>
          <cell r="I9">
            <v>9409.5</v>
          </cell>
          <cell r="J9">
            <v>12546</v>
          </cell>
          <cell r="K9">
            <v>15682.5</v>
          </cell>
          <cell r="L9">
            <v>18819</v>
          </cell>
          <cell r="M9">
            <v>56457</v>
          </cell>
          <cell r="O9">
            <v>25830</v>
          </cell>
        </row>
        <row r="10">
          <cell r="D10">
            <v>42393</v>
          </cell>
          <cell r="E10">
            <v>42708</v>
          </cell>
          <cell r="G10">
            <v>63000</v>
          </cell>
          <cell r="H10">
            <v>107100</v>
          </cell>
          <cell r="I10">
            <v>16065</v>
          </cell>
          <cell r="J10">
            <v>21420</v>
          </cell>
          <cell r="K10">
            <v>26775</v>
          </cell>
          <cell r="L10">
            <v>32130</v>
          </cell>
          <cell r="M10">
            <v>96390</v>
          </cell>
          <cell r="O10">
            <v>44100</v>
          </cell>
        </row>
        <row r="11">
          <cell r="D11">
            <v>42424</v>
          </cell>
          <cell r="E11">
            <v>42563.5</v>
          </cell>
          <cell r="G11">
            <v>27900</v>
          </cell>
          <cell r="H11">
            <v>47430</v>
          </cell>
          <cell r="I11">
            <v>7114.5</v>
          </cell>
          <cell r="J11">
            <v>9486</v>
          </cell>
          <cell r="K11">
            <v>11857.5</v>
          </cell>
          <cell r="L11">
            <v>14229</v>
          </cell>
          <cell r="M11">
            <v>42687</v>
          </cell>
          <cell r="O11">
            <v>19530</v>
          </cell>
        </row>
        <row r="12">
          <cell r="D12">
            <v>42392</v>
          </cell>
          <cell r="E12">
            <v>42486.5</v>
          </cell>
          <cell r="G12">
            <v>18900</v>
          </cell>
          <cell r="H12">
            <v>32130</v>
          </cell>
          <cell r="I12">
            <v>4819.5</v>
          </cell>
          <cell r="J12">
            <v>6426</v>
          </cell>
          <cell r="K12">
            <v>8032.5</v>
          </cell>
          <cell r="L12">
            <v>9639</v>
          </cell>
          <cell r="M12">
            <v>28917</v>
          </cell>
          <cell r="O12">
            <v>13230</v>
          </cell>
        </row>
        <row r="13">
          <cell r="D13">
            <v>42430</v>
          </cell>
          <cell r="E13">
            <v>42668.5</v>
          </cell>
          <cell r="G13">
            <v>47700</v>
          </cell>
          <cell r="H13">
            <v>81090</v>
          </cell>
          <cell r="I13">
            <v>12163.5</v>
          </cell>
          <cell r="J13">
            <v>16218</v>
          </cell>
          <cell r="K13">
            <v>20272.5</v>
          </cell>
          <cell r="L13">
            <v>24327</v>
          </cell>
          <cell r="M13">
            <v>72981</v>
          </cell>
          <cell r="O13">
            <v>33390</v>
          </cell>
        </row>
        <row r="14">
          <cell r="D14">
            <v>42290</v>
          </cell>
          <cell r="E14">
            <v>42605</v>
          </cell>
          <cell r="G14">
            <v>63000</v>
          </cell>
          <cell r="H14">
            <v>107100</v>
          </cell>
          <cell r="I14">
            <v>16065</v>
          </cell>
          <cell r="J14">
            <v>21420</v>
          </cell>
          <cell r="K14">
            <v>26775</v>
          </cell>
          <cell r="L14">
            <v>32130</v>
          </cell>
          <cell r="M14">
            <v>96390</v>
          </cell>
          <cell r="O14">
            <v>44100</v>
          </cell>
        </row>
        <row r="15">
          <cell r="D15">
            <v>42384</v>
          </cell>
          <cell r="E15">
            <v>42478.5</v>
          </cell>
          <cell r="G15">
            <v>18900</v>
          </cell>
          <cell r="H15">
            <v>32130</v>
          </cell>
          <cell r="I15">
            <v>4819.5</v>
          </cell>
          <cell r="J15">
            <v>6426</v>
          </cell>
          <cell r="K15">
            <v>8032.5</v>
          </cell>
          <cell r="L15">
            <v>9639</v>
          </cell>
          <cell r="M15">
            <v>28917</v>
          </cell>
          <cell r="O15">
            <v>13230</v>
          </cell>
        </row>
        <row r="16">
          <cell r="D16">
            <v>42358</v>
          </cell>
          <cell r="E16">
            <v>42398.5</v>
          </cell>
          <cell r="G16">
            <v>8100</v>
          </cell>
          <cell r="H16">
            <v>13770</v>
          </cell>
          <cell r="I16">
            <v>2065.5</v>
          </cell>
          <cell r="J16">
            <v>2754</v>
          </cell>
          <cell r="K16">
            <v>3442.5</v>
          </cell>
          <cell r="L16">
            <v>4131</v>
          </cell>
          <cell r="M16">
            <v>12393</v>
          </cell>
          <cell r="O16">
            <v>5670</v>
          </cell>
        </row>
        <row r="17">
          <cell r="D17">
            <v>42269</v>
          </cell>
          <cell r="E17">
            <v>42341</v>
          </cell>
          <cell r="G17">
            <v>14400</v>
          </cell>
          <cell r="H17">
            <v>24480</v>
          </cell>
          <cell r="I17">
            <v>3672</v>
          </cell>
          <cell r="J17">
            <v>4896</v>
          </cell>
          <cell r="K17">
            <v>6120</v>
          </cell>
          <cell r="L17">
            <v>7344</v>
          </cell>
          <cell r="M17">
            <v>22032</v>
          </cell>
          <cell r="O17">
            <v>10080</v>
          </cell>
        </row>
        <row r="18">
          <cell r="D18">
            <v>42325</v>
          </cell>
          <cell r="E18">
            <v>42662.5</v>
          </cell>
          <cell r="G18">
            <v>67500</v>
          </cell>
          <cell r="H18">
            <v>114750</v>
          </cell>
          <cell r="I18">
            <v>17212.5</v>
          </cell>
          <cell r="J18">
            <v>22950</v>
          </cell>
          <cell r="K18">
            <v>28687.5</v>
          </cell>
          <cell r="L18">
            <v>34425</v>
          </cell>
          <cell r="M18">
            <v>103275</v>
          </cell>
          <cell r="O18">
            <v>47250</v>
          </cell>
        </row>
        <row r="19">
          <cell r="D19">
            <v>42385</v>
          </cell>
          <cell r="E19">
            <v>42425.5</v>
          </cell>
          <cell r="G19">
            <v>8100</v>
          </cell>
          <cell r="H19">
            <v>13770</v>
          </cell>
          <cell r="I19">
            <v>2065.5</v>
          </cell>
          <cell r="J19">
            <v>2754</v>
          </cell>
          <cell r="K19">
            <v>3442.5</v>
          </cell>
          <cell r="L19">
            <v>4131</v>
          </cell>
          <cell r="M19">
            <v>12393</v>
          </cell>
          <cell r="O19">
            <v>5670</v>
          </cell>
        </row>
        <row r="20">
          <cell r="D20">
            <v>42391</v>
          </cell>
          <cell r="E20">
            <v>42422.5</v>
          </cell>
          <cell r="G20">
            <v>6300</v>
          </cell>
          <cell r="H20">
            <v>10710</v>
          </cell>
          <cell r="I20">
            <v>1606.5</v>
          </cell>
          <cell r="J20">
            <v>2142</v>
          </cell>
          <cell r="K20">
            <v>2677.5</v>
          </cell>
          <cell r="L20">
            <v>3213</v>
          </cell>
          <cell r="M20">
            <v>9639</v>
          </cell>
          <cell r="O20">
            <v>4410</v>
          </cell>
        </row>
        <row r="21">
          <cell r="D21">
            <v>42395</v>
          </cell>
          <cell r="E21">
            <v>42534.5</v>
          </cell>
          <cell r="G21">
            <v>27900</v>
          </cell>
          <cell r="H21">
            <v>47430</v>
          </cell>
          <cell r="I21">
            <v>7114.5</v>
          </cell>
          <cell r="J21">
            <v>9486</v>
          </cell>
          <cell r="K21">
            <v>11857.5</v>
          </cell>
          <cell r="L21">
            <v>14229</v>
          </cell>
          <cell r="M21">
            <v>42687</v>
          </cell>
          <cell r="O21">
            <v>19530</v>
          </cell>
        </row>
        <row r="22">
          <cell r="D22">
            <v>42258</v>
          </cell>
          <cell r="E22">
            <v>42721.5</v>
          </cell>
          <cell r="G22">
            <v>92700</v>
          </cell>
          <cell r="H22">
            <v>157590</v>
          </cell>
          <cell r="I22">
            <v>23638.5</v>
          </cell>
          <cell r="J22">
            <v>31518</v>
          </cell>
          <cell r="K22">
            <v>39397.5</v>
          </cell>
          <cell r="L22">
            <v>47277</v>
          </cell>
          <cell r="M22">
            <v>141831</v>
          </cell>
          <cell r="O22">
            <v>64890</v>
          </cell>
        </row>
        <row r="23">
          <cell r="D23">
            <v>42415</v>
          </cell>
          <cell r="E23">
            <v>42446.5</v>
          </cell>
          <cell r="G23">
            <v>6300</v>
          </cell>
          <cell r="H23">
            <v>10710</v>
          </cell>
          <cell r="I23">
            <v>1606.5</v>
          </cell>
          <cell r="J23">
            <v>2142</v>
          </cell>
          <cell r="K23">
            <v>2677.5</v>
          </cell>
          <cell r="L23">
            <v>3213</v>
          </cell>
          <cell r="M23">
            <v>9639</v>
          </cell>
          <cell r="O23">
            <v>4410</v>
          </cell>
        </row>
        <row r="24">
          <cell r="D24">
            <v>42389</v>
          </cell>
          <cell r="E24">
            <v>42852.5</v>
          </cell>
          <cell r="G24">
            <v>92700</v>
          </cell>
          <cell r="H24">
            <v>157590</v>
          </cell>
          <cell r="I24">
            <v>23638.5</v>
          </cell>
          <cell r="J24">
            <v>31518</v>
          </cell>
          <cell r="K24">
            <v>39397.5</v>
          </cell>
          <cell r="L24">
            <v>47277</v>
          </cell>
          <cell r="M24">
            <v>141831</v>
          </cell>
          <cell r="O24">
            <v>64890</v>
          </cell>
        </row>
        <row r="25">
          <cell r="D25">
            <v>42403</v>
          </cell>
          <cell r="E25">
            <v>42641.5</v>
          </cell>
          <cell r="G25">
            <v>47700</v>
          </cell>
          <cell r="H25">
            <v>81090</v>
          </cell>
          <cell r="I25">
            <v>12163.5</v>
          </cell>
          <cell r="J25">
            <v>16218</v>
          </cell>
          <cell r="K25">
            <v>20272.5</v>
          </cell>
          <cell r="L25">
            <v>24327</v>
          </cell>
          <cell r="M25">
            <v>72981</v>
          </cell>
          <cell r="O25">
            <v>33390</v>
          </cell>
        </row>
        <row r="26">
          <cell r="D26">
            <v>42311</v>
          </cell>
          <cell r="E26">
            <v>42383</v>
          </cell>
          <cell r="G26">
            <v>14400</v>
          </cell>
          <cell r="H26">
            <v>24480</v>
          </cell>
          <cell r="I26">
            <v>3672</v>
          </cell>
          <cell r="J26">
            <v>4896</v>
          </cell>
          <cell r="K26">
            <v>6120</v>
          </cell>
          <cell r="L26">
            <v>7344</v>
          </cell>
          <cell r="M26">
            <v>22032</v>
          </cell>
          <cell r="O26">
            <v>10080</v>
          </cell>
        </row>
        <row r="27">
          <cell r="D27">
            <v>42324</v>
          </cell>
          <cell r="E27">
            <v>42396</v>
          </cell>
          <cell r="G27">
            <v>14400</v>
          </cell>
          <cell r="H27">
            <v>24480</v>
          </cell>
          <cell r="I27">
            <v>3672</v>
          </cell>
          <cell r="J27">
            <v>4896</v>
          </cell>
          <cell r="K27">
            <v>6120</v>
          </cell>
          <cell r="L27">
            <v>7344</v>
          </cell>
          <cell r="M27">
            <v>22032</v>
          </cell>
          <cell r="O27">
            <v>10080</v>
          </cell>
        </row>
        <row r="28">
          <cell r="D28">
            <v>42434</v>
          </cell>
          <cell r="E28">
            <v>42672.5</v>
          </cell>
          <cell r="G28">
            <v>47700</v>
          </cell>
          <cell r="H28">
            <v>81090</v>
          </cell>
          <cell r="I28">
            <v>12163.5</v>
          </cell>
          <cell r="J28">
            <v>16218</v>
          </cell>
          <cell r="K28">
            <v>20272.5</v>
          </cell>
          <cell r="L28">
            <v>24327</v>
          </cell>
          <cell r="M28">
            <v>72981</v>
          </cell>
          <cell r="O28">
            <v>33390</v>
          </cell>
        </row>
        <row r="29">
          <cell r="D29">
            <v>42434</v>
          </cell>
          <cell r="E29">
            <v>42830</v>
          </cell>
          <cell r="G29">
            <v>79200</v>
          </cell>
          <cell r="H29">
            <v>134640</v>
          </cell>
          <cell r="I29">
            <v>20196</v>
          </cell>
          <cell r="J29">
            <v>26928</v>
          </cell>
          <cell r="K29">
            <v>33660</v>
          </cell>
          <cell r="L29">
            <v>40392</v>
          </cell>
          <cell r="M29">
            <v>121176</v>
          </cell>
          <cell r="O29">
            <v>55440</v>
          </cell>
        </row>
        <row r="30">
          <cell r="D30">
            <v>42354</v>
          </cell>
          <cell r="E30">
            <v>42399</v>
          </cell>
          <cell r="G30">
            <v>9000</v>
          </cell>
          <cell r="H30">
            <v>15300</v>
          </cell>
          <cell r="I30">
            <v>2295</v>
          </cell>
          <cell r="J30">
            <v>3060</v>
          </cell>
          <cell r="K30">
            <v>3825</v>
          </cell>
          <cell r="L30">
            <v>4590</v>
          </cell>
          <cell r="M30">
            <v>13770</v>
          </cell>
          <cell r="O30">
            <v>6300</v>
          </cell>
        </row>
        <row r="31">
          <cell r="D31">
            <v>42277</v>
          </cell>
          <cell r="E31">
            <v>42614.5</v>
          </cell>
          <cell r="G31">
            <v>67500</v>
          </cell>
          <cell r="H31">
            <v>114750</v>
          </cell>
          <cell r="I31">
            <v>17212.5</v>
          </cell>
          <cell r="J31">
            <v>22950</v>
          </cell>
          <cell r="K31">
            <v>28687.5</v>
          </cell>
          <cell r="L31">
            <v>34425</v>
          </cell>
          <cell r="M31">
            <v>103275</v>
          </cell>
          <cell r="O31">
            <v>47250</v>
          </cell>
        </row>
        <row r="32">
          <cell r="D32">
            <v>42382</v>
          </cell>
          <cell r="E32">
            <v>42814</v>
          </cell>
          <cell r="G32">
            <v>86400</v>
          </cell>
          <cell r="H32">
            <v>146880</v>
          </cell>
          <cell r="I32">
            <v>22032</v>
          </cell>
          <cell r="J32">
            <v>29376</v>
          </cell>
          <cell r="K32">
            <v>36720</v>
          </cell>
          <cell r="L32">
            <v>44064</v>
          </cell>
          <cell r="M32">
            <v>132192</v>
          </cell>
          <cell r="O32">
            <v>60480</v>
          </cell>
        </row>
        <row r="33">
          <cell r="D33">
            <v>42440</v>
          </cell>
          <cell r="E33">
            <v>42903.5</v>
          </cell>
          <cell r="G33">
            <v>92700</v>
          </cell>
          <cell r="H33">
            <v>157590</v>
          </cell>
          <cell r="I33">
            <v>23638.5</v>
          </cell>
          <cell r="J33">
            <v>31518</v>
          </cell>
          <cell r="K33">
            <v>39397.5</v>
          </cell>
          <cell r="L33">
            <v>47277</v>
          </cell>
          <cell r="M33">
            <v>141831</v>
          </cell>
          <cell r="O33">
            <v>64890</v>
          </cell>
        </row>
        <row r="34">
          <cell r="D34">
            <v>42299</v>
          </cell>
          <cell r="E34">
            <v>42438.5</v>
          </cell>
          <cell r="G34">
            <v>27900</v>
          </cell>
          <cell r="H34">
            <v>47430</v>
          </cell>
          <cell r="I34">
            <v>7114.5</v>
          </cell>
          <cell r="J34">
            <v>9486</v>
          </cell>
          <cell r="K34">
            <v>11857.5</v>
          </cell>
          <cell r="L34">
            <v>14229</v>
          </cell>
          <cell r="M34">
            <v>42687</v>
          </cell>
          <cell r="O34">
            <v>19530</v>
          </cell>
        </row>
        <row r="35">
          <cell r="D35">
            <v>42291</v>
          </cell>
          <cell r="E35">
            <v>42336</v>
          </cell>
          <cell r="G35">
            <v>9000</v>
          </cell>
          <cell r="H35">
            <v>15300</v>
          </cell>
          <cell r="I35">
            <v>2295</v>
          </cell>
          <cell r="J35">
            <v>3060</v>
          </cell>
          <cell r="K35">
            <v>3825</v>
          </cell>
          <cell r="L35">
            <v>4590</v>
          </cell>
          <cell r="M35">
            <v>13770</v>
          </cell>
          <cell r="O35">
            <v>6300</v>
          </cell>
        </row>
        <row r="36">
          <cell r="D36">
            <v>42290</v>
          </cell>
          <cell r="E36">
            <v>42479</v>
          </cell>
          <cell r="G36">
            <v>37800</v>
          </cell>
          <cell r="H36">
            <v>64260</v>
          </cell>
          <cell r="I36">
            <v>9639</v>
          </cell>
          <cell r="J36">
            <v>12852</v>
          </cell>
          <cell r="K36">
            <v>16065</v>
          </cell>
          <cell r="L36">
            <v>19278</v>
          </cell>
          <cell r="M36">
            <v>57834</v>
          </cell>
          <cell r="O36">
            <v>26460</v>
          </cell>
        </row>
        <row r="37">
          <cell r="D37">
            <v>42269</v>
          </cell>
          <cell r="E37">
            <v>42408.5</v>
          </cell>
          <cell r="G37">
            <v>27900</v>
          </cell>
          <cell r="H37">
            <v>47430</v>
          </cell>
          <cell r="I37">
            <v>7114.5</v>
          </cell>
          <cell r="J37">
            <v>9486</v>
          </cell>
          <cell r="K37">
            <v>11857.5</v>
          </cell>
          <cell r="L37">
            <v>14229</v>
          </cell>
          <cell r="M37">
            <v>42687</v>
          </cell>
          <cell r="O37">
            <v>19530</v>
          </cell>
        </row>
        <row r="38">
          <cell r="D38">
            <v>42358</v>
          </cell>
          <cell r="E38">
            <v>42547</v>
          </cell>
          <cell r="G38">
            <v>37800</v>
          </cell>
          <cell r="H38">
            <v>64260</v>
          </cell>
          <cell r="I38">
            <v>9639</v>
          </cell>
          <cell r="J38">
            <v>12852</v>
          </cell>
          <cell r="K38">
            <v>16065</v>
          </cell>
          <cell r="L38">
            <v>19278</v>
          </cell>
          <cell r="M38">
            <v>57834</v>
          </cell>
          <cell r="O38">
            <v>26460</v>
          </cell>
        </row>
        <row r="39">
          <cell r="D39">
            <v>42369</v>
          </cell>
          <cell r="E39">
            <v>42801</v>
          </cell>
          <cell r="G39">
            <v>86400</v>
          </cell>
          <cell r="H39">
            <v>146880</v>
          </cell>
          <cell r="I39">
            <v>22032</v>
          </cell>
          <cell r="J39">
            <v>29376</v>
          </cell>
          <cell r="K39">
            <v>36720</v>
          </cell>
          <cell r="L39">
            <v>44064</v>
          </cell>
          <cell r="M39">
            <v>132192</v>
          </cell>
          <cell r="O39">
            <v>60480</v>
          </cell>
        </row>
        <row r="40">
          <cell r="D40">
            <v>42264</v>
          </cell>
          <cell r="E40">
            <v>42295.5</v>
          </cell>
          <cell r="G40">
            <v>6300</v>
          </cell>
          <cell r="H40">
            <v>10710</v>
          </cell>
          <cell r="I40">
            <v>1606.5</v>
          </cell>
          <cell r="J40">
            <v>2142</v>
          </cell>
          <cell r="K40">
            <v>2677.5</v>
          </cell>
          <cell r="L40">
            <v>3213</v>
          </cell>
          <cell r="M40">
            <v>9639</v>
          </cell>
          <cell r="O40">
            <v>4410</v>
          </cell>
        </row>
        <row r="41">
          <cell r="D41">
            <v>42319</v>
          </cell>
          <cell r="E41">
            <v>42715</v>
          </cell>
          <cell r="G41">
            <v>79200</v>
          </cell>
          <cell r="H41">
            <v>134640</v>
          </cell>
          <cell r="I41">
            <v>20196</v>
          </cell>
          <cell r="J41">
            <v>26928</v>
          </cell>
          <cell r="K41">
            <v>33660</v>
          </cell>
          <cell r="L41">
            <v>40392</v>
          </cell>
          <cell r="M41">
            <v>121176</v>
          </cell>
          <cell r="O41">
            <v>55440</v>
          </cell>
        </row>
        <row r="42">
          <cell r="D42">
            <v>42399</v>
          </cell>
          <cell r="E42">
            <v>42439.5</v>
          </cell>
          <cell r="G42">
            <v>8100</v>
          </cell>
          <cell r="H42">
            <v>13770</v>
          </cell>
          <cell r="I42">
            <v>2065.5</v>
          </cell>
          <cell r="J42">
            <v>2754</v>
          </cell>
          <cell r="K42">
            <v>3442.5</v>
          </cell>
          <cell r="L42">
            <v>4131</v>
          </cell>
          <cell r="M42">
            <v>12393</v>
          </cell>
          <cell r="O42">
            <v>5670</v>
          </cell>
        </row>
        <row r="43">
          <cell r="D43">
            <v>42275</v>
          </cell>
          <cell r="E43">
            <v>42315.5</v>
          </cell>
          <cell r="G43">
            <v>8100</v>
          </cell>
          <cell r="H43">
            <v>13770</v>
          </cell>
          <cell r="I43">
            <v>2065.5</v>
          </cell>
          <cell r="J43">
            <v>2754</v>
          </cell>
          <cell r="K43">
            <v>3442.5</v>
          </cell>
          <cell r="L43">
            <v>4131</v>
          </cell>
          <cell r="M43">
            <v>12393</v>
          </cell>
          <cell r="O43">
            <v>5670</v>
          </cell>
        </row>
        <row r="44">
          <cell r="D44">
            <v>42377</v>
          </cell>
          <cell r="E44">
            <v>42651.5</v>
          </cell>
          <cell r="G44">
            <v>54900</v>
          </cell>
          <cell r="H44">
            <v>93330</v>
          </cell>
          <cell r="I44">
            <v>13999.5</v>
          </cell>
          <cell r="J44">
            <v>18666</v>
          </cell>
          <cell r="K44">
            <v>23332.5</v>
          </cell>
          <cell r="L44">
            <v>27999</v>
          </cell>
          <cell r="M44">
            <v>83997</v>
          </cell>
          <cell r="O44">
            <v>38430</v>
          </cell>
        </row>
        <row r="45">
          <cell r="D45">
            <v>42380</v>
          </cell>
          <cell r="E45">
            <v>42411.5</v>
          </cell>
          <cell r="G45">
            <v>6300</v>
          </cell>
          <cell r="H45">
            <v>10710</v>
          </cell>
          <cell r="I45">
            <v>1606.5</v>
          </cell>
          <cell r="J45">
            <v>2142</v>
          </cell>
          <cell r="K45">
            <v>2677.5</v>
          </cell>
          <cell r="L45">
            <v>3213</v>
          </cell>
          <cell r="M45">
            <v>9639</v>
          </cell>
          <cell r="O45">
            <v>4410</v>
          </cell>
        </row>
        <row r="46">
          <cell r="D46">
            <v>42415</v>
          </cell>
          <cell r="E46">
            <v>42730</v>
          </cell>
          <cell r="G46">
            <v>63000</v>
          </cell>
          <cell r="H46">
            <v>107100</v>
          </cell>
          <cell r="I46">
            <v>16065</v>
          </cell>
          <cell r="J46">
            <v>21420</v>
          </cell>
          <cell r="K46">
            <v>26775</v>
          </cell>
          <cell r="L46">
            <v>32130</v>
          </cell>
          <cell r="M46">
            <v>96390</v>
          </cell>
          <cell r="O46">
            <v>44100</v>
          </cell>
        </row>
        <row r="47">
          <cell r="D47">
            <v>42358</v>
          </cell>
          <cell r="E47">
            <v>42398.5</v>
          </cell>
          <cell r="G47">
            <v>8100</v>
          </cell>
          <cell r="H47">
            <v>13770</v>
          </cell>
          <cell r="I47">
            <v>2065.5</v>
          </cell>
          <cell r="J47">
            <v>2754</v>
          </cell>
          <cell r="K47">
            <v>3442.5</v>
          </cell>
          <cell r="L47">
            <v>4131</v>
          </cell>
          <cell r="M47">
            <v>12393</v>
          </cell>
          <cell r="O47">
            <v>5670</v>
          </cell>
        </row>
        <row r="48">
          <cell r="D48">
            <v>42445</v>
          </cell>
          <cell r="E48">
            <v>42782.5</v>
          </cell>
          <cell r="G48">
            <v>67500</v>
          </cell>
          <cell r="H48">
            <v>114750</v>
          </cell>
          <cell r="I48">
            <v>17212.5</v>
          </cell>
          <cell r="J48">
            <v>22950</v>
          </cell>
          <cell r="K48">
            <v>28687.5</v>
          </cell>
          <cell r="L48">
            <v>34425</v>
          </cell>
          <cell r="M48">
            <v>103275</v>
          </cell>
          <cell r="O48">
            <v>47250</v>
          </cell>
        </row>
        <row r="49">
          <cell r="D49">
            <v>42375</v>
          </cell>
          <cell r="E49">
            <v>42564</v>
          </cell>
          <cell r="G49">
            <v>37800</v>
          </cell>
          <cell r="H49">
            <v>64260</v>
          </cell>
          <cell r="I49">
            <v>9639</v>
          </cell>
          <cell r="J49">
            <v>12852</v>
          </cell>
          <cell r="K49">
            <v>16065</v>
          </cell>
          <cell r="L49">
            <v>19278</v>
          </cell>
          <cell r="M49">
            <v>57834</v>
          </cell>
          <cell r="O49">
            <v>26460</v>
          </cell>
        </row>
        <row r="50">
          <cell r="D50">
            <v>42291</v>
          </cell>
          <cell r="E50">
            <v>42606</v>
          </cell>
          <cell r="G50">
            <v>63000</v>
          </cell>
          <cell r="H50">
            <v>107100</v>
          </cell>
          <cell r="I50">
            <v>16065</v>
          </cell>
          <cell r="J50">
            <v>21420</v>
          </cell>
          <cell r="K50">
            <v>26775</v>
          </cell>
          <cell r="L50">
            <v>32130</v>
          </cell>
          <cell r="M50">
            <v>96390</v>
          </cell>
          <cell r="O50">
            <v>44100</v>
          </cell>
        </row>
        <row r="51">
          <cell r="D51">
            <v>42324</v>
          </cell>
          <cell r="E51">
            <v>42598.5</v>
          </cell>
          <cell r="G51">
            <v>54900</v>
          </cell>
          <cell r="H51">
            <v>93330</v>
          </cell>
          <cell r="I51">
            <v>13999.5</v>
          </cell>
          <cell r="J51">
            <v>18666</v>
          </cell>
          <cell r="K51">
            <v>23332.5</v>
          </cell>
          <cell r="L51">
            <v>27999</v>
          </cell>
          <cell r="M51">
            <v>83997</v>
          </cell>
          <cell r="O51">
            <v>38430</v>
          </cell>
        </row>
        <row r="52">
          <cell r="D52">
            <v>42439</v>
          </cell>
          <cell r="E52">
            <v>42484</v>
          </cell>
          <cell r="G52">
            <v>9000</v>
          </cell>
          <cell r="H52">
            <v>15300</v>
          </cell>
          <cell r="I52">
            <v>2295</v>
          </cell>
          <cell r="J52">
            <v>3060</v>
          </cell>
          <cell r="K52">
            <v>3825</v>
          </cell>
          <cell r="L52">
            <v>4590</v>
          </cell>
          <cell r="M52">
            <v>13770</v>
          </cell>
          <cell r="O52">
            <v>6300</v>
          </cell>
        </row>
        <row r="53">
          <cell r="D53">
            <v>42263</v>
          </cell>
          <cell r="E53">
            <v>42303.5</v>
          </cell>
          <cell r="G53">
            <v>8100</v>
          </cell>
          <cell r="H53">
            <v>13770</v>
          </cell>
          <cell r="I53">
            <v>2065.5</v>
          </cell>
          <cell r="J53">
            <v>2754</v>
          </cell>
          <cell r="K53">
            <v>3442.5</v>
          </cell>
          <cell r="L53">
            <v>4131</v>
          </cell>
          <cell r="M53">
            <v>12393</v>
          </cell>
          <cell r="O53">
            <v>5670</v>
          </cell>
        </row>
        <row r="54">
          <cell r="D54">
            <v>42343</v>
          </cell>
          <cell r="E54">
            <v>42680.5</v>
          </cell>
          <cell r="G54">
            <v>67500</v>
          </cell>
          <cell r="H54">
            <v>114750</v>
          </cell>
          <cell r="I54">
            <v>17212.5</v>
          </cell>
          <cell r="J54">
            <v>22950</v>
          </cell>
          <cell r="K54">
            <v>28687.5</v>
          </cell>
          <cell r="L54">
            <v>34425</v>
          </cell>
          <cell r="M54">
            <v>103275</v>
          </cell>
          <cell r="O54">
            <v>47250</v>
          </cell>
        </row>
        <row r="55">
          <cell r="D55">
            <v>42398</v>
          </cell>
          <cell r="E55">
            <v>42672.5</v>
          </cell>
          <cell r="G55">
            <v>54900</v>
          </cell>
          <cell r="H55">
            <v>93330</v>
          </cell>
          <cell r="I55">
            <v>13999.5</v>
          </cell>
          <cell r="J55">
            <v>18666</v>
          </cell>
          <cell r="K55">
            <v>23332.5</v>
          </cell>
          <cell r="L55">
            <v>27999</v>
          </cell>
          <cell r="M55">
            <v>83997</v>
          </cell>
          <cell r="O55">
            <v>38430</v>
          </cell>
        </row>
        <row r="56">
          <cell r="D56">
            <v>42367</v>
          </cell>
          <cell r="E56">
            <v>42439</v>
          </cell>
          <cell r="G56">
            <v>14400</v>
          </cell>
          <cell r="H56">
            <v>24480</v>
          </cell>
          <cell r="I56">
            <v>3672</v>
          </cell>
          <cell r="J56">
            <v>4896</v>
          </cell>
          <cell r="K56">
            <v>6120</v>
          </cell>
          <cell r="L56">
            <v>7344</v>
          </cell>
          <cell r="M56">
            <v>22032</v>
          </cell>
          <cell r="O56">
            <v>10080</v>
          </cell>
        </row>
        <row r="57">
          <cell r="D57">
            <v>42292</v>
          </cell>
          <cell r="E57">
            <v>42332.5</v>
          </cell>
          <cell r="G57">
            <v>8100</v>
          </cell>
          <cell r="H57">
            <v>13770</v>
          </cell>
          <cell r="I57">
            <v>2065.5</v>
          </cell>
          <cell r="J57">
            <v>2754</v>
          </cell>
          <cell r="K57">
            <v>3442.5</v>
          </cell>
          <cell r="L57">
            <v>4131</v>
          </cell>
          <cell r="M57">
            <v>12393</v>
          </cell>
          <cell r="O57">
            <v>5670</v>
          </cell>
        </row>
        <row r="58">
          <cell r="D58">
            <v>42437</v>
          </cell>
          <cell r="E58">
            <v>42482</v>
          </cell>
          <cell r="G58">
            <v>9000</v>
          </cell>
          <cell r="H58">
            <v>15300</v>
          </cell>
          <cell r="I58">
            <v>2295</v>
          </cell>
          <cell r="J58">
            <v>3060</v>
          </cell>
          <cell r="K58">
            <v>3825</v>
          </cell>
          <cell r="L58">
            <v>4590</v>
          </cell>
          <cell r="M58">
            <v>13770</v>
          </cell>
          <cell r="O58">
            <v>6300</v>
          </cell>
        </row>
        <row r="59">
          <cell r="D59">
            <v>42319</v>
          </cell>
          <cell r="E59">
            <v>42413.5</v>
          </cell>
          <cell r="G59">
            <v>18900</v>
          </cell>
          <cell r="H59">
            <v>32130</v>
          </cell>
          <cell r="I59">
            <v>4819.5</v>
          </cell>
          <cell r="J59">
            <v>6426</v>
          </cell>
          <cell r="K59">
            <v>8032.5</v>
          </cell>
          <cell r="L59">
            <v>9639</v>
          </cell>
          <cell r="M59">
            <v>28917</v>
          </cell>
          <cell r="O59">
            <v>13230</v>
          </cell>
        </row>
        <row r="60">
          <cell r="D60">
            <v>42248</v>
          </cell>
          <cell r="E60">
            <v>42486.5</v>
          </cell>
          <cell r="G60">
            <v>47700</v>
          </cell>
          <cell r="H60">
            <v>81090</v>
          </cell>
          <cell r="I60">
            <v>12163.5</v>
          </cell>
          <cell r="J60">
            <v>16218</v>
          </cell>
          <cell r="K60">
            <v>20272.5</v>
          </cell>
          <cell r="L60">
            <v>24327</v>
          </cell>
          <cell r="M60">
            <v>72981</v>
          </cell>
          <cell r="O60">
            <v>33390</v>
          </cell>
        </row>
        <row r="61">
          <cell r="D61">
            <v>42248</v>
          </cell>
          <cell r="E61">
            <v>42288.5</v>
          </cell>
          <cell r="G61">
            <v>8100</v>
          </cell>
          <cell r="H61">
            <v>13770</v>
          </cell>
          <cell r="I61">
            <v>2065.5</v>
          </cell>
          <cell r="J61">
            <v>2754</v>
          </cell>
          <cell r="K61">
            <v>3442.5</v>
          </cell>
          <cell r="L61">
            <v>4131</v>
          </cell>
          <cell r="M61">
            <v>12393</v>
          </cell>
          <cell r="O61">
            <v>5670</v>
          </cell>
        </row>
        <row r="62">
          <cell r="D62">
            <v>42248</v>
          </cell>
          <cell r="E62">
            <v>42522.5</v>
          </cell>
          <cell r="G62">
            <v>54900</v>
          </cell>
          <cell r="H62">
            <v>93330</v>
          </cell>
          <cell r="I62">
            <v>13999.5</v>
          </cell>
          <cell r="J62">
            <v>18666</v>
          </cell>
          <cell r="K62">
            <v>23332.5</v>
          </cell>
          <cell r="L62">
            <v>27999</v>
          </cell>
          <cell r="M62">
            <v>83997</v>
          </cell>
          <cell r="O62">
            <v>38430</v>
          </cell>
        </row>
        <row r="63">
          <cell r="D63">
            <v>42248</v>
          </cell>
          <cell r="E63">
            <v>42711.5</v>
          </cell>
          <cell r="G63">
            <v>92700</v>
          </cell>
          <cell r="H63">
            <v>157590</v>
          </cell>
          <cell r="I63">
            <v>23638.5</v>
          </cell>
          <cell r="J63">
            <v>31518</v>
          </cell>
          <cell r="K63">
            <v>39397.5</v>
          </cell>
          <cell r="L63">
            <v>47277</v>
          </cell>
          <cell r="M63">
            <v>141831</v>
          </cell>
          <cell r="O63">
            <v>64890</v>
          </cell>
        </row>
        <row r="64">
          <cell r="D64">
            <v>42248</v>
          </cell>
          <cell r="E64">
            <v>42644</v>
          </cell>
          <cell r="G64">
            <v>79200</v>
          </cell>
          <cell r="H64">
            <v>134640</v>
          </cell>
          <cell r="I64">
            <v>20196</v>
          </cell>
          <cell r="J64">
            <v>26928</v>
          </cell>
          <cell r="K64">
            <v>33660</v>
          </cell>
          <cell r="L64">
            <v>40392</v>
          </cell>
          <cell r="M64">
            <v>121176</v>
          </cell>
          <cell r="O64">
            <v>55440</v>
          </cell>
        </row>
        <row r="65">
          <cell r="D65">
            <v>42248</v>
          </cell>
          <cell r="E65">
            <v>42342.5</v>
          </cell>
          <cell r="G65">
            <v>18900</v>
          </cell>
          <cell r="H65">
            <v>32130</v>
          </cell>
          <cell r="I65">
            <v>4819.5</v>
          </cell>
          <cell r="J65">
            <v>6426</v>
          </cell>
          <cell r="K65">
            <v>8032.5</v>
          </cell>
          <cell r="L65">
            <v>9639</v>
          </cell>
          <cell r="M65">
            <v>28917</v>
          </cell>
          <cell r="O65">
            <v>13230</v>
          </cell>
        </row>
      </sheetData>
      <sheetData sheetId="3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32946D4-9F2E-4ED3-B659-0529F2C44705}" name="Table1" displayName="Table1" ref="A1:K202" totalsRowCount="1">
  <autoFilter ref="A1:K201" xr:uid="{A32946D4-9F2E-4ED3-B659-0529F2C44705}"/>
  <sortState xmlns:xlrd2="http://schemas.microsoft.com/office/spreadsheetml/2017/richdata2" ref="A2:I201">
    <sortCondition descending="1" ref="D1:D201"/>
  </sortState>
  <tableColumns count="11">
    <tableColumn id="1" xr3:uid="{6C3F4E64-721A-4670-8645-939BBF4279E7}" name="Code" totalsRowLabel="Total"/>
    <tableColumn id="2" xr3:uid="{9D9C3AA1-3E95-4A92-ABC7-560CE2CF4469}" name="Company"/>
    <tableColumn id="3" xr3:uid="{B1BAE877-7D53-41DC-ADB1-BB07F01946F4}" name="Sector"/>
    <tableColumn id="4" xr3:uid="{FFE988EB-F6B3-4AC1-907A-93FC971DFEDA}" name="Market Cap (AUD millions)" dataDxfId="4" totalsRowDxfId="1" dataCellStyle="Currency" totalsRowCellStyle="Currency"/>
    <tableColumn id="5" xr3:uid="{06DDE372-4580-4735-9555-D409EB70C0B4}" name="Price"/>
    <tableColumn id="6" xr3:uid="{86216CD0-C220-49E4-BB44-10ED35646FFD}" name="Change"/>
    <tableColumn id="7" xr3:uid="{3B8C9EB5-5C55-46A5-8C7D-07EBD22C250D}" name="High"/>
    <tableColumn id="8" xr3:uid="{B847A44C-A197-4CD4-98FD-E431369500A7}" name="Low"/>
    <tableColumn id="9" xr3:uid="{02356190-00E3-4CFF-BCF6-A5C0BED4723A}" name="Volume"/>
    <tableColumn id="10" xr3:uid="{C4E13C10-EBC3-4D29-95C7-2CCF5B9EDEAE}" name="ValTraded ($m)" totalsRowFunction="sum" dataDxfId="3">
      <calculatedColumnFormula>Table1[[#This Row],[Price]]*Table1[[#This Row],[Volume]]/(1000000)</calculatedColumnFormula>
    </tableColumn>
    <tableColumn id="11" xr3:uid="{BD5163AC-32BA-41B9-AE47-02685DB32B42}" name="TradeRange%" totalsRowFunction="average" dataDxfId="2" totalsRowDxfId="0">
      <calculatedColumnFormula>(Table1[[#This Row],[High]]-Table1[[#This Row],[Low]])/Table1[[#This Row],[Price]]</calculatedColumnFormula>
    </tableColumn>
  </tableColumns>
  <tableStyleInfo name="TableStyleMedium2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6"/>
  <sheetViews>
    <sheetView showGridLines="0" tabSelected="1" topLeftCell="A26" zoomScaleNormal="100" workbookViewId="0">
      <selection activeCell="I57" sqref="I57"/>
    </sheetView>
  </sheetViews>
  <sheetFormatPr defaultColWidth="9.88671875" defaultRowHeight="14.4"/>
  <cols>
    <col min="1" max="1" width="9.88671875" style="11"/>
    <col min="2" max="3" width="9.88671875" style="3"/>
    <col min="4" max="4" width="12.6640625" style="3" customWidth="1"/>
    <col min="5" max="6" width="9.88671875" style="3"/>
    <col min="7" max="7" width="11" style="3" customWidth="1"/>
    <col min="8" max="8" width="9.88671875" style="3"/>
    <col min="9" max="12" width="12.33203125" style="3" customWidth="1"/>
    <col min="13" max="13" width="39.5546875" style="3" customWidth="1"/>
    <col min="14" max="16" width="12.33203125" style="3" customWidth="1"/>
    <col min="17" max="16384" width="9.88671875" style="3"/>
  </cols>
  <sheetData>
    <row r="1" spans="1:16">
      <c r="H1" s="4"/>
    </row>
    <row r="2" spans="1:16" ht="34.799999999999997">
      <c r="H2" s="25" t="s">
        <v>420</v>
      </c>
      <c r="I2" s="26"/>
      <c r="J2" s="26"/>
      <c r="K2" s="26"/>
      <c r="L2" s="26"/>
      <c r="M2" s="26"/>
      <c r="N2" s="26"/>
      <c r="O2" s="26"/>
      <c r="P2" s="26"/>
    </row>
    <row r="3" spans="1:16">
      <c r="H3" s="4"/>
    </row>
    <row r="4" spans="1:16" ht="30">
      <c r="H4" s="27" t="s">
        <v>423</v>
      </c>
      <c r="I4" s="28"/>
      <c r="J4" s="28"/>
      <c r="K4" s="28"/>
      <c r="L4" s="28"/>
      <c r="M4" s="28"/>
      <c r="N4" s="28"/>
      <c r="O4" s="28"/>
      <c r="P4" s="28"/>
    </row>
    <row r="5" spans="1:16" ht="15" thickBot="1">
      <c r="H5" s="4"/>
    </row>
    <row r="6" spans="1:16" ht="31.8" thickBot="1">
      <c r="H6" s="4"/>
      <c r="I6" s="29" t="s">
        <v>421</v>
      </c>
      <c r="J6" s="30"/>
      <c r="K6" s="30"/>
      <c r="L6" s="30"/>
      <c r="M6" s="30"/>
      <c r="N6" s="30"/>
      <c r="O6" s="31"/>
      <c r="P6" s="5"/>
    </row>
    <row r="7" spans="1:16" customFormat="1">
      <c r="A7" s="12"/>
    </row>
    <row r="8" spans="1:16" customFormat="1">
      <c r="A8" s="12"/>
    </row>
    <row r="9" spans="1:16" customFormat="1">
      <c r="A9" s="12"/>
    </row>
    <row r="10" spans="1:16" ht="18" thickBot="1">
      <c r="A10" s="13" t="s">
        <v>424</v>
      </c>
      <c r="B10" s="6"/>
      <c r="C10" s="6"/>
      <c r="D10" s="6"/>
      <c r="E10" s="6"/>
      <c r="F10" s="6"/>
      <c r="G10" s="6"/>
      <c r="H10" s="5"/>
      <c r="I10"/>
      <c r="J10"/>
      <c r="K10"/>
      <c r="L10"/>
      <c r="M10"/>
      <c r="N10"/>
      <c r="O10"/>
      <c r="P10"/>
    </row>
    <row r="11" spans="1:16" ht="12.6" customHeight="1" thickTop="1">
      <c r="A11" s="14"/>
      <c r="B11" s="7"/>
      <c r="C11" s="7"/>
      <c r="D11" s="7"/>
      <c r="E11" s="7"/>
      <c r="F11" s="7"/>
      <c r="G11" s="7"/>
      <c r="H11" s="7"/>
      <c r="I11"/>
      <c r="J11"/>
      <c r="K11"/>
      <c r="L11"/>
      <c r="M11"/>
      <c r="N11"/>
      <c r="O11"/>
      <c r="P11"/>
    </row>
    <row r="12" spans="1:16" ht="49.95" customHeight="1">
      <c r="B12" s="32" t="s">
        <v>425</v>
      </c>
      <c r="C12" s="32"/>
      <c r="D12" s="32"/>
      <c r="E12" s="32"/>
      <c r="F12" s="32"/>
      <c r="G12" s="32"/>
      <c r="H12" s="32"/>
      <c r="I12" s="10"/>
      <c r="J12" s="10"/>
      <c r="K12" s="10"/>
      <c r="L12" s="10"/>
      <c r="M12" s="10"/>
      <c r="N12" s="10"/>
      <c r="O12" s="10"/>
    </row>
    <row r="13" spans="1:16" customFormat="1" ht="9" customHeight="1">
      <c r="A13" s="12"/>
    </row>
    <row r="14" spans="1:16" customFormat="1" ht="5.4" customHeight="1">
      <c r="A14" s="12"/>
    </row>
    <row r="15" spans="1:16" ht="18" thickBot="1">
      <c r="A15" s="13" t="s">
        <v>422</v>
      </c>
      <c r="B15" s="6"/>
      <c r="C15" s="6"/>
      <c r="D15" s="6"/>
      <c r="E15" s="6"/>
      <c r="F15" s="6"/>
      <c r="G15" s="6"/>
      <c r="H15" s="5"/>
      <c r="I15" s="8"/>
      <c r="M15" s="9"/>
    </row>
    <row r="16" spans="1:16" ht="10.5" customHeight="1" thickTop="1">
      <c r="A16" s="14"/>
      <c r="B16" s="7"/>
      <c r="C16" s="7"/>
      <c r="D16" s="7"/>
      <c r="E16" s="7"/>
      <c r="F16" s="7"/>
      <c r="G16" s="7"/>
      <c r="H16" s="7"/>
      <c r="I16" s="8"/>
    </row>
    <row r="17" spans="1:13" customFormat="1">
      <c r="A17" s="12" t="s">
        <v>438</v>
      </c>
    </row>
    <row r="18" spans="1:13" customFormat="1">
      <c r="A18" s="12" t="s">
        <v>439</v>
      </c>
    </row>
    <row r="19" spans="1:13" customFormat="1">
      <c r="A19" s="12" t="s">
        <v>437</v>
      </c>
    </row>
    <row r="20" spans="1:13" customFormat="1">
      <c r="A20" s="12"/>
      <c r="M20" t="s">
        <v>426</v>
      </c>
    </row>
    <row r="21" spans="1:13" customFormat="1">
      <c r="A21" s="12"/>
      <c r="M21" s="3"/>
    </row>
    <row r="22" spans="1:13" customFormat="1">
      <c r="A22" s="12" t="s">
        <v>446</v>
      </c>
    </row>
    <row r="23" spans="1:13" customFormat="1">
      <c r="A23" s="12" t="s">
        <v>457</v>
      </c>
    </row>
    <row r="24" spans="1:13" customFormat="1">
      <c r="A24" s="12" t="s">
        <v>456</v>
      </c>
    </row>
    <row r="25" spans="1:13" customFormat="1">
      <c r="A25" s="12"/>
    </row>
    <row r="26" spans="1:13" customFormat="1">
      <c r="A26" s="12" t="s">
        <v>427</v>
      </c>
    </row>
    <row r="27" spans="1:13" s="69" customFormat="1">
      <c r="A27" s="68" t="s">
        <v>447</v>
      </c>
    </row>
    <row r="28" spans="1:13" s="69" customFormat="1">
      <c r="A28" s="70" t="s">
        <v>448</v>
      </c>
    </row>
    <row r="29" spans="1:13" s="69" customFormat="1">
      <c r="A29" s="70" t="s">
        <v>458</v>
      </c>
    </row>
    <row r="30" spans="1:13" customFormat="1">
      <c r="A30" s="12"/>
      <c r="B30" s="15" t="s">
        <v>96</v>
      </c>
      <c r="C30" s="15" t="s">
        <v>346</v>
      </c>
      <c r="D30" s="15" t="s">
        <v>44</v>
      </c>
    </row>
    <row r="31" spans="1:13" s="69" customFormat="1">
      <c r="A31" s="70" t="s">
        <v>449</v>
      </c>
    </row>
    <row r="32" spans="1:13" s="69" customFormat="1">
      <c r="A32" s="68"/>
      <c r="B32" s="69" t="s">
        <v>450</v>
      </c>
    </row>
    <row r="33" spans="1:4" s="69" customFormat="1">
      <c r="A33" s="68"/>
      <c r="B33" s="69" t="s">
        <v>451</v>
      </c>
    </row>
    <row r="34" spans="1:4" s="69" customFormat="1">
      <c r="A34" s="68"/>
      <c r="C34" s="69" t="s">
        <v>436</v>
      </c>
    </row>
    <row r="35" spans="1:4" s="69" customFormat="1">
      <c r="A35" s="68"/>
      <c r="C35" s="69" t="s">
        <v>459</v>
      </c>
    </row>
    <row r="36" spans="1:4" s="69" customFormat="1">
      <c r="A36" s="70" t="s">
        <v>440</v>
      </c>
    </row>
    <row r="37" spans="1:4" s="69" customFormat="1">
      <c r="A37" s="68"/>
      <c r="B37" s="69" t="s">
        <v>452</v>
      </c>
    </row>
    <row r="38" spans="1:4" s="69" customFormat="1" ht="15" thickBot="1">
      <c r="A38" s="68"/>
      <c r="B38" s="69" t="s">
        <v>444</v>
      </c>
    </row>
    <row r="39" spans="1:4" ht="15" thickTop="1">
      <c r="B39" s="39">
        <f>SUBTOTAL(101,Table1[TradeRange%])</f>
        <v>2.117054454699261E-2</v>
      </c>
    </row>
    <row r="40" spans="1:4" s="73" customFormat="1" ht="15" thickBot="1">
      <c r="A40" s="71"/>
      <c r="B40" s="72" t="s">
        <v>460</v>
      </c>
    </row>
    <row r="41" spans="1:4" ht="15" thickTop="1">
      <c r="A41" s="17" t="s">
        <v>428</v>
      </c>
      <c r="B41" s="37">
        <f>SUBTOTAL(109,Table1[ValTraded ($m)])</f>
        <v>4791.7191309049958</v>
      </c>
      <c r="C41" s="18" t="s">
        <v>429</v>
      </c>
      <c r="D41" s="19">
        <f>B41*0.001</f>
        <v>4.7917191309049958</v>
      </c>
    </row>
    <row r="43" spans="1:4" s="75" customFormat="1">
      <c r="A43" s="74" t="s">
        <v>453</v>
      </c>
    </row>
    <row r="44" spans="1:4" s="75" customFormat="1">
      <c r="A44" s="76" t="s">
        <v>454</v>
      </c>
    </row>
    <row r="45" spans="1:4" s="75" customFormat="1">
      <c r="A45" s="76" t="s">
        <v>445</v>
      </c>
    </row>
    <row r="46" spans="1:4" s="75" customFormat="1">
      <c r="A46" s="77"/>
      <c r="B46" s="78" t="s">
        <v>430</v>
      </c>
    </row>
    <row r="47" spans="1:4" s="75" customFormat="1">
      <c r="A47" s="79" t="s">
        <v>441</v>
      </c>
    </row>
    <row r="48" spans="1:4" s="75" customFormat="1">
      <c r="A48" s="77"/>
      <c r="B48" s="78" t="s">
        <v>455</v>
      </c>
    </row>
    <row r="49" spans="1:11" s="75" customFormat="1">
      <c r="A49" s="77"/>
      <c r="B49" s="78" t="s">
        <v>431</v>
      </c>
    </row>
    <row r="50" spans="1:11" s="75" customFormat="1">
      <c r="A50" s="77"/>
      <c r="B50" s="78" t="s">
        <v>432</v>
      </c>
    </row>
    <row r="51" spans="1:11" s="75" customFormat="1">
      <c r="A51" s="77"/>
      <c r="B51" s="78" t="s">
        <v>433</v>
      </c>
    </row>
    <row r="52" spans="1:11">
      <c r="C52" s="17" t="s">
        <v>434</v>
      </c>
      <c r="D52" s="22" t="s">
        <v>476</v>
      </c>
      <c r="E52" s="23"/>
      <c r="F52" s="24"/>
      <c r="I52" s="16" t="s">
        <v>443</v>
      </c>
      <c r="J52" s="16"/>
      <c r="K52" s="63">
        <v>132219</v>
      </c>
    </row>
    <row r="53" spans="1:11" s="75" customFormat="1">
      <c r="A53" s="77"/>
      <c r="B53" s="78" t="s">
        <v>442</v>
      </c>
    </row>
    <row r="54" spans="1:11">
      <c r="C54" s="17" t="s">
        <v>434</v>
      </c>
      <c r="D54" s="22" t="s">
        <v>477</v>
      </c>
      <c r="E54" s="23"/>
      <c r="F54" s="24"/>
    </row>
    <row r="56" spans="1:11">
      <c r="A56" s="11" t="s">
        <v>435</v>
      </c>
    </row>
  </sheetData>
  <mergeCells count="6">
    <mergeCell ref="D54:F54"/>
    <mergeCell ref="H2:P2"/>
    <mergeCell ref="H4:P4"/>
    <mergeCell ref="I6:O6"/>
    <mergeCell ref="B12:H12"/>
    <mergeCell ref="D52:F52"/>
  </mergeCells>
  <dataValidations count="1">
    <dataValidation type="list" errorStyle="warning" allowBlank="1" showInputMessage="1" showErrorMessage="1" errorTitle="Invalid Sector" error="Please choose an industry sector from the dropdown list." sqref="D52:F52 D54:F54" xr:uid="{00000000-0002-0000-0000-000000000000}">
      <formula1>"Consumer Discretionary,Consumer Staples,Energy,Financials,Health Care,Industrials,Information Technology,Materials,Real Estate,Telecommunication Services,Utilities"</formula1>
    </dataValidation>
  </dataValidations>
  <printOptions horizontalCentered="1" verticalCentered="1"/>
  <pageMargins left="0.23622047244094491" right="0.23622047244094491" top="0.74803149606299213" bottom="0.74803149606299213" header="0.31496062992125984" footer="0.31496062992125984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9D1EA-75DB-411C-B62F-8B8147D5E197}">
  <sheetPr>
    <tabColor theme="7" tint="0.59999389629810485"/>
  </sheetPr>
  <dimension ref="A1:K214"/>
  <sheetViews>
    <sheetView zoomScaleNormal="100" workbookViewId="0">
      <selection activeCell="C89" sqref="C89"/>
    </sheetView>
  </sheetViews>
  <sheetFormatPr defaultRowHeight="14.4" outlineLevelRow="2"/>
  <cols>
    <col min="1" max="1" width="7.33203125" customWidth="1"/>
    <col min="2" max="2" width="49.109375" bestFit="1" customWidth="1"/>
    <col min="3" max="3" width="26.88671875" bestFit="1" customWidth="1"/>
    <col min="4" max="4" width="26.33203125" style="1" bestFit="1" customWidth="1"/>
    <col min="6" max="6" width="9.33203125" customWidth="1"/>
    <col min="9" max="9" width="11.33203125" bestFit="1" customWidth="1"/>
    <col min="10" max="10" width="21.77734375" customWidth="1"/>
    <col min="11" max="11" width="15" style="35" bestFit="1" customWidth="1"/>
  </cols>
  <sheetData>
    <row r="1" spans="1:11">
      <c r="A1" s="40" t="s">
        <v>0</v>
      </c>
      <c r="B1" s="41" t="s">
        <v>1</v>
      </c>
      <c r="C1" s="41" t="s">
        <v>2</v>
      </c>
      <c r="D1" s="41" t="s">
        <v>419</v>
      </c>
      <c r="E1" s="41" t="s">
        <v>414</v>
      </c>
      <c r="F1" s="41" t="s">
        <v>415</v>
      </c>
      <c r="G1" s="41" t="s">
        <v>416</v>
      </c>
      <c r="H1" s="41" t="s">
        <v>417</v>
      </c>
      <c r="I1" s="41" t="s">
        <v>418</v>
      </c>
      <c r="J1" s="41" t="s">
        <v>461</v>
      </c>
      <c r="K1" s="42" t="s">
        <v>462</v>
      </c>
    </row>
    <row r="2" spans="1:11" hidden="1" outlineLevel="2">
      <c r="A2" s="43" t="s">
        <v>33</v>
      </c>
      <c r="B2" s="44" t="s">
        <v>34</v>
      </c>
      <c r="C2" s="44" t="s">
        <v>30</v>
      </c>
      <c r="D2" s="45">
        <v>13281.7</v>
      </c>
      <c r="E2" s="46">
        <v>21.44</v>
      </c>
      <c r="F2" s="46">
        <v>-0.06</v>
      </c>
      <c r="G2" s="46">
        <v>21.57</v>
      </c>
      <c r="H2" s="46">
        <v>21.04</v>
      </c>
      <c r="I2" s="47">
        <v>1626363</v>
      </c>
      <c r="J2" s="44">
        <f>'ASX200 Range'!$E2*'ASX200 Range'!$I2/(1000000)</f>
        <v>34.869222719999996</v>
      </c>
      <c r="K2" s="48">
        <f>('ASX200 Range'!$G2-'ASX200 Range'!$H2)/'ASX200 Range'!$E2</f>
        <v>2.4720149253731394E-2</v>
      </c>
    </row>
    <row r="3" spans="1:11" hidden="1" outlineLevel="2">
      <c r="A3" s="43" t="s">
        <v>258</v>
      </c>
      <c r="B3" s="44" t="s">
        <v>259</v>
      </c>
      <c r="C3" s="44" t="s">
        <v>30</v>
      </c>
      <c r="D3" s="45">
        <v>8965.82</v>
      </c>
      <c r="E3" s="46">
        <v>68.239999999999995</v>
      </c>
      <c r="F3" s="46">
        <v>-0.15</v>
      </c>
      <c r="G3" s="46">
        <v>68.55</v>
      </c>
      <c r="H3" s="46">
        <v>67.599999999999994</v>
      </c>
      <c r="I3" s="47">
        <v>206832</v>
      </c>
      <c r="J3" s="44">
        <f>'ASX200 Range'!$E3*'ASX200 Range'!$I3/(1000000)</f>
        <v>14.114215679999999</v>
      </c>
      <c r="K3" s="48">
        <f>('ASX200 Range'!$G3-'ASX200 Range'!$H3)/'ASX200 Range'!$E3</f>
        <v>1.3921453692848812E-2</v>
      </c>
    </row>
    <row r="4" spans="1:11" hidden="1" outlineLevel="2">
      <c r="A4" s="43" t="s">
        <v>106</v>
      </c>
      <c r="B4" s="44" t="s">
        <v>107</v>
      </c>
      <c r="C4" s="44" t="s">
        <v>30</v>
      </c>
      <c r="D4" s="45">
        <v>8169.74</v>
      </c>
      <c r="E4" s="46">
        <v>11.76</v>
      </c>
      <c r="F4" s="46">
        <v>0.08</v>
      </c>
      <c r="G4" s="46">
        <v>11.77</v>
      </c>
      <c r="H4" s="46">
        <v>11.6</v>
      </c>
      <c r="I4" s="47">
        <v>1035699</v>
      </c>
      <c r="J4" s="44">
        <f>'ASX200 Range'!$E4*'ASX200 Range'!$I4/(1000000)</f>
        <v>12.17982024</v>
      </c>
      <c r="K4" s="48">
        <f>('ASX200 Range'!$G4-'ASX200 Range'!$H4)/'ASX200 Range'!$E4</f>
        <v>1.4455782312925164E-2</v>
      </c>
    </row>
    <row r="5" spans="1:11" hidden="1" outlineLevel="2">
      <c r="A5" s="43" t="s">
        <v>338</v>
      </c>
      <c r="B5" s="44" t="s">
        <v>339</v>
      </c>
      <c r="C5" s="44" t="s">
        <v>30</v>
      </c>
      <c r="D5" s="45">
        <v>5785.97</v>
      </c>
      <c r="E5" s="44">
        <v>4.1900000000000004</v>
      </c>
      <c r="F5" s="44">
        <v>0.17</v>
      </c>
      <c r="G5" s="44">
        <v>4.21</v>
      </c>
      <c r="H5" s="44">
        <v>3.96</v>
      </c>
      <c r="I5" s="44">
        <v>3623844</v>
      </c>
      <c r="J5" s="44">
        <f>'ASX200 Range'!$E5*'ASX200 Range'!$I5/(1000000)</f>
        <v>15.183906360000002</v>
      </c>
      <c r="K5" s="48">
        <f>('ASX200 Range'!$G5-'ASX200 Range'!$H5)/'ASX200 Range'!$E5</f>
        <v>5.9665871121718374E-2</v>
      </c>
    </row>
    <row r="6" spans="1:11" hidden="1" outlineLevel="2">
      <c r="A6" s="43" t="s">
        <v>154</v>
      </c>
      <c r="B6" s="44" t="s">
        <v>155</v>
      </c>
      <c r="C6" s="44" t="s">
        <v>30</v>
      </c>
      <c r="D6" s="45">
        <v>4964.2299999999996</v>
      </c>
      <c r="E6" s="46">
        <v>4.38</v>
      </c>
      <c r="F6" s="46">
        <v>0</v>
      </c>
      <c r="G6" s="46">
        <v>4.4000000000000004</v>
      </c>
      <c r="H6" s="46">
        <v>4.3</v>
      </c>
      <c r="I6" s="47">
        <v>1665463</v>
      </c>
      <c r="J6" s="44">
        <f>'ASX200 Range'!$E6*'ASX200 Range'!$I6/(1000000)</f>
        <v>7.2947279399999996</v>
      </c>
      <c r="K6" s="48">
        <f>('ASX200 Range'!$G6-'ASX200 Range'!$H6)/'ASX200 Range'!$E6</f>
        <v>2.2831050228310626E-2</v>
      </c>
    </row>
    <row r="7" spans="1:11" hidden="1" outlineLevel="2">
      <c r="A7" s="43" t="s">
        <v>114</v>
      </c>
      <c r="B7" s="44" t="s">
        <v>115</v>
      </c>
      <c r="C7" s="44" t="s">
        <v>30</v>
      </c>
      <c r="D7" s="45">
        <v>4665.88</v>
      </c>
      <c r="E7" s="46">
        <v>44.97</v>
      </c>
      <c r="F7" s="46">
        <v>1.25</v>
      </c>
      <c r="G7" s="46">
        <v>45.18</v>
      </c>
      <c r="H7" s="46">
        <v>42.57</v>
      </c>
      <c r="I7" s="47">
        <v>936763</v>
      </c>
      <c r="J7" s="44">
        <f>'ASX200 Range'!$E7*'ASX200 Range'!$I7/(1000000)</f>
        <v>42.126232109999997</v>
      </c>
      <c r="K7" s="48">
        <f>('ASX200 Range'!$G7-'ASX200 Range'!$H7)/'ASX200 Range'!$E7</f>
        <v>5.8038692461641082E-2</v>
      </c>
    </row>
    <row r="8" spans="1:11" hidden="1" outlineLevel="2">
      <c r="A8" s="43" t="s">
        <v>130</v>
      </c>
      <c r="B8" s="44" t="s">
        <v>131</v>
      </c>
      <c r="C8" s="44" t="s">
        <v>30</v>
      </c>
      <c r="D8" s="45">
        <v>4580.6400000000003</v>
      </c>
      <c r="E8" s="46">
        <v>46.21</v>
      </c>
      <c r="F8" s="46">
        <v>-1.1299999999999999</v>
      </c>
      <c r="G8" s="46">
        <v>46.87</v>
      </c>
      <c r="H8" s="46">
        <v>45.85</v>
      </c>
      <c r="I8" s="47">
        <v>335173</v>
      </c>
      <c r="J8" s="44">
        <f>'ASX200 Range'!$E8*'ASX200 Range'!$I8/(1000000)</f>
        <v>15.48834433</v>
      </c>
      <c r="K8" s="48">
        <f>('ASX200 Range'!$G8-'ASX200 Range'!$H8)/'ASX200 Range'!$E8</f>
        <v>2.2073144341051634E-2</v>
      </c>
    </row>
    <row r="9" spans="1:11" hidden="1" outlineLevel="2">
      <c r="A9" s="43" t="s">
        <v>396</v>
      </c>
      <c r="B9" s="44" t="s">
        <v>397</v>
      </c>
      <c r="C9" s="44" t="s">
        <v>30</v>
      </c>
      <c r="D9" s="45">
        <v>4227.4399999999996</v>
      </c>
      <c r="E9" s="44">
        <v>5.13</v>
      </c>
      <c r="F9" s="44">
        <v>-0.01</v>
      </c>
      <c r="G9" s="44">
        <v>5.15</v>
      </c>
      <c r="H9" s="44">
        <v>5.05</v>
      </c>
      <c r="I9" s="44">
        <v>1792810</v>
      </c>
      <c r="J9" s="44">
        <f>'ASX200 Range'!$E9*'ASX200 Range'!$I9/(1000000)</f>
        <v>9.1971152999999983</v>
      </c>
      <c r="K9" s="48">
        <f>('ASX200 Range'!$G9-'ASX200 Range'!$H9)/'ASX200 Range'!$E9</f>
        <v>1.9493177387914333E-2</v>
      </c>
    </row>
    <row r="10" spans="1:11" hidden="1" outlineLevel="2">
      <c r="A10" s="43" t="s">
        <v>324</v>
      </c>
      <c r="B10" s="44" t="s">
        <v>325</v>
      </c>
      <c r="C10" s="44" t="s">
        <v>30</v>
      </c>
      <c r="D10" s="45">
        <v>3508.12</v>
      </c>
      <c r="E10" s="44">
        <v>4.2699999999999996</v>
      </c>
      <c r="F10" s="44">
        <v>0.14000000000000001</v>
      </c>
      <c r="G10" s="44">
        <v>4.3</v>
      </c>
      <c r="H10" s="44">
        <v>4.1050000000000004</v>
      </c>
      <c r="I10" s="44">
        <v>8836932</v>
      </c>
      <c r="J10" s="44">
        <f>'ASX200 Range'!$E10*'ASX200 Range'!$I10/(1000000)</f>
        <v>37.73369963999999</v>
      </c>
      <c r="K10" s="48">
        <f>('ASX200 Range'!$G10-'ASX200 Range'!$H10)/'ASX200 Range'!$E10</f>
        <v>4.5667447306791432E-2</v>
      </c>
    </row>
    <row r="11" spans="1:11" hidden="1" outlineLevel="2">
      <c r="A11" s="43" t="s">
        <v>184</v>
      </c>
      <c r="B11" s="44" t="s">
        <v>185</v>
      </c>
      <c r="C11" s="44" t="s">
        <v>30</v>
      </c>
      <c r="D11" s="45">
        <v>2953.22</v>
      </c>
      <c r="E11" s="46">
        <v>25.62</v>
      </c>
      <c r="F11" s="46">
        <v>0.12</v>
      </c>
      <c r="G11" s="46">
        <v>25.73</v>
      </c>
      <c r="H11" s="46">
        <v>24.9</v>
      </c>
      <c r="I11" s="47">
        <v>557774</v>
      </c>
      <c r="J11" s="44">
        <f>'ASX200 Range'!$E11*'ASX200 Range'!$I11/(1000000)</f>
        <v>14.290169880000001</v>
      </c>
      <c r="K11" s="48">
        <f>('ASX200 Range'!$G11-'ASX200 Range'!$H11)/'ASX200 Range'!$E11</f>
        <v>3.23965651834505E-2</v>
      </c>
    </row>
    <row r="12" spans="1:11" hidden="1" outlineLevel="2">
      <c r="A12" s="43" t="s">
        <v>296</v>
      </c>
      <c r="B12" s="44" t="s">
        <v>297</v>
      </c>
      <c r="C12" s="44" t="s">
        <v>30</v>
      </c>
      <c r="D12" s="45">
        <v>2382.54</v>
      </c>
      <c r="E12" s="46">
        <v>3.65</v>
      </c>
      <c r="F12" s="46">
        <v>-0.02</v>
      </c>
      <c r="G12" s="46">
        <v>3.67</v>
      </c>
      <c r="H12" s="46">
        <v>3.62</v>
      </c>
      <c r="I12" s="47">
        <v>748169</v>
      </c>
      <c r="J12" s="44">
        <f>'ASX200 Range'!$E12*'ASX200 Range'!$I12/(1000000)</f>
        <v>2.7308168500000001</v>
      </c>
      <c r="K12" s="48">
        <f>('ASX200 Range'!$G12-'ASX200 Range'!$H12)/'ASX200 Range'!$E12</f>
        <v>1.3698630136986254E-2</v>
      </c>
    </row>
    <row r="13" spans="1:11" hidden="1" outlineLevel="2">
      <c r="A13" s="43" t="s">
        <v>100</v>
      </c>
      <c r="B13" s="44" t="s">
        <v>101</v>
      </c>
      <c r="C13" s="44" t="s">
        <v>30</v>
      </c>
      <c r="D13" s="45">
        <v>2378</v>
      </c>
      <c r="E13" s="46">
        <v>23.49</v>
      </c>
      <c r="F13" s="46">
        <v>-0.23</v>
      </c>
      <c r="G13" s="46">
        <v>23.51</v>
      </c>
      <c r="H13" s="46">
        <v>23.17</v>
      </c>
      <c r="I13" s="47">
        <v>214121</v>
      </c>
      <c r="J13" s="44">
        <f>'ASX200 Range'!$E13*'ASX200 Range'!$I13/(1000000)</f>
        <v>5.0297022900000004</v>
      </c>
      <c r="K13" s="48">
        <f>('ASX200 Range'!$G13-'ASX200 Range'!$H13)/'ASX200 Range'!$E13</f>
        <v>1.4474244359301825E-2</v>
      </c>
    </row>
    <row r="14" spans="1:11" hidden="1" outlineLevel="2">
      <c r="A14" s="43" t="s">
        <v>122</v>
      </c>
      <c r="B14" s="44" t="s">
        <v>123</v>
      </c>
      <c r="C14" s="44" t="s">
        <v>30</v>
      </c>
      <c r="D14" s="45">
        <v>2356.96</v>
      </c>
      <c r="E14" s="46">
        <v>0.995</v>
      </c>
      <c r="F14" s="46">
        <v>-2.5000000000000001E-2</v>
      </c>
      <c r="G14" s="46">
        <v>1.0049999999999999</v>
      </c>
      <c r="H14" s="46">
        <v>0.98499999999999999</v>
      </c>
      <c r="I14" s="47">
        <v>16809216</v>
      </c>
      <c r="J14" s="44">
        <f>'ASX200 Range'!$E14*'ASX200 Range'!$I14/(1000000)</f>
        <v>16.725169919999999</v>
      </c>
      <c r="K14" s="48">
        <f>('ASX200 Range'!$G14-'ASX200 Range'!$H14)/'ASX200 Range'!$E14</f>
        <v>2.0100502512562721E-2</v>
      </c>
    </row>
    <row r="15" spans="1:11" hidden="1" outlineLevel="2">
      <c r="A15" s="43" t="s">
        <v>244</v>
      </c>
      <c r="B15" s="44" t="s">
        <v>245</v>
      </c>
      <c r="C15" s="44" t="s">
        <v>30</v>
      </c>
      <c r="D15" s="45">
        <v>2161.16</v>
      </c>
      <c r="E15" s="46">
        <v>13.2</v>
      </c>
      <c r="F15" s="46">
        <v>-0.01</v>
      </c>
      <c r="G15" s="46">
        <v>13.23</v>
      </c>
      <c r="H15" s="46">
        <v>12.91</v>
      </c>
      <c r="I15" s="47">
        <v>232674</v>
      </c>
      <c r="J15" s="44">
        <f>'ASX200 Range'!$E15*'ASX200 Range'!$I15/(1000000)</f>
        <v>3.0712967999999998</v>
      </c>
      <c r="K15" s="48">
        <f>('ASX200 Range'!$G15-'ASX200 Range'!$H15)/'ASX200 Range'!$E15</f>
        <v>2.4242424242424267E-2</v>
      </c>
    </row>
    <row r="16" spans="1:11" hidden="1" outlineLevel="2">
      <c r="A16" s="43" t="s">
        <v>332</v>
      </c>
      <c r="B16" s="44" t="s">
        <v>333</v>
      </c>
      <c r="C16" s="44" t="s">
        <v>30</v>
      </c>
      <c r="D16" s="45">
        <v>1770.53</v>
      </c>
      <c r="E16" s="44">
        <v>4.55</v>
      </c>
      <c r="F16" s="44">
        <v>0.01</v>
      </c>
      <c r="G16" s="44">
        <v>4.5599999999999996</v>
      </c>
      <c r="H16" s="44">
        <v>4.4800000000000004</v>
      </c>
      <c r="I16" s="44">
        <v>811797</v>
      </c>
      <c r="J16" s="44">
        <f>'ASX200 Range'!$E16*'ASX200 Range'!$I16/(1000000)</f>
        <v>3.6936763499999996</v>
      </c>
      <c r="K16" s="48">
        <f>('ASX200 Range'!$G16-'ASX200 Range'!$H16)/'ASX200 Range'!$E16</f>
        <v>1.7582417582417402E-2</v>
      </c>
    </row>
    <row r="17" spans="1:11" hidden="1" outlineLevel="2">
      <c r="A17" s="43" t="s">
        <v>310</v>
      </c>
      <c r="B17" s="44" t="s">
        <v>311</v>
      </c>
      <c r="C17" s="44" t="s">
        <v>30</v>
      </c>
      <c r="D17" s="45">
        <v>1694.29</v>
      </c>
      <c r="E17" s="44">
        <v>8.09</v>
      </c>
      <c r="F17" s="44">
        <v>-0.18</v>
      </c>
      <c r="G17" s="44">
        <v>8.17</v>
      </c>
      <c r="H17" s="44">
        <v>8.06</v>
      </c>
      <c r="I17" s="44">
        <v>645521</v>
      </c>
      <c r="J17" s="44">
        <f>'ASX200 Range'!$E17*'ASX200 Range'!$I17/(1000000)</f>
        <v>5.2222648899999999</v>
      </c>
      <c r="K17" s="48">
        <f>('ASX200 Range'!$G17-'ASX200 Range'!$H17)/'ASX200 Range'!$E17</f>
        <v>1.3597033374536395E-2</v>
      </c>
    </row>
    <row r="18" spans="1:11" hidden="1" outlineLevel="2">
      <c r="A18" s="43" t="s">
        <v>136</v>
      </c>
      <c r="B18" s="44" t="s">
        <v>137</v>
      </c>
      <c r="C18" s="44" t="s">
        <v>30</v>
      </c>
      <c r="D18" s="45">
        <v>1680.24</v>
      </c>
      <c r="E18" s="46">
        <v>3.73</v>
      </c>
      <c r="F18" s="46">
        <v>-0.09</v>
      </c>
      <c r="G18" s="46">
        <v>3.81</v>
      </c>
      <c r="H18" s="46">
        <v>3.71</v>
      </c>
      <c r="I18" s="47">
        <v>1773604</v>
      </c>
      <c r="J18" s="44">
        <f>'ASX200 Range'!$E18*'ASX200 Range'!$I18/(1000000)</f>
        <v>6.6155429200000002</v>
      </c>
      <c r="K18" s="48">
        <f>('ASX200 Range'!$G18-'ASX200 Range'!$H18)/'ASX200 Range'!$E18</f>
        <v>2.6809651474530856E-2</v>
      </c>
    </row>
    <row r="19" spans="1:11" hidden="1" outlineLevel="2">
      <c r="A19" s="43" t="s">
        <v>224</v>
      </c>
      <c r="B19" s="44" t="s">
        <v>225</v>
      </c>
      <c r="C19" s="44" t="s">
        <v>30</v>
      </c>
      <c r="D19" s="45">
        <v>1576.4</v>
      </c>
      <c r="E19" s="46">
        <v>4.5599999999999996</v>
      </c>
      <c r="F19" s="46">
        <v>0.01</v>
      </c>
      <c r="G19" s="46">
        <v>4.57</v>
      </c>
      <c r="H19" s="46">
        <v>4.47</v>
      </c>
      <c r="I19" s="47">
        <v>789047</v>
      </c>
      <c r="J19" s="44">
        <f>'ASX200 Range'!$E19*'ASX200 Range'!$I19/(1000000)</f>
        <v>3.5980543199999997</v>
      </c>
      <c r="K19" s="48">
        <f>('ASX200 Range'!$G19-'ASX200 Range'!$H19)/'ASX200 Range'!$E19</f>
        <v>2.1929824561403629E-2</v>
      </c>
    </row>
    <row r="20" spans="1:11" hidden="1" outlineLevel="2">
      <c r="A20" s="43" t="s">
        <v>54</v>
      </c>
      <c r="B20" s="44" t="s">
        <v>55</v>
      </c>
      <c r="C20" s="44" t="s">
        <v>30</v>
      </c>
      <c r="D20" s="45">
        <v>1560.35</v>
      </c>
      <c r="E20" s="46">
        <v>5.52</v>
      </c>
      <c r="F20" s="46">
        <v>-0.02</v>
      </c>
      <c r="G20" s="46">
        <v>5.54</v>
      </c>
      <c r="H20" s="46">
        <v>5.43</v>
      </c>
      <c r="I20" s="47">
        <v>646625</v>
      </c>
      <c r="J20" s="44">
        <f>'ASX200 Range'!$E20*'ASX200 Range'!$I20/(1000000)</f>
        <v>3.5693699999999997</v>
      </c>
      <c r="K20" s="48">
        <f>('ASX200 Range'!$G20-'ASX200 Range'!$H20)/'ASX200 Range'!$E20</f>
        <v>1.9927536231884119E-2</v>
      </c>
    </row>
    <row r="21" spans="1:11" hidden="1" outlineLevel="2">
      <c r="A21" s="43" t="s">
        <v>170</v>
      </c>
      <c r="B21" s="44" t="s">
        <v>171</v>
      </c>
      <c r="C21" s="44" t="s">
        <v>30</v>
      </c>
      <c r="D21" s="45">
        <v>1534.92</v>
      </c>
      <c r="E21" s="46">
        <v>15.04</v>
      </c>
      <c r="F21" s="46">
        <v>0.01</v>
      </c>
      <c r="G21" s="46">
        <v>15.18</v>
      </c>
      <c r="H21" s="46">
        <v>14.87</v>
      </c>
      <c r="I21" s="47">
        <v>391672</v>
      </c>
      <c r="J21" s="44">
        <f>'ASX200 Range'!$E21*'ASX200 Range'!$I21/(1000000)</f>
        <v>5.89074688</v>
      </c>
      <c r="K21" s="48">
        <f>('ASX200 Range'!$G21-'ASX200 Range'!$H21)/'ASX200 Range'!$E21</f>
        <v>2.0611702127659608E-2</v>
      </c>
    </row>
    <row r="22" spans="1:11" hidden="1" outlineLevel="2">
      <c r="A22" s="43" t="s">
        <v>73</v>
      </c>
      <c r="B22" s="44" t="s">
        <v>74</v>
      </c>
      <c r="C22" s="44" t="s">
        <v>30</v>
      </c>
      <c r="D22" s="45">
        <v>1343.88</v>
      </c>
      <c r="E22" s="46">
        <v>11.09</v>
      </c>
      <c r="F22" s="46">
        <v>0.22</v>
      </c>
      <c r="G22" s="46">
        <v>11.22</v>
      </c>
      <c r="H22" s="46">
        <v>10.77</v>
      </c>
      <c r="I22" s="47">
        <v>217534</v>
      </c>
      <c r="J22" s="44">
        <f>'ASX200 Range'!$E22*'ASX200 Range'!$I22/(1000000)</f>
        <v>2.4124520600000001</v>
      </c>
      <c r="K22" s="48">
        <f>('ASX200 Range'!$G22-'ASX200 Range'!$H22)/'ASX200 Range'!$E22</f>
        <v>4.0577096483318399E-2</v>
      </c>
    </row>
    <row r="23" spans="1:11" hidden="1" outlineLevel="2">
      <c r="A23" s="43" t="s">
        <v>216</v>
      </c>
      <c r="B23" s="44" t="s">
        <v>217</v>
      </c>
      <c r="C23" s="44" t="s">
        <v>30</v>
      </c>
      <c r="D23" s="45">
        <v>1341.91</v>
      </c>
      <c r="E23" s="46">
        <v>1.47</v>
      </c>
      <c r="F23" s="46">
        <v>-0.01</v>
      </c>
      <c r="G23" s="46">
        <v>1.4750000000000001</v>
      </c>
      <c r="H23" s="46">
        <v>1.46</v>
      </c>
      <c r="I23" s="47">
        <v>3159226</v>
      </c>
      <c r="J23" s="44">
        <f>'ASX200 Range'!$E23*'ASX200 Range'!$I23/(1000000)</f>
        <v>4.6440622199999995</v>
      </c>
      <c r="K23" s="48">
        <f>('ASX200 Range'!$G23-'ASX200 Range'!$H23)/'ASX200 Range'!$E23</f>
        <v>1.0204081632653145E-2</v>
      </c>
    </row>
    <row r="24" spans="1:11" hidden="1" outlineLevel="2">
      <c r="A24" s="43" t="s">
        <v>316</v>
      </c>
      <c r="B24" s="44" t="s">
        <v>317</v>
      </c>
      <c r="C24" s="44" t="s">
        <v>30</v>
      </c>
      <c r="D24" s="45">
        <v>1281.83</v>
      </c>
      <c r="E24" s="44">
        <v>0.77</v>
      </c>
      <c r="F24" s="44">
        <v>-1.4999999999999999E-2</v>
      </c>
      <c r="G24" s="44">
        <v>0.77</v>
      </c>
      <c r="H24" s="44">
        <v>0.76</v>
      </c>
      <c r="I24" s="44">
        <v>2280929</v>
      </c>
      <c r="J24" s="44">
        <f>'ASX200 Range'!$E24*'ASX200 Range'!$I24/(1000000)</f>
        <v>1.7563153300000001</v>
      </c>
      <c r="K24" s="48">
        <f>('ASX200 Range'!$G24-'ASX200 Range'!$H24)/'ASX200 Range'!$E24</f>
        <v>1.2987012987012998E-2</v>
      </c>
    </row>
    <row r="25" spans="1:11" hidden="1" outlineLevel="2">
      <c r="A25" s="43" t="s">
        <v>382</v>
      </c>
      <c r="B25" s="44" t="s">
        <v>383</v>
      </c>
      <c r="C25" s="44" t="s">
        <v>30</v>
      </c>
      <c r="D25" s="45">
        <v>1233.6400000000001</v>
      </c>
      <c r="E25" s="44">
        <v>3.65</v>
      </c>
      <c r="F25" s="44">
        <v>0.01</v>
      </c>
      <c r="G25" s="44">
        <v>3.65</v>
      </c>
      <c r="H25" s="44">
        <v>3.58</v>
      </c>
      <c r="I25" s="44">
        <v>1149529</v>
      </c>
      <c r="J25" s="44">
        <f>'ASX200 Range'!$E25*'ASX200 Range'!$I25/(1000000)</f>
        <v>4.1957808499999993</v>
      </c>
      <c r="K25" s="48">
        <f>('ASX200 Range'!$G25-'ASX200 Range'!$H25)/'ASX200 Range'!$E25</f>
        <v>1.9178082191780778E-2</v>
      </c>
    </row>
    <row r="26" spans="1:11" hidden="1" outlineLevel="2">
      <c r="A26" s="43" t="s">
        <v>376</v>
      </c>
      <c r="B26" s="44" t="s">
        <v>377</v>
      </c>
      <c r="C26" s="44" t="s">
        <v>30</v>
      </c>
      <c r="D26" s="45">
        <v>1214.69</v>
      </c>
      <c r="E26" s="44">
        <v>16.7</v>
      </c>
      <c r="F26" s="44">
        <v>0.14000000000000001</v>
      </c>
      <c r="G26" s="44">
        <v>16.7</v>
      </c>
      <c r="H26" s="44">
        <v>16.399999999999999</v>
      </c>
      <c r="I26" s="44">
        <v>144453</v>
      </c>
      <c r="J26" s="44">
        <f>'ASX200 Range'!$E26*'ASX200 Range'!$I26/(1000000)</f>
        <v>2.4123651000000002</v>
      </c>
      <c r="K26" s="48">
        <f>('ASX200 Range'!$G26-'ASX200 Range'!$H26)/'ASX200 Range'!$E26</f>
        <v>1.796407185628747E-2</v>
      </c>
    </row>
    <row r="27" spans="1:11" hidden="1" outlineLevel="2">
      <c r="A27" s="43" t="s">
        <v>300</v>
      </c>
      <c r="B27" s="44" t="s">
        <v>301</v>
      </c>
      <c r="C27" s="44" t="s">
        <v>30</v>
      </c>
      <c r="D27" s="45">
        <v>1194.6600000000001</v>
      </c>
      <c r="E27" s="46">
        <v>2.98</v>
      </c>
      <c r="F27" s="46">
        <v>0</v>
      </c>
      <c r="G27" s="46">
        <v>2.99</v>
      </c>
      <c r="H27" s="46">
        <v>2.93</v>
      </c>
      <c r="I27" s="47">
        <v>396148</v>
      </c>
      <c r="J27" s="44">
        <f>'ASX200 Range'!$E27*'ASX200 Range'!$I27/(1000000)</f>
        <v>1.1805210400000001</v>
      </c>
      <c r="K27" s="48">
        <f>('ASX200 Range'!$G27-'ASX200 Range'!$H27)/'ASX200 Range'!$E27</f>
        <v>2.0134228187919483E-2</v>
      </c>
    </row>
    <row r="28" spans="1:11" hidden="1" outlineLevel="2">
      <c r="A28" s="43" t="s">
        <v>348</v>
      </c>
      <c r="B28" s="44" t="s">
        <v>349</v>
      </c>
      <c r="C28" s="44" t="s">
        <v>30</v>
      </c>
      <c r="D28" s="45">
        <v>1129.67</v>
      </c>
      <c r="E28" s="44">
        <v>11.62</v>
      </c>
      <c r="F28" s="44">
        <v>0.04</v>
      </c>
      <c r="G28" s="44">
        <v>11.63</v>
      </c>
      <c r="H28" s="44">
        <v>11.33</v>
      </c>
      <c r="I28" s="44">
        <v>435558</v>
      </c>
      <c r="J28" s="44">
        <f>'ASX200 Range'!$E28*'ASX200 Range'!$I28/(1000000)</f>
        <v>5.0611839600000001</v>
      </c>
      <c r="K28" s="48">
        <f>('ASX200 Range'!$G28-'ASX200 Range'!$H28)/'ASX200 Range'!$E28</f>
        <v>2.5817555938037928E-2</v>
      </c>
    </row>
    <row r="29" spans="1:11" hidden="1" outlineLevel="2">
      <c r="A29" s="43" t="s">
        <v>134</v>
      </c>
      <c r="B29" s="44" t="s">
        <v>135</v>
      </c>
      <c r="C29" s="44" t="s">
        <v>30</v>
      </c>
      <c r="D29" s="45">
        <v>1068.7</v>
      </c>
      <c r="E29" s="46">
        <v>12.06</v>
      </c>
      <c r="F29" s="46">
        <v>0.01</v>
      </c>
      <c r="G29" s="46">
        <v>12.07</v>
      </c>
      <c r="H29" s="46">
        <v>11.88</v>
      </c>
      <c r="I29" s="47">
        <v>196909</v>
      </c>
      <c r="J29" s="44">
        <f>'ASX200 Range'!$E29*'ASX200 Range'!$I29/(1000000)</f>
        <v>2.37472254</v>
      </c>
      <c r="K29" s="48">
        <f>('ASX200 Range'!$G29-'ASX200 Range'!$H29)/'ASX200 Range'!$E29</f>
        <v>1.5754560530679893E-2</v>
      </c>
    </row>
    <row r="30" spans="1:11" hidden="1" outlineLevel="2">
      <c r="A30" s="43" t="s">
        <v>318</v>
      </c>
      <c r="B30" s="44" t="s">
        <v>319</v>
      </c>
      <c r="C30" s="44" t="s">
        <v>30</v>
      </c>
      <c r="D30" s="45">
        <v>1038.17</v>
      </c>
      <c r="E30" s="44">
        <v>1.325</v>
      </c>
      <c r="F30" s="44">
        <v>-2.5000000000000001E-2</v>
      </c>
      <c r="G30" s="44">
        <v>1.34</v>
      </c>
      <c r="H30" s="44">
        <v>1.31</v>
      </c>
      <c r="I30" s="44">
        <v>1495071</v>
      </c>
      <c r="J30" s="44">
        <f>'ASX200 Range'!$E30*'ASX200 Range'!$I30/(1000000)</f>
        <v>1.980969075</v>
      </c>
      <c r="K30" s="48">
        <f>('ASX200 Range'!$G30-'ASX200 Range'!$H30)/'ASX200 Range'!$E30</f>
        <v>2.2641509433962283E-2</v>
      </c>
    </row>
    <row r="31" spans="1:11" hidden="1" outlineLevel="2">
      <c r="A31" s="43" t="s">
        <v>31</v>
      </c>
      <c r="B31" s="44" t="s">
        <v>32</v>
      </c>
      <c r="C31" s="44" t="s">
        <v>30</v>
      </c>
      <c r="D31" s="45">
        <v>947.85199999999998</v>
      </c>
      <c r="E31" s="46">
        <v>2.0299999999999998</v>
      </c>
      <c r="F31" s="46">
        <v>0.01</v>
      </c>
      <c r="G31" s="46">
        <v>2.0299999999999998</v>
      </c>
      <c r="H31" s="46">
        <v>2</v>
      </c>
      <c r="I31" s="47">
        <v>1116601</v>
      </c>
      <c r="J31" s="44">
        <f>'ASX200 Range'!$E31*'ASX200 Range'!$I31/(1000000)</f>
        <v>2.26670003</v>
      </c>
      <c r="K31" s="48">
        <f>('ASX200 Range'!$G31-'ASX200 Range'!$H31)/'ASX200 Range'!$E31</f>
        <v>1.4778325123152615E-2</v>
      </c>
    </row>
    <row r="32" spans="1:11" hidden="1" outlineLevel="2">
      <c r="A32" s="43" t="s">
        <v>226</v>
      </c>
      <c r="B32" s="44" t="s">
        <v>227</v>
      </c>
      <c r="C32" s="44" t="s">
        <v>30</v>
      </c>
      <c r="D32" s="45">
        <v>897.94500000000005</v>
      </c>
      <c r="E32" s="46">
        <v>17.47</v>
      </c>
      <c r="F32" s="46">
        <v>0.26</v>
      </c>
      <c r="G32" s="46">
        <v>17.809999999999999</v>
      </c>
      <c r="H32" s="46">
        <v>17.22</v>
      </c>
      <c r="I32" s="47">
        <v>170655</v>
      </c>
      <c r="J32" s="44">
        <f>'ASX200 Range'!$E32*'ASX200 Range'!$I32/(1000000)</f>
        <v>2.9813428499999994</v>
      </c>
      <c r="K32" s="48">
        <f>('ASX200 Range'!$G32-'ASX200 Range'!$H32)/'ASX200 Range'!$E32</f>
        <v>3.3772180881511155E-2</v>
      </c>
    </row>
    <row r="33" spans="1:11" hidden="1" outlineLevel="2">
      <c r="A33" s="43" t="s">
        <v>262</v>
      </c>
      <c r="B33" s="44" t="s">
        <v>263</v>
      </c>
      <c r="C33" s="44" t="s">
        <v>30</v>
      </c>
      <c r="D33" s="45">
        <v>880.14599999999996</v>
      </c>
      <c r="E33" s="46">
        <v>5.04</v>
      </c>
      <c r="F33" s="46">
        <v>-0.01</v>
      </c>
      <c r="G33" s="46">
        <v>5.05</v>
      </c>
      <c r="H33" s="46">
        <v>4.9800000000000004</v>
      </c>
      <c r="I33" s="47">
        <v>293411</v>
      </c>
      <c r="J33" s="44">
        <f>'ASX200 Range'!$E33*'ASX200 Range'!$I33/(1000000)</f>
        <v>1.47879144</v>
      </c>
      <c r="K33" s="48">
        <f>('ASX200 Range'!$G33-'ASX200 Range'!$H33)/'ASX200 Range'!$E33</f>
        <v>1.3888888888888768E-2</v>
      </c>
    </row>
    <row r="34" spans="1:11" hidden="1" outlineLevel="2">
      <c r="A34" s="43" t="s">
        <v>194</v>
      </c>
      <c r="B34" s="44" t="s">
        <v>195</v>
      </c>
      <c r="C34" s="44" t="s">
        <v>30</v>
      </c>
      <c r="D34" s="45">
        <v>868.49199999999996</v>
      </c>
      <c r="E34" s="46">
        <v>3.04</v>
      </c>
      <c r="F34" s="46">
        <v>-0.01</v>
      </c>
      <c r="G34" s="46">
        <v>3.05</v>
      </c>
      <c r="H34" s="46">
        <v>2.9950000000000001</v>
      </c>
      <c r="I34" s="47">
        <v>1394056</v>
      </c>
      <c r="J34" s="44">
        <f>'ASX200 Range'!$E34*'ASX200 Range'!$I34/(1000000)</f>
        <v>4.2379302399999998</v>
      </c>
      <c r="K34" s="48">
        <f>('ASX200 Range'!$G34-'ASX200 Range'!$H34)/'ASX200 Range'!$E34</f>
        <v>1.8092105263157802E-2</v>
      </c>
    </row>
    <row r="35" spans="1:11" hidden="1" outlineLevel="2">
      <c r="A35" s="43" t="s">
        <v>410</v>
      </c>
      <c r="B35" s="44" t="s">
        <v>411</v>
      </c>
      <c r="C35" s="44" t="s">
        <v>30</v>
      </c>
      <c r="D35" s="45">
        <v>804.40499999999997</v>
      </c>
      <c r="E35" s="44">
        <v>2.64</v>
      </c>
      <c r="F35" s="44">
        <v>-0.06</v>
      </c>
      <c r="G35" s="44">
        <v>2.67</v>
      </c>
      <c r="H35" s="44">
        <v>2.6</v>
      </c>
      <c r="I35" s="44">
        <v>398986</v>
      </c>
      <c r="J35" s="44">
        <f>'ASX200 Range'!$E35*'ASX200 Range'!$I35/(1000000)</f>
        <v>1.05332304</v>
      </c>
      <c r="K35" s="48">
        <f>('ASX200 Range'!$G35-'ASX200 Range'!$H35)/'ASX200 Range'!$E35</f>
        <v>2.6515151515151453E-2</v>
      </c>
    </row>
    <row r="36" spans="1:11" hidden="1" outlineLevel="2">
      <c r="A36" s="43" t="s">
        <v>28</v>
      </c>
      <c r="B36" s="44" t="s">
        <v>29</v>
      </c>
      <c r="C36" s="44" t="s">
        <v>30</v>
      </c>
      <c r="D36" s="45">
        <v>764.76099999999997</v>
      </c>
      <c r="E36" s="46">
        <v>4.7300000000000004</v>
      </c>
      <c r="F36" s="46">
        <v>-0.08</v>
      </c>
      <c r="G36" s="46">
        <v>4.75</v>
      </c>
      <c r="H36" s="46">
        <v>4.6150000000000002</v>
      </c>
      <c r="I36" s="47">
        <v>669746</v>
      </c>
      <c r="J36" s="44">
        <f>'ASX200 Range'!$E36*'ASX200 Range'!$I36/(1000000)</f>
        <v>3.1678985800000001</v>
      </c>
      <c r="K36" s="48">
        <f>('ASX200 Range'!$G36-'ASX200 Range'!$H36)/'ASX200 Range'!$E36</f>
        <v>2.8541226215644772E-2</v>
      </c>
    </row>
    <row r="37" spans="1:11" hidden="1" outlineLevel="2">
      <c r="A37" s="43" t="s">
        <v>148</v>
      </c>
      <c r="B37" s="44" t="s">
        <v>149</v>
      </c>
      <c r="C37" s="44" t="s">
        <v>30</v>
      </c>
      <c r="D37" s="45">
        <v>669.03700000000003</v>
      </c>
      <c r="E37" s="46">
        <v>6.21</v>
      </c>
      <c r="F37" s="46">
        <v>-0.01</v>
      </c>
      <c r="G37" s="46">
        <v>6.21</v>
      </c>
      <c r="H37" s="46">
        <v>6.11</v>
      </c>
      <c r="I37" s="47">
        <v>1034102</v>
      </c>
      <c r="J37" s="44">
        <f>'ASX200 Range'!$E37*'ASX200 Range'!$I37/(1000000)</f>
        <v>6.4217734200000001</v>
      </c>
      <c r="K37" s="48">
        <f>('ASX200 Range'!$G37-'ASX200 Range'!$H37)/'ASX200 Range'!$E37</f>
        <v>1.6103059581320394E-2</v>
      </c>
    </row>
    <row r="38" spans="1:11" hidden="1" outlineLevel="2">
      <c r="A38" s="43" t="s">
        <v>208</v>
      </c>
      <c r="B38" s="44" t="s">
        <v>209</v>
      </c>
      <c r="C38" s="44" t="s">
        <v>30</v>
      </c>
      <c r="D38" s="45">
        <v>607.74599999999998</v>
      </c>
      <c r="E38" s="46">
        <v>0.74</v>
      </c>
      <c r="F38" s="46">
        <v>-1.4999999999999999E-2</v>
      </c>
      <c r="G38" s="46">
        <v>0.755</v>
      </c>
      <c r="H38" s="46">
        <v>0.73499999999999999</v>
      </c>
      <c r="I38" s="47">
        <v>4546984</v>
      </c>
      <c r="J38" s="44">
        <f>'ASX200 Range'!$E38*'ASX200 Range'!$I38/(1000000)</f>
        <v>3.3647681600000001</v>
      </c>
      <c r="K38" s="48">
        <f>('ASX200 Range'!$G38-'ASX200 Range'!$H38)/'ASX200 Range'!$E38</f>
        <v>2.7027027027027053E-2</v>
      </c>
    </row>
    <row r="39" spans="1:11" outlineLevel="1" collapsed="1">
      <c r="A39" s="43"/>
      <c r="B39" s="44"/>
      <c r="C39" s="61" t="s">
        <v>465</v>
      </c>
      <c r="D39" s="45">
        <f>SUBTOTAL(9,D2:D38)</f>
        <v>97485.684000000023</v>
      </c>
      <c r="E39" s="46"/>
      <c r="F39" s="46"/>
      <c r="G39" s="46"/>
      <c r="H39" s="46"/>
      <c r="I39" s="47"/>
      <c r="J39" s="44">
        <f>SUBTOTAL(9,J2:J38)</f>
        <v>309.61499535499996</v>
      </c>
      <c r="K39" s="48"/>
    </row>
    <row r="40" spans="1:11" hidden="1" outlineLevel="2">
      <c r="A40" s="43" t="s">
        <v>350</v>
      </c>
      <c r="B40" s="44" t="s">
        <v>351</v>
      </c>
      <c r="C40" s="44" t="s">
        <v>37</v>
      </c>
      <c r="D40" s="45">
        <v>46306</v>
      </c>
      <c r="E40" s="44">
        <v>42.25</v>
      </c>
      <c r="F40" s="44">
        <v>0.38</v>
      </c>
      <c r="G40" s="44">
        <v>42.49</v>
      </c>
      <c r="H40" s="44">
        <v>41.62</v>
      </c>
      <c r="I40" s="44">
        <v>2854402</v>
      </c>
      <c r="J40" s="44">
        <f>'ASX200 Range'!$E40*'ASX200 Range'!$I40/(1000000)</f>
        <v>120.5984845</v>
      </c>
      <c r="K40" s="48">
        <f>('ASX200 Range'!$G40-'ASX200 Range'!$H40)/'ASX200 Range'!$E40</f>
        <v>2.0591715976331467E-2</v>
      </c>
    </row>
    <row r="41" spans="1:11" hidden="1" outlineLevel="2">
      <c r="A41" s="43" t="s">
        <v>358</v>
      </c>
      <c r="B41" s="44" t="s">
        <v>359</v>
      </c>
      <c r="C41" s="44" t="s">
        <v>37</v>
      </c>
      <c r="D41" s="45">
        <v>34910.400000000001</v>
      </c>
      <c r="E41" s="44">
        <v>27.02</v>
      </c>
      <c r="F41" s="44">
        <v>0.05</v>
      </c>
      <c r="G41" s="44">
        <v>27.2</v>
      </c>
      <c r="H41" s="44">
        <v>26.68</v>
      </c>
      <c r="I41" s="44">
        <v>2059020</v>
      </c>
      <c r="J41" s="44">
        <f>'ASX200 Range'!$E41*'ASX200 Range'!$I41/(1000000)</f>
        <v>55.634720399999999</v>
      </c>
      <c r="K41" s="48">
        <f>('ASX200 Range'!$G41-'ASX200 Range'!$H41)/'ASX200 Range'!$E41</f>
        <v>1.9245003700962236E-2</v>
      </c>
    </row>
    <row r="42" spans="1:11" hidden="1" outlineLevel="2">
      <c r="A42" s="43" t="s">
        <v>340</v>
      </c>
      <c r="B42" s="44" t="s">
        <v>341</v>
      </c>
      <c r="C42" s="44" t="s">
        <v>37</v>
      </c>
      <c r="D42" s="45">
        <v>9366.93</v>
      </c>
      <c r="E42" s="44">
        <v>13.41</v>
      </c>
      <c r="F42" s="44">
        <v>0.45</v>
      </c>
      <c r="G42" s="44">
        <v>13.57</v>
      </c>
      <c r="H42" s="44">
        <v>12.91</v>
      </c>
      <c r="I42" s="44">
        <v>4362694</v>
      </c>
      <c r="J42" s="44">
        <f>'ASX200 Range'!$E42*'ASX200 Range'!$I42/(1000000)</f>
        <v>58.503726540000002</v>
      </c>
      <c r="K42" s="48">
        <f>('ASX200 Range'!$G42-'ASX200 Range'!$H42)/'ASX200 Range'!$E42</f>
        <v>4.9217002237136473E-2</v>
      </c>
    </row>
    <row r="43" spans="1:11" hidden="1" outlineLevel="2">
      <c r="A43" s="43" t="s">
        <v>92</v>
      </c>
      <c r="B43" s="44" t="s">
        <v>93</v>
      </c>
      <c r="C43" s="44" t="s">
        <v>37</v>
      </c>
      <c r="D43" s="45">
        <v>6327.9</v>
      </c>
      <c r="E43" s="46">
        <v>8.4700000000000006</v>
      </c>
      <c r="F43" s="46">
        <v>-0.01</v>
      </c>
      <c r="G43" s="46">
        <v>8.5549999999999997</v>
      </c>
      <c r="H43" s="46">
        <v>8.44</v>
      </c>
      <c r="I43" s="47">
        <v>2082558</v>
      </c>
      <c r="J43" s="44">
        <f>'ASX200 Range'!$E43*'ASX200 Range'!$I43/(1000000)</f>
        <v>17.639266260000003</v>
      </c>
      <c r="K43" s="48">
        <f>('ASX200 Range'!$G43-'ASX200 Range'!$H43)/'ASX200 Range'!$E43</f>
        <v>1.3577331759149965E-2</v>
      </c>
    </row>
    <row r="44" spans="1:11" hidden="1" outlineLevel="2">
      <c r="A44" s="43" t="s">
        <v>374</v>
      </c>
      <c r="B44" s="44" t="s">
        <v>375</v>
      </c>
      <c r="C44" s="44" t="s">
        <v>37</v>
      </c>
      <c r="D44" s="45">
        <v>3224.89</v>
      </c>
      <c r="E44" s="44">
        <v>4.62</v>
      </c>
      <c r="F44" s="44">
        <v>0.05</v>
      </c>
      <c r="G44" s="44">
        <v>4.63</v>
      </c>
      <c r="H44" s="44">
        <v>4.53</v>
      </c>
      <c r="I44" s="44">
        <v>3001566</v>
      </c>
      <c r="J44" s="44">
        <f>'ASX200 Range'!$E44*'ASX200 Range'!$I44/(1000000)</f>
        <v>13.86723492</v>
      </c>
      <c r="K44" s="48">
        <f>('ASX200 Range'!$G44-'ASX200 Range'!$H44)/'ASX200 Range'!$E44</f>
        <v>2.1645021645021568E-2</v>
      </c>
    </row>
    <row r="45" spans="1:11" hidden="1" outlineLevel="2">
      <c r="A45" s="43" t="s">
        <v>200</v>
      </c>
      <c r="B45" s="44" t="s">
        <v>201</v>
      </c>
      <c r="C45" s="44" t="s">
        <v>37</v>
      </c>
      <c r="D45" s="45">
        <v>2604.96</v>
      </c>
      <c r="E45" s="46">
        <v>2.6</v>
      </c>
      <c r="F45" s="46">
        <v>0</v>
      </c>
      <c r="G45" s="46">
        <v>2.6</v>
      </c>
      <c r="H45" s="46">
        <v>2.56</v>
      </c>
      <c r="I45" s="47">
        <v>1839330</v>
      </c>
      <c r="J45" s="44">
        <f>'ASX200 Range'!$E45*'ASX200 Range'!$I45/(1000000)</f>
        <v>4.7822579999999997</v>
      </c>
      <c r="K45" s="48">
        <f>('ASX200 Range'!$G45-'ASX200 Range'!$H45)/'ASX200 Range'!$E45</f>
        <v>1.5384615384615398E-2</v>
      </c>
    </row>
    <row r="46" spans="1:11" hidden="1" outlineLevel="2">
      <c r="A46" s="43" t="s">
        <v>146</v>
      </c>
      <c r="B46" s="44" t="s">
        <v>147</v>
      </c>
      <c r="C46" s="44" t="s">
        <v>37</v>
      </c>
      <c r="D46" s="45">
        <v>1995.62</v>
      </c>
      <c r="E46" s="46">
        <v>8.59</v>
      </c>
      <c r="F46" s="46">
        <v>-0.11</v>
      </c>
      <c r="G46" s="46">
        <v>8.6199999999999992</v>
      </c>
      <c r="H46" s="46">
        <v>8.5</v>
      </c>
      <c r="I46" s="47">
        <v>668584</v>
      </c>
      <c r="J46" s="44">
        <f>'ASX200 Range'!$E46*'ASX200 Range'!$I46/(1000000)</f>
        <v>5.7431365599999999</v>
      </c>
      <c r="K46" s="48">
        <f>('ASX200 Range'!$G46-'ASX200 Range'!$H46)/'ASX200 Range'!$E46</f>
        <v>1.3969732246798513E-2</v>
      </c>
    </row>
    <row r="47" spans="1:11" hidden="1" outlineLevel="2">
      <c r="A47" s="43" t="s">
        <v>390</v>
      </c>
      <c r="B47" s="44" t="s">
        <v>391</v>
      </c>
      <c r="C47" s="44" t="s">
        <v>37</v>
      </c>
      <c r="D47" s="45">
        <v>1590.02</v>
      </c>
      <c r="E47" s="44">
        <v>4.8899999999999997</v>
      </c>
      <c r="F47" s="44">
        <v>0.02</v>
      </c>
      <c r="G47" s="44">
        <v>4.8899999999999997</v>
      </c>
      <c r="H47" s="44">
        <v>4.83</v>
      </c>
      <c r="I47" s="44">
        <v>480716</v>
      </c>
      <c r="J47" s="44">
        <f>'ASX200 Range'!$E47*'ASX200 Range'!$I47/(1000000)</f>
        <v>2.3507012399999998</v>
      </c>
      <c r="K47" s="48">
        <f>('ASX200 Range'!$G47-'ASX200 Range'!$H47)/'ASX200 Range'!$E47</f>
        <v>1.2269938650306669E-2</v>
      </c>
    </row>
    <row r="48" spans="1:11" hidden="1" outlineLevel="2">
      <c r="A48" s="43" t="s">
        <v>65</v>
      </c>
      <c r="B48" s="44" t="s">
        <v>66</v>
      </c>
      <c r="C48" s="44" t="s">
        <v>37</v>
      </c>
      <c r="D48" s="45">
        <v>1525.58</v>
      </c>
      <c r="E48" s="46">
        <v>92.97</v>
      </c>
      <c r="F48" s="46">
        <v>1.98</v>
      </c>
      <c r="G48" s="46">
        <v>92.97</v>
      </c>
      <c r="H48" s="46">
        <v>89.3</v>
      </c>
      <c r="I48" s="47">
        <v>52988</v>
      </c>
      <c r="J48" s="44">
        <f>'ASX200 Range'!$E48*'ASX200 Range'!$I48/(1000000)</f>
        <v>4.92629436</v>
      </c>
      <c r="K48" s="48">
        <f>('ASX200 Range'!$G48-'ASX200 Range'!$H48)/'ASX200 Range'!$E48</f>
        <v>3.9475099494460597E-2</v>
      </c>
    </row>
    <row r="49" spans="1:11" hidden="1" outlineLevel="2">
      <c r="A49" s="43" t="s">
        <v>59</v>
      </c>
      <c r="B49" s="44" t="s">
        <v>60</v>
      </c>
      <c r="C49" s="44" t="s">
        <v>37</v>
      </c>
      <c r="D49" s="45">
        <v>1135.44</v>
      </c>
      <c r="E49" s="46">
        <v>6.54</v>
      </c>
      <c r="F49" s="46">
        <v>-7.0000000000000007E-2</v>
      </c>
      <c r="G49" s="46">
        <v>6.59</v>
      </c>
      <c r="H49" s="46">
        <v>6.48</v>
      </c>
      <c r="I49" s="47">
        <v>267900</v>
      </c>
      <c r="J49" s="44">
        <f>'ASX200 Range'!$E49*'ASX200 Range'!$I49/(1000000)</f>
        <v>1.7520659999999999</v>
      </c>
      <c r="K49" s="48">
        <f>('ASX200 Range'!$G49-'ASX200 Range'!$H49)/'ASX200 Range'!$E49</f>
        <v>1.6819571865443337E-2</v>
      </c>
    </row>
    <row r="50" spans="1:11" hidden="1" outlineLevel="2">
      <c r="A50" s="43" t="s">
        <v>46</v>
      </c>
      <c r="B50" s="44" t="s">
        <v>47</v>
      </c>
      <c r="C50" s="44" t="s">
        <v>37</v>
      </c>
      <c r="D50" s="45">
        <v>942.28399999999999</v>
      </c>
      <c r="E50" s="46">
        <v>1.575</v>
      </c>
      <c r="F50" s="46">
        <v>0</v>
      </c>
      <c r="G50" s="46">
        <v>1.58</v>
      </c>
      <c r="H50" s="46">
        <v>1.54</v>
      </c>
      <c r="I50" s="47">
        <v>845003</v>
      </c>
      <c r="J50" s="44">
        <f>'ASX200 Range'!$E50*'ASX200 Range'!$I50/(1000000)</f>
        <v>1.330879725</v>
      </c>
      <c r="K50" s="48">
        <f>('ASX200 Range'!$G50-'ASX200 Range'!$H50)/'ASX200 Range'!$E50</f>
        <v>2.5396825396825421E-2</v>
      </c>
    </row>
    <row r="51" spans="1:11" hidden="1" outlineLevel="2">
      <c r="A51" s="43" t="s">
        <v>35</v>
      </c>
      <c r="B51" s="44" t="s">
        <v>36</v>
      </c>
      <c r="C51" s="44" t="s">
        <v>37</v>
      </c>
      <c r="D51" s="45">
        <v>787.52800000000002</v>
      </c>
      <c r="E51" s="46">
        <v>1.48</v>
      </c>
      <c r="F51" s="46">
        <v>0</v>
      </c>
      <c r="G51" s="46">
        <v>1.4850000000000001</v>
      </c>
      <c r="H51" s="46">
        <v>1.44</v>
      </c>
      <c r="I51" s="47">
        <v>1099611</v>
      </c>
      <c r="J51" s="44">
        <f>'ASX200 Range'!$E51*'ASX200 Range'!$I51/(1000000)</f>
        <v>1.6274242800000001</v>
      </c>
      <c r="K51" s="48">
        <f>('ASX200 Range'!$G51-'ASX200 Range'!$H51)/'ASX200 Range'!$E51</f>
        <v>3.0405405405405508E-2</v>
      </c>
    </row>
    <row r="52" spans="1:11" hidden="1" outlineLevel="2">
      <c r="A52" s="43" t="s">
        <v>328</v>
      </c>
      <c r="B52" s="44" t="s">
        <v>329</v>
      </c>
      <c r="C52" s="44" t="s">
        <v>37</v>
      </c>
      <c r="D52" s="45">
        <v>657.47199999999998</v>
      </c>
      <c r="E52" s="44">
        <v>3.87</v>
      </c>
      <c r="F52" s="44">
        <v>-0.03</v>
      </c>
      <c r="G52" s="44">
        <v>3.88</v>
      </c>
      <c r="H52" s="44">
        <v>3.83</v>
      </c>
      <c r="I52" s="44">
        <v>247900</v>
      </c>
      <c r="J52" s="44">
        <f>'ASX200 Range'!$E52*'ASX200 Range'!$I52/(1000000)</f>
        <v>0.95937300000000003</v>
      </c>
      <c r="K52" s="48">
        <f>('ASX200 Range'!$G52-'ASX200 Range'!$H52)/'ASX200 Range'!$E52</f>
        <v>1.2919896640826828E-2</v>
      </c>
    </row>
    <row r="53" spans="1:11" outlineLevel="1" collapsed="1">
      <c r="A53" s="43"/>
      <c r="B53" s="44"/>
      <c r="C53" s="60" t="s">
        <v>466</v>
      </c>
      <c r="D53" s="45">
        <f>SUBTOTAL(9,D40:D52)</f>
        <v>111375.02399999999</v>
      </c>
      <c r="E53" s="44"/>
      <c r="F53" s="44"/>
      <c r="G53" s="44"/>
      <c r="H53" s="44"/>
      <c r="I53" s="44"/>
      <c r="J53" s="44">
        <f>SUBTOTAL(9,J40:J52)</f>
        <v>289.71556578500002</v>
      </c>
      <c r="K53" s="48"/>
    </row>
    <row r="54" spans="1:11" hidden="1" outlineLevel="2">
      <c r="A54" s="43" t="s">
        <v>360</v>
      </c>
      <c r="B54" s="44" t="s">
        <v>361</v>
      </c>
      <c r="C54" s="44" t="s">
        <v>58</v>
      </c>
      <c r="D54" s="45">
        <v>24591</v>
      </c>
      <c r="E54" s="44">
        <v>29.16</v>
      </c>
      <c r="F54" s="44">
        <v>-0.12</v>
      </c>
      <c r="G54" s="44">
        <v>29.335000000000001</v>
      </c>
      <c r="H54" s="44">
        <v>29</v>
      </c>
      <c r="I54" s="44">
        <v>2415997</v>
      </c>
      <c r="J54" s="44">
        <f>'ASX200 Range'!$E54*'ASX200 Range'!$I54/(1000000)</f>
        <v>70.450472519999991</v>
      </c>
      <c r="K54" s="48">
        <f>('ASX200 Range'!$G54-'ASX200 Range'!$H54)/'ASX200 Range'!$E54</f>
        <v>1.1488340192043926E-2</v>
      </c>
    </row>
    <row r="55" spans="1:11" hidden="1" outlineLevel="2">
      <c r="A55" s="43" t="s">
        <v>234</v>
      </c>
      <c r="B55" s="44" t="s">
        <v>235</v>
      </c>
      <c r="C55" s="44" t="s">
        <v>58</v>
      </c>
      <c r="D55" s="45">
        <v>12551</v>
      </c>
      <c r="E55" s="46">
        <v>7.46</v>
      </c>
      <c r="F55" s="46">
        <v>0.12</v>
      </c>
      <c r="G55" s="46">
        <v>7.53</v>
      </c>
      <c r="H55" s="46">
        <v>7.25</v>
      </c>
      <c r="I55" s="47">
        <v>10235154</v>
      </c>
      <c r="J55" s="44">
        <f>'ASX200 Range'!$E55*'ASX200 Range'!$I55/(1000000)</f>
        <v>76.354248839999997</v>
      </c>
      <c r="K55" s="48">
        <f>('ASX200 Range'!$G55-'ASX200 Range'!$H55)/'ASX200 Range'!$E55</f>
        <v>3.7533512064343195E-2</v>
      </c>
    </row>
    <row r="56" spans="1:11" hidden="1" outlineLevel="2">
      <c r="A56" s="43" t="s">
        <v>238</v>
      </c>
      <c r="B56" s="44" t="s">
        <v>239</v>
      </c>
      <c r="C56" s="44" t="s">
        <v>58</v>
      </c>
      <c r="D56" s="45">
        <v>9903.6</v>
      </c>
      <c r="E56" s="46">
        <v>6.4</v>
      </c>
      <c r="F56" s="46">
        <v>-0.04</v>
      </c>
      <c r="G56" s="46">
        <v>6.4550000000000001</v>
      </c>
      <c r="H56" s="46">
        <v>6.36</v>
      </c>
      <c r="I56" s="47">
        <v>3203849</v>
      </c>
      <c r="J56" s="44">
        <f>'ASX200 Range'!$E56*'ASX200 Range'!$I56/(1000000)</f>
        <v>20.504633600000002</v>
      </c>
      <c r="K56" s="48">
        <f>('ASX200 Range'!$G56-'ASX200 Range'!$H56)/'ASX200 Range'!$E56</f>
        <v>1.4843749999999961E-2</v>
      </c>
    </row>
    <row r="57" spans="1:11" hidden="1" outlineLevel="2">
      <c r="A57" s="43" t="s">
        <v>81</v>
      </c>
      <c r="B57" s="44" t="s">
        <v>82</v>
      </c>
      <c r="C57" s="44" t="s">
        <v>58</v>
      </c>
      <c r="D57" s="45">
        <v>8090.34</v>
      </c>
      <c r="E57" s="46">
        <v>32.590000000000003</v>
      </c>
      <c r="F57" s="46">
        <v>0.03</v>
      </c>
      <c r="G57" s="46">
        <v>32.76</v>
      </c>
      <c r="H57" s="46">
        <v>32.06</v>
      </c>
      <c r="I57" s="47">
        <v>774894</v>
      </c>
      <c r="J57" s="44">
        <f>'ASX200 Range'!$E57*'ASX200 Range'!$I57/(1000000)</f>
        <v>25.253795459999999</v>
      </c>
      <c r="K57" s="48">
        <f>('ASX200 Range'!$G57-'ASX200 Range'!$H57)/'ASX200 Range'!$E57</f>
        <v>2.1478981282601891E-2</v>
      </c>
    </row>
    <row r="58" spans="1:11" hidden="1" outlineLevel="2">
      <c r="A58" s="43" t="s">
        <v>308</v>
      </c>
      <c r="B58" s="44" t="s">
        <v>309</v>
      </c>
      <c r="C58" s="44" t="s">
        <v>58</v>
      </c>
      <c r="D58" s="45">
        <v>7061.07</v>
      </c>
      <c r="E58" s="44">
        <v>3.29</v>
      </c>
      <c r="F58" s="44">
        <v>-0.01</v>
      </c>
      <c r="G58" s="44">
        <v>3.3050000000000002</v>
      </c>
      <c r="H58" s="44">
        <v>3.2549999999999999</v>
      </c>
      <c r="I58" s="44">
        <v>5086459</v>
      </c>
      <c r="J58" s="44">
        <f>'ASX200 Range'!$E58*'ASX200 Range'!$I58/(1000000)</f>
        <v>16.734450110000001</v>
      </c>
      <c r="K58" s="48">
        <f>('ASX200 Range'!$G58-'ASX200 Range'!$H58)/'ASX200 Range'!$E58</f>
        <v>1.5197568389057831E-2</v>
      </c>
    </row>
    <row r="59" spans="1:11" hidden="1" outlineLevel="2">
      <c r="A59" s="43" t="s">
        <v>354</v>
      </c>
      <c r="B59" s="44" t="s">
        <v>355</v>
      </c>
      <c r="C59" s="44" t="s">
        <v>58</v>
      </c>
      <c r="D59" s="45">
        <v>3242.31</v>
      </c>
      <c r="E59" s="44">
        <v>3.21</v>
      </c>
      <c r="F59" s="44">
        <v>-0.08</v>
      </c>
      <c r="G59" s="44">
        <v>3.24</v>
      </c>
      <c r="H59" s="44">
        <v>3.0550000000000002</v>
      </c>
      <c r="I59" s="44">
        <v>9488165</v>
      </c>
      <c r="J59" s="44">
        <f>'ASX200 Range'!$E59*'ASX200 Range'!$I59/(1000000)</f>
        <v>30.45700965</v>
      </c>
      <c r="K59" s="48">
        <f>('ASX200 Range'!$G59-'ASX200 Range'!$H59)/'ASX200 Range'!$E59</f>
        <v>5.7632398753894101E-2</v>
      </c>
    </row>
    <row r="60" spans="1:11" hidden="1" outlineLevel="2">
      <c r="A60" s="43" t="s">
        <v>356</v>
      </c>
      <c r="B60" s="44" t="s">
        <v>357</v>
      </c>
      <c r="C60" s="44" t="s">
        <v>58</v>
      </c>
      <c r="D60" s="45">
        <v>3026.66</v>
      </c>
      <c r="E60" s="44">
        <v>11.89</v>
      </c>
      <c r="F60" s="44">
        <v>-0.27</v>
      </c>
      <c r="G60" s="44">
        <v>11.95</v>
      </c>
      <c r="H60" s="44">
        <v>11.79</v>
      </c>
      <c r="I60" s="44">
        <v>773491</v>
      </c>
      <c r="J60" s="44">
        <f>'ASX200 Range'!$E60*'ASX200 Range'!$I60/(1000000)</f>
        <v>9.1968079899999999</v>
      </c>
      <c r="K60" s="48">
        <f>('ASX200 Range'!$G60-'ASX200 Range'!$H60)/'ASX200 Range'!$E60</f>
        <v>1.3456686291000853E-2</v>
      </c>
    </row>
    <row r="61" spans="1:11" hidden="1" outlineLevel="2">
      <c r="A61" s="43" t="s">
        <v>56</v>
      </c>
      <c r="B61" s="44" t="s">
        <v>57</v>
      </c>
      <c r="C61" s="44" t="s">
        <v>58</v>
      </c>
      <c r="D61" s="45">
        <v>1246.0899999999999</v>
      </c>
      <c r="E61" s="46">
        <v>0.62</v>
      </c>
      <c r="F61" s="46">
        <v>-0.02</v>
      </c>
      <c r="G61" s="46">
        <v>0.63500000000000001</v>
      </c>
      <c r="H61" s="46">
        <v>0.62</v>
      </c>
      <c r="I61" s="47">
        <v>4040387</v>
      </c>
      <c r="J61" s="44">
        <f>'ASX200 Range'!$E61*'ASX200 Range'!$I61/(1000000)</f>
        <v>2.5050399400000001</v>
      </c>
      <c r="K61" s="48">
        <f>('ASX200 Range'!$G61-'ASX200 Range'!$H61)/'ASX200 Range'!$E61</f>
        <v>2.4193548387096794E-2</v>
      </c>
    </row>
    <row r="62" spans="1:11" outlineLevel="1" collapsed="1">
      <c r="A62" s="43"/>
      <c r="B62" s="44"/>
      <c r="C62" s="60" t="s">
        <v>467</v>
      </c>
      <c r="D62" s="45">
        <f>SUBTOTAL(9,D54:D61)</f>
        <v>69712.069999999992</v>
      </c>
      <c r="E62" s="46"/>
      <c r="F62" s="46"/>
      <c r="G62" s="46"/>
      <c r="H62" s="46"/>
      <c r="I62" s="47"/>
      <c r="J62" s="44">
        <f>SUBTOTAL(9,J54:J61)</f>
        <v>251.45645810999997</v>
      </c>
      <c r="K62" s="48"/>
    </row>
    <row r="63" spans="1:11" hidden="1" outlineLevel="2">
      <c r="A63" s="43" t="s">
        <v>96</v>
      </c>
      <c r="B63" s="44" t="s">
        <v>97</v>
      </c>
      <c r="C63" s="44" t="s">
        <v>21</v>
      </c>
      <c r="D63" s="45">
        <v>140310</v>
      </c>
      <c r="E63" s="46">
        <v>79.09</v>
      </c>
      <c r="F63" s="46">
        <v>-0.46</v>
      </c>
      <c r="G63" s="46">
        <v>79.260000000000005</v>
      </c>
      <c r="H63" s="46">
        <v>78.33</v>
      </c>
      <c r="I63" s="47">
        <v>3307759</v>
      </c>
      <c r="J63" s="44">
        <f>'ASX200 Range'!$E63*'ASX200 Range'!$I63/(1000000)</f>
        <v>261.61065931000002</v>
      </c>
      <c r="K63" s="48">
        <f>('ASX200 Range'!$G63-'ASX200 Range'!$H63)/'ASX200 Range'!$E63</f>
        <v>1.175875584776845E-2</v>
      </c>
    </row>
    <row r="64" spans="1:11" hidden="1" outlineLevel="2">
      <c r="A64" s="43" t="s">
        <v>346</v>
      </c>
      <c r="B64" s="44" t="s">
        <v>347</v>
      </c>
      <c r="C64" s="44" t="s">
        <v>21</v>
      </c>
      <c r="D64" s="45">
        <v>109061</v>
      </c>
      <c r="E64" s="44">
        <v>32.21</v>
      </c>
      <c r="F64" s="44">
        <v>-0.51</v>
      </c>
      <c r="G64" s="44">
        <v>32.31</v>
      </c>
      <c r="H64" s="44">
        <v>32.024999999999999</v>
      </c>
      <c r="I64" s="44">
        <v>5725255</v>
      </c>
      <c r="J64" s="44">
        <f>'ASX200 Range'!$E64*'ASX200 Range'!$I64/(1000000)</f>
        <v>184.41046355</v>
      </c>
      <c r="K64" s="48">
        <f>('ASX200 Range'!$G64-'ASX200 Range'!$H64)/'ASX200 Range'!$E64</f>
        <v>8.8481837938529546E-3</v>
      </c>
    </row>
    <row r="65" spans="1:11" hidden="1" outlineLevel="2">
      <c r="A65" s="43" t="s">
        <v>44</v>
      </c>
      <c r="B65" s="44" t="s">
        <v>45</v>
      </c>
      <c r="C65" s="44" t="s">
        <v>21</v>
      </c>
      <c r="D65" s="45">
        <v>87858.1</v>
      </c>
      <c r="E65" s="46">
        <v>30.01</v>
      </c>
      <c r="F65" s="46">
        <v>-0.35</v>
      </c>
      <c r="G65" s="46">
        <v>30.01</v>
      </c>
      <c r="H65" s="46">
        <v>29.74</v>
      </c>
      <c r="I65" s="47">
        <v>5678986</v>
      </c>
      <c r="J65" s="44">
        <f>'ASX200 Range'!$E65*'ASX200 Range'!$I65/(1000000)</f>
        <v>170.42636986000002</v>
      </c>
      <c r="K65" s="49">
        <f>('ASX200 Range'!$G65-'ASX200 Range'!$H65)/'ASX200 Range'!$E65</f>
        <v>8.997000999666882E-3</v>
      </c>
    </row>
    <row r="66" spans="1:11" hidden="1" outlineLevel="2">
      <c r="A66" s="43" t="s">
        <v>212</v>
      </c>
      <c r="B66" s="44" t="s">
        <v>213</v>
      </c>
      <c r="C66" s="44" t="s">
        <v>21</v>
      </c>
      <c r="D66" s="45">
        <v>81772.5</v>
      </c>
      <c r="E66" s="46">
        <v>30.87</v>
      </c>
      <c r="F66" s="46">
        <v>-0.42</v>
      </c>
      <c r="G66" s="46">
        <v>30.97</v>
      </c>
      <c r="H66" s="46">
        <v>30.734999999999999</v>
      </c>
      <c r="I66" s="47">
        <v>4778732</v>
      </c>
      <c r="J66" s="44">
        <f>'ASX200 Range'!$E66*'ASX200 Range'!$I66/(1000000)</f>
        <v>147.51945684</v>
      </c>
      <c r="K66" s="49">
        <f>('ASX200 Range'!$G66-'ASX200 Range'!$H66)/'ASX200 Range'!$E66</f>
        <v>7.6125688370586144E-3</v>
      </c>
    </row>
    <row r="67" spans="1:11" hidden="1" outlineLevel="2">
      <c r="A67" s="43" t="s">
        <v>190</v>
      </c>
      <c r="B67" s="44" t="s">
        <v>191</v>
      </c>
      <c r="C67" s="44" t="s">
        <v>21</v>
      </c>
      <c r="D67" s="45">
        <v>29563.5</v>
      </c>
      <c r="E67" s="46">
        <v>87.39</v>
      </c>
      <c r="F67" s="46">
        <v>-1.3</v>
      </c>
      <c r="G67" s="46">
        <v>87.77</v>
      </c>
      <c r="H67" s="46">
        <v>86.6</v>
      </c>
      <c r="I67" s="47">
        <v>1087809</v>
      </c>
      <c r="J67" s="44">
        <f>'ASX200 Range'!$E67*'ASX200 Range'!$I67/(1000000)</f>
        <v>95.063628510000001</v>
      </c>
      <c r="K67" s="48">
        <f>('ASX200 Range'!$G67-'ASX200 Range'!$H67)/'ASX200 Range'!$E67</f>
        <v>1.3388259526261605E-2</v>
      </c>
    </row>
    <row r="68" spans="1:11" hidden="1" outlineLevel="2">
      <c r="A68" s="43" t="s">
        <v>312</v>
      </c>
      <c r="B68" s="44" t="s">
        <v>313</v>
      </c>
      <c r="C68" s="44" t="s">
        <v>21</v>
      </c>
      <c r="D68" s="45">
        <v>17541.900000000001</v>
      </c>
      <c r="E68" s="44">
        <v>12.86</v>
      </c>
      <c r="F68" s="44">
        <v>-0.25</v>
      </c>
      <c r="G68" s="44">
        <v>12.93</v>
      </c>
      <c r="H68" s="44">
        <v>12.79</v>
      </c>
      <c r="I68" s="44">
        <v>9362095</v>
      </c>
      <c r="J68" s="44">
        <f>'ASX200 Range'!$E68*'ASX200 Range'!$I68/(1000000)</f>
        <v>120.39654169999999</v>
      </c>
      <c r="K68" s="48">
        <f>('ASX200 Range'!$G68-'ASX200 Range'!$H68)/'ASX200 Range'!$E68</f>
        <v>1.0886469673405955E-2</v>
      </c>
    </row>
    <row r="69" spans="1:11" hidden="1" outlineLevel="2">
      <c r="A69" s="43" t="s">
        <v>254</v>
      </c>
      <c r="B69" s="44" t="s">
        <v>255</v>
      </c>
      <c r="C69" s="44" t="s">
        <v>21</v>
      </c>
      <c r="D69" s="45">
        <v>16519.3</v>
      </c>
      <c r="E69" s="46">
        <v>10.77</v>
      </c>
      <c r="F69" s="46">
        <v>-0.4</v>
      </c>
      <c r="G69" s="46">
        <v>10.94</v>
      </c>
      <c r="H69" s="46">
        <v>10.71</v>
      </c>
      <c r="I69" s="47">
        <v>16840707</v>
      </c>
      <c r="J69" s="44">
        <f>'ASX200 Range'!$E69*'ASX200 Range'!$I69/(1000000)</f>
        <v>181.37441439</v>
      </c>
      <c r="K69" s="48">
        <f>('ASX200 Range'!$G69-'ASX200 Range'!$H69)/'ASX200 Range'!$E69</f>
        <v>2.1355617455895884E-2</v>
      </c>
    </row>
    <row r="70" spans="1:11" hidden="1" outlineLevel="2">
      <c r="A70" s="43" t="s">
        <v>166</v>
      </c>
      <c r="B70" s="44" t="s">
        <v>167</v>
      </c>
      <c r="C70" s="44" t="s">
        <v>21</v>
      </c>
      <c r="D70" s="45">
        <v>16028.1</v>
      </c>
      <c r="E70" s="46">
        <v>6.72</v>
      </c>
      <c r="F70" s="46">
        <v>0</v>
      </c>
      <c r="G70" s="46">
        <v>6.7350000000000003</v>
      </c>
      <c r="H70" s="46">
        <v>6.6</v>
      </c>
      <c r="I70" s="47">
        <v>7535231</v>
      </c>
      <c r="J70" s="44">
        <f>'ASX200 Range'!$E70*'ASX200 Range'!$I70/(1000000)</f>
        <v>50.636752319999999</v>
      </c>
      <c r="K70" s="48">
        <f>('ASX200 Range'!$G70-'ASX200 Range'!$H70)/'ASX200 Range'!$E70</f>
        <v>2.0089285714285816E-2</v>
      </c>
    </row>
    <row r="71" spans="1:11" hidden="1" outlineLevel="2">
      <c r="A71" s="43" t="s">
        <v>19</v>
      </c>
      <c r="B71" s="44" t="s">
        <v>20</v>
      </c>
      <c r="C71" s="44" t="s">
        <v>21</v>
      </c>
      <c r="D71" s="45">
        <v>15788.9</v>
      </c>
      <c r="E71" s="46">
        <v>5.13</v>
      </c>
      <c r="F71" s="46">
        <v>-0.02</v>
      </c>
      <c r="G71" s="46">
        <v>5.14</v>
      </c>
      <c r="H71" s="46">
        <v>5.07</v>
      </c>
      <c r="I71" s="47">
        <v>9659192</v>
      </c>
      <c r="J71" s="44">
        <f>'ASX200 Range'!$E71*'ASX200 Range'!$I71/(1000000)</f>
        <v>49.55165496</v>
      </c>
      <c r="K71" s="48">
        <f>('ASX200 Range'!$G71-'ASX200 Range'!$H71)/'ASX200 Range'!$E71</f>
        <v>1.3645224171539844E-2</v>
      </c>
    </row>
    <row r="72" spans="1:11" hidden="1" outlineLevel="2">
      <c r="A72" s="43" t="s">
        <v>38</v>
      </c>
      <c r="B72" s="44" t="s">
        <v>39</v>
      </c>
      <c r="C72" s="44" t="s">
        <v>21</v>
      </c>
      <c r="D72" s="45">
        <v>10179.200000000001</v>
      </c>
      <c r="E72" s="46">
        <v>53.78</v>
      </c>
      <c r="F72" s="46">
        <v>-0.65</v>
      </c>
      <c r="G72" s="46">
        <v>54.21</v>
      </c>
      <c r="H72" s="46">
        <v>53.39</v>
      </c>
      <c r="I72" s="47">
        <v>574452</v>
      </c>
      <c r="J72" s="44">
        <f>'ASX200 Range'!$E72*'ASX200 Range'!$I72/(1000000)</f>
        <v>30.894028560000002</v>
      </c>
      <c r="K72" s="48">
        <f>('ASX200 Range'!$G72-'ASX200 Range'!$H72)/'ASX200 Range'!$E72</f>
        <v>1.5247303830420236E-2</v>
      </c>
    </row>
    <row r="73" spans="1:11" hidden="1" outlineLevel="2">
      <c r="A73" s="43" t="s">
        <v>366</v>
      </c>
      <c r="B73" s="44" t="s">
        <v>367</v>
      </c>
      <c r="C73" s="44" t="s">
        <v>21</v>
      </c>
      <c r="D73" s="45">
        <v>7766.29</v>
      </c>
      <c r="E73" s="44">
        <v>2.76</v>
      </c>
      <c r="F73" s="44">
        <v>-0.01</v>
      </c>
      <c r="G73" s="44">
        <v>2.77</v>
      </c>
      <c r="H73" s="44">
        <v>2.73</v>
      </c>
      <c r="I73" s="44">
        <v>5981507</v>
      </c>
      <c r="J73" s="44">
        <f>'ASX200 Range'!$E73*'ASX200 Range'!$I73/(1000000)</f>
        <v>16.508959319999999</v>
      </c>
      <c r="K73" s="48">
        <f>('ASX200 Range'!$G73-'ASX200 Range'!$H73)/'ASX200 Range'!$E73</f>
        <v>1.449275362318842E-2</v>
      </c>
    </row>
    <row r="74" spans="1:11" hidden="1" outlineLevel="2">
      <c r="A74" s="43" t="s">
        <v>83</v>
      </c>
      <c r="B74" s="44" t="s">
        <v>84</v>
      </c>
      <c r="C74" s="44" t="s">
        <v>21</v>
      </c>
      <c r="D74" s="45">
        <v>7436.02</v>
      </c>
      <c r="E74" s="46">
        <v>12.14</v>
      </c>
      <c r="F74" s="46">
        <v>0.25</v>
      </c>
      <c r="G74" s="46">
        <v>12.185</v>
      </c>
      <c r="H74" s="46">
        <v>11.76</v>
      </c>
      <c r="I74" s="47">
        <v>3825354</v>
      </c>
      <c r="J74" s="44">
        <f>'ASX200 Range'!$E74*'ASX200 Range'!$I74/(1000000)</f>
        <v>46.439797560000002</v>
      </c>
      <c r="K74" s="48">
        <f>('ASX200 Range'!$G74-'ASX200 Range'!$H74)/'ASX200 Range'!$E74</f>
        <v>3.5008237232290004E-2</v>
      </c>
    </row>
    <row r="75" spans="1:11" hidden="1" outlineLevel="2">
      <c r="A75" s="43" t="s">
        <v>61</v>
      </c>
      <c r="B75" s="44" t="s">
        <v>62</v>
      </c>
      <c r="C75" s="44" t="s">
        <v>21</v>
      </c>
      <c r="D75" s="45">
        <v>5390.13</v>
      </c>
      <c r="E75" s="46">
        <v>12.33</v>
      </c>
      <c r="F75" s="46">
        <v>-0.09</v>
      </c>
      <c r="G75" s="46">
        <v>12.34</v>
      </c>
      <c r="H75" s="46">
        <v>12.12</v>
      </c>
      <c r="I75" s="47">
        <v>1963617</v>
      </c>
      <c r="J75" s="44">
        <f>'ASX200 Range'!$E75*'ASX200 Range'!$I75/(1000000)</f>
        <v>24.211397609999999</v>
      </c>
      <c r="K75" s="48">
        <f>('ASX200 Range'!$G75-'ASX200 Range'!$H75)/'ASX200 Range'!$E75</f>
        <v>1.7842660178426655E-2</v>
      </c>
    </row>
    <row r="76" spans="1:11" hidden="1" outlineLevel="2">
      <c r="A76" s="43" t="s">
        <v>52</v>
      </c>
      <c r="B76" s="44" t="s">
        <v>53</v>
      </c>
      <c r="C76" s="44" t="s">
        <v>21</v>
      </c>
      <c r="D76" s="45">
        <v>4877.16</v>
      </c>
      <c r="E76" s="46">
        <v>12.68</v>
      </c>
      <c r="F76" s="46">
        <v>-0.05</v>
      </c>
      <c r="G76" s="46">
        <v>12.68</v>
      </c>
      <c r="H76" s="46">
        <v>12.24</v>
      </c>
      <c r="I76" s="47">
        <v>1188659</v>
      </c>
      <c r="J76" s="44">
        <f>'ASX200 Range'!$E76*'ASX200 Range'!$I76/(1000000)</f>
        <v>15.072196119999999</v>
      </c>
      <c r="K76" s="48">
        <f>('ASX200 Range'!$G76-'ASX200 Range'!$H76)/'ASX200 Range'!$E76</f>
        <v>3.4700315457413214E-2</v>
      </c>
    </row>
    <row r="77" spans="1:11" hidden="1" outlineLevel="2">
      <c r="A77" s="43" t="s">
        <v>192</v>
      </c>
      <c r="B77" s="44" t="s">
        <v>193</v>
      </c>
      <c r="C77" s="44" t="s">
        <v>21</v>
      </c>
      <c r="D77" s="45">
        <v>4795.7700000000004</v>
      </c>
      <c r="E77" s="46">
        <v>24.77</v>
      </c>
      <c r="F77" s="46">
        <v>0.1</v>
      </c>
      <c r="G77" s="46">
        <v>24.85</v>
      </c>
      <c r="H77" s="46">
        <v>24.32</v>
      </c>
      <c r="I77" s="47">
        <v>413587</v>
      </c>
      <c r="J77" s="44">
        <f>'ASX200 Range'!$E77*'ASX200 Range'!$I77/(1000000)</f>
        <v>10.244549989999999</v>
      </c>
      <c r="K77" s="48">
        <f>('ASX200 Range'!$G77-'ASX200 Range'!$H77)/'ASX200 Range'!$E77</f>
        <v>2.139685102947118E-2</v>
      </c>
    </row>
    <row r="78" spans="1:11" hidden="1" outlineLevel="2">
      <c r="A78" s="43" t="s">
        <v>412</v>
      </c>
      <c r="B78" s="44" t="s">
        <v>413</v>
      </c>
      <c r="C78" s="44" t="s">
        <v>21</v>
      </c>
      <c r="D78" s="45">
        <v>3978.09</v>
      </c>
      <c r="E78" s="44">
        <v>44</v>
      </c>
      <c r="F78" s="44">
        <v>-0.31</v>
      </c>
      <c r="G78" s="44">
        <v>44.07</v>
      </c>
      <c r="H78" s="44">
        <v>43.75</v>
      </c>
      <c r="I78" s="44">
        <v>281551</v>
      </c>
      <c r="J78" s="44">
        <f>'ASX200 Range'!$E78*'ASX200 Range'!$I78/(1000000)</f>
        <v>12.388244</v>
      </c>
      <c r="K78" s="48">
        <f>('ASX200 Range'!$G78-'ASX200 Range'!$H78)/'ASX200 Range'!$E78</f>
        <v>7.2727272727272788E-3</v>
      </c>
    </row>
    <row r="79" spans="1:11" hidden="1" outlineLevel="2">
      <c r="A79" s="43" t="s">
        <v>400</v>
      </c>
      <c r="B79" s="44" t="s">
        <v>401</v>
      </c>
      <c r="C79" s="44" t="s">
        <v>21</v>
      </c>
      <c r="D79" s="45">
        <v>3675.58</v>
      </c>
      <c r="E79" s="44">
        <v>4.72</v>
      </c>
      <c r="F79" s="44">
        <v>-0.09</v>
      </c>
      <c r="G79" s="44">
        <v>4.7300000000000004</v>
      </c>
      <c r="H79" s="44">
        <v>4.67</v>
      </c>
      <c r="I79" s="44">
        <v>1957825</v>
      </c>
      <c r="J79" s="44">
        <f>'ASX200 Range'!$E79*'ASX200 Range'!$I79/(1000000)</f>
        <v>9.2409339999999993</v>
      </c>
      <c r="K79" s="48">
        <f>('ASX200 Range'!$G79-'ASX200 Range'!$H79)/'ASX200 Range'!$E79</f>
        <v>1.2711864406779768E-2</v>
      </c>
    </row>
    <row r="80" spans="1:11" hidden="1" outlineLevel="2">
      <c r="A80" s="43" t="s">
        <v>77</v>
      </c>
      <c r="B80" s="44" t="s">
        <v>78</v>
      </c>
      <c r="C80" s="44" t="s">
        <v>21</v>
      </c>
      <c r="D80" s="45">
        <v>3446.09</v>
      </c>
      <c r="E80" s="46">
        <v>10.45</v>
      </c>
      <c r="F80" s="46">
        <v>-0.22</v>
      </c>
      <c r="G80" s="46">
        <v>10.58</v>
      </c>
      <c r="H80" s="46">
        <v>10.44</v>
      </c>
      <c r="I80" s="47">
        <v>1079102</v>
      </c>
      <c r="J80" s="44">
        <f>'ASX200 Range'!$E80*'ASX200 Range'!$I80/(1000000)</f>
        <v>11.276615899999998</v>
      </c>
      <c r="K80" s="48">
        <f>('ASX200 Range'!$G80-'ASX200 Range'!$H80)/'ASX200 Range'!$E80</f>
        <v>1.3397129186602926E-2</v>
      </c>
    </row>
    <row r="81" spans="1:11" hidden="1" outlineLevel="2">
      <c r="A81" s="43" t="s">
        <v>250</v>
      </c>
      <c r="B81" s="44" t="s">
        <v>251</v>
      </c>
      <c r="C81" s="44" t="s">
        <v>21</v>
      </c>
      <c r="D81" s="45">
        <v>3355.8</v>
      </c>
      <c r="E81" s="46">
        <v>5.33</v>
      </c>
      <c r="F81" s="46">
        <v>-0.04</v>
      </c>
      <c r="G81" s="46">
        <v>5.37</v>
      </c>
      <c r="H81" s="46">
        <v>5.25</v>
      </c>
      <c r="I81" s="47">
        <v>663784</v>
      </c>
      <c r="J81" s="44">
        <f>'ASX200 Range'!$E81*'ASX200 Range'!$I81/(1000000)</f>
        <v>3.5379687200000003</v>
      </c>
      <c r="K81" s="48">
        <f>('ASX200 Range'!$G81-'ASX200 Range'!$H81)/'ASX200 Range'!$E81</f>
        <v>2.251407129455912E-2</v>
      </c>
    </row>
    <row r="82" spans="1:11" hidden="1" outlineLevel="2">
      <c r="A82" s="43" t="s">
        <v>172</v>
      </c>
      <c r="B82" s="44" t="s">
        <v>173</v>
      </c>
      <c r="C82" s="44" t="s">
        <v>21</v>
      </c>
      <c r="D82" s="45">
        <v>3313.48</v>
      </c>
      <c r="E82" s="46">
        <v>11</v>
      </c>
      <c r="F82" s="46">
        <v>-0.04</v>
      </c>
      <c r="G82" s="46">
        <v>11.04</v>
      </c>
      <c r="H82" s="46">
        <v>10.88</v>
      </c>
      <c r="I82" s="47">
        <v>898061</v>
      </c>
      <c r="J82" s="44">
        <f>'ASX200 Range'!$E82*'ASX200 Range'!$I82/(1000000)</f>
        <v>9.8786710000000006</v>
      </c>
      <c r="K82" s="48">
        <f>('ASX200 Range'!$G82-'ASX200 Range'!$H82)/'ASX200 Range'!$E82</f>
        <v>1.4545454545454396E-2</v>
      </c>
    </row>
    <row r="83" spans="1:11" hidden="1" outlineLevel="2">
      <c r="A83" s="43" t="s">
        <v>246</v>
      </c>
      <c r="B83" s="44" t="s">
        <v>247</v>
      </c>
      <c r="C83" s="44" t="s">
        <v>21</v>
      </c>
      <c r="D83" s="45">
        <v>2385.54</v>
      </c>
      <c r="E83" s="46">
        <v>49.5</v>
      </c>
      <c r="F83" s="46">
        <v>0.06</v>
      </c>
      <c r="G83" s="46">
        <v>49.58</v>
      </c>
      <c r="H83" s="46">
        <v>48.74</v>
      </c>
      <c r="I83" s="47">
        <v>142291</v>
      </c>
      <c r="J83" s="44">
        <f>'ASX200 Range'!$E83*'ASX200 Range'!$I83/(1000000)</f>
        <v>7.0434045000000003</v>
      </c>
      <c r="K83" s="48">
        <f>('ASX200 Range'!$G83-'ASX200 Range'!$H83)/'ASX200 Range'!$E83</f>
        <v>1.6969696969696895E-2</v>
      </c>
    </row>
    <row r="84" spans="1:11" hidden="1" outlineLevel="2">
      <c r="A84" s="43" t="s">
        <v>284</v>
      </c>
      <c r="B84" s="44" t="s">
        <v>285</v>
      </c>
      <c r="C84" s="44" t="s">
        <v>21</v>
      </c>
      <c r="D84" s="45">
        <v>2099.3000000000002</v>
      </c>
      <c r="E84" s="46">
        <v>2.84</v>
      </c>
      <c r="F84" s="46">
        <v>0</v>
      </c>
      <c r="G84" s="46">
        <v>2.84</v>
      </c>
      <c r="H84" s="46">
        <v>2.7749999999999999</v>
      </c>
      <c r="I84" s="47">
        <v>1757287</v>
      </c>
      <c r="J84" s="44">
        <f>'ASX200 Range'!$E84*'ASX200 Range'!$I84/(1000000)</f>
        <v>4.9906950800000001</v>
      </c>
      <c r="K84" s="48">
        <f>('ASX200 Range'!$G84-'ASX200 Range'!$H84)/'ASX200 Range'!$E84</f>
        <v>2.2887323943661955E-2</v>
      </c>
    </row>
    <row r="85" spans="1:11" hidden="1" outlineLevel="2">
      <c r="A85" s="43" t="s">
        <v>140</v>
      </c>
      <c r="B85" s="44" t="s">
        <v>141</v>
      </c>
      <c r="C85" s="44" t="s">
        <v>21</v>
      </c>
      <c r="D85" s="45">
        <v>1635.06</v>
      </c>
      <c r="E85" s="46">
        <v>2.92</v>
      </c>
      <c r="F85" s="46">
        <v>-0.02</v>
      </c>
      <c r="G85" s="46">
        <v>2.9249999999999998</v>
      </c>
      <c r="H85" s="46">
        <v>2.87</v>
      </c>
      <c r="I85" s="47">
        <v>811492</v>
      </c>
      <c r="J85" s="44">
        <f>'ASX200 Range'!$E85*'ASX200 Range'!$I85/(1000000)</f>
        <v>2.3695566400000003</v>
      </c>
      <c r="K85" s="48">
        <f>('ASX200 Range'!$G85-'ASX200 Range'!$H85)/'ASX200 Range'!$E85</f>
        <v>1.8835616438356066E-2</v>
      </c>
    </row>
    <row r="86" spans="1:11" hidden="1" outlineLevel="2">
      <c r="A86" s="43" t="s">
        <v>378</v>
      </c>
      <c r="B86" s="44" t="s">
        <v>379</v>
      </c>
      <c r="C86" s="44" t="s">
        <v>21</v>
      </c>
      <c r="D86" s="45">
        <v>984.53700000000003</v>
      </c>
      <c r="E86" s="44">
        <v>3.67</v>
      </c>
      <c r="F86" s="44">
        <v>-0.02</v>
      </c>
      <c r="G86" s="44">
        <v>3.68</v>
      </c>
      <c r="H86" s="44">
        <v>3.64</v>
      </c>
      <c r="I86" s="44">
        <v>825116</v>
      </c>
      <c r="J86" s="44">
        <f>'ASX200 Range'!$E86*'ASX200 Range'!$I86/(1000000)</f>
        <v>3.0281757199999997</v>
      </c>
      <c r="K86" s="48">
        <f>('ASX200 Range'!$G86-'ASX200 Range'!$H86)/'ASX200 Range'!$E86</f>
        <v>1.0899182561307912E-2</v>
      </c>
    </row>
    <row r="87" spans="1:11" hidden="1" outlineLevel="2">
      <c r="A87" s="43" t="s">
        <v>102</v>
      </c>
      <c r="B87" s="44" t="s">
        <v>103</v>
      </c>
      <c r="C87" s="44" t="s">
        <v>21</v>
      </c>
      <c r="D87" s="45">
        <v>875.09299999999996</v>
      </c>
      <c r="E87" s="46">
        <v>18.38</v>
      </c>
      <c r="F87" s="46">
        <v>0.06</v>
      </c>
      <c r="G87" s="46">
        <v>18.399999999999999</v>
      </c>
      <c r="H87" s="46">
        <v>18.03</v>
      </c>
      <c r="I87" s="47">
        <v>155828</v>
      </c>
      <c r="J87" s="44">
        <f>'ASX200 Range'!$E87*'ASX200 Range'!$I87/(1000000)</f>
        <v>2.8641186399999996</v>
      </c>
      <c r="K87" s="48">
        <f>('ASX200 Range'!$G87-'ASX200 Range'!$H87)/'ASX200 Range'!$E87</f>
        <v>2.013057671381923E-2</v>
      </c>
    </row>
    <row r="88" spans="1:11" hidden="1" outlineLevel="2">
      <c r="A88" s="43" t="s">
        <v>128</v>
      </c>
      <c r="B88" s="44" t="s">
        <v>129</v>
      </c>
      <c r="C88" s="44" t="s">
        <v>21</v>
      </c>
      <c r="D88" s="45">
        <v>692.57399999999996</v>
      </c>
      <c r="E88" s="46">
        <v>1.7</v>
      </c>
      <c r="F88" s="46">
        <v>-0.04</v>
      </c>
      <c r="G88" s="46">
        <v>1.7350000000000001</v>
      </c>
      <c r="H88" s="46">
        <v>1.6850000000000001</v>
      </c>
      <c r="I88" s="47">
        <v>1269890</v>
      </c>
      <c r="J88" s="44">
        <f>'ASX200 Range'!$E88*'ASX200 Range'!$I88/(1000000)</f>
        <v>2.1588129999999999</v>
      </c>
      <c r="K88" s="48">
        <f>('ASX200 Range'!$G88-'ASX200 Range'!$H88)/'ASX200 Range'!$E88</f>
        <v>2.941176470588238E-2</v>
      </c>
    </row>
    <row r="89" spans="1:11" outlineLevel="1" collapsed="1">
      <c r="A89" s="43"/>
      <c r="B89" s="44"/>
      <c r="C89" s="64" t="s">
        <v>468</v>
      </c>
      <c r="D89" s="62">
        <f>SUBTOTAL(9,D63:D88)</f>
        <v>581329.0140000002</v>
      </c>
      <c r="E89" s="65"/>
      <c r="F89" s="65"/>
      <c r="G89" s="65"/>
      <c r="H89" s="65"/>
      <c r="I89" s="66"/>
      <c r="J89" s="67">
        <f>SUBTOTAL(9,J63:J88)</f>
        <v>1473.1380677999996</v>
      </c>
      <c r="K89" s="48"/>
    </row>
    <row r="90" spans="1:11" hidden="1" outlineLevel="2">
      <c r="A90" s="43" t="s">
        <v>108</v>
      </c>
      <c r="B90" s="44" t="s">
        <v>109</v>
      </c>
      <c r="C90" s="44" t="s">
        <v>24</v>
      </c>
      <c r="D90" s="45">
        <v>58134.7</v>
      </c>
      <c r="E90" s="46">
        <v>128.61000000000001</v>
      </c>
      <c r="F90" s="46">
        <v>1.61</v>
      </c>
      <c r="G90" s="46">
        <v>129.29</v>
      </c>
      <c r="H90" s="46">
        <v>127.23</v>
      </c>
      <c r="I90" s="47">
        <v>1360173</v>
      </c>
      <c r="J90" s="44">
        <f>'ASX200 Range'!$E90*'ASX200 Range'!$I90/(1000000)</f>
        <v>174.93184953000002</v>
      </c>
      <c r="K90" s="49">
        <f>('ASX200 Range'!$G90-'ASX200 Range'!$H90)/'ASX200 Range'!$E90</f>
        <v>1.6017416997122991E-2</v>
      </c>
    </row>
    <row r="91" spans="1:11" hidden="1" outlineLevel="2">
      <c r="A91" s="43" t="s">
        <v>264</v>
      </c>
      <c r="B91" s="44" t="s">
        <v>265</v>
      </c>
      <c r="C91" s="44" t="s">
        <v>24</v>
      </c>
      <c r="D91" s="45">
        <v>14677.2</v>
      </c>
      <c r="E91" s="46">
        <v>75.010000000000005</v>
      </c>
      <c r="F91" s="46">
        <v>0.53</v>
      </c>
      <c r="G91" s="46">
        <v>75.25</v>
      </c>
      <c r="H91" s="46">
        <v>73.75</v>
      </c>
      <c r="I91" s="47">
        <v>327775</v>
      </c>
      <c r="J91" s="44">
        <f>'ASX200 Range'!$E91*'ASX200 Range'!$I91/(1000000)</f>
        <v>24.586402750000001</v>
      </c>
      <c r="K91" s="48">
        <f>('ASX200 Range'!$G91-'ASX200 Range'!$H91)/'ASX200 Range'!$E91</f>
        <v>1.9997333688841486E-2</v>
      </c>
    </row>
    <row r="92" spans="1:11" hidden="1" outlineLevel="2">
      <c r="A92" s="43" t="s">
        <v>268</v>
      </c>
      <c r="B92" s="44" t="s">
        <v>269</v>
      </c>
      <c r="C92" s="44" t="s">
        <v>24</v>
      </c>
      <c r="D92" s="45">
        <v>13384.4</v>
      </c>
      <c r="E92" s="46">
        <v>9.32</v>
      </c>
      <c r="F92" s="46">
        <v>0.06</v>
      </c>
      <c r="G92" s="46">
        <v>9.34</v>
      </c>
      <c r="H92" s="46">
        <v>9.19</v>
      </c>
      <c r="I92" s="47">
        <v>1880475</v>
      </c>
      <c r="J92" s="44">
        <f>'ASX200 Range'!$E92*'ASX200 Range'!$I92/(1000000)</f>
        <v>17.526026999999999</v>
      </c>
      <c r="K92" s="48">
        <f>('ASX200 Range'!$G92-'ASX200 Range'!$H92)/'ASX200 Range'!$E92</f>
        <v>1.6094420600858406E-2</v>
      </c>
    </row>
    <row r="93" spans="1:11" hidden="1" outlineLevel="2">
      <c r="A93" s="43" t="s">
        <v>294</v>
      </c>
      <c r="B93" s="44" t="s">
        <v>295</v>
      </c>
      <c r="C93" s="44" t="s">
        <v>24</v>
      </c>
      <c r="D93" s="45">
        <v>9616.82</v>
      </c>
      <c r="E93" s="46">
        <v>22.65</v>
      </c>
      <c r="F93" s="46">
        <v>-0.28000000000000003</v>
      </c>
      <c r="G93" s="46">
        <v>22.68</v>
      </c>
      <c r="H93" s="46">
        <v>22.28</v>
      </c>
      <c r="I93" s="47">
        <v>1502827</v>
      </c>
      <c r="J93" s="44">
        <f>'ASX200 Range'!$E93*'ASX200 Range'!$I93/(1000000)</f>
        <v>34.039031549999997</v>
      </c>
      <c r="K93" s="48">
        <f>('ASX200 Range'!$G93-'ASX200 Range'!$H93)/'ASX200 Range'!$E93</f>
        <v>1.7660044150110313E-2</v>
      </c>
    </row>
    <row r="94" spans="1:11" hidden="1" outlineLevel="2">
      <c r="A94" s="43" t="s">
        <v>94</v>
      </c>
      <c r="B94" s="44" t="s">
        <v>95</v>
      </c>
      <c r="C94" s="44" t="s">
        <v>24</v>
      </c>
      <c r="D94" s="45">
        <v>8164.35</v>
      </c>
      <c r="E94" s="46">
        <v>157.5</v>
      </c>
      <c r="F94" s="46">
        <v>4.4800000000000004</v>
      </c>
      <c r="G94" s="46">
        <v>158</v>
      </c>
      <c r="H94" s="46">
        <v>152.05000000000001</v>
      </c>
      <c r="I94" s="47">
        <v>373819</v>
      </c>
      <c r="J94" s="44">
        <f>'ASX200 Range'!$E94*'ASX200 Range'!$I94/(1000000)</f>
        <v>58.876492499999998</v>
      </c>
      <c r="K94" s="48">
        <f>('ASX200 Range'!$G94-'ASX200 Range'!$H94)/'ASX200 Range'!$E94</f>
        <v>3.7777777777777709E-2</v>
      </c>
    </row>
    <row r="95" spans="1:11" hidden="1" outlineLevel="2">
      <c r="A95" s="43" t="s">
        <v>124</v>
      </c>
      <c r="B95" s="44" t="s">
        <v>125</v>
      </c>
      <c r="C95" s="44" t="s">
        <v>24</v>
      </c>
      <c r="D95" s="45">
        <v>6058.19</v>
      </c>
      <c r="E95" s="46">
        <v>10.62</v>
      </c>
      <c r="F95" s="46">
        <v>0.05</v>
      </c>
      <c r="G95" s="46">
        <v>10.63</v>
      </c>
      <c r="H95" s="46">
        <v>10.54</v>
      </c>
      <c r="I95" s="47">
        <v>249846</v>
      </c>
      <c r="J95" s="44">
        <f>'ASX200 Range'!$E95*'ASX200 Range'!$I95/(1000000)</f>
        <v>2.6533645200000002</v>
      </c>
      <c r="K95" s="48">
        <f>('ASX200 Range'!$G95-'ASX200 Range'!$H95)/'ASX200 Range'!$E95</f>
        <v>8.474576271186595E-3</v>
      </c>
    </row>
    <row r="96" spans="1:11" hidden="1" outlineLevel="2">
      <c r="A96" s="43" t="s">
        <v>156</v>
      </c>
      <c r="B96" s="44" t="s">
        <v>157</v>
      </c>
      <c r="C96" s="44" t="s">
        <v>24</v>
      </c>
      <c r="D96" s="45">
        <v>3767.21</v>
      </c>
      <c r="E96" s="46">
        <v>2.17</v>
      </c>
      <c r="F96" s="46">
        <v>-0.02</v>
      </c>
      <c r="G96" s="46">
        <v>2.1749999999999998</v>
      </c>
      <c r="H96" s="46">
        <v>2.15</v>
      </c>
      <c r="I96" s="47">
        <v>3557700</v>
      </c>
      <c r="J96" s="44">
        <f>'ASX200 Range'!$E96*'ASX200 Range'!$I96/(1000000)</f>
        <v>7.7202089999999997</v>
      </c>
      <c r="K96" s="48">
        <f>('ASX200 Range'!$G96-'ASX200 Range'!$H96)/'ASX200 Range'!$E96</f>
        <v>1.1520737327188899E-2</v>
      </c>
    </row>
    <row r="97" spans="1:11" hidden="1" outlineLevel="2">
      <c r="A97" s="43" t="s">
        <v>22</v>
      </c>
      <c r="B97" s="44" t="s">
        <v>23</v>
      </c>
      <c r="C97" s="44" t="s">
        <v>24</v>
      </c>
      <c r="D97" s="45">
        <v>3272.17</v>
      </c>
      <c r="E97" s="46">
        <v>21.67</v>
      </c>
      <c r="F97" s="46">
        <v>-0.16</v>
      </c>
      <c r="G97" s="46">
        <v>21.7</v>
      </c>
      <c r="H97" s="46">
        <v>21.18</v>
      </c>
      <c r="I97" s="47">
        <v>675145</v>
      </c>
      <c r="J97" s="44">
        <f>'ASX200 Range'!$E97*'ASX200 Range'!$I97/(1000000)</f>
        <v>14.63039215</v>
      </c>
      <c r="K97" s="48">
        <f>('ASX200 Range'!$G97-'ASX200 Range'!$H97)/'ASX200 Range'!$E97</f>
        <v>2.3996308260267631E-2</v>
      </c>
    </row>
    <row r="98" spans="1:11" hidden="1" outlineLevel="2">
      <c r="A98" s="43" t="s">
        <v>248</v>
      </c>
      <c r="B98" s="44" t="s">
        <v>249</v>
      </c>
      <c r="C98" s="44" t="s">
        <v>24</v>
      </c>
      <c r="D98" s="45">
        <v>1819.8</v>
      </c>
      <c r="E98" s="46">
        <v>3.63</v>
      </c>
      <c r="F98" s="46">
        <v>0.1</v>
      </c>
      <c r="G98" s="46">
        <v>3.64</v>
      </c>
      <c r="H98" s="46">
        <v>3.39</v>
      </c>
      <c r="I98" s="47">
        <v>2085935</v>
      </c>
      <c r="J98" s="44">
        <f>'ASX200 Range'!$E98*'ASX200 Range'!$I98/(1000000)</f>
        <v>7.5719440499999999</v>
      </c>
      <c r="K98" s="48">
        <f>('ASX200 Range'!$G98-'ASX200 Range'!$H98)/'ASX200 Range'!$E98</f>
        <v>6.8870523415977963E-2</v>
      </c>
    </row>
    <row r="99" spans="1:11" hidden="1" outlineLevel="2">
      <c r="A99" s="43" t="s">
        <v>260</v>
      </c>
      <c r="B99" s="44" t="s">
        <v>261</v>
      </c>
      <c r="C99" s="44" t="s">
        <v>24</v>
      </c>
      <c r="D99" s="45">
        <v>1162.3900000000001</v>
      </c>
      <c r="E99" s="46">
        <v>3.87</v>
      </c>
      <c r="F99" s="46">
        <v>0</v>
      </c>
      <c r="G99" s="46">
        <v>3.875</v>
      </c>
      <c r="H99" s="46">
        <v>3.81</v>
      </c>
      <c r="I99" s="47">
        <v>330882</v>
      </c>
      <c r="J99" s="44">
        <f>'ASX200 Range'!$E99*'ASX200 Range'!$I99/(1000000)</f>
        <v>1.2805133400000002</v>
      </c>
      <c r="K99" s="48">
        <f>('ASX200 Range'!$G99-'ASX200 Range'!$H99)/'ASX200 Range'!$E99</f>
        <v>1.6795865633074922E-2</v>
      </c>
    </row>
    <row r="100" spans="1:11" hidden="1" outlineLevel="2">
      <c r="A100" s="43" t="s">
        <v>196</v>
      </c>
      <c r="B100" s="44" t="s">
        <v>197</v>
      </c>
      <c r="C100" s="44" t="s">
        <v>24</v>
      </c>
      <c r="D100" s="45">
        <v>1141.43</v>
      </c>
      <c r="E100" s="46">
        <v>0.72499999999999998</v>
      </c>
      <c r="F100" s="46">
        <v>-0.01</v>
      </c>
      <c r="G100" s="46">
        <v>0.73</v>
      </c>
      <c r="H100" s="46">
        <v>0.71</v>
      </c>
      <c r="I100" s="47">
        <v>12492212</v>
      </c>
      <c r="J100" s="44">
        <f>'ASX200 Range'!$E100*'ASX200 Range'!$I100/(1000000)</f>
        <v>9.0568536999999996</v>
      </c>
      <c r="K100" s="48">
        <f>('ASX200 Range'!$G100-'ASX200 Range'!$H100)/'ASX200 Range'!$E100</f>
        <v>2.7586206896551748E-2</v>
      </c>
    </row>
    <row r="101" spans="1:11" hidden="1" outlineLevel="2">
      <c r="A101" s="43" t="s">
        <v>408</v>
      </c>
      <c r="B101" s="44" t="s">
        <v>409</v>
      </c>
      <c r="C101" s="44" t="s">
        <v>24</v>
      </c>
      <c r="D101" s="45">
        <v>1007.18</v>
      </c>
      <c r="E101" s="44">
        <v>0.81</v>
      </c>
      <c r="F101" s="44">
        <v>-1.4999999999999999E-2</v>
      </c>
      <c r="G101" s="44">
        <v>0.82499999999999996</v>
      </c>
      <c r="H101" s="44">
        <v>0.81</v>
      </c>
      <c r="I101" s="44">
        <v>5504057</v>
      </c>
      <c r="J101" s="44">
        <f>'ASX200 Range'!$E101*'ASX200 Range'!$I101/(1000000)</f>
        <v>4.45828617</v>
      </c>
      <c r="K101" s="48">
        <f>('ASX200 Range'!$G101-'ASX200 Range'!$H101)/'ASX200 Range'!$E101</f>
        <v>1.8518518518518396E-2</v>
      </c>
    </row>
    <row r="102" spans="1:11" hidden="1" outlineLevel="2">
      <c r="A102" s="43" t="s">
        <v>306</v>
      </c>
      <c r="B102" s="44" t="s">
        <v>307</v>
      </c>
      <c r="C102" s="44" t="s">
        <v>24</v>
      </c>
      <c r="D102" s="45">
        <v>906.98800000000006</v>
      </c>
      <c r="E102" s="44">
        <v>16.260000000000002</v>
      </c>
      <c r="F102" s="44">
        <v>-0.14000000000000001</v>
      </c>
      <c r="G102" s="44">
        <v>16.420000000000002</v>
      </c>
      <c r="H102" s="44">
        <v>16.149999999999999</v>
      </c>
      <c r="I102" s="44">
        <v>216241</v>
      </c>
      <c r="J102" s="44">
        <f>'ASX200 Range'!$E102*'ASX200 Range'!$I102/(1000000)</f>
        <v>3.5160786600000002</v>
      </c>
      <c r="K102" s="48">
        <f>('ASX200 Range'!$G102-'ASX200 Range'!$H102)/'ASX200 Range'!$E102</f>
        <v>1.6605166051660708E-2</v>
      </c>
    </row>
    <row r="103" spans="1:11" hidden="1" outlineLevel="2">
      <c r="A103" s="43" t="s">
        <v>368</v>
      </c>
      <c r="B103" s="44" t="s">
        <v>369</v>
      </c>
      <c r="C103" s="44" t="s">
        <v>24</v>
      </c>
      <c r="D103" s="45">
        <v>771.38400000000001</v>
      </c>
      <c r="E103" s="44">
        <v>3.03</v>
      </c>
      <c r="F103" s="44">
        <v>-0.01</v>
      </c>
      <c r="G103" s="44">
        <v>3.05</v>
      </c>
      <c r="H103" s="44">
        <v>2.9849999999999999</v>
      </c>
      <c r="I103" s="44">
        <v>447497</v>
      </c>
      <c r="J103" s="44">
        <f>'ASX200 Range'!$E103*'ASX200 Range'!$I103/(1000000)</f>
        <v>1.35591591</v>
      </c>
      <c r="K103" s="48">
        <f>('ASX200 Range'!$G103-'ASX200 Range'!$H103)/'ASX200 Range'!$E103</f>
        <v>2.1452145214521438E-2</v>
      </c>
    </row>
    <row r="104" spans="1:11" hidden="1" outlineLevel="2">
      <c r="A104" s="43" t="s">
        <v>48</v>
      </c>
      <c r="B104" s="44" t="s">
        <v>49</v>
      </c>
      <c r="C104" s="44" t="s">
        <v>24</v>
      </c>
      <c r="D104" s="45">
        <v>722.45600000000002</v>
      </c>
      <c r="E104" s="46">
        <v>1.59</v>
      </c>
      <c r="F104" s="46">
        <v>5.0000000000000001E-3</v>
      </c>
      <c r="G104" s="46">
        <v>1.6</v>
      </c>
      <c r="H104" s="46">
        <v>1.56</v>
      </c>
      <c r="I104" s="47">
        <v>2059690</v>
      </c>
      <c r="J104" s="44">
        <f>'ASX200 Range'!$E104*'ASX200 Range'!$I104/(1000000)</f>
        <v>3.2749071000000001</v>
      </c>
      <c r="K104" s="48">
        <f>('ASX200 Range'!$G104-'ASX200 Range'!$H104)/'ASX200 Range'!$E104</f>
        <v>2.5157232704402538E-2</v>
      </c>
    </row>
    <row r="105" spans="1:11" hidden="1" outlineLevel="2">
      <c r="A105" s="43" t="s">
        <v>210</v>
      </c>
      <c r="B105" s="44" t="s">
        <v>211</v>
      </c>
      <c r="C105" s="44" t="s">
        <v>24</v>
      </c>
      <c r="D105" s="45">
        <v>720.51400000000001</v>
      </c>
      <c r="E105" s="46">
        <v>2.4300000000000002</v>
      </c>
      <c r="F105" s="46">
        <v>0.06</v>
      </c>
      <c r="G105" s="46">
        <v>2.4300000000000002</v>
      </c>
      <c r="H105" s="46">
        <v>2.35</v>
      </c>
      <c r="I105" s="47">
        <v>667118</v>
      </c>
      <c r="J105" s="44">
        <f>'ASX200 Range'!$E105*'ASX200 Range'!$I105/(1000000)</f>
        <v>1.62109674</v>
      </c>
      <c r="K105" s="48">
        <f>('ASX200 Range'!$G105-'ASX200 Range'!$H105)/'ASX200 Range'!$E105</f>
        <v>3.2921810699588501E-2</v>
      </c>
    </row>
    <row r="106" spans="1:11" hidden="1" outlineLevel="2">
      <c r="A106" s="43" t="s">
        <v>182</v>
      </c>
      <c r="B106" s="44" t="s">
        <v>183</v>
      </c>
      <c r="C106" s="44" t="s">
        <v>24</v>
      </c>
      <c r="D106" s="45">
        <v>524.45299999999997</v>
      </c>
      <c r="E106" s="46">
        <v>1.92</v>
      </c>
      <c r="F106" s="46">
        <v>-5.0000000000000001E-3</v>
      </c>
      <c r="G106" s="46">
        <v>1.93</v>
      </c>
      <c r="H106" s="46">
        <v>1.9</v>
      </c>
      <c r="I106" s="47">
        <v>1045623</v>
      </c>
      <c r="J106" s="44">
        <f>'ASX200 Range'!$E106*'ASX200 Range'!$I106/(1000000)</f>
        <v>2.0075961599999999</v>
      </c>
      <c r="K106" s="48">
        <f>('ASX200 Range'!$G106-'ASX200 Range'!$H106)/'ASX200 Range'!$E106</f>
        <v>1.5625000000000014E-2</v>
      </c>
    </row>
    <row r="107" spans="1:11" hidden="1" outlineLevel="2">
      <c r="A107" s="43" t="s">
        <v>344</v>
      </c>
      <c r="B107" s="44" t="s">
        <v>345</v>
      </c>
      <c r="C107" s="44" t="s">
        <v>24</v>
      </c>
      <c r="D107" s="45">
        <v>454.99900000000002</v>
      </c>
      <c r="E107" s="44">
        <v>5.59</v>
      </c>
      <c r="F107" s="44">
        <v>0.03</v>
      </c>
      <c r="G107" s="44">
        <v>5.65</v>
      </c>
      <c r="H107" s="44">
        <v>5.46</v>
      </c>
      <c r="I107" s="44">
        <v>294735</v>
      </c>
      <c r="J107" s="44">
        <f>'ASX200 Range'!$E107*'ASX200 Range'!$I107/(1000000)</f>
        <v>1.64756865</v>
      </c>
      <c r="K107" s="48">
        <f>('ASX200 Range'!$G107-'ASX200 Range'!$H107)/'ASX200 Range'!$E107</f>
        <v>3.3989266547406152E-2</v>
      </c>
    </row>
    <row r="108" spans="1:11" outlineLevel="1" collapsed="1">
      <c r="A108" s="43"/>
      <c r="B108" s="44"/>
      <c r="C108" s="60" t="s">
        <v>469</v>
      </c>
      <c r="D108" s="45">
        <f>SUBTOTAL(9,D90:D107)</f>
        <v>126306.63399999999</v>
      </c>
      <c r="E108" s="44"/>
      <c r="F108" s="44"/>
      <c r="G108" s="44"/>
      <c r="H108" s="44"/>
      <c r="I108" s="44"/>
      <c r="J108" s="44">
        <f>SUBTOTAL(9,J90:J107)</f>
        <v>370.75452948000003</v>
      </c>
      <c r="K108" s="48"/>
    </row>
    <row r="109" spans="1:11" hidden="1" outlineLevel="2">
      <c r="A109" s="43" t="s">
        <v>326</v>
      </c>
      <c r="B109" s="44" t="s">
        <v>327</v>
      </c>
      <c r="C109" s="44" t="s">
        <v>11</v>
      </c>
      <c r="D109" s="45">
        <v>23888.6</v>
      </c>
      <c r="E109" s="44">
        <v>11.9</v>
      </c>
      <c r="F109" s="44">
        <v>-0.15</v>
      </c>
      <c r="G109" s="44">
        <v>11.97</v>
      </c>
      <c r="H109" s="44">
        <v>11.87</v>
      </c>
      <c r="I109" s="44">
        <v>3604568</v>
      </c>
      <c r="J109" s="44">
        <f>'ASX200 Range'!$E109*'ASX200 Range'!$I109/(1000000)</f>
        <v>42.894359200000004</v>
      </c>
      <c r="K109" s="48">
        <f>('ASX200 Range'!$G109-'ASX200 Range'!$H109)/'ASX200 Range'!$E109</f>
        <v>8.4033613445379345E-3</v>
      </c>
    </row>
    <row r="110" spans="1:11" hidden="1" outlineLevel="2">
      <c r="A110" s="43" t="s">
        <v>71</v>
      </c>
      <c r="B110" s="44" t="s">
        <v>72</v>
      </c>
      <c r="C110" s="44" t="s">
        <v>11</v>
      </c>
      <c r="D110" s="45">
        <v>15449.6</v>
      </c>
      <c r="E110" s="46">
        <v>9.76</v>
      </c>
      <c r="F110" s="46">
        <v>-0.08</v>
      </c>
      <c r="G110" s="46">
        <v>9.8000000000000007</v>
      </c>
      <c r="H110" s="46">
        <v>9.6950000000000003</v>
      </c>
      <c r="I110" s="47">
        <v>4038067</v>
      </c>
      <c r="J110" s="44">
        <f>'ASX200 Range'!$E110*'ASX200 Range'!$I110/(1000000)</f>
        <v>39.411533920000004</v>
      </c>
      <c r="K110" s="48">
        <f>('ASX200 Range'!$G110-'ASX200 Range'!$H110)/'ASX200 Range'!$E110</f>
        <v>1.0758196721311519E-2</v>
      </c>
    </row>
    <row r="111" spans="1:11" hidden="1" outlineLevel="2">
      <c r="A111" s="43" t="s">
        <v>320</v>
      </c>
      <c r="B111" s="44" t="s">
        <v>321</v>
      </c>
      <c r="C111" s="44" t="s">
        <v>11</v>
      </c>
      <c r="D111" s="45">
        <v>15366.3</v>
      </c>
      <c r="E111" s="44">
        <v>6.9</v>
      </c>
      <c r="F111" s="44">
        <v>-0.03</v>
      </c>
      <c r="G111" s="44">
        <v>6.95</v>
      </c>
      <c r="H111" s="44">
        <v>6.83</v>
      </c>
      <c r="I111" s="44">
        <v>5803467</v>
      </c>
      <c r="J111" s="44">
        <f>'ASX200 Range'!$E111*'ASX200 Range'!$I111/(1000000)</f>
        <v>40.043922300000006</v>
      </c>
      <c r="K111" s="48">
        <f>('ASX200 Range'!$G111-'ASX200 Range'!$H111)/'ASX200 Range'!$E111</f>
        <v>1.7391304347826101E-2</v>
      </c>
    </row>
    <row r="112" spans="1:11" hidden="1" outlineLevel="2">
      <c r="A112" s="43" t="s">
        <v>380</v>
      </c>
      <c r="B112" s="44" t="s">
        <v>381</v>
      </c>
      <c r="C112" s="44" t="s">
        <v>11</v>
      </c>
      <c r="D112" s="45">
        <v>13897.5</v>
      </c>
      <c r="E112" s="44">
        <v>41.48</v>
      </c>
      <c r="F112" s="44">
        <v>-0.9</v>
      </c>
      <c r="G112" s="44">
        <v>42.14</v>
      </c>
      <c r="H112" s="44">
        <v>41.33</v>
      </c>
      <c r="I112" s="44">
        <v>280946</v>
      </c>
      <c r="J112" s="44">
        <f>'ASX200 Range'!$E112*'ASX200 Range'!$I112/(1000000)</f>
        <v>11.653640079999999</v>
      </c>
      <c r="K112" s="48">
        <f>('ASX200 Range'!$G112-'ASX200 Range'!$H112)/'ASX200 Range'!$E112</f>
        <v>1.9527483124397355E-2</v>
      </c>
    </row>
    <row r="113" spans="1:11" hidden="1" outlineLevel="2">
      <c r="A113" s="43" t="s">
        <v>40</v>
      </c>
      <c r="B113" s="44" t="s">
        <v>41</v>
      </c>
      <c r="C113" s="44" t="s">
        <v>11</v>
      </c>
      <c r="D113" s="45">
        <v>10504.9</v>
      </c>
      <c r="E113" s="46">
        <v>5.17</v>
      </c>
      <c r="F113" s="46">
        <v>-0.02</v>
      </c>
      <c r="G113" s="46">
        <v>5.19</v>
      </c>
      <c r="H113" s="46">
        <v>5.08</v>
      </c>
      <c r="I113" s="47">
        <v>4020076</v>
      </c>
      <c r="J113" s="44">
        <f>'ASX200 Range'!$E113*'ASX200 Range'!$I113/(1000000)</f>
        <v>20.78379292</v>
      </c>
      <c r="K113" s="48">
        <f>('ASX200 Range'!$G113-'ASX200 Range'!$H113)/'ASX200 Range'!$E113</f>
        <v>2.1276595744680913E-2</v>
      </c>
    </row>
    <row r="114" spans="1:11" hidden="1" outlineLevel="2">
      <c r="A114" s="43" t="s">
        <v>252</v>
      </c>
      <c r="B114" s="44" t="s">
        <v>253</v>
      </c>
      <c r="C114" s="44" t="s">
        <v>11</v>
      </c>
      <c r="D114" s="45">
        <v>10252.6</v>
      </c>
      <c r="E114" s="46">
        <v>5.7</v>
      </c>
      <c r="F114" s="46">
        <v>-0.2</v>
      </c>
      <c r="G114" s="46">
        <v>5.83</v>
      </c>
      <c r="H114" s="46">
        <v>5.7</v>
      </c>
      <c r="I114" s="47">
        <v>7463335</v>
      </c>
      <c r="J114" s="44">
        <f>'ASX200 Range'!$E114*'ASX200 Range'!$I114/(1000000)</f>
        <v>42.541009500000001</v>
      </c>
      <c r="K114" s="48">
        <f>('ASX200 Range'!$G114-'ASX200 Range'!$H114)/'ASX200 Range'!$E114</f>
        <v>2.280701754385963E-2</v>
      </c>
    </row>
    <row r="115" spans="1:11" hidden="1" outlineLevel="2">
      <c r="A115" s="43" t="s">
        <v>286</v>
      </c>
      <c r="B115" s="44" t="s">
        <v>287</v>
      </c>
      <c r="C115" s="44" t="s">
        <v>11</v>
      </c>
      <c r="D115" s="45">
        <v>6189.83</v>
      </c>
      <c r="E115" s="46">
        <v>16.78</v>
      </c>
      <c r="F115" s="46">
        <v>-0.28999999999999998</v>
      </c>
      <c r="G115" s="46">
        <v>17.05</v>
      </c>
      <c r="H115" s="46">
        <v>16.7</v>
      </c>
      <c r="I115" s="47">
        <v>1883957</v>
      </c>
      <c r="J115" s="44">
        <f>'ASX200 Range'!$E115*'ASX200 Range'!$I115/(1000000)</f>
        <v>31.61279846</v>
      </c>
      <c r="K115" s="48">
        <f>('ASX200 Range'!$G115-'ASX200 Range'!$H115)/'ASX200 Range'!$E115</f>
        <v>2.085816448152571E-2</v>
      </c>
    </row>
    <row r="116" spans="1:11" hidden="1" outlineLevel="2">
      <c r="A116" s="43" t="s">
        <v>256</v>
      </c>
      <c r="B116" s="44" t="s">
        <v>257</v>
      </c>
      <c r="C116" s="44" t="s">
        <v>11</v>
      </c>
      <c r="D116" s="45">
        <v>4281.5</v>
      </c>
      <c r="E116" s="46">
        <v>2.69</v>
      </c>
      <c r="F116" s="46">
        <v>-0.02</v>
      </c>
      <c r="G116" s="46">
        <v>2.71</v>
      </c>
      <c r="H116" s="46">
        <v>2.67</v>
      </c>
      <c r="I116" s="47">
        <v>3111425</v>
      </c>
      <c r="J116" s="44">
        <f>'ASX200 Range'!$E116*'ASX200 Range'!$I116/(1000000)</f>
        <v>8.3697332499999995</v>
      </c>
      <c r="K116" s="48">
        <f>('ASX200 Range'!$G116-'ASX200 Range'!$H116)/'ASX200 Range'!$E116</f>
        <v>1.4869888475836444E-2</v>
      </c>
    </row>
    <row r="117" spans="1:11" hidden="1" outlineLevel="2">
      <c r="A117" s="43" t="s">
        <v>116</v>
      </c>
      <c r="B117" s="44" t="s">
        <v>117</v>
      </c>
      <c r="C117" s="44" t="s">
        <v>11</v>
      </c>
      <c r="D117" s="45">
        <v>4115.34</v>
      </c>
      <c r="E117" s="46">
        <v>6.81</v>
      </c>
      <c r="F117" s="46">
        <v>-0.16</v>
      </c>
      <c r="G117" s="46">
        <v>6.86</v>
      </c>
      <c r="H117" s="46">
        <v>6.75</v>
      </c>
      <c r="I117" s="47">
        <v>2101516</v>
      </c>
      <c r="J117" s="44">
        <f>'ASX200 Range'!$E117*'ASX200 Range'!$I117/(1000000)</f>
        <v>14.311323959999999</v>
      </c>
      <c r="K117" s="48">
        <f>('ASX200 Range'!$G117-'ASX200 Range'!$H117)/'ASX200 Range'!$E117</f>
        <v>1.6152716593245277E-2</v>
      </c>
    </row>
    <row r="118" spans="1:11" hidden="1" outlineLevel="2">
      <c r="A118" s="43" t="s">
        <v>9</v>
      </c>
      <c r="B118" s="44" t="s">
        <v>10</v>
      </c>
      <c r="C118" s="44" t="s">
        <v>11</v>
      </c>
      <c r="D118" s="45">
        <v>3978.3</v>
      </c>
      <c r="E118" s="46">
        <v>7.88</v>
      </c>
      <c r="F118" s="46">
        <v>-0.12</v>
      </c>
      <c r="G118" s="46">
        <v>7.9</v>
      </c>
      <c r="H118" s="46">
        <v>7.79</v>
      </c>
      <c r="I118" s="47">
        <v>897709</v>
      </c>
      <c r="J118" s="44">
        <f>'ASX200 Range'!$E118*'ASX200 Range'!$I118/(1000000)</f>
        <v>7.07394692</v>
      </c>
      <c r="K118" s="48">
        <f>('ASX200 Range'!$G118-'ASX200 Range'!$H118)/'ASX200 Range'!$E118</f>
        <v>1.3959390862944203E-2</v>
      </c>
    </row>
    <row r="119" spans="1:11" hidden="1" outlineLevel="2">
      <c r="A119" s="43" t="s">
        <v>314</v>
      </c>
      <c r="B119" s="44" t="s">
        <v>315</v>
      </c>
      <c r="C119" s="44" t="s">
        <v>11</v>
      </c>
      <c r="D119" s="45">
        <v>3448.01</v>
      </c>
      <c r="E119" s="44">
        <v>11.91</v>
      </c>
      <c r="F119" s="44">
        <v>-0.17</v>
      </c>
      <c r="G119" s="44">
        <v>12</v>
      </c>
      <c r="H119" s="44">
        <v>11.55</v>
      </c>
      <c r="I119" s="44">
        <v>224533</v>
      </c>
      <c r="J119" s="44">
        <f>'ASX200 Range'!$E119*'ASX200 Range'!$I119/(1000000)</f>
        <v>2.6741880300000003</v>
      </c>
      <c r="K119" s="48">
        <f>('ASX200 Range'!$G119-'ASX200 Range'!$H119)/'ASX200 Range'!$E119</f>
        <v>3.7783375314861402E-2</v>
      </c>
    </row>
    <row r="120" spans="1:11" hidden="1" outlineLevel="2">
      <c r="A120" s="43" t="s">
        <v>188</v>
      </c>
      <c r="B120" s="44" t="s">
        <v>189</v>
      </c>
      <c r="C120" s="44" t="s">
        <v>11</v>
      </c>
      <c r="D120" s="45">
        <v>3281.8</v>
      </c>
      <c r="E120" s="46">
        <v>5.79</v>
      </c>
      <c r="F120" s="46">
        <v>-0.01</v>
      </c>
      <c r="G120" s="46">
        <v>5.8</v>
      </c>
      <c r="H120" s="46">
        <v>5.7</v>
      </c>
      <c r="I120" s="47">
        <v>1209202</v>
      </c>
      <c r="J120" s="44">
        <f>'ASX200 Range'!$E120*'ASX200 Range'!$I120/(1000000)</f>
        <v>7.0012795800000003</v>
      </c>
      <c r="K120" s="48">
        <f>('ASX200 Range'!$G120-'ASX200 Range'!$H120)/'ASX200 Range'!$E120</f>
        <v>1.7271157167530162E-2</v>
      </c>
    </row>
    <row r="121" spans="1:11" hidden="1" outlineLevel="2">
      <c r="A121" s="43" t="s">
        <v>398</v>
      </c>
      <c r="B121" s="44" t="s">
        <v>399</v>
      </c>
      <c r="C121" s="44" t="s">
        <v>11</v>
      </c>
      <c r="D121" s="45">
        <v>2079.39</v>
      </c>
      <c r="E121" s="44">
        <v>1.375</v>
      </c>
      <c r="F121" s="44">
        <v>1.4999999999999999E-2</v>
      </c>
      <c r="G121" s="44">
        <v>1.375</v>
      </c>
      <c r="H121" s="44">
        <v>1.325</v>
      </c>
      <c r="I121" s="44">
        <v>4253455</v>
      </c>
      <c r="J121" s="44">
        <f>'ASX200 Range'!$E121*'ASX200 Range'!$I121/(1000000)</f>
        <v>5.8485006249999998</v>
      </c>
      <c r="K121" s="48">
        <f>('ASX200 Range'!$G121-'ASX200 Range'!$H121)/'ASX200 Range'!$E121</f>
        <v>3.6363636363636397E-2</v>
      </c>
    </row>
    <row r="122" spans="1:11" hidden="1" outlineLevel="2">
      <c r="A122" s="43" t="s">
        <v>404</v>
      </c>
      <c r="B122" s="44" t="s">
        <v>405</v>
      </c>
      <c r="C122" s="44" t="s">
        <v>11</v>
      </c>
      <c r="D122" s="45">
        <v>1753.5</v>
      </c>
      <c r="E122" s="44">
        <v>3.3</v>
      </c>
      <c r="F122" s="44">
        <v>-0.05</v>
      </c>
      <c r="G122" s="44">
        <v>3.33</v>
      </c>
      <c r="H122" s="44">
        <v>3.27</v>
      </c>
      <c r="I122" s="44">
        <v>2169633</v>
      </c>
      <c r="J122" s="44">
        <f>'ASX200 Range'!$E122*'ASX200 Range'!$I122/(1000000)</f>
        <v>7.1597888999999997</v>
      </c>
      <c r="K122" s="48">
        <f>('ASX200 Range'!$G122-'ASX200 Range'!$H122)/'ASX200 Range'!$E122</f>
        <v>1.8181818181818198E-2</v>
      </c>
    </row>
    <row r="123" spans="1:11" hidden="1" outlineLevel="2">
      <c r="A123" s="43" t="s">
        <v>206</v>
      </c>
      <c r="B123" s="44" t="s">
        <v>207</v>
      </c>
      <c r="C123" s="44" t="s">
        <v>11</v>
      </c>
      <c r="D123" s="45">
        <v>1373.23</v>
      </c>
      <c r="E123" s="46">
        <v>14</v>
      </c>
      <c r="F123" s="46">
        <v>-0.16</v>
      </c>
      <c r="G123" s="46">
        <v>14.01</v>
      </c>
      <c r="H123" s="46">
        <v>13.67</v>
      </c>
      <c r="I123" s="47">
        <v>296288</v>
      </c>
      <c r="J123" s="44">
        <f>'ASX200 Range'!$E123*'ASX200 Range'!$I123/(1000000)</f>
        <v>4.1480319999999997</v>
      </c>
      <c r="K123" s="48">
        <f>('ASX200 Range'!$G123-'ASX200 Range'!$H123)/'ASX200 Range'!$E123</f>
        <v>2.4285714285714275E-2</v>
      </c>
    </row>
    <row r="124" spans="1:11" hidden="1" outlineLevel="2">
      <c r="A124" s="43" t="s">
        <v>304</v>
      </c>
      <c r="B124" s="44" t="s">
        <v>305</v>
      </c>
      <c r="C124" s="44" t="s">
        <v>11</v>
      </c>
      <c r="D124" s="45">
        <v>1267.58</v>
      </c>
      <c r="E124" s="44"/>
      <c r="F124" s="44"/>
      <c r="G124" s="44"/>
      <c r="H124" s="44"/>
      <c r="I124" s="44"/>
      <c r="J124" s="44">
        <f>'ASX200 Range'!$E124*'ASX200 Range'!$I124/(1000000)</f>
        <v>0</v>
      </c>
      <c r="K124" s="48"/>
    </row>
    <row r="125" spans="1:11" hidden="1" outlineLevel="2">
      <c r="A125" s="43" t="s">
        <v>198</v>
      </c>
      <c r="B125" s="44" t="s">
        <v>199</v>
      </c>
      <c r="C125" s="44" t="s">
        <v>11</v>
      </c>
      <c r="D125" s="45">
        <v>1210.6300000000001</v>
      </c>
      <c r="E125" s="46">
        <v>14.61</v>
      </c>
      <c r="F125" s="46">
        <v>-0.32</v>
      </c>
      <c r="G125" s="46">
        <v>14.75</v>
      </c>
      <c r="H125" s="46">
        <v>14.46</v>
      </c>
      <c r="I125" s="47">
        <v>239536</v>
      </c>
      <c r="J125" s="44">
        <f>'ASX200 Range'!$E125*'ASX200 Range'!$I125/(1000000)</f>
        <v>3.4996209600000001</v>
      </c>
      <c r="K125" s="48">
        <f>('ASX200 Range'!$G125-'ASX200 Range'!$H125)/'ASX200 Range'!$E125</f>
        <v>1.9849418206707676E-2</v>
      </c>
    </row>
    <row r="126" spans="1:11" hidden="1" outlineLevel="2">
      <c r="A126" s="43" t="s">
        <v>174</v>
      </c>
      <c r="B126" s="44" t="s">
        <v>175</v>
      </c>
      <c r="C126" s="44" t="s">
        <v>11</v>
      </c>
      <c r="D126" s="45">
        <v>853.27</v>
      </c>
      <c r="E126" s="46">
        <v>4.49</v>
      </c>
      <c r="F126" s="46">
        <v>-0.16</v>
      </c>
      <c r="G126" s="46">
        <v>4.58</v>
      </c>
      <c r="H126" s="46">
        <v>4.46</v>
      </c>
      <c r="I126" s="47">
        <v>2249019</v>
      </c>
      <c r="J126" s="44">
        <f>'ASX200 Range'!$E126*'ASX200 Range'!$I126/(1000000)</f>
        <v>10.09809531</v>
      </c>
      <c r="K126" s="48">
        <f>('ASX200 Range'!$G126-'ASX200 Range'!$H126)/'ASX200 Range'!$E126</f>
        <v>2.6726057906458819E-2</v>
      </c>
    </row>
    <row r="127" spans="1:11" hidden="1" outlineLevel="2">
      <c r="A127" s="43" t="s">
        <v>152</v>
      </c>
      <c r="B127" s="44" t="s">
        <v>153</v>
      </c>
      <c r="C127" s="44" t="s">
        <v>11</v>
      </c>
      <c r="D127" s="45">
        <v>841.99300000000005</v>
      </c>
      <c r="E127" s="46">
        <v>3.16</v>
      </c>
      <c r="F127" s="46">
        <v>-0.04</v>
      </c>
      <c r="G127" s="46">
        <v>3.18</v>
      </c>
      <c r="H127" s="46">
        <v>3.13</v>
      </c>
      <c r="I127" s="47">
        <v>914702</v>
      </c>
      <c r="J127" s="44">
        <f>'ASX200 Range'!$E127*'ASX200 Range'!$I127/(1000000)</f>
        <v>2.8904583200000005</v>
      </c>
      <c r="K127" s="48">
        <f>('ASX200 Range'!$G127-'ASX200 Range'!$H127)/'ASX200 Range'!$E127</f>
        <v>1.5822784810126667E-2</v>
      </c>
    </row>
    <row r="128" spans="1:11" outlineLevel="1" collapsed="1">
      <c r="A128" s="43"/>
      <c r="B128" s="44"/>
      <c r="C128" s="60" t="s">
        <v>470</v>
      </c>
      <c r="D128" s="45">
        <f>SUBTOTAL(9,D109:D127)</f>
        <v>124033.87300000001</v>
      </c>
      <c r="E128" s="46"/>
      <c r="F128" s="46"/>
      <c r="G128" s="46"/>
      <c r="H128" s="46"/>
      <c r="I128" s="47"/>
      <c r="J128" s="44">
        <f>SUBTOTAL(9,J109:J127)</f>
        <v>302.01602423500003</v>
      </c>
      <c r="K128" s="48"/>
    </row>
    <row r="129" spans="1:11" hidden="1" outlineLevel="2">
      <c r="A129" s="43" t="s">
        <v>98</v>
      </c>
      <c r="B129" s="44" t="s">
        <v>99</v>
      </c>
      <c r="C129" s="44" t="s">
        <v>14</v>
      </c>
      <c r="D129" s="45">
        <v>7910.8</v>
      </c>
      <c r="E129" s="46">
        <v>13.79</v>
      </c>
      <c r="F129" s="46">
        <v>-7.0000000000000007E-2</v>
      </c>
      <c r="G129" s="46">
        <v>13.94</v>
      </c>
      <c r="H129" s="46">
        <v>13.67</v>
      </c>
      <c r="I129" s="47">
        <v>3020132</v>
      </c>
      <c r="J129" s="44">
        <f>'ASX200 Range'!$E129*'ASX200 Range'!$I129/(1000000)</f>
        <v>41.647620279999991</v>
      </c>
      <c r="K129" s="48">
        <f>('ASX200 Range'!$G129-'ASX200 Range'!$H129)/'ASX200 Range'!$E129</f>
        <v>1.9579405366207368E-2</v>
      </c>
    </row>
    <row r="130" spans="1:11" hidden="1" outlineLevel="2">
      <c r="A130" s="43" t="s">
        <v>392</v>
      </c>
      <c r="B130" s="44" t="s">
        <v>393</v>
      </c>
      <c r="C130" s="44" t="s">
        <v>14</v>
      </c>
      <c r="D130" s="45">
        <v>3787.72</v>
      </c>
      <c r="E130" s="44">
        <v>7.73</v>
      </c>
      <c r="F130" s="44">
        <v>-0.16</v>
      </c>
      <c r="G130" s="44">
        <v>7.82</v>
      </c>
      <c r="H130" s="44">
        <v>7.63</v>
      </c>
      <c r="I130" s="44">
        <v>1703728</v>
      </c>
      <c r="J130" s="44">
        <f>'ASX200 Range'!$E130*'ASX200 Range'!$I130/(1000000)</f>
        <v>13.169817440000001</v>
      </c>
      <c r="K130" s="48">
        <f>('ASX200 Range'!$G130-'ASX200 Range'!$H130)/'ASX200 Range'!$E130</f>
        <v>2.4579560155239377E-2</v>
      </c>
    </row>
    <row r="131" spans="1:11" hidden="1" outlineLevel="2">
      <c r="A131" s="43" t="s">
        <v>372</v>
      </c>
      <c r="B131" s="44" t="s">
        <v>373</v>
      </c>
      <c r="C131" s="44" t="s">
        <v>14</v>
      </c>
      <c r="D131" s="45">
        <v>3114.19</v>
      </c>
      <c r="E131" s="44">
        <v>13.24</v>
      </c>
      <c r="F131" s="44">
        <v>-0.16</v>
      </c>
      <c r="G131" s="44">
        <v>13.37</v>
      </c>
      <c r="H131" s="44">
        <v>13.2</v>
      </c>
      <c r="I131" s="44">
        <v>1809781</v>
      </c>
      <c r="J131" s="44">
        <f>'ASX200 Range'!$E131*'ASX200 Range'!$I131/(1000000)</f>
        <v>23.961500440000002</v>
      </c>
      <c r="K131" s="48">
        <f>('ASX200 Range'!$G131-'ASX200 Range'!$H131)/'ASX200 Range'!$E131</f>
        <v>1.2839879154078544E-2</v>
      </c>
    </row>
    <row r="132" spans="1:11" hidden="1" outlineLevel="2">
      <c r="A132" s="43" t="s">
        <v>176</v>
      </c>
      <c r="B132" s="44" t="s">
        <v>177</v>
      </c>
      <c r="C132" s="44" t="s">
        <v>14</v>
      </c>
      <c r="D132" s="45">
        <v>2233.3000000000002</v>
      </c>
      <c r="E132" s="46">
        <v>12.02</v>
      </c>
      <c r="F132" s="46">
        <v>-0.35</v>
      </c>
      <c r="G132" s="46">
        <v>12.1</v>
      </c>
      <c r="H132" s="46">
        <v>11.75</v>
      </c>
      <c r="I132" s="47">
        <v>1618095</v>
      </c>
      <c r="J132" s="44">
        <f>'ASX200 Range'!$E132*'ASX200 Range'!$I132/(1000000)</f>
        <v>19.449501899999998</v>
      </c>
      <c r="K132" s="48">
        <f>('ASX200 Range'!$G132-'ASX200 Range'!$H132)/'ASX200 Range'!$E132</f>
        <v>2.9118136439267858E-2</v>
      </c>
    </row>
    <row r="133" spans="1:11" hidden="1" outlineLevel="2">
      <c r="A133" s="43" t="s">
        <v>384</v>
      </c>
      <c r="B133" s="44" t="s">
        <v>385</v>
      </c>
      <c r="C133" s="44" t="s">
        <v>14</v>
      </c>
      <c r="D133" s="45">
        <v>1989.13</v>
      </c>
      <c r="E133" s="44">
        <v>3.36</v>
      </c>
      <c r="F133" s="44">
        <v>0</v>
      </c>
      <c r="G133" s="44">
        <v>3.37</v>
      </c>
      <c r="H133" s="44">
        <v>3.31</v>
      </c>
      <c r="I133" s="44">
        <v>711398</v>
      </c>
      <c r="J133" s="44">
        <f>'ASX200 Range'!$E133*'ASX200 Range'!$I133/(1000000)</f>
        <v>2.39029728</v>
      </c>
      <c r="K133" s="48">
        <f>('ASX200 Range'!$G133-'ASX200 Range'!$H133)/'ASX200 Range'!$E133</f>
        <v>1.7857142857142873E-2</v>
      </c>
    </row>
    <row r="134" spans="1:11" hidden="1" outlineLevel="2">
      <c r="A134" s="43" t="s">
        <v>334</v>
      </c>
      <c r="B134" s="44" t="s">
        <v>335</v>
      </c>
      <c r="C134" s="44" t="s">
        <v>14</v>
      </c>
      <c r="D134" s="45">
        <v>1625.45</v>
      </c>
      <c r="E134" s="44">
        <v>5.18</v>
      </c>
      <c r="F134" s="44">
        <v>0.04</v>
      </c>
      <c r="G134" s="44">
        <v>5.18</v>
      </c>
      <c r="H134" s="44">
        <v>5.0999999999999996</v>
      </c>
      <c r="I134" s="44">
        <v>555445</v>
      </c>
      <c r="J134" s="44">
        <f>'ASX200 Range'!$E134*'ASX200 Range'!$I134/(1000000)</f>
        <v>2.8772050999999998</v>
      </c>
      <c r="K134" s="48">
        <f>('ASX200 Range'!$G134-'ASX200 Range'!$H134)/'ASX200 Range'!$E134</f>
        <v>1.5444015444015458E-2</v>
      </c>
    </row>
    <row r="135" spans="1:11" hidden="1" outlineLevel="2">
      <c r="A135" s="43" t="s">
        <v>228</v>
      </c>
      <c r="B135" s="44" t="s">
        <v>229</v>
      </c>
      <c r="C135" s="44" t="s">
        <v>14</v>
      </c>
      <c r="D135" s="45">
        <v>1199.31</v>
      </c>
      <c r="E135" s="46">
        <v>4.4800000000000004</v>
      </c>
      <c r="F135" s="46">
        <v>0</v>
      </c>
      <c r="G135" s="46">
        <v>4.51</v>
      </c>
      <c r="H135" s="46">
        <v>4.4000000000000004</v>
      </c>
      <c r="I135" s="47">
        <v>1137713</v>
      </c>
      <c r="J135" s="44">
        <f>'ASX200 Range'!$E135*'ASX200 Range'!$I135/(1000000)</f>
        <v>5.0969542400000005</v>
      </c>
      <c r="K135" s="48">
        <f>('ASX200 Range'!$G135-'ASX200 Range'!$H135)/'ASX200 Range'!$E135</f>
        <v>2.45535714285713E-2</v>
      </c>
    </row>
    <row r="136" spans="1:11" hidden="1" outlineLevel="2">
      <c r="A136" s="43" t="s">
        <v>12</v>
      </c>
      <c r="B136" s="44" t="s">
        <v>13</v>
      </c>
      <c r="C136" s="44" t="s">
        <v>14</v>
      </c>
      <c r="D136" s="45">
        <v>1095.1199999999999</v>
      </c>
      <c r="E136" s="46">
        <v>8.7799999999999994</v>
      </c>
      <c r="F136" s="46">
        <v>-0.04</v>
      </c>
      <c r="G136" s="46">
        <v>8.85</v>
      </c>
      <c r="H136" s="46">
        <v>8.67</v>
      </c>
      <c r="I136" s="47">
        <v>300197</v>
      </c>
      <c r="J136" s="44">
        <f>'ASX200 Range'!$E136*'ASX200 Range'!$I136/(1000000)</f>
        <v>2.6357296599999995</v>
      </c>
      <c r="K136" s="48">
        <f>('ASX200 Range'!$G136-'ASX200 Range'!$H136)/'ASX200 Range'!$E136</f>
        <v>2.0501138952163978E-2</v>
      </c>
    </row>
    <row r="137" spans="1:11" hidden="1" outlineLevel="2">
      <c r="A137" s="43" t="s">
        <v>370</v>
      </c>
      <c r="B137" s="44" t="s">
        <v>371</v>
      </c>
      <c r="C137" s="44" t="s">
        <v>14</v>
      </c>
      <c r="D137" s="45">
        <v>828.46900000000005</v>
      </c>
      <c r="E137" s="44">
        <v>4.47</v>
      </c>
      <c r="F137" s="44">
        <v>-0.04</v>
      </c>
      <c r="G137" s="44">
        <v>4.54</v>
      </c>
      <c r="H137" s="44">
        <v>4.45</v>
      </c>
      <c r="I137" s="44">
        <v>1057511</v>
      </c>
      <c r="J137" s="44">
        <f>'ASX200 Range'!$E137*'ASX200 Range'!$I137/(1000000)</f>
        <v>4.7270741699999999</v>
      </c>
      <c r="K137" s="48">
        <f>('ASX200 Range'!$G137-'ASX200 Range'!$H137)/'ASX200 Range'!$E137</f>
        <v>2.0134228187919434E-2</v>
      </c>
    </row>
    <row r="138" spans="1:11" hidden="1" outlineLevel="2">
      <c r="A138" s="43" t="s">
        <v>178</v>
      </c>
      <c r="B138" s="44" t="s">
        <v>179</v>
      </c>
      <c r="C138" s="44" t="s">
        <v>14</v>
      </c>
      <c r="D138" s="45">
        <v>370</v>
      </c>
      <c r="E138" s="46">
        <v>1.8149999999999999</v>
      </c>
      <c r="F138" s="46">
        <v>-2.5000000000000001E-2</v>
      </c>
      <c r="G138" s="46">
        <v>1.85</v>
      </c>
      <c r="H138" s="46">
        <v>1.8049999999999999</v>
      </c>
      <c r="I138" s="47">
        <v>868560</v>
      </c>
      <c r="J138" s="44">
        <f>'ASX200 Range'!$E138*'ASX200 Range'!$I138/(1000000)</f>
        <v>1.5764364</v>
      </c>
      <c r="K138" s="48">
        <f>('ASX200 Range'!$G138-'ASX200 Range'!$H138)/'ASX200 Range'!$E138</f>
        <v>2.479338842975215E-2</v>
      </c>
    </row>
    <row r="139" spans="1:11" outlineLevel="1" collapsed="1">
      <c r="A139" s="43"/>
      <c r="B139" s="44"/>
      <c r="C139" s="60" t="s">
        <v>471</v>
      </c>
      <c r="D139" s="45">
        <f>SUBTOTAL(9,D129:D138)</f>
        <v>24153.489000000005</v>
      </c>
      <c r="E139" s="46"/>
      <c r="F139" s="46"/>
      <c r="G139" s="46"/>
      <c r="H139" s="46"/>
      <c r="I139" s="47"/>
      <c r="J139" s="44">
        <f>SUBTOTAL(9,J129:J138)</f>
        <v>117.53213690999999</v>
      </c>
      <c r="K139" s="48"/>
    </row>
    <row r="140" spans="1:11" hidden="1" outlineLevel="2">
      <c r="A140" s="43" t="s">
        <v>63</v>
      </c>
      <c r="B140" s="44" t="s">
        <v>64</v>
      </c>
      <c r="C140" s="44" t="s">
        <v>8</v>
      </c>
      <c r="D140" s="45">
        <v>84178.4</v>
      </c>
      <c r="E140" s="46">
        <v>25.39</v>
      </c>
      <c r="F140" s="46">
        <v>-0.53</v>
      </c>
      <c r="G140" s="46">
        <v>25.62</v>
      </c>
      <c r="H140" s="46">
        <v>25.32</v>
      </c>
      <c r="I140" s="47">
        <v>8019970</v>
      </c>
      <c r="J140" s="44">
        <f>'ASX200 Range'!$E140*'ASX200 Range'!$I140/(1000000)</f>
        <v>203.62703830000001</v>
      </c>
      <c r="K140" s="49">
        <f>('ASX200 Range'!$G140-'ASX200 Range'!$H140)/'ASX200 Range'!$E140</f>
        <v>1.181567546278065E-2</v>
      </c>
    </row>
    <row r="141" spans="1:11" hidden="1" outlineLevel="2">
      <c r="A141" s="43" t="s">
        <v>266</v>
      </c>
      <c r="B141" s="44" t="s">
        <v>267</v>
      </c>
      <c r="C141" s="44" t="s">
        <v>8</v>
      </c>
      <c r="D141" s="45">
        <v>28174.9</v>
      </c>
      <c r="E141" s="46">
        <v>63.19</v>
      </c>
      <c r="F141" s="46">
        <v>-0.42</v>
      </c>
      <c r="G141" s="46">
        <v>63.27</v>
      </c>
      <c r="H141" s="46">
        <v>62.62</v>
      </c>
      <c r="I141" s="47">
        <v>1428991</v>
      </c>
      <c r="J141" s="44">
        <f>'ASX200 Range'!$E141*'ASX200 Range'!$I141/(1000000)</f>
        <v>90.297941289999997</v>
      </c>
      <c r="K141" s="48">
        <f>('ASX200 Range'!$G141-'ASX200 Range'!$H141)/'ASX200 Range'!$E141</f>
        <v>1.0286437727488617E-2</v>
      </c>
    </row>
    <row r="142" spans="1:11" hidden="1" outlineLevel="2">
      <c r="A142" s="43" t="s">
        <v>132</v>
      </c>
      <c r="B142" s="44" t="s">
        <v>133</v>
      </c>
      <c r="C142" s="44" t="s">
        <v>8</v>
      </c>
      <c r="D142" s="45">
        <v>18060</v>
      </c>
      <c r="E142" s="46">
        <v>5.5</v>
      </c>
      <c r="F142" s="46">
        <v>-0.05</v>
      </c>
      <c r="G142" s="46">
        <v>5.6050000000000004</v>
      </c>
      <c r="H142" s="46">
        <v>5.48</v>
      </c>
      <c r="I142" s="47">
        <v>16126060</v>
      </c>
      <c r="J142" s="44">
        <f>'ASX200 Range'!$E142*'ASX200 Range'!$I142/(1000000)</f>
        <v>88.693330000000003</v>
      </c>
      <c r="K142" s="48">
        <f>('ASX200 Range'!$G142-'ASX200 Range'!$H142)/'ASX200 Range'!$E142</f>
        <v>2.2727272727272728E-2</v>
      </c>
    </row>
    <row r="143" spans="1:11" hidden="1" outlineLevel="2">
      <c r="A143" s="43" t="s">
        <v>17</v>
      </c>
      <c r="B143" s="44" t="s">
        <v>18</v>
      </c>
      <c r="C143" s="44" t="s">
        <v>8</v>
      </c>
      <c r="D143" s="45">
        <v>17847</v>
      </c>
      <c r="E143" s="46">
        <v>16.18</v>
      </c>
      <c r="F143" s="46">
        <v>0.11</v>
      </c>
      <c r="G143" s="46">
        <v>16.18</v>
      </c>
      <c r="H143" s="46">
        <v>15.89</v>
      </c>
      <c r="I143" s="47">
        <v>3023322</v>
      </c>
      <c r="J143" s="44">
        <f>'ASX200 Range'!$E143*'ASX200 Range'!$I143/(1000000)</f>
        <v>48.917349960000003</v>
      </c>
      <c r="K143" s="48">
        <f>('ASX200 Range'!$G143-'ASX200 Range'!$H143)/'ASX200 Range'!$E143</f>
        <v>1.7923362175525287E-2</v>
      </c>
    </row>
    <row r="144" spans="1:11" hidden="1" outlineLevel="2">
      <c r="A144" s="43" t="s">
        <v>386</v>
      </c>
      <c r="B144" s="44" t="s">
        <v>387</v>
      </c>
      <c r="C144" s="44" t="s">
        <v>8</v>
      </c>
      <c r="D144" s="45">
        <v>15862.5</v>
      </c>
      <c r="E144" s="44">
        <v>2.95</v>
      </c>
      <c r="F144" s="44">
        <v>-7.0000000000000007E-2</v>
      </c>
      <c r="G144" s="44">
        <v>3.0049999999999999</v>
      </c>
      <c r="H144" s="44">
        <v>2.9350000000000001</v>
      </c>
      <c r="I144" s="44">
        <v>14163052</v>
      </c>
      <c r="J144" s="44">
        <f>'ASX200 Range'!$E144*'ASX200 Range'!$I144/(1000000)</f>
        <v>41.781003400000003</v>
      </c>
      <c r="K144" s="48">
        <f>('ASX200 Range'!$G144-'ASX200 Range'!$H144)/'ASX200 Range'!$E144</f>
        <v>2.3728813559321979E-2</v>
      </c>
    </row>
    <row r="145" spans="1:11" hidden="1" outlineLevel="2">
      <c r="A145" s="43" t="s">
        <v>214</v>
      </c>
      <c r="B145" s="44" t="s">
        <v>215</v>
      </c>
      <c r="C145" s="44" t="s">
        <v>8</v>
      </c>
      <c r="D145" s="45">
        <v>15817.8</v>
      </c>
      <c r="E145" s="46">
        <v>21.61</v>
      </c>
      <c r="F145" s="46">
        <v>-0.19</v>
      </c>
      <c r="G145" s="46">
        <v>21.75</v>
      </c>
      <c r="H145" s="46">
        <v>21.515000000000001</v>
      </c>
      <c r="I145" s="47">
        <v>2310639</v>
      </c>
      <c r="J145" s="44">
        <f>'ASX200 Range'!$E145*'ASX200 Range'!$I145/(1000000)</f>
        <v>49.932908789999999</v>
      </c>
      <c r="K145" s="48">
        <f>('ASX200 Range'!$G145-'ASX200 Range'!$H145)/'ASX200 Range'!$E145</f>
        <v>1.0874595094863463E-2</v>
      </c>
    </row>
    <row r="146" spans="1:11" hidden="1" outlineLevel="2">
      <c r="A146" s="43" t="s">
        <v>69</v>
      </c>
      <c r="B146" s="44" t="s">
        <v>70</v>
      </c>
      <c r="C146" s="44" t="s">
        <v>8</v>
      </c>
      <c r="D146" s="45">
        <v>8030.47</v>
      </c>
      <c r="E146" s="46">
        <v>6.98</v>
      </c>
      <c r="F146" s="46">
        <v>0.01</v>
      </c>
      <c r="G146" s="46">
        <v>6.98</v>
      </c>
      <c r="H146" s="46">
        <v>6.86</v>
      </c>
      <c r="I146" s="47">
        <v>3098463</v>
      </c>
      <c r="J146" s="44">
        <f>'ASX200 Range'!$E146*'ASX200 Range'!$I146/(1000000)</f>
        <v>21.627271740000001</v>
      </c>
      <c r="K146" s="48">
        <f>('ASX200 Range'!$G146-'ASX200 Range'!$H146)/'ASX200 Range'!$E146</f>
        <v>1.7191977077363911E-2</v>
      </c>
    </row>
    <row r="147" spans="1:11" hidden="1" outlineLevel="2">
      <c r="A147" s="43" t="s">
        <v>67</v>
      </c>
      <c r="B147" s="44" t="s">
        <v>68</v>
      </c>
      <c r="C147" s="44" t="s">
        <v>8</v>
      </c>
      <c r="D147" s="45">
        <v>7906.06</v>
      </c>
      <c r="E147" s="46">
        <v>14.11</v>
      </c>
      <c r="F147" s="46">
        <v>-0.03</v>
      </c>
      <c r="G147" s="46">
        <v>14.18</v>
      </c>
      <c r="H147" s="46">
        <v>13.9</v>
      </c>
      <c r="I147" s="47">
        <v>2257937</v>
      </c>
      <c r="J147" s="44">
        <f>'ASX200 Range'!$E147*'ASX200 Range'!$I147/(1000000)</f>
        <v>31.859491070000001</v>
      </c>
      <c r="K147" s="48">
        <f>('ASX200 Range'!$G147-'ASX200 Range'!$H147)/'ASX200 Range'!$E147</f>
        <v>1.9844082211197687E-2</v>
      </c>
    </row>
    <row r="148" spans="1:11" hidden="1" outlineLevel="2">
      <c r="A148" s="43" t="s">
        <v>180</v>
      </c>
      <c r="B148" s="44" t="s">
        <v>181</v>
      </c>
      <c r="C148" s="44" t="s">
        <v>8</v>
      </c>
      <c r="D148" s="45">
        <v>7773</v>
      </c>
      <c r="E148" s="46">
        <v>18.13</v>
      </c>
      <c r="F148" s="46">
        <v>0.16</v>
      </c>
      <c r="G148" s="46">
        <v>18.23</v>
      </c>
      <c r="H148" s="46">
        <v>17.510000000000002</v>
      </c>
      <c r="I148" s="47">
        <v>1537028</v>
      </c>
      <c r="J148" s="44">
        <f>'ASX200 Range'!$E148*'ASX200 Range'!$I148/(1000000)</f>
        <v>27.866317639999998</v>
      </c>
      <c r="K148" s="48">
        <f>('ASX200 Range'!$G148-'ASX200 Range'!$H148)/'ASX200 Range'!$E148</f>
        <v>3.971318257032537E-2</v>
      </c>
    </row>
    <row r="149" spans="1:11" hidden="1" outlineLevel="2">
      <c r="A149" s="43" t="s">
        <v>236</v>
      </c>
      <c r="B149" s="44" t="s">
        <v>237</v>
      </c>
      <c r="C149" s="44" t="s">
        <v>8</v>
      </c>
      <c r="D149" s="45">
        <v>7525.7</v>
      </c>
      <c r="E149" s="46">
        <v>19.57</v>
      </c>
      <c r="F149" s="46">
        <v>-0.08</v>
      </c>
      <c r="G149" s="46">
        <v>19.600000000000001</v>
      </c>
      <c r="H149" s="46">
        <v>19.38</v>
      </c>
      <c r="I149" s="47">
        <v>863134</v>
      </c>
      <c r="J149" s="44">
        <f>'ASX200 Range'!$E149*'ASX200 Range'!$I149/(1000000)</f>
        <v>16.891532379999997</v>
      </c>
      <c r="K149" s="48">
        <f>('ASX200 Range'!$G149-'ASX200 Range'!$H149)/'ASX200 Range'!$E149</f>
        <v>1.1241696474195321E-2</v>
      </c>
    </row>
    <row r="150" spans="1:11" hidden="1" outlineLevel="2">
      <c r="A150" s="43" t="s">
        <v>160</v>
      </c>
      <c r="B150" s="44" t="s">
        <v>161</v>
      </c>
      <c r="C150" s="44" t="s">
        <v>8</v>
      </c>
      <c r="D150" s="45">
        <v>5668.89</v>
      </c>
      <c r="E150" s="46">
        <v>3.4</v>
      </c>
      <c r="F150" s="46">
        <v>-0.02</v>
      </c>
      <c r="G150" s="46">
        <v>3.4</v>
      </c>
      <c r="H150" s="46">
        <v>3.3250000000000002</v>
      </c>
      <c r="I150" s="47">
        <v>3228585</v>
      </c>
      <c r="J150" s="44">
        <f>'ASX200 Range'!$E150*'ASX200 Range'!$I150/(1000000)</f>
        <v>10.977188999999999</v>
      </c>
      <c r="K150" s="48">
        <f>('ASX200 Range'!$G150-'ASX200 Range'!$H150)/'ASX200 Range'!$E150</f>
        <v>2.2058823529411686E-2</v>
      </c>
    </row>
    <row r="151" spans="1:11" hidden="1" outlineLevel="2">
      <c r="A151" s="43" t="s">
        <v>15</v>
      </c>
      <c r="B151" s="44" t="s">
        <v>16</v>
      </c>
      <c r="C151" s="44" t="s">
        <v>8</v>
      </c>
      <c r="D151" s="45">
        <v>5658.89</v>
      </c>
      <c r="E151" s="46">
        <v>2.0499999999999998</v>
      </c>
      <c r="F151" s="46">
        <v>-0.01</v>
      </c>
      <c r="G151" s="46">
        <v>2.0499999999999998</v>
      </c>
      <c r="H151" s="46">
        <v>2</v>
      </c>
      <c r="I151" s="47">
        <v>5610857</v>
      </c>
      <c r="J151" s="44">
        <f>'ASX200 Range'!$E151*'ASX200 Range'!$I151/(1000000)</f>
        <v>11.50225685</v>
      </c>
      <c r="K151" s="48">
        <f>('ASX200 Range'!$G151-'ASX200 Range'!$H151)/'ASX200 Range'!$E151</f>
        <v>2.4390243902438939E-2</v>
      </c>
    </row>
    <row r="152" spans="1:11" hidden="1" outlineLevel="2">
      <c r="A152" s="43" t="s">
        <v>126</v>
      </c>
      <c r="B152" s="44" t="s">
        <v>127</v>
      </c>
      <c r="C152" s="44" t="s">
        <v>8</v>
      </c>
      <c r="D152" s="45">
        <v>5142.8599999999997</v>
      </c>
      <c r="E152" s="46">
        <v>7.82</v>
      </c>
      <c r="F152" s="46">
        <v>0.04</v>
      </c>
      <c r="G152" s="46">
        <v>7.84</v>
      </c>
      <c r="H152" s="46">
        <v>7.68</v>
      </c>
      <c r="I152" s="47">
        <v>902062</v>
      </c>
      <c r="J152" s="44">
        <f>'ASX200 Range'!$E152*'ASX200 Range'!$I152/(1000000)</f>
        <v>7.0541248400000001</v>
      </c>
      <c r="K152" s="48">
        <f>('ASX200 Range'!$G152-'ASX200 Range'!$H152)/'ASX200 Range'!$E152</f>
        <v>2.0460358056266004E-2</v>
      </c>
    </row>
    <row r="153" spans="1:11" hidden="1" outlineLevel="2">
      <c r="A153" s="43" t="s">
        <v>158</v>
      </c>
      <c r="B153" s="44" t="s">
        <v>159</v>
      </c>
      <c r="C153" s="44" t="s">
        <v>8</v>
      </c>
      <c r="D153" s="45">
        <v>3898.1</v>
      </c>
      <c r="E153" s="46">
        <v>9.26</v>
      </c>
      <c r="F153" s="46">
        <v>-0.05</v>
      </c>
      <c r="G153" s="46">
        <v>9.27</v>
      </c>
      <c r="H153" s="46">
        <v>9.17</v>
      </c>
      <c r="I153" s="47">
        <v>1571633</v>
      </c>
      <c r="J153" s="44">
        <f>'ASX200 Range'!$E153*'ASX200 Range'!$I153/(1000000)</f>
        <v>14.55332158</v>
      </c>
      <c r="K153" s="48">
        <f>('ASX200 Range'!$G153-'ASX200 Range'!$H153)/'ASX200 Range'!$E153</f>
        <v>1.0799136069114432E-2</v>
      </c>
    </row>
    <row r="154" spans="1:11" hidden="1" outlineLevel="2">
      <c r="A154" s="43" t="s">
        <v>120</v>
      </c>
      <c r="B154" s="44" t="s">
        <v>121</v>
      </c>
      <c r="C154" s="44" t="s">
        <v>8</v>
      </c>
      <c r="D154" s="45">
        <v>3819.95</v>
      </c>
      <c r="E154" s="46">
        <v>2.39</v>
      </c>
      <c r="F154" s="46">
        <v>0.01</v>
      </c>
      <c r="G154" s="46">
        <v>2.4</v>
      </c>
      <c r="H154" s="46">
        <v>2.355</v>
      </c>
      <c r="I154" s="47">
        <v>7342033</v>
      </c>
      <c r="J154" s="44">
        <f>'ASX200 Range'!$E154*'ASX200 Range'!$I154/(1000000)</f>
        <v>17.54745887</v>
      </c>
      <c r="K154" s="48">
        <f>('ASX200 Range'!$G154-'ASX200 Range'!$H154)/'ASX200 Range'!$E154</f>
        <v>1.8828451882845158E-2</v>
      </c>
    </row>
    <row r="155" spans="1:11" hidden="1" outlineLevel="2">
      <c r="A155" s="43" t="s">
        <v>6</v>
      </c>
      <c r="B155" s="44" t="s">
        <v>7</v>
      </c>
      <c r="C155" s="44" t="s">
        <v>8</v>
      </c>
      <c r="D155" s="45">
        <v>3635.02</v>
      </c>
      <c r="E155" s="46">
        <v>5.96</v>
      </c>
      <c r="F155" s="46">
        <v>0.12</v>
      </c>
      <c r="G155" s="46">
        <v>5.9950000000000001</v>
      </c>
      <c r="H155" s="46">
        <v>5.74</v>
      </c>
      <c r="I155" s="47">
        <v>2523345</v>
      </c>
      <c r="J155" s="44">
        <f>'ASX200 Range'!$E155*'ASX200 Range'!$I155/(1000000)</f>
        <v>15.0391362</v>
      </c>
      <c r="K155" s="48">
        <f>('ASX200 Range'!$G155-'ASX200 Range'!$H155)/'ASX200 Range'!$E155</f>
        <v>4.2785234899328839E-2</v>
      </c>
    </row>
    <row r="156" spans="1:11" hidden="1" outlineLevel="2">
      <c r="A156" s="43" t="s">
        <v>230</v>
      </c>
      <c r="B156" s="44" t="s">
        <v>231</v>
      </c>
      <c r="C156" s="44" t="s">
        <v>8</v>
      </c>
      <c r="D156" s="45">
        <v>3294.25</v>
      </c>
      <c r="E156" s="46">
        <v>3.08</v>
      </c>
      <c r="F156" s="46">
        <v>-0.01</v>
      </c>
      <c r="G156" s="46">
        <v>3.09</v>
      </c>
      <c r="H156" s="46">
        <v>3.03</v>
      </c>
      <c r="I156" s="47">
        <v>4587753</v>
      </c>
      <c r="J156" s="44">
        <f>'ASX200 Range'!$E156*'ASX200 Range'!$I156/(1000000)</f>
        <v>14.13027924</v>
      </c>
      <c r="K156" s="48">
        <f>('ASX200 Range'!$G156-'ASX200 Range'!$H156)/'ASX200 Range'!$E156</f>
        <v>1.9480519480519497E-2</v>
      </c>
    </row>
    <row r="157" spans="1:11" hidden="1" outlineLevel="2">
      <c r="A157" s="43" t="s">
        <v>220</v>
      </c>
      <c r="B157" s="44" t="s">
        <v>221</v>
      </c>
      <c r="C157" s="44" t="s">
        <v>8</v>
      </c>
      <c r="D157" s="45">
        <v>2877.13</v>
      </c>
      <c r="E157" s="46">
        <v>4.9000000000000004</v>
      </c>
      <c r="F157" s="46">
        <v>-0.06</v>
      </c>
      <c r="G157" s="46">
        <v>4.95</v>
      </c>
      <c r="H157" s="46">
        <v>4.87</v>
      </c>
      <c r="I157" s="47">
        <v>2814835</v>
      </c>
      <c r="J157" s="44">
        <f>'ASX200 Range'!$E157*'ASX200 Range'!$I157/(1000000)</f>
        <v>13.792691500000002</v>
      </c>
      <c r="K157" s="48">
        <f>('ASX200 Range'!$G157-'ASX200 Range'!$H157)/'ASX200 Range'!$E157</f>
        <v>1.632653061224491E-2</v>
      </c>
    </row>
    <row r="158" spans="1:11" hidden="1" outlineLevel="2">
      <c r="A158" s="43" t="s">
        <v>290</v>
      </c>
      <c r="B158" s="44" t="s">
        <v>291</v>
      </c>
      <c r="C158" s="44" t="s">
        <v>8</v>
      </c>
      <c r="D158" s="45">
        <v>2723.77</v>
      </c>
      <c r="E158" s="46">
        <v>14.17</v>
      </c>
      <c r="F158" s="46">
        <v>-0.14000000000000001</v>
      </c>
      <c r="G158" s="46">
        <v>14.255000000000001</v>
      </c>
      <c r="H158" s="46">
        <v>13.8</v>
      </c>
      <c r="I158" s="47">
        <v>1015193</v>
      </c>
      <c r="J158" s="44">
        <f>'ASX200 Range'!$E158*'ASX200 Range'!$I158/(1000000)</f>
        <v>14.38528481</v>
      </c>
      <c r="K158" s="48">
        <f>('ASX200 Range'!$G158-'ASX200 Range'!$H158)/'ASX200 Range'!$E158</f>
        <v>3.2110091743119268E-2</v>
      </c>
    </row>
    <row r="159" spans="1:11" hidden="1" outlineLevel="2">
      <c r="A159" s="43" t="s">
        <v>240</v>
      </c>
      <c r="B159" s="44" t="s">
        <v>241</v>
      </c>
      <c r="C159" s="44" t="s">
        <v>8</v>
      </c>
      <c r="D159" s="45">
        <v>2622.28</v>
      </c>
      <c r="E159" s="46">
        <v>8.59</v>
      </c>
      <c r="F159" s="46">
        <v>-0.17</v>
      </c>
      <c r="G159" s="46">
        <v>8.66</v>
      </c>
      <c r="H159" s="46">
        <v>8.52</v>
      </c>
      <c r="I159" s="47">
        <v>1601817</v>
      </c>
      <c r="J159" s="44">
        <f>'ASX200 Range'!$E159*'ASX200 Range'!$I159/(1000000)</f>
        <v>13.759608029999999</v>
      </c>
      <c r="K159" s="48">
        <f>('ASX200 Range'!$G159-'ASX200 Range'!$H159)/'ASX200 Range'!$E159</f>
        <v>1.6298020954598438E-2</v>
      </c>
    </row>
    <row r="160" spans="1:11" hidden="1" outlineLevel="2">
      <c r="A160" s="43" t="s">
        <v>118</v>
      </c>
      <c r="B160" s="44" t="s">
        <v>119</v>
      </c>
      <c r="C160" s="44" t="s">
        <v>8</v>
      </c>
      <c r="D160" s="45">
        <v>2607.98</v>
      </c>
      <c r="E160" s="46">
        <v>6.74</v>
      </c>
      <c r="F160" s="46">
        <v>0</v>
      </c>
      <c r="G160" s="46">
        <v>6.76</v>
      </c>
      <c r="H160" s="46">
        <v>6.64</v>
      </c>
      <c r="I160" s="47">
        <v>1055570</v>
      </c>
      <c r="J160" s="44">
        <f>'ASX200 Range'!$E160*'ASX200 Range'!$I160/(1000000)</f>
        <v>7.1145417999999996</v>
      </c>
      <c r="K160" s="48">
        <f>('ASX200 Range'!$G160-'ASX200 Range'!$H160)/'ASX200 Range'!$E160</f>
        <v>1.7804154302670638E-2</v>
      </c>
    </row>
    <row r="161" spans="1:11" hidden="1" outlineLevel="2">
      <c r="A161" s="43" t="s">
        <v>202</v>
      </c>
      <c r="B161" s="44" t="s">
        <v>203</v>
      </c>
      <c r="C161" s="44" t="s">
        <v>8</v>
      </c>
      <c r="D161" s="45">
        <v>2517.7199999999998</v>
      </c>
      <c r="E161" s="46">
        <v>14.57</v>
      </c>
      <c r="F161" s="46">
        <v>0.1</v>
      </c>
      <c r="G161" s="46">
        <v>14.6</v>
      </c>
      <c r="H161" s="46">
        <v>14.13</v>
      </c>
      <c r="I161" s="47">
        <v>1960501</v>
      </c>
      <c r="J161" s="44">
        <f>'ASX200 Range'!$E161*'ASX200 Range'!$I161/(1000000)</f>
        <v>28.564499569999999</v>
      </c>
      <c r="K161" s="48">
        <f>('ASX200 Range'!$G161-'ASX200 Range'!$H161)/'ASX200 Range'!$E161</f>
        <v>3.2258064516128955E-2</v>
      </c>
    </row>
    <row r="162" spans="1:11" hidden="1" outlineLevel="2">
      <c r="A162" s="43" t="s">
        <v>222</v>
      </c>
      <c r="B162" s="44" t="s">
        <v>223</v>
      </c>
      <c r="C162" s="44" t="s">
        <v>8</v>
      </c>
      <c r="D162" s="45">
        <v>2370.33</v>
      </c>
      <c r="E162" s="46">
        <v>8.85</v>
      </c>
      <c r="F162" s="46">
        <v>-7.0000000000000007E-2</v>
      </c>
      <c r="G162" s="46">
        <v>8.85</v>
      </c>
      <c r="H162" s="46">
        <v>8.5500000000000007</v>
      </c>
      <c r="I162" s="47">
        <v>695211</v>
      </c>
      <c r="J162" s="44">
        <f>'ASX200 Range'!$E162*'ASX200 Range'!$I162/(1000000)</f>
        <v>6.1526173499999999</v>
      </c>
      <c r="K162" s="48">
        <f>('ASX200 Range'!$G162-'ASX200 Range'!$H162)/'ASX200 Range'!$E162</f>
        <v>3.3898305084745645E-2</v>
      </c>
    </row>
    <row r="163" spans="1:11" hidden="1" outlineLevel="2">
      <c r="A163" s="43" t="s">
        <v>110</v>
      </c>
      <c r="B163" s="44" t="s">
        <v>111</v>
      </c>
      <c r="C163" s="44" t="s">
        <v>8</v>
      </c>
      <c r="D163" s="45">
        <v>2028.01</v>
      </c>
      <c r="E163" s="46">
        <v>4.18</v>
      </c>
      <c r="F163" s="46">
        <v>0.04</v>
      </c>
      <c r="G163" s="46">
        <v>4.1900000000000004</v>
      </c>
      <c r="H163" s="46">
        <v>4.0650000000000004</v>
      </c>
      <c r="I163" s="47">
        <v>2011011</v>
      </c>
      <c r="J163" s="44">
        <f>'ASX200 Range'!$E163*'ASX200 Range'!$I163/(1000000)</f>
        <v>8.406025979999999</v>
      </c>
      <c r="K163" s="48">
        <f>('ASX200 Range'!$G163-'ASX200 Range'!$H163)/'ASX200 Range'!$E163</f>
        <v>2.9904306220095697E-2</v>
      </c>
    </row>
    <row r="164" spans="1:11" hidden="1" outlineLevel="2">
      <c r="A164" s="43" t="s">
        <v>270</v>
      </c>
      <c r="B164" s="44" t="s">
        <v>271</v>
      </c>
      <c r="C164" s="44" t="s">
        <v>8</v>
      </c>
      <c r="D164" s="45">
        <v>2024.12</v>
      </c>
      <c r="E164" s="46">
        <v>3.84</v>
      </c>
      <c r="F164" s="46">
        <v>-0.08</v>
      </c>
      <c r="G164" s="46">
        <v>3.94</v>
      </c>
      <c r="H164" s="46">
        <v>3.84</v>
      </c>
      <c r="I164" s="47">
        <v>3343672</v>
      </c>
      <c r="J164" s="44">
        <f>'ASX200 Range'!$E164*'ASX200 Range'!$I164/(1000000)</f>
        <v>12.839700480000001</v>
      </c>
      <c r="K164" s="48">
        <f>('ASX200 Range'!$G164-'ASX200 Range'!$H164)/'ASX200 Range'!$E164</f>
        <v>2.6041666666666692E-2</v>
      </c>
    </row>
    <row r="165" spans="1:11" hidden="1" outlineLevel="2">
      <c r="A165" s="43" t="s">
        <v>75</v>
      </c>
      <c r="B165" s="44" t="s">
        <v>76</v>
      </c>
      <c r="C165" s="44" t="s">
        <v>8</v>
      </c>
      <c r="D165" s="45">
        <v>1963.72</v>
      </c>
      <c r="E165" s="46">
        <v>13.26</v>
      </c>
      <c r="F165" s="46">
        <v>-0.03</v>
      </c>
      <c r="G165" s="46">
        <v>13.29</v>
      </c>
      <c r="H165" s="46">
        <v>13.08</v>
      </c>
      <c r="I165" s="47">
        <v>244819</v>
      </c>
      <c r="J165" s="44">
        <f>'ASX200 Range'!$E165*'ASX200 Range'!$I165/(1000000)</f>
        <v>3.2462999400000001</v>
      </c>
      <c r="K165" s="48">
        <f>('ASX200 Range'!$G165-'ASX200 Range'!$H165)/'ASX200 Range'!$E165</f>
        <v>1.583710407239812E-2</v>
      </c>
    </row>
    <row r="166" spans="1:11" hidden="1" outlineLevel="2">
      <c r="A166" s="43" t="s">
        <v>162</v>
      </c>
      <c r="B166" s="44" t="s">
        <v>163</v>
      </c>
      <c r="C166" s="44" t="s">
        <v>8</v>
      </c>
      <c r="D166" s="45">
        <v>1859.99</v>
      </c>
      <c r="E166" s="46">
        <v>3.39</v>
      </c>
      <c r="F166" s="46">
        <v>-0.05</v>
      </c>
      <c r="G166" s="46">
        <v>3.4</v>
      </c>
      <c r="H166" s="46">
        <v>3.35</v>
      </c>
      <c r="I166" s="47">
        <v>1870414</v>
      </c>
      <c r="J166" s="44">
        <f>'ASX200 Range'!$E166*'ASX200 Range'!$I166/(1000000)</f>
        <v>6.3407034600000003</v>
      </c>
      <c r="K166" s="48">
        <f>('ASX200 Range'!$G166-'ASX200 Range'!$H166)/'ASX200 Range'!$E166</f>
        <v>1.4749262536873104E-2</v>
      </c>
    </row>
    <row r="167" spans="1:11" hidden="1" outlineLevel="2">
      <c r="A167" s="43" t="s">
        <v>242</v>
      </c>
      <c r="B167" s="44" t="s">
        <v>243</v>
      </c>
      <c r="C167" s="44" t="s">
        <v>8</v>
      </c>
      <c r="D167" s="45">
        <v>1735.56</v>
      </c>
      <c r="E167" s="46">
        <v>5.45</v>
      </c>
      <c r="F167" s="46">
        <v>-0.01</v>
      </c>
      <c r="G167" s="46">
        <v>5.47</v>
      </c>
      <c r="H167" s="46">
        <v>5.36</v>
      </c>
      <c r="I167" s="47">
        <v>708090</v>
      </c>
      <c r="J167" s="44">
        <f>'ASX200 Range'!$E167*'ASX200 Range'!$I167/(1000000)</f>
        <v>3.8590905000000002</v>
      </c>
      <c r="K167" s="48">
        <f>('ASX200 Range'!$G167-'ASX200 Range'!$H167)/'ASX200 Range'!$E167</f>
        <v>2.0183486238532004E-2</v>
      </c>
    </row>
    <row r="168" spans="1:11" hidden="1" outlineLevel="2">
      <c r="A168" s="43" t="s">
        <v>276</v>
      </c>
      <c r="B168" s="44" t="s">
        <v>277</v>
      </c>
      <c r="C168" s="44" t="s">
        <v>8</v>
      </c>
      <c r="D168" s="45">
        <v>1387.55</v>
      </c>
      <c r="E168" s="46">
        <v>2.89</v>
      </c>
      <c r="F168" s="46">
        <v>-0.02</v>
      </c>
      <c r="G168" s="46">
        <v>2.94</v>
      </c>
      <c r="H168" s="46">
        <v>2.875</v>
      </c>
      <c r="I168" s="47">
        <v>1681157</v>
      </c>
      <c r="J168" s="44">
        <f>'ASX200 Range'!$E168*'ASX200 Range'!$I168/(1000000)</f>
        <v>4.8585437300000001</v>
      </c>
      <c r="K168" s="48">
        <f>('ASX200 Range'!$G168-'ASX200 Range'!$H168)/'ASX200 Range'!$E168</f>
        <v>2.2491349480968838E-2</v>
      </c>
    </row>
    <row r="169" spans="1:11" hidden="1" outlineLevel="2">
      <c r="A169" s="43" t="s">
        <v>274</v>
      </c>
      <c r="B169" s="44" t="s">
        <v>275</v>
      </c>
      <c r="C169" s="44" t="s">
        <v>8</v>
      </c>
      <c r="D169" s="45">
        <v>1110.45</v>
      </c>
      <c r="E169" s="46">
        <v>1.365</v>
      </c>
      <c r="F169" s="46">
        <v>-1.4999999999999999E-2</v>
      </c>
      <c r="G169" s="46">
        <v>1.38</v>
      </c>
      <c r="H169" s="46">
        <v>1.355</v>
      </c>
      <c r="I169" s="47">
        <v>3051761</v>
      </c>
      <c r="J169" s="44">
        <f>'ASX200 Range'!$E169*'ASX200 Range'!$I169/(1000000)</f>
        <v>4.1656537650000001</v>
      </c>
      <c r="K169" s="48">
        <f>('ASX200 Range'!$G169-'ASX200 Range'!$H169)/'ASX200 Range'!$E169</f>
        <v>1.831501831501825E-2</v>
      </c>
    </row>
    <row r="170" spans="1:11" hidden="1" outlineLevel="2">
      <c r="A170" s="43" t="s">
        <v>288</v>
      </c>
      <c r="B170" s="44" t="s">
        <v>289</v>
      </c>
      <c r="C170" s="44" t="s">
        <v>8</v>
      </c>
      <c r="D170" s="45">
        <v>893.25199999999995</v>
      </c>
      <c r="E170" s="46">
        <v>5.56</v>
      </c>
      <c r="F170" s="46">
        <v>-0.13</v>
      </c>
      <c r="G170" s="46">
        <v>5.6</v>
      </c>
      <c r="H170" s="46">
        <v>5.53</v>
      </c>
      <c r="I170" s="47">
        <v>665826</v>
      </c>
      <c r="J170" s="44">
        <f>'ASX200 Range'!$E170*'ASX200 Range'!$I170/(1000000)</f>
        <v>3.7019925599999994</v>
      </c>
      <c r="K170" s="48">
        <f>('ASX200 Range'!$G170-'ASX200 Range'!$H170)/'ASX200 Range'!$E170</f>
        <v>1.2589928057553849E-2</v>
      </c>
    </row>
    <row r="171" spans="1:11" hidden="1" outlineLevel="2">
      <c r="A171" s="43" t="s">
        <v>272</v>
      </c>
      <c r="B171" s="44" t="s">
        <v>273</v>
      </c>
      <c r="C171" s="44" t="s">
        <v>8</v>
      </c>
      <c r="D171" s="45">
        <v>795.94100000000003</v>
      </c>
      <c r="E171" s="46">
        <v>1.085</v>
      </c>
      <c r="F171" s="46">
        <v>5.0000000000000001E-3</v>
      </c>
      <c r="G171" s="46">
        <v>1.1000000000000001</v>
      </c>
      <c r="H171" s="46">
        <v>1.075</v>
      </c>
      <c r="I171" s="47">
        <v>4974111</v>
      </c>
      <c r="J171" s="44">
        <f>'ASX200 Range'!$E171*'ASX200 Range'!$I171/(1000000)</f>
        <v>5.3969104349999997</v>
      </c>
      <c r="K171" s="48">
        <f>('ASX200 Range'!$G171-'ASX200 Range'!$H171)/'ASX200 Range'!$E171</f>
        <v>2.3041474654378002E-2</v>
      </c>
    </row>
    <row r="172" spans="1:11" hidden="1" outlineLevel="2">
      <c r="A172" s="43" t="s">
        <v>138</v>
      </c>
      <c r="B172" s="44" t="s">
        <v>139</v>
      </c>
      <c r="C172" s="44" t="s">
        <v>8</v>
      </c>
      <c r="D172" s="45">
        <v>763.98500000000001</v>
      </c>
      <c r="E172" s="46">
        <v>1.91</v>
      </c>
      <c r="F172" s="46">
        <v>-1.4999999999999999E-2</v>
      </c>
      <c r="G172" s="46">
        <v>1.93</v>
      </c>
      <c r="H172" s="46">
        <v>1.89</v>
      </c>
      <c r="I172" s="47">
        <v>1528445</v>
      </c>
      <c r="J172" s="44">
        <f>'ASX200 Range'!$E172*'ASX200 Range'!$I172/(1000000)</f>
        <v>2.9193299499999998</v>
      </c>
      <c r="K172" s="48">
        <f>('ASX200 Range'!$G172-'ASX200 Range'!$H172)/'ASX200 Range'!$E172</f>
        <v>2.0942408376963369E-2</v>
      </c>
    </row>
    <row r="173" spans="1:11" hidden="1" outlineLevel="2">
      <c r="A173" s="43" t="s">
        <v>322</v>
      </c>
      <c r="B173" s="44" t="s">
        <v>323</v>
      </c>
      <c r="C173" s="44" t="s">
        <v>8</v>
      </c>
      <c r="D173" s="45">
        <v>707.20100000000002</v>
      </c>
      <c r="E173" s="44">
        <v>2.65</v>
      </c>
      <c r="F173" s="44">
        <v>-7.0000000000000007E-2</v>
      </c>
      <c r="G173" s="44">
        <v>2.7</v>
      </c>
      <c r="H173" s="44">
        <v>2.61</v>
      </c>
      <c r="I173" s="44">
        <v>1595032</v>
      </c>
      <c r="J173" s="44">
        <f>'ASX200 Range'!$E173*'ASX200 Range'!$I173/(1000000)</f>
        <v>4.2268347999999998</v>
      </c>
      <c r="K173" s="48">
        <f>('ASX200 Range'!$G173-'ASX200 Range'!$H173)/'ASX200 Range'!$E173</f>
        <v>3.3962264150943514E-2</v>
      </c>
    </row>
    <row r="174" spans="1:11" hidden="1" outlineLevel="2">
      <c r="A174" s="43" t="s">
        <v>232</v>
      </c>
      <c r="B174" s="44" t="s">
        <v>233</v>
      </c>
      <c r="C174" s="44" t="s">
        <v>8</v>
      </c>
      <c r="D174" s="45">
        <v>673.66600000000005</v>
      </c>
      <c r="E174" s="46">
        <v>3.38</v>
      </c>
      <c r="F174" s="46">
        <v>7.0000000000000007E-2</v>
      </c>
      <c r="G174" s="46">
        <v>3.44</v>
      </c>
      <c r="H174" s="46">
        <v>3.29</v>
      </c>
      <c r="I174" s="47">
        <v>869745</v>
      </c>
      <c r="J174" s="44">
        <f>'ASX200 Range'!$E174*'ASX200 Range'!$I174/(1000000)</f>
        <v>2.9397381</v>
      </c>
      <c r="K174" s="48">
        <f>('ASX200 Range'!$G174-'ASX200 Range'!$H174)/'ASX200 Range'!$E174</f>
        <v>4.4378698224852048E-2</v>
      </c>
    </row>
    <row r="175" spans="1:11" hidden="1" outlineLevel="2">
      <c r="A175" s="43" t="s">
        <v>362</v>
      </c>
      <c r="B175" s="44" t="s">
        <v>363</v>
      </c>
      <c r="C175" s="44" t="s">
        <v>8</v>
      </c>
      <c r="D175" s="45">
        <v>654.62199999999996</v>
      </c>
      <c r="E175" s="44">
        <v>2.42</v>
      </c>
      <c r="F175" s="44">
        <v>-7.0000000000000007E-2</v>
      </c>
      <c r="G175" s="44">
        <v>2.4700000000000002</v>
      </c>
      <c r="H175" s="44">
        <v>2.39</v>
      </c>
      <c r="I175" s="44">
        <v>1695805</v>
      </c>
      <c r="J175" s="44">
        <f>'ASX200 Range'!$E175*'ASX200 Range'!$I175/(1000000)</f>
        <v>4.1038481000000004</v>
      </c>
      <c r="K175" s="48">
        <f>('ASX200 Range'!$G175-'ASX200 Range'!$H175)/'ASX200 Range'!$E175</f>
        <v>3.305785123966945E-2</v>
      </c>
    </row>
    <row r="176" spans="1:11" outlineLevel="1" collapsed="1">
      <c r="A176" s="43"/>
      <c r="B176" s="44"/>
      <c r="C176" s="60" t="s">
        <v>472</v>
      </c>
      <c r="D176" s="45">
        <f>SUBTOTAL(9,D140:D175)</f>
        <v>274611.06699999992</v>
      </c>
      <c r="E176" s="44"/>
      <c r="F176" s="44"/>
      <c r="G176" s="44"/>
      <c r="H176" s="44"/>
      <c r="I176" s="44"/>
      <c r="J176" s="44">
        <f>SUBTOTAL(9,J140:J175)</f>
        <v>863.07186600999989</v>
      </c>
      <c r="K176" s="48"/>
    </row>
    <row r="177" spans="1:11" hidden="1" outlineLevel="2">
      <c r="A177" s="43" t="s">
        <v>278</v>
      </c>
      <c r="B177" s="44" t="s">
        <v>279</v>
      </c>
      <c r="C177" s="44" t="s">
        <v>5</v>
      </c>
      <c r="D177" s="45">
        <v>21936.1</v>
      </c>
      <c r="E177" s="46">
        <v>4.01</v>
      </c>
      <c r="F177" s="46">
        <v>-0.03</v>
      </c>
      <c r="G177" s="46">
        <v>4.04</v>
      </c>
      <c r="H177" s="46">
        <v>3.9950000000000001</v>
      </c>
      <c r="I177" s="47">
        <v>8756545</v>
      </c>
      <c r="J177" s="44">
        <f>'ASX200 Range'!$E177*'ASX200 Range'!$I177/(1000000)</f>
        <v>35.113745449999996</v>
      </c>
      <c r="K177" s="48">
        <f>('ASX200 Range'!$G177-'ASX200 Range'!$H177)/'ASX200 Range'!$E177</f>
        <v>1.122194513715709E-2</v>
      </c>
    </row>
    <row r="178" spans="1:11" hidden="1" outlineLevel="2">
      <c r="A178" s="43" t="s">
        <v>352</v>
      </c>
      <c r="B178" s="44" t="s">
        <v>353</v>
      </c>
      <c r="C178" s="44" t="s">
        <v>5</v>
      </c>
      <c r="D178" s="45">
        <v>15980.5</v>
      </c>
      <c r="E178" s="44">
        <v>7.6</v>
      </c>
      <c r="F178" s="44">
        <v>-0.05</v>
      </c>
      <c r="G178" s="44">
        <v>7.62</v>
      </c>
      <c r="H178" s="44">
        <v>7.53</v>
      </c>
      <c r="I178" s="44">
        <v>5189559</v>
      </c>
      <c r="J178" s="44">
        <f>'ASX200 Range'!$E178*'ASX200 Range'!$I178/(1000000)</f>
        <v>39.440648400000001</v>
      </c>
      <c r="K178" s="48">
        <f>('ASX200 Range'!$G178-'ASX200 Range'!$H178)/'ASX200 Range'!$E178</f>
        <v>1.1842105263157876E-2</v>
      </c>
    </row>
    <row r="179" spans="1:11" hidden="1" outlineLevel="2">
      <c r="A179" s="43" t="s">
        <v>142</v>
      </c>
      <c r="B179" s="44" t="s">
        <v>143</v>
      </c>
      <c r="C179" s="44" t="s">
        <v>5</v>
      </c>
      <c r="D179" s="45">
        <v>14652.9</v>
      </c>
      <c r="E179" s="46">
        <v>8.5299999999999994</v>
      </c>
      <c r="F179" s="46">
        <v>0.01</v>
      </c>
      <c r="G179" s="46">
        <v>8.5399999999999991</v>
      </c>
      <c r="H179" s="46">
        <v>8.41</v>
      </c>
      <c r="I179" s="47">
        <v>3712194</v>
      </c>
      <c r="J179" s="44">
        <f>'ASX200 Range'!$E179*'ASX200 Range'!$I179/(1000000)</f>
        <v>31.665014819999996</v>
      </c>
      <c r="K179" s="48">
        <f>('ASX200 Range'!$G179-'ASX200 Range'!$H179)/'ASX200 Range'!$E179</f>
        <v>1.52403282532238E-2</v>
      </c>
    </row>
    <row r="180" spans="1:11" hidden="1" outlineLevel="2">
      <c r="A180" s="43" t="s">
        <v>394</v>
      </c>
      <c r="B180" s="44" t="s">
        <v>395</v>
      </c>
      <c r="C180" s="44" t="s">
        <v>5</v>
      </c>
      <c r="D180" s="45">
        <v>10727.9</v>
      </c>
      <c r="E180" s="44">
        <v>2.68</v>
      </c>
      <c r="F180" s="44">
        <v>0.01</v>
      </c>
      <c r="G180" s="44">
        <v>2.7</v>
      </c>
      <c r="H180" s="44">
        <v>2.65</v>
      </c>
      <c r="I180" s="44">
        <v>12517654</v>
      </c>
      <c r="J180" s="44">
        <f>'ASX200 Range'!$E180*'ASX200 Range'!$I180/(1000000)</f>
        <v>33.547312720000001</v>
      </c>
      <c r="K180" s="48">
        <f>('ASX200 Range'!$G180-'ASX200 Range'!$H180)/'ASX200 Range'!$E180</f>
        <v>1.8656716417910547E-2</v>
      </c>
    </row>
    <row r="181" spans="1:11" hidden="1" outlineLevel="2">
      <c r="A181" s="43" t="s">
        <v>292</v>
      </c>
      <c r="B181" s="44" t="s">
        <v>293</v>
      </c>
      <c r="C181" s="44" t="s">
        <v>5</v>
      </c>
      <c r="D181" s="45">
        <v>10350.799999999999</v>
      </c>
      <c r="E181" s="46">
        <v>4.45</v>
      </c>
      <c r="F181" s="46">
        <v>0.05</v>
      </c>
      <c r="G181" s="46">
        <v>4.47</v>
      </c>
      <c r="H181" s="46">
        <v>4.3949999999999996</v>
      </c>
      <c r="I181" s="47">
        <v>11387404</v>
      </c>
      <c r="J181" s="44">
        <f>'ASX200 Range'!$E181*'ASX200 Range'!$I181/(1000000)</f>
        <v>50.673947800000008</v>
      </c>
      <c r="K181" s="48">
        <f>('ASX200 Range'!$G181-'ASX200 Range'!$H181)/'ASX200 Range'!$E181</f>
        <v>1.6853932584269701E-2</v>
      </c>
    </row>
    <row r="182" spans="1:11" hidden="1" outlineLevel="2">
      <c r="A182" s="43" t="s">
        <v>112</v>
      </c>
      <c r="B182" s="44" t="s">
        <v>113</v>
      </c>
      <c r="C182" s="44" t="s">
        <v>5</v>
      </c>
      <c r="D182" s="45">
        <v>9620.51</v>
      </c>
      <c r="E182" s="46">
        <v>9.75</v>
      </c>
      <c r="F182" s="46">
        <v>-0.03</v>
      </c>
      <c r="G182" s="46">
        <v>9.7799999999999994</v>
      </c>
      <c r="H182" s="46">
        <v>9.59</v>
      </c>
      <c r="I182" s="47">
        <v>2583337</v>
      </c>
      <c r="J182" s="44">
        <f>'ASX200 Range'!$E182*'ASX200 Range'!$I182/(1000000)</f>
        <v>25.187535749999999</v>
      </c>
      <c r="K182" s="48">
        <f>('ASX200 Range'!$G182-'ASX200 Range'!$H182)/'ASX200 Range'!$E182</f>
        <v>1.9487179487179436E-2</v>
      </c>
    </row>
    <row r="183" spans="1:11" hidden="1" outlineLevel="2">
      <c r="A183" s="43" t="s">
        <v>186</v>
      </c>
      <c r="B183" s="44" t="s">
        <v>187</v>
      </c>
      <c r="C183" s="44" t="s">
        <v>5</v>
      </c>
      <c r="D183" s="45">
        <v>9603.91</v>
      </c>
      <c r="E183" s="46">
        <v>16.3</v>
      </c>
      <c r="F183" s="46">
        <v>-0.15</v>
      </c>
      <c r="G183" s="46">
        <v>16.38</v>
      </c>
      <c r="H183" s="46">
        <v>16.02</v>
      </c>
      <c r="I183" s="47">
        <v>1483053</v>
      </c>
      <c r="J183" s="44">
        <f>'ASX200 Range'!$E183*'ASX200 Range'!$I183/(1000000)</f>
        <v>24.173763900000001</v>
      </c>
      <c r="K183" s="48">
        <f>('ASX200 Range'!$G183-'ASX200 Range'!$H183)/'ASX200 Range'!$E183</f>
        <v>2.208588957055211E-2</v>
      </c>
    </row>
    <row r="184" spans="1:11" hidden="1" outlineLevel="2">
      <c r="A184" s="43" t="s">
        <v>144</v>
      </c>
      <c r="B184" s="44" t="s">
        <v>145</v>
      </c>
      <c r="C184" s="44" t="s">
        <v>5</v>
      </c>
      <c r="D184" s="45">
        <v>8611.7800000000007</v>
      </c>
      <c r="E184" s="46">
        <v>4.99</v>
      </c>
      <c r="F184" s="46">
        <v>-0.02</v>
      </c>
      <c r="G184" s="46">
        <v>5.0199999999999996</v>
      </c>
      <c r="H184" s="46">
        <v>4.9400000000000004</v>
      </c>
      <c r="I184" s="47">
        <v>10405922</v>
      </c>
      <c r="J184" s="44">
        <f>'ASX200 Range'!$E184*'ASX200 Range'!$I184/(1000000)</f>
        <v>51.925550780000002</v>
      </c>
      <c r="K184" s="48">
        <f>('ASX200 Range'!$G184-'ASX200 Range'!$H184)/'ASX200 Range'!$E184</f>
        <v>1.6032064128256349E-2</v>
      </c>
    </row>
    <row r="185" spans="1:11" hidden="1" outlineLevel="2">
      <c r="A185" s="43" t="s">
        <v>204</v>
      </c>
      <c r="B185" s="44" t="s">
        <v>205</v>
      </c>
      <c r="C185" s="44" t="s">
        <v>5</v>
      </c>
      <c r="D185" s="45">
        <v>8004.01</v>
      </c>
      <c r="E185" s="46">
        <v>2.2999999999999998</v>
      </c>
      <c r="F185" s="46">
        <v>0</v>
      </c>
      <c r="G185" s="46">
        <v>2.3199999999999998</v>
      </c>
      <c r="H185" s="46">
        <v>2.27</v>
      </c>
      <c r="I185" s="47">
        <v>16176229</v>
      </c>
      <c r="J185" s="44">
        <f>'ASX200 Range'!$E185*'ASX200 Range'!$I185/(1000000)</f>
        <v>37.205326699999993</v>
      </c>
      <c r="K185" s="48">
        <f>('ASX200 Range'!$G185-'ASX200 Range'!$H185)/'ASX200 Range'!$E185</f>
        <v>2.1739130434782532E-2</v>
      </c>
    </row>
    <row r="186" spans="1:11" hidden="1" outlineLevel="2">
      <c r="A186" s="43" t="s">
        <v>168</v>
      </c>
      <c r="B186" s="44" t="s">
        <v>169</v>
      </c>
      <c r="C186" s="44" t="s">
        <v>5</v>
      </c>
      <c r="D186" s="45">
        <v>2886.02</v>
      </c>
      <c r="E186" s="46">
        <v>4.7699999999999996</v>
      </c>
      <c r="F186" s="46">
        <v>0</v>
      </c>
      <c r="G186" s="46">
        <v>4.79</v>
      </c>
      <c r="H186" s="46">
        <v>4.72</v>
      </c>
      <c r="I186" s="47">
        <v>1230442</v>
      </c>
      <c r="J186" s="44">
        <f>'ASX200 Range'!$E186*'ASX200 Range'!$I186/(1000000)</f>
        <v>5.8692083400000001</v>
      </c>
      <c r="K186" s="48">
        <f>('ASX200 Range'!$G186-'ASX200 Range'!$H186)/'ASX200 Range'!$E186</f>
        <v>1.4675052410901529E-2</v>
      </c>
    </row>
    <row r="187" spans="1:11" hidden="1" outlineLevel="2">
      <c r="A187" s="43" t="s">
        <v>85</v>
      </c>
      <c r="B187" s="44" t="s">
        <v>86</v>
      </c>
      <c r="C187" s="44" t="s">
        <v>5</v>
      </c>
      <c r="D187" s="45">
        <v>2487.25</v>
      </c>
      <c r="E187" s="46">
        <v>5.72</v>
      </c>
      <c r="F187" s="46">
        <v>-0.02</v>
      </c>
      <c r="G187" s="46">
        <v>5.72</v>
      </c>
      <c r="H187" s="46">
        <v>5.64</v>
      </c>
      <c r="I187" s="47">
        <v>2428285</v>
      </c>
      <c r="J187" s="44">
        <f>'ASX200 Range'!$E187*'ASX200 Range'!$I187/(1000000)</f>
        <v>13.889790199999998</v>
      </c>
      <c r="K187" s="48">
        <f>('ASX200 Range'!$G187-'ASX200 Range'!$H187)/'ASX200 Range'!$E187</f>
        <v>1.3986013986014E-2</v>
      </c>
    </row>
    <row r="188" spans="1:11" hidden="1" outlineLevel="2">
      <c r="A188" s="43" t="s">
        <v>402</v>
      </c>
      <c r="B188" s="44" t="s">
        <v>403</v>
      </c>
      <c r="C188" s="44" t="s">
        <v>5</v>
      </c>
      <c r="D188" s="45">
        <v>2268.9299999999998</v>
      </c>
      <c r="E188" s="44">
        <v>46.99</v>
      </c>
      <c r="F188" s="44">
        <v>-0.22</v>
      </c>
      <c r="G188" s="44">
        <v>47.1</v>
      </c>
      <c r="H188" s="44">
        <v>46.51</v>
      </c>
      <c r="I188" s="44">
        <v>32239</v>
      </c>
      <c r="J188" s="44">
        <f>'ASX200 Range'!$E188*'ASX200 Range'!$I188/(1000000)</f>
        <v>1.51491061</v>
      </c>
      <c r="K188" s="48">
        <f>('ASX200 Range'!$G188-'ASX200 Range'!$H188)/'ASX200 Range'!$E188</f>
        <v>1.2555862949563809E-2</v>
      </c>
    </row>
    <row r="189" spans="1:11" hidden="1" outlineLevel="2">
      <c r="A189" s="43" t="s">
        <v>150</v>
      </c>
      <c r="B189" s="44" t="s">
        <v>151</v>
      </c>
      <c r="C189" s="44" t="s">
        <v>5</v>
      </c>
      <c r="D189" s="45">
        <v>2096.4499999999998</v>
      </c>
      <c r="E189" s="46">
        <v>3.24</v>
      </c>
      <c r="F189" s="46">
        <v>0.02</v>
      </c>
      <c r="G189" s="46">
        <v>3.24</v>
      </c>
      <c r="H189" s="46">
        <v>3.17</v>
      </c>
      <c r="I189" s="47">
        <v>469702</v>
      </c>
      <c r="J189" s="44">
        <f>'ASX200 Range'!$E189*'ASX200 Range'!$I189/(1000000)</f>
        <v>1.5218344800000003</v>
      </c>
      <c r="K189" s="48">
        <f>('ASX200 Range'!$G189-'ASX200 Range'!$H189)/'ASX200 Range'!$E189</f>
        <v>2.1604938271605024E-2</v>
      </c>
    </row>
    <row r="190" spans="1:11" hidden="1" outlineLevel="2">
      <c r="A190" s="43" t="s">
        <v>3</v>
      </c>
      <c r="B190" s="44" t="s">
        <v>4</v>
      </c>
      <c r="C190" s="44" t="s">
        <v>5</v>
      </c>
      <c r="D190" s="45">
        <v>1893.63</v>
      </c>
      <c r="E190" s="46">
        <v>3.45</v>
      </c>
      <c r="F190" s="46">
        <v>0.05</v>
      </c>
      <c r="G190" s="46">
        <v>3.4550000000000001</v>
      </c>
      <c r="H190" s="46">
        <v>3.39</v>
      </c>
      <c r="I190" s="47">
        <v>495678</v>
      </c>
      <c r="J190" s="44">
        <f>'ASX200 Range'!$E190*'ASX200 Range'!$I190/(1000000)</f>
        <v>1.7100891</v>
      </c>
      <c r="K190" s="48">
        <f>('ASX200 Range'!$G190-'ASX200 Range'!$H190)/'ASX200 Range'!$E190</f>
        <v>1.8840579710144911E-2</v>
      </c>
    </row>
    <row r="191" spans="1:11" hidden="1" outlineLevel="2">
      <c r="A191" s="43" t="s">
        <v>79</v>
      </c>
      <c r="B191" s="44" t="s">
        <v>80</v>
      </c>
      <c r="C191" s="44" t="s">
        <v>5</v>
      </c>
      <c r="D191" s="45">
        <v>1869.34</v>
      </c>
      <c r="E191" s="46">
        <v>2.93</v>
      </c>
      <c r="F191" s="46">
        <v>0.03</v>
      </c>
      <c r="G191" s="46">
        <v>2.93</v>
      </c>
      <c r="H191" s="46">
        <v>2.89</v>
      </c>
      <c r="I191" s="47">
        <v>1507521</v>
      </c>
      <c r="J191" s="44">
        <f>'ASX200 Range'!$E191*'ASX200 Range'!$I191/(1000000)</f>
        <v>4.4170365299999998</v>
      </c>
      <c r="K191" s="48">
        <f>('ASX200 Range'!$G191-'ASX200 Range'!$H191)/'ASX200 Range'!$E191</f>
        <v>1.3651877133105813E-2</v>
      </c>
    </row>
    <row r="192" spans="1:11" hidden="1" outlineLevel="2">
      <c r="A192" s="43" t="s">
        <v>87</v>
      </c>
      <c r="B192" s="44" t="s">
        <v>88</v>
      </c>
      <c r="C192" s="44" t="s">
        <v>5</v>
      </c>
      <c r="D192" s="45">
        <v>1649.13</v>
      </c>
      <c r="E192" s="46">
        <v>3.93</v>
      </c>
      <c r="F192" s="46">
        <v>0.01</v>
      </c>
      <c r="G192" s="46">
        <v>3.95</v>
      </c>
      <c r="H192" s="46">
        <v>3.86</v>
      </c>
      <c r="I192" s="47">
        <v>1756755</v>
      </c>
      <c r="J192" s="44">
        <f>'ASX200 Range'!$E192*'ASX200 Range'!$I192/(1000000)</f>
        <v>6.9040471500000002</v>
      </c>
      <c r="K192" s="48">
        <f>('ASX200 Range'!$G192-'ASX200 Range'!$H192)/'ASX200 Range'!$E192</f>
        <v>2.2900763358778702E-2</v>
      </c>
    </row>
    <row r="193" spans="1:11" hidden="1" outlineLevel="2">
      <c r="A193" s="43" t="s">
        <v>104</v>
      </c>
      <c r="B193" s="44" t="s">
        <v>105</v>
      </c>
      <c r="C193" s="44" t="s">
        <v>5</v>
      </c>
      <c r="D193" s="45">
        <v>1647.81</v>
      </c>
      <c r="E193" s="46">
        <v>0.93500000000000005</v>
      </c>
      <c r="F193" s="46">
        <v>0.01</v>
      </c>
      <c r="G193" s="46">
        <v>0.93500000000000005</v>
      </c>
      <c r="H193" s="46">
        <v>0.92500000000000004</v>
      </c>
      <c r="I193" s="47">
        <v>4847644</v>
      </c>
      <c r="J193" s="44">
        <f>'ASX200 Range'!$E193*'ASX200 Range'!$I193/(1000000)</f>
        <v>4.532547140000001</v>
      </c>
      <c r="K193" s="48">
        <f>('ASX200 Range'!$G193-'ASX200 Range'!$H193)/'ASX200 Range'!$E193</f>
        <v>1.0695187165775409E-2</v>
      </c>
    </row>
    <row r="194" spans="1:11" hidden="1" outlineLevel="2">
      <c r="A194" s="43" t="s">
        <v>280</v>
      </c>
      <c r="B194" s="44" t="s">
        <v>281</v>
      </c>
      <c r="C194" s="44" t="s">
        <v>5</v>
      </c>
      <c r="D194" s="45">
        <v>1627.66</v>
      </c>
      <c r="E194" s="46">
        <v>2.21</v>
      </c>
      <c r="F194" s="46">
        <v>0.03</v>
      </c>
      <c r="G194" s="46">
        <v>2.21</v>
      </c>
      <c r="H194" s="46">
        <v>2.16</v>
      </c>
      <c r="I194" s="47">
        <v>2225012</v>
      </c>
      <c r="J194" s="44">
        <f>'ASX200 Range'!$E194*'ASX200 Range'!$I194/(1000000)</f>
        <v>4.9172765199999997</v>
      </c>
      <c r="K194" s="48">
        <f>('ASX200 Range'!$G194-'ASX200 Range'!$H194)/'ASX200 Range'!$E194</f>
        <v>2.2624434389140191E-2</v>
      </c>
    </row>
    <row r="195" spans="1:11" hidden="1" outlineLevel="2">
      <c r="A195" s="43" t="s">
        <v>406</v>
      </c>
      <c r="B195" s="44" t="s">
        <v>407</v>
      </c>
      <c r="C195" s="44" t="s">
        <v>5</v>
      </c>
      <c r="D195" s="45">
        <v>1574.88</v>
      </c>
      <c r="E195" s="44">
        <v>2.16</v>
      </c>
      <c r="F195" s="44">
        <v>0</v>
      </c>
      <c r="G195" s="44">
        <v>2.165</v>
      </c>
      <c r="H195" s="44">
        <v>2.15</v>
      </c>
      <c r="I195" s="44">
        <v>2115521</v>
      </c>
      <c r="J195" s="44">
        <f>'ASX200 Range'!$E195*'ASX200 Range'!$I195/(1000000)</f>
        <v>4.5695253600000001</v>
      </c>
      <c r="K195" s="48">
        <f>('ASX200 Range'!$G195-'ASX200 Range'!$H195)/'ASX200 Range'!$E195</f>
        <v>6.9444444444445013E-3</v>
      </c>
    </row>
    <row r="196" spans="1:11" hidden="1" outlineLevel="2">
      <c r="A196" s="43" t="s">
        <v>50</v>
      </c>
      <c r="B196" s="44" t="s">
        <v>51</v>
      </c>
      <c r="C196" s="44" t="s">
        <v>5</v>
      </c>
      <c r="D196" s="45">
        <v>1371.96</v>
      </c>
      <c r="E196" s="46">
        <v>2.69</v>
      </c>
      <c r="F196" s="46">
        <v>-0.02</v>
      </c>
      <c r="G196" s="46">
        <v>2.7050000000000001</v>
      </c>
      <c r="H196" s="46">
        <v>2.62</v>
      </c>
      <c r="I196" s="47">
        <v>3848517</v>
      </c>
      <c r="J196" s="44">
        <f>'ASX200 Range'!$E196*'ASX200 Range'!$I196/(1000000)</f>
        <v>10.352510730000001</v>
      </c>
      <c r="K196" s="48">
        <f>('ASX200 Range'!$G196-'ASX200 Range'!$H196)/'ASX200 Range'!$E196</f>
        <v>3.1598513011152407E-2</v>
      </c>
    </row>
    <row r="197" spans="1:11" hidden="1" outlineLevel="2">
      <c r="A197" s="43" t="s">
        <v>218</v>
      </c>
      <c r="B197" s="44" t="s">
        <v>219</v>
      </c>
      <c r="C197" s="44" t="s">
        <v>5</v>
      </c>
      <c r="D197" s="45">
        <v>782.19399999999996</v>
      </c>
      <c r="E197" s="46">
        <v>1.5649999999999999</v>
      </c>
      <c r="F197" s="46">
        <v>2.5000000000000001E-2</v>
      </c>
      <c r="G197" s="46">
        <v>1.5649999999999999</v>
      </c>
      <c r="H197" s="46">
        <v>1.5249999999999999</v>
      </c>
      <c r="I197" s="47">
        <v>1012775</v>
      </c>
      <c r="J197" s="44">
        <f>'ASX200 Range'!$E197*'ASX200 Range'!$I197/(1000000)</f>
        <v>1.584992875</v>
      </c>
      <c r="K197" s="48">
        <f>('ASX200 Range'!$G197-'ASX200 Range'!$H197)/'ASX200 Range'!$E197</f>
        <v>2.5559105431309927E-2</v>
      </c>
    </row>
    <row r="198" spans="1:11" hidden="1" outlineLevel="2">
      <c r="A198" s="43" t="s">
        <v>388</v>
      </c>
      <c r="B198" s="44" t="s">
        <v>389</v>
      </c>
      <c r="C198" s="44" t="s">
        <v>5</v>
      </c>
      <c r="D198" s="45">
        <v>574.84400000000005</v>
      </c>
      <c r="E198" s="44">
        <v>1.905</v>
      </c>
      <c r="F198" s="44">
        <v>-0.01</v>
      </c>
      <c r="G198" s="44">
        <v>1.91</v>
      </c>
      <c r="H198" s="44">
        <v>1.89</v>
      </c>
      <c r="I198" s="44">
        <v>394355</v>
      </c>
      <c r="J198" s="44">
        <f>'ASX200 Range'!$E198*'ASX200 Range'!$I198/(1000000)</f>
        <v>0.75124627500000007</v>
      </c>
      <c r="K198" s="48">
        <f>('ASX200 Range'!$G198-'ASX200 Range'!$H198)/'ASX200 Range'!$E198</f>
        <v>1.0498687664042003E-2</v>
      </c>
    </row>
    <row r="199" spans="1:11" outlineLevel="1" collapsed="1">
      <c r="A199" s="43"/>
      <c r="B199" s="44"/>
      <c r="C199" s="64" t="s">
        <v>473</v>
      </c>
      <c r="D199" s="62">
        <f>SUBTOTAL(9,D177:D198)</f>
        <v>132218.508</v>
      </c>
      <c r="E199" s="44"/>
      <c r="F199" s="44"/>
      <c r="G199" s="44"/>
      <c r="H199" s="44"/>
      <c r="I199" s="44"/>
      <c r="J199" s="44">
        <f>SUBTOTAL(9,J177:J198)</f>
        <v>391.46786163000007</v>
      </c>
      <c r="K199" s="48"/>
    </row>
    <row r="200" spans="1:11" hidden="1" outlineLevel="2">
      <c r="A200" s="43" t="s">
        <v>330</v>
      </c>
      <c r="B200" s="44" t="s">
        <v>331</v>
      </c>
      <c r="C200" s="44" t="s">
        <v>91</v>
      </c>
      <c r="D200" s="45">
        <v>48881.5</v>
      </c>
      <c r="E200" s="44">
        <v>3.9</v>
      </c>
      <c r="F200" s="44">
        <v>0.03</v>
      </c>
      <c r="G200" s="44">
        <v>3.92</v>
      </c>
      <c r="H200" s="44">
        <v>3.83</v>
      </c>
      <c r="I200" s="44">
        <v>74369136</v>
      </c>
      <c r="J200" s="44">
        <f>'ASX200 Range'!$E200*'ASX200 Range'!$I200/(1000000)</f>
        <v>290.03963039999996</v>
      </c>
      <c r="K200" s="48">
        <f>('ASX200 Range'!$G200-'ASX200 Range'!$H200)/'ASX200 Range'!$E200</f>
        <v>2.307692307692304E-2</v>
      </c>
    </row>
    <row r="201" spans="1:11" hidden="1" outlineLevel="2">
      <c r="A201" s="43" t="s">
        <v>302</v>
      </c>
      <c r="B201" s="44" t="s">
        <v>303</v>
      </c>
      <c r="C201" s="44" t="s">
        <v>91</v>
      </c>
      <c r="D201" s="45">
        <v>6671.55</v>
      </c>
      <c r="E201" s="46">
        <v>3.62</v>
      </c>
      <c r="F201" s="46">
        <v>-0.01</v>
      </c>
      <c r="G201" s="46">
        <v>3.63</v>
      </c>
      <c r="H201" s="46">
        <v>3.59</v>
      </c>
      <c r="I201" s="47">
        <v>1165263</v>
      </c>
      <c r="J201" s="44">
        <f>'ASX200 Range'!$E201*'ASX200 Range'!$I201/(1000000)</f>
        <v>4.2182520600000002</v>
      </c>
      <c r="K201" s="48">
        <f>('ASX200 Range'!$G201-'ASX200 Range'!$H201)/'ASX200 Range'!$E201</f>
        <v>1.1049723756906087E-2</v>
      </c>
    </row>
    <row r="202" spans="1:11" hidden="1" outlineLevel="2">
      <c r="A202" s="43" t="s">
        <v>336</v>
      </c>
      <c r="B202" s="44" t="s">
        <v>337</v>
      </c>
      <c r="C202" s="44" t="s">
        <v>91</v>
      </c>
      <c r="D202" s="45">
        <v>5039.72</v>
      </c>
      <c r="E202" s="44">
        <v>5.64</v>
      </c>
      <c r="F202" s="44">
        <v>-0.1</v>
      </c>
      <c r="G202" s="44">
        <v>5.7</v>
      </c>
      <c r="H202" s="44">
        <v>5.59</v>
      </c>
      <c r="I202" s="44">
        <v>1768345</v>
      </c>
      <c r="J202" s="44">
        <f>'ASX200 Range'!$E202*'ASX200 Range'!$I202/(1000000)</f>
        <v>9.9734657999999996</v>
      </c>
      <c r="K202" s="48">
        <f>('ASX200 Range'!$G202-'ASX200 Range'!$H202)/'ASX200 Range'!$E202</f>
        <v>1.950354609929084E-2</v>
      </c>
    </row>
    <row r="203" spans="1:11" hidden="1" outlineLevel="2">
      <c r="A203" s="43" t="s">
        <v>342</v>
      </c>
      <c r="B203" s="44" t="s">
        <v>343</v>
      </c>
      <c r="C203" s="44" t="s">
        <v>91</v>
      </c>
      <c r="D203" s="45">
        <v>2133.91</v>
      </c>
      <c r="E203" s="44">
        <v>3.22</v>
      </c>
      <c r="F203" s="44">
        <v>0.01</v>
      </c>
      <c r="G203" s="44">
        <v>3.22</v>
      </c>
      <c r="H203" s="44">
        <v>3.13</v>
      </c>
      <c r="I203" s="44">
        <v>2640067</v>
      </c>
      <c r="J203" s="44">
        <f>'ASX200 Range'!$E203*'ASX200 Range'!$I203/(1000000)</f>
        <v>8.5010157399999997</v>
      </c>
      <c r="K203" s="48">
        <f>('ASX200 Range'!$G203-'ASX200 Range'!$H203)/'ASX200 Range'!$E203</f>
        <v>2.7950310559006302E-2</v>
      </c>
    </row>
    <row r="204" spans="1:11" hidden="1" outlineLevel="2">
      <c r="A204" s="43" t="s">
        <v>89</v>
      </c>
      <c r="B204" s="44" t="s">
        <v>90</v>
      </c>
      <c r="C204" s="44" t="s">
        <v>91</v>
      </c>
      <c r="D204" s="45">
        <v>1713.88</v>
      </c>
      <c r="E204" s="46">
        <v>4.3499999999999996</v>
      </c>
      <c r="F204" s="46">
        <v>0.05</v>
      </c>
      <c r="G204" s="46">
        <v>4.3499999999999996</v>
      </c>
      <c r="H204" s="46">
        <v>4.24</v>
      </c>
      <c r="I204" s="47">
        <v>378198</v>
      </c>
      <c r="J204" s="44">
        <f>'ASX200 Range'!$E204*'ASX200 Range'!$I204/(1000000)</f>
        <v>1.6451612999999998</v>
      </c>
      <c r="K204" s="48">
        <f>('ASX200 Range'!$G204-'ASX200 Range'!$H204)/'ASX200 Range'!$E204</f>
        <v>2.5287356321838952E-2</v>
      </c>
    </row>
    <row r="205" spans="1:11" hidden="1" outlineLevel="2">
      <c r="A205" s="43" t="s">
        <v>282</v>
      </c>
      <c r="B205" s="44" t="s">
        <v>283</v>
      </c>
      <c r="C205" s="44" t="s">
        <v>91</v>
      </c>
      <c r="D205" s="45">
        <v>862.49300000000005</v>
      </c>
      <c r="E205" s="46">
        <v>3.48</v>
      </c>
      <c r="F205" s="46">
        <v>-0.06</v>
      </c>
      <c r="G205" s="46">
        <v>3.5</v>
      </c>
      <c r="H205" s="46">
        <v>3.42</v>
      </c>
      <c r="I205" s="47">
        <v>1038142</v>
      </c>
      <c r="J205" s="44">
        <f>'ASX200 Range'!$E205*'ASX200 Range'!$I205/(1000000)</f>
        <v>3.61273416</v>
      </c>
      <c r="K205" s="48">
        <f>('ASX200 Range'!$G205-'ASX200 Range'!$H205)/'ASX200 Range'!$E205</f>
        <v>2.2988505747126457E-2</v>
      </c>
    </row>
    <row r="206" spans="1:11" outlineLevel="1" collapsed="1">
      <c r="A206" s="43"/>
      <c r="B206" s="44"/>
      <c r="C206" s="60" t="s">
        <v>474</v>
      </c>
      <c r="D206" s="45">
        <f>SUBTOTAL(9,D200:D205)</f>
        <v>65303.053000000007</v>
      </c>
      <c r="E206" s="46"/>
      <c r="F206" s="46"/>
      <c r="G206" s="46"/>
      <c r="H206" s="46"/>
      <c r="I206" s="47"/>
      <c r="J206" s="44">
        <f>SUBTOTAL(9,J200:J205)</f>
        <v>317.99025945999995</v>
      </c>
      <c r="K206" s="48"/>
    </row>
    <row r="207" spans="1:11" hidden="1" outlineLevel="2">
      <c r="A207" s="43" t="s">
        <v>364</v>
      </c>
      <c r="B207" s="44" t="s">
        <v>365</v>
      </c>
      <c r="C207" s="44" t="s">
        <v>27</v>
      </c>
      <c r="D207" s="45">
        <v>16389.099999999999</v>
      </c>
      <c r="E207" s="44">
        <v>23.94</v>
      </c>
      <c r="F207" s="44">
        <v>-0.35</v>
      </c>
      <c r="G207" s="44">
        <v>24.22</v>
      </c>
      <c r="H207" s="44">
        <v>23.875</v>
      </c>
      <c r="I207" s="44">
        <v>2833689</v>
      </c>
      <c r="J207" s="44">
        <f>'ASX200 Range'!$E207*'ASX200 Range'!$I207/(1000000)</f>
        <v>67.838514660000001</v>
      </c>
      <c r="K207" s="48">
        <f>('ASX200 Range'!$G207-'ASX200 Range'!$H207)/'ASX200 Range'!$E207</f>
        <v>1.4411027568922258E-2</v>
      </c>
    </row>
    <row r="208" spans="1:11" hidden="1" outlineLevel="2">
      <c r="A208" s="43" t="s">
        <v>25</v>
      </c>
      <c r="B208" s="44" t="s">
        <v>26</v>
      </c>
      <c r="C208" s="44" t="s">
        <v>27</v>
      </c>
      <c r="D208" s="45">
        <v>9527.33</v>
      </c>
      <c r="E208" s="46">
        <v>8.39</v>
      </c>
      <c r="F208" s="46">
        <v>0.08</v>
      </c>
      <c r="G208" s="46">
        <v>8.41</v>
      </c>
      <c r="H208" s="46">
        <v>8.25</v>
      </c>
      <c r="I208" s="47">
        <v>1840750</v>
      </c>
      <c r="J208" s="44">
        <f>'ASX200 Range'!$E208*'ASX200 Range'!$I208/(1000000)</f>
        <v>15.443892500000002</v>
      </c>
      <c r="K208" s="48">
        <f>('ASX200 Range'!$G208-'ASX200 Range'!$H208)/'ASX200 Range'!$E208</f>
        <v>1.9070321811680589E-2</v>
      </c>
    </row>
    <row r="209" spans="1:11" hidden="1" outlineLevel="2">
      <c r="A209" s="43" t="s">
        <v>42</v>
      </c>
      <c r="B209" s="44" t="s">
        <v>43</v>
      </c>
      <c r="C209" s="44" t="s">
        <v>27</v>
      </c>
      <c r="D209" s="45">
        <v>5884.9</v>
      </c>
      <c r="E209" s="46">
        <v>1.7</v>
      </c>
      <c r="F209" s="46">
        <v>0.01</v>
      </c>
      <c r="G209" s="46">
        <v>1.7</v>
      </c>
      <c r="H209" s="46">
        <v>1.665</v>
      </c>
      <c r="I209" s="47">
        <v>4838883</v>
      </c>
      <c r="J209" s="44">
        <f>'ASX200 Range'!$E209*'ASX200 Range'!$I209/(1000000)</f>
        <v>8.2261010999999993</v>
      </c>
      <c r="K209" s="48">
        <f>('ASX200 Range'!$G209-'ASX200 Range'!$H209)/'ASX200 Range'!$E209</f>
        <v>2.0588235294117602E-2</v>
      </c>
    </row>
    <row r="210" spans="1:11" hidden="1" outlineLevel="2">
      <c r="A210" s="43" t="s">
        <v>298</v>
      </c>
      <c r="B210" s="44" t="s">
        <v>299</v>
      </c>
      <c r="C210" s="44" t="s">
        <v>27</v>
      </c>
      <c r="D210" s="45">
        <v>4171.3900000000003</v>
      </c>
      <c r="E210" s="46">
        <v>2.52</v>
      </c>
      <c r="F210" s="46">
        <v>0.02</v>
      </c>
      <c r="G210" s="46">
        <v>2.5299999999999998</v>
      </c>
      <c r="H210" s="46">
        <v>2.48</v>
      </c>
      <c r="I210" s="47">
        <v>4882179</v>
      </c>
      <c r="J210" s="44">
        <f>'ASX200 Range'!$E210*'ASX200 Range'!$I210/(1000000)</f>
        <v>12.30309108</v>
      </c>
      <c r="K210" s="48">
        <f>('ASX200 Range'!$G210-'ASX200 Range'!$H210)/'ASX200 Range'!$E210</f>
        <v>1.9841269841269771E-2</v>
      </c>
    </row>
    <row r="211" spans="1:11" hidden="1" outlineLevel="2">
      <c r="A211" s="34" t="s">
        <v>164</v>
      </c>
      <c r="B211" s="33" t="s">
        <v>165</v>
      </c>
      <c r="C211" s="33" t="s">
        <v>27</v>
      </c>
      <c r="D211" s="50">
        <v>760.20799999999997</v>
      </c>
      <c r="E211" s="51">
        <v>0.79</v>
      </c>
      <c r="F211" s="51">
        <v>-5.0000000000000001E-3</v>
      </c>
      <c r="G211" s="51">
        <v>0.79500000000000004</v>
      </c>
      <c r="H211" s="51">
        <v>0.78</v>
      </c>
      <c r="I211" s="52">
        <v>1455401</v>
      </c>
      <c r="J211" s="33">
        <f>'ASX200 Range'!$E211*'ASX200 Range'!$I211/(1000000)</f>
        <v>1.1497667899999999</v>
      </c>
      <c r="K211" s="53">
        <f>('ASX200 Range'!$G211-'ASX200 Range'!$H211)/'ASX200 Range'!$E211</f>
        <v>1.8987341772151913E-2</v>
      </c>
    </row>
    <row r="212" spans="1:11" outlineLevel="1" collapsed="1">
      <c r="A212" s="54"/>
      <c r="B212" s="55"/>
      <c r="C212" s="54" t="s">
        <v>475</v>
      </c>
      <c r="D212" s="56">
        <f>SUBTOTAL(9,D207:D211)</f>
        <v>36732.928</v>
      </c>
      <c r="E212" s="57"/>
      <c r="F212" s="57"/>
      <c r="G212" s="57"/>
      <c r="H212" s="57"/>
      <c r="I212" s="58"/>
      <c r="J212" s="55">
        <f>SUBTOTAL(9,J207:J211)</f>
        <v>104.96136613</v>
      </c>
      <c r="K212" s="59"/>
    </row>
    <row r="213" spans="1:11">
      <c r="A213" s="54"/>
      <c r="B213" s="55"/>
      <c r="C213" s="54" t="s">
        <v>464</v>
      </c>
      <c r="D213" s="56">
        <f>SUBTOTAL(9,D2:D211)</f>
        <v>1643261.3439999996</v>
      </c>
      <c r="E213" s="57"/>
      <c r="F213" s="57"/>
      <c r="G213" s="57"/>
      <c r="H213" s="57"/>
      <c r="I213" s="58"/>
      <c r="J213" s="55">
        <f>SUBTOTAL(9,J2:J211)</f>
        <v>4791.7191309050013</v>
      </c>
      <c r="K213" s="59"/>
    </row>
    <row r="214" spans="1:11">
      <c r="J214">
        <f>MAX(J39:J212)</f>
        <v>1473.1380677999996</v>
      </c>
    </row>
  </sheetData>
  <sortState xmlns:xlrd2="http://schemas.microsoft.com/office/spreadsheetml/2017/richdata2" ref="A2:K212">
    <sortCondition ref="C2:C213"/>
    <sortCondition descending="1" ref="D2:D213"/>
    <sortCondition descending="1" ref="J2:J21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CA972-A43B-411D-B75C-91F39FA9F3F4}">
  <sheetPr>
    <tabColor theme="8" tint="0.59999389629810485"/>
  </sheetPr>
  <dimension ref="A1:K202"/>
  <sheetViews>
    <sheetView topLeftCell="A199" zoomScaleNormal="100" workbookViewId="0">
      <selection activeCell="B232" sqref="B232"/>
    </sheetView>
  </sheetViews>
  <sheetFormatPr defaultRowHeight="14.4"/>
  <cols>
    <col min="1" max="1" width="7.33203125" customWidth="1"/>
    <col min="2" max="2" width="49.109375" bestFit="1" customWidth="1"/>
    <col min="3" max="3" width="26.88671875" bestFit="1" customWidth="1"/>
    <col min="4" max="4" width="26.33203125" style="1" bestFit="1" customWidth="1"/>
    <col min="6" max="6" width="9.33203125" customWidth="1"/>
    <col min="9" max="9" width="11.33203125" bestFit="1" customWidth="1"/>
    <col min="10" max="10" width="21.77734375" customWidth="1"/>
    <col min="11" max="11" width="15" style="35" bestFit="1" customWidth="1"/>
  </cols>
  <sheetData>
    <row r="1" spans="1:11">
      <c r="A1" t="s">
        <v>0</v>
      </c>
      <c r="B1" t="s">
        <v>1</v>
      </c>
      <c r="C1" t="s">
        <v>2</v>
      </c>
      <c r="D1" t="s">
        <v>419</v>
      </c>
      <c r="E1" t="s">
        <v>414</v>
      </c>
      <c r="F1" t="s">
        <v>415</v>
      </c>
      <c r="G1" t="s">
        <v>416</v>
      </c>
      <c r="H1" t="s">
        <v>417</v>
      </c>
      <c r="I1" t="s">
        <v>418</v>
      </c>
      <c r="J1" t="s">
        <v>461</v>
      </c>
      <c r="K1" s="35" t="s">
        <v>462</v>
      </c>
    </row>
    <row r="2" spans="1:11">
      <c r="A2" t="s">
        <v>96</v>
      </c>
      <c r="B2" t="s">
        <v>97</v>
      </c>
      <c r="C2" t="s">
        <v>21</v>
      </c>
      <c r="D2" s="1">
        <v>140310</v>
      </c>
      <c r="E2" s="21">
        <v>79.09</v>
      </c>
      <c r="F2" s="21">
        <v>-0.46</v>
      </c>
      <c r="G2" s="21">
        <v>79.260000000000005</v>
      </c>
      <c r="H2" s="21">
        <v>78.33</v>
      </c>
      <c r="I2" s="20">
        <v>3307759</v>
      </c>
      <c r="J2">
        <f>Table1[[#This Row],[Price]]*Table1[[#This Row],[Volume]]/(1000000)</f>
        <v>261.61065931000002</v>
      </c>
      <c r="K2" s="35">
        <f>(Table1[[#This Row],[High]]-Table1[[#This Row],[Low]])/Table1[[#This Row],[Price]]</f>
        <v>1.175875584776845E-2</v>
      </c>
    </row>
    <row r="3" spans="1:11">
      <c r="A3" t="s">
        <v>346</v>
      </c>
      <c r="B3" t="s">
        <v>347</v>
      </c>
      <c r="C3" t="s">
        <v>21</v>
      </c>
      <c r="D3" s="1">
        <v>109061</v>
      </c>
      <c r="E3">
        <v>32.21</v>
      </c>
      <c r="F3">
        <v>-0.51</v>
      </c>
      <c r="G3">
        <v>32.31</v>
      </c>
      <c r="H3">
        <v>32.024999999999999</v>
      </c>
      <c r="I3">
        <v>5725255</v>
      </c>
      <c r="J3">
        <f>Table1[[#This Row],[Price]]*Table1[[#This Row],[Volume]]/(1000000)</f>
        <v>184.41046355</v>
      </c>
      <c r="K3" s="35">
        <f>(Table1[[#This Row],[High]]-Table1[[#This Row],[Low]])/Table1[[#This Row],[Price]]</f>
        <v>8.8481837938529546E-3</v>
      </c>
    </row>
    <row r="4" spans="1:11">
      <c r="A4" t="s">
        <v>44</v>
      </c>
      <c r="B4" t="s">
        <v>45</v>
      </c>
      <c r="C4" t="s">
        <v>21</v>
      </c>
      <c r="D4" s="1">
        <v>87858.1</v>
      </c>
      <c r="E4" s="21">
        <v>30.01</v>
      </c>
      <c r="F4" s="21">
        <v>-0.35</v>
      </c>
      <c r="G4" s="21">
        <v>30.01</v>
      </c>
      <c r="H4" s="21">
        <v>29.74</v>
      </c>
      <c r="I4" s="20">
        <v>5678986</v>
      </c>
      <c r="J4">
        <f>Table1[[#This Row],[Price]]*Table1[[#This Row],[Volume]]/(1000000)</f>
        <v>170.42636986000002</v>
      </c>
      <c r="K4" s="36">
        <f>(Table1[[#This Row],[High]]-Table1[[#This Row],[Low]])/Table1[[#This Row],[Price]]</f>
        <v>8.997000999666882E-3</v>
      </c>
    </row>
    <row r="5" spans="1:11">
      <c r="A5" t="s">
        <v>63</v>
      </c>
      <c r="B5" t="s">
        <v>64</v>
      </c>
      <c r="C5" t="s">
        <v>8</v>
      </c>
      <c r="D5" s="1">
        <v>84178.4</v>
      </c>
      <c r="E5" s="21">
        <v>25.39</v>
      </c>
      <c r="F5" s="21">
        <v>-0.53</v>
      </c>
      <c r="G5" s="21">
        <v>25.62</v>
      </c>
      <c r="H5" s="21">
        <v>25.32</v>
      </c>
      <c r="I5" s="20">
        <v>8019970</v>
      </c>
      <c r="J5">
        <f>Table1[[#This Row],[Price]]*Table1[[#This Row],[Volume]]/(1000000)</f>
        <v>203.62703830000001</v>
      </c>
      <c r="K5" s="36">
        <f>(Table1[[#This Row],[High]]-Table1[[#This Row],[Low]])/Table1[[#This Row],[Price]]</f>
        <v>1.181567546278065E-2</v>
      </c>
    </row>
    <row r="6" spans="1:11">
      <c r="A6" t="s">
        <v>212</v>
      </c>
      <c r="B6" t="s">
        <v>213</v>
      </c>
      <c r="C6" t="s">
        <v>21</v>
      </c>
      <c r="D6" s="1">
        <v>81772.5</v>
      </c>
      <c r="E6" s="21">
        <v>30.87</v>
      </c>
      <c r="F6" s="21">
        <v>-0.42</v>
      </c>
      <c r="G6" s="21">
        <v>30.97</v>
      </c>
      <c r="H6" s="21">
        <v>30.734999999999999</v>
      </c>
      <c r="I6" s="20">
        <v>4778732</v>
      </c>
      <c r="J6">
        <f>Table1[[#This Row],[Price]]*Table1[[#This Row],[Volume]]/(1000000)</f>
        <v>147.51945684</v>
      </c>
      <c r="K6" s="36">
        <f>(Table1[[#This Row],[High]]-Table1[[#This Row],[Low]])/Table1[[#This Row],[Price]]</f>
        <v>7.6125688370586144E-3</v>
      </c>
    </row>
    <row r="7" spans="1:11">
      <c r="A7" t="s">
        <v>108</v>
      </c>
      <c r="B7" t="s">
        <v>109</v>
      </c>
      <c r="C7" t="s">
        <v>24</v>
      </c>
      <c r="D7" s="1">
        <v>58134.7</v>
      </c>
      <c r="E7" s="21">
        <v>128.61000000000001</v>
      </c>
      <c r="F7" s="21">
        <v>1.61</v>
      </c>
      <c r="G7" s="21">
        <v>129.29</v>
      </c>
      <c r="H7" s="21">
        <v>127.23</v>
      </c>
      <c r="I7" s="20">
        <v>1360173</v>
      </c>
      <c r="J7">
        <f>Table1[[#This Row],[Price]]*Table1[[#This Row],[Volume]]/(1000000)</f>
        <v>174.93184953000002</v>
      </c>
      <c r="K7" s="36">
        <f>(Table1[[#This Row],[High]]-Table1[[#This Row],[Low]])/Table1[[#This Row],[Price]]</f>
        <v>1.6017416997122991E-2</v>
      </c>
    </row>
    <row r="8" spans="1:11">
      <c r="A8" t="s">
        <v>330</v>
      </c>
      <c r="B8" t="s">
        <v>331</v>
      </c>
      <c r="C8" t="s">
        <v>91</v>
      </c>
      <c r="D8" s="1">
        <v>48881.5</v>
      </c>
      <c r="E8">
        <v>3.9</v>
      </c>
      <c r="F8">
        <v>0.03</v>
      </c>
      <c r="G8">
        <v>3.92</v>
      </c>
      <c r="H8">
        <v>3.83</v>
      </c>
      <c r="I8">
        <v>74369136</v>
      </c>
      <c r="J8">
        <f>Table1[[#This Row],[Price]]*Table1[[#This Row],[Volume]]/(1000000)</f>
        <v>290.03963039999996</v>
      </c>
      <c r="K8" s="35">
        <f>(Table1[[#This Row],[High]]-Table1[[#This Row],[Low]])/Table1[[#This Row],[Price]]</f>
        <v>2.307692307692304E-2</v>
      </c>
    </row>
    <row r="9" spans="1:11">
      <c r="A9" t="s">
        <v>350</v>
      </c>
      <c r="B9" t="s">
        <v>351</v>
      </c>
      <c r="C9" t="s">
        <v>37</v>
      </c>
      <c r="D9" s="1">
        <v>46306</v>
      </c>
      <c r="E9">
        <v>42.25</v>
      </c>
      <c r="F9">
        <v>0.38</v>
      </c>
      <c r="G9">
        <v>42.49</v>
      </c>
      <c r="H9">
        <v>41.62</v>
      </c>
      <c r="I9">
        <v>2854402</v>
      </c>
      <c r="J9">
        <f>Table1[[#This Row],[Price]]*Table1[[#This Row],[Volume]]/(1000000)</f>
        <v>120.5984845</v>
      </c>
      <c r="K9" s="35">
        <f>(Table1[[#This Row],[High]]-Table1[[#This Row],[Low]])/Table1[[#This Row],[Price]]</f>
        <v>2.0591715976331467E-2</v>
      </c>
    </row>
    <row r="10" spans="1:11">
      <c r="A10" t="s">
        <v>358</v>
      </c>
      <c r="B10" t="s">
        <v>359</v>
      </c>
      <c r="C10" t="s">
        <v>37</v>
      </c>
      <c r="D10" s="1">
        <v>34910.400000000001</v>
      </c>
      <c r="E10">
        <v>27.02</v>
      </c>
      <c r="F10">
        <v>0.05</v>
      </c>
      <c r="G10">
        <v>27.2</v>
      </c>
      <c r="H10">
        <v>26.68</v>
      </c>
      <c r="I10">
        <v>2059020</v>
      </c>
      <c r="J10">
        <f>Table1[[#This Row],[Price]]*Table1[[#This Row],[Volume]]/(1000000)</f>
        <v>55.634720399999999</v>
      </c>
      <c r="K10" s="35">
        <f>(Table1[[#This Row],[High]]-Table1[[#This Row],[Low]])/Table1[[#This Row],[Price]]</f>
        <v>1.9245003700962236E-2</v>
      </c>
    </row>
    <row r="11" spans="1:11">
      <c r="A11" t="s">
        <v>190</v>
      </c>
      <c r="B11" t="s">
        <v>191</v>
      </c>
      <c r="C11" t="s">
        <v>21</v>
      </c>
      <c r="D11" s="1">
        <v>29563.5</v>
      </c>
      <c r="E11" s="21">
        <v>87.39</v>
      </c>
      <c r="F11" s="21">
        <v>-1.3</v>
      </c>
      <c r="G11" s="21">
        <v>87.77</v>
      </c>
      <c r="H11" s="21">
        <v>86.6</v>
      </c>
      <c r="I11" s="20">
        <v>1087809</v>
      </c>
      <c r="J11">
        <f>Table1[[#This Row],[Price]]*Table1[[#This Row],[Volume]]/(1000000)</f>
        <v>95.063628510000001</v>
      </c>
      <c r="K11" s="35">
        <f>(Table1[[#This Row],[High]]-Table1[[#This Row],[Low]])/Table1[[#This Row],[Price]]</f>
        <v>1.3388259526261605E-2</v>
      </c>
    </row>
    <row r="12" spans="1:11">
      <c r="A12" t="s">
        <v>266</v>
      </c>
      <c r="B12" t="s">
        <v>267</v>
      </c>
      <c r="C12" t="s">
        <v>8</v>
      </c>
      <c r="D12" s="1">
        <v>28174.9</v>
      </c>
      <c r="E12" s="21">
        <v>63.19</v>
      </c>
      <c r="F12" s="21">
        <v>-0.42</v>
      </c>
      <c r="G12" s="21">
        <v>63.27</v>
      </c>
      <c r="H12" s="21">
        <v>62.62</v>
      </c>
      <c r="I12" s="20">
        <v>1428991</v>
      </c>
      <c r="J12">
        <f>Table1[[#This Row],[Price]]*Table1[[#This Row],[Volume]]/(1000000)</f>
        <v>90.297941289999997</v>
      </c>
      <c r="K12" s="35">
        <f>(Table1[[#This Row],[High]]-Table1[[#This Row],[Low]])/Table1[[#This Row],[Price]]</f>
        <v>1.0286437727488617E-2</v>
      </c>
    </row>
    <row r="13" spans="1:11">
      <c r="A13" t="s">
        <v>360</v>
      </c>
      <c r="B13" t="s">
        <v>361</v>
      </c>
      <c r="C13" t="s">
        <v>58</v>
      </c>
      <c r="D13" s="1">
        <v>24591</v>
      </c>
      <c r="E13">
        <v>29.16</v>
      </c>
      <c r="F13">
        <v>-0.12</v>
      </c>
      <c r="G13">
        <v>29.335000000000001</v>
      </c>
      <c r="H13">
        <v>29</v>
      </c>
      <c r="I13">
        <v>2415997</v>
      </c>
      <c r="J13">
        <f>Table1[[#This Row],[Price]]*Table1[[#This Row],[Volume]]/(1000000)</f>
        <v>70.450472519999991</v>
      </c>
      <c r="K13" s="35">
        <f>(Table1[[#This Row],[High]]-Table1[[#This Row],[Low]])/Table1[[#This Row],[Price]]</f>
        <v>1.1488340192043926E-2</v>
      </c>
    </row>
    <row r="14" spans="1:11">
      <c r="A14" t="s">
        <v>326</v>
      </c>
      <c r="B14" t="s">
        <v>327</v>
      </c>
      <c r="C14" t="s">
        <v>11</v>
      </c>
      <c r="D14" s="1">
        <v>23888.6</v>
      </c>
      <c r="E14">
        <v>11.9</v>
      </c>
      <c r="F14">
        <v>-0.15</v>
      </c>
      <c r="G14">
        <v>11.97</v>
      </c>
      <c r="H14">
        <v>11.87</v>
      </c>
      <c r="I14">
        <v>3604568</v>
      </c>
      <c r="J14">
        <f>Table1[[#This Row],[Price]]*Table1[[#This Row],[Volume]]/(1000000)</f>
        <v>42.894359200000004</v>
      </c>
      <c r="K14" s="35">
        <f>(Table1[[#This Row],[High]]-Table1[[#This Row],[Low]])/Table1[[#This Row],[Price]]</f>
        <v>8.4033613445379345E-3</v>
      </c>
    </row>
    <row r="15" spans="1:11">
      <c r="A15" t="s">
        <v>278</v>
      </c>
      <c r="B15" t="s">
        <v>279</v>
      </c>
      <c r="C15" t="s">
        <v>5</v>
      </c>
      <c r="D15" s="1">
        <v>21936.1</v>
      </c>
      <c r="E15" s="21">
        <v>4.01</v>
      </c>
      <c r="F15" s="21">
        <v>-0.03</v>
      </c>
      <c r="G15" s="21">
        <v>4.04</v>
      </c>
      <c r="H15" s="21">
        <v>3.9950000000000001</v>
      </c>
      <c r="I15" s="20">
        <v>8756545</v>
      </c>
      <c r="J15">
        <f>Table1[[#This Row],[Price]]*Table1[[#This Row],[Volume]]/(1000000)</f>
        <v>35.113745449999996</v>
      </c>
      <c r="K15" s="35">
        <f>(Table1[[#This Row],[High]]-Table1[[#This Row],[Low]])/Table1[[#This Row],[Price]]</f>
        <v>1.122194513715709E-2</v>
      </c>
    </row>
    <row r="16" spans="1:11">
      <c r="A16" t="s">
        <v>132</v>
      </c>
      <c r="B16" t="s">
        <v>133</v>
      </c>
      <c r="C16" t="s">
        <v>8</v>
      </c>
      <c r="D16" s="1">
        <v>18060</v>
      </c>
      <c r="E16" s="21">
        <v>5.5</v>
      </c>
      <c r="F16" s="21">
        <v>-0.05</v>
      </c>
      <c r="G16" s="21">
        <v>5.6050000000000004</v>
      </c>
      <c r="H16" s="21">
        <v>5.48</v>
      </c>
      <c r="I16" s="20">
        <v>16126060</v>
      </c>
      <c r="J16">
        <f>Table1[[#This Row],[Price]]*Table1[[#This Row],[Volume]]/(1000000)</f>
        <v>88.693330000000003</v>
      </c>
      <c r="K16" s="35">
        <f>(Table1[[#This Row],[High]]-Table1[[#This Row],[Low]])/Table1[[#This Row],[Price]]</f>
        <v>2.2727272727272728E-2</v>
      </c>
    </row>
    <row r="17" spans="1:11">
      <c r="A17" t="s">
        <v>17</v>
      </c>
      <c r="B17" t="s">
        <v>18</v>
      </c>
      <c r="C17" t="s">
        <v>8</v>
      </c>
      <c r="D17" s="1">
        <v>17847</v>
      </c>
      <c r="E17" s="21">
        <v>16.18</v>
      </c>
      <c r="F17" s="21">
        <v>0.11</v>
      </c>
      <c r="G17" s="21">
        <v>16.18</v>
      </c>
      <c r="H17" s="21">
        <v>15.89</v>
      </c>
      <c r="I17" s="20">
        <v>3023322</v>
      </c>
      <c r="J17">
        <f>Table1[[#This Row],[Price]]*Table1[[#This Row],[Volume]]/(1000000)</f>
        <v>48.917349960000003</v>
      </c>
      <c r="K17" s="35">
        <f>(Table1[[#This Row],[High]]-Table1[[#This Row],[Low]])/Table1[[#This Row],[Price]]</f>
        <v>1.7923362175525287E-2</v>
      </c>
    </row>
    <row r="18" spans="1:11">
      <c r="A18" t="s">
        <v>312</v>
      </c>
      <c r="B18" t="s">
        <v>313</v>
      </c>
      <c r="C18" t="s">
        <v>21</v>
      </c>
      <c r="D18" s="1">
        <v>17541.900000000001</v>
      </c>
      <c r="E18">
        <v>12.86</v>
      </c>
      <c r="F18">
        <v>-0.25</v>
      </c>
      <c r="G18">
        <v>12.93</v>
      </c>
      <c r="H18">
        <v>12.79</v>
      </c>
      <c r="I18">
        <v>9362095</v>
      </c>
      <c r="J18">
        <f>Table1[[#This Row],[Price]]*Table1[[#This Row],[Volume]]/(1000000)</f>
        <v>120.39654169999999</v>
      </c>
      <c r="K18" s="35">
        <f>(Table1[[#This Row],[High]]-Table1[[#This Row],[Low]])/Table1[[#This Row],[Price]]</f>
        <v>1.0886469673405955E-2</v>
      </c>
    </row>
    <row r="19" spans="1:11">
      <c r="A19" t="s">
        <v>254</v>
      </c>
      <c r="B19" t="s">
        <v>255</v>
      </c>
      <c r="C19" t="s">
        <v>21</v>
      </c>
      <c r="D19" s="1">
        <v>16519.3</v>
      </c>
      <c r="E19" s="21">
        <v>10.77</v>
      </c>
      <c r="F19" s="21">
        <v>-0.4</v>
      </c>
      <c r="G19" s="21">
        <v>10.94</v>
      </c>
      <c r="H19" s="21">
        <v>10.71</v>
      </c>
      <c r="I19" s="20">
        <v>16840707</v>
      </c>
      <c r="J19">
        <f>Table1[[#This Row],[Price]]*Table1[[#This Row],[Volume]]/(1000000)</f>
        <v>181.37441439</v>
      </c>
      <c r="K19" s="35">
        <f>(Table1[[#This Row],[High]]-Table1[[#This Row],[Low]])/Table1[[#This Row],[Price]]</f>
        <v>2.1355617455895884E-2</v>
      </c>
    </row>
    <row r="20" spans="1:11">
      <c r="A20" t="s">
        <v>364</v>
      </c>
      <c r="B20" t="s">
        <v>365</v>
      </c>
      <c r="C20" t="s">
        <v>27</v>
      </c>
      <c r="D20" s="1">
        <v>16389.099999999999</v>
      </c>
      <c r="E20">
        <v>23.94</v>
      </c>
      <c r="F20">
        <v>-0.35</v>
      </c>
      <c r="G20">
        <v>24.22</v>
      </c>
      <c r="H20">
        <v>23.875</v>
      </c>
      <c r="I20">
        <v>2833689</v>
      </c>
      <c r="J20">
        <f>Table1[[#This Row],[Price]]*Table1[[#This Row],[Volume]]/(1000000)</f>
        <v>67.838514660000001</v>
      </c>
      <c r="K20" s="35">
        <f>(Table1[[#This Row],[High]]-Table1[[#This Row],[Low]])/Table1[[#This Row],[Price]]</f>
        <v>1.4411027568922258E-2</v>
      </c>
    </row>
    <row r="21" spans="1:11">
      <c r="A21" t="s">
        <v>166</v>
      </c>
      <c r="B21" t="s">
        <v>167</v>
      </c>
      <c r="C21" t="s">
        <v>21</v>
      </c>
      <c r="D21" s="1">
        <v>16028.1</v>
      </c>
      <c r="E21" s="21">
        <v>6.72</v>
      </c>
      <c r="F21" s="21">
        <v>0</v>
      </c>
      <c r="G21" s="21">
        <v>6.7350000000000003</v>
      </c>
      <c r="H21" s="21">
        <v>6.6</v>
      </c>
      <c r="I21" s="20">
        <v>7535231</v>
      </c>
      <c r="J21">
        <f>Table1[[#This Row],[Price]]*Table1[[#This Row],[Volume]]/(1000000)</f>
        <v>50.636752319999999</v>
      </c>
      <c r="K21" s="35">
        <f>(Table1[[#This Row],[High]]-Table1[[#This Row],[Low]])/Table1[[#This Row],[Price]]</f>
        <v>2.0089285714285816E-2</v>
      </c>
    </row>
    <row r="22" spans="1:11">
      <c r="A22" t="s">
        <v>352</v>
      </c>
      <c r="B22" t="s">
        <v>353</v>
      </c>
      <c r="C22" t="s">
        <v>5</v>
      </c>
      <c r="D22" s="1">
        <v>15980.5</v>
      </c>
      <c r="E22">
        <v>7.6</v>
      </c>
      <c r="F22">
        <v>-0.05</v>
      </c>
      <c r="G22">
        <v>7.62</v>
      </c>
      <c r="H22">
        <v>7.53</v>
      </c>
      <c r="I22">
        <v>5189559</v>
      </c>
      <c r="J22">
        <f>Table1[[#This Row],[Price]]*Table1[[#This Row],[Volume]]/(1000000)</f>
        <v>39.440648400000001</v>
      </c>
      <c r="K22" s="35">
        <f>(Table1[[#This Row],[High]]-Table1[[#This Row],[Low]])/Table1[[#This Row],[Price]]</f>
        <v>1.1842105263157876E-2</v>
      </c>
    </row>
    <row r="23" spans="1:11">
      <c r="A23" t="s">
        <v>386</v>
      </c>
      <c r="B23" t="s">
        <v>387</v>
      </c>
      <c r="C23" t="s">
        <v>8</v>
      </c>
      <c r="D23" s="1">
        <v>15862.5</v>
      </c>
      <c r="E23">
        <v>2.95</v>
      </c>
      <c r="F23">
        <v>-7.0000000000000007E-2</v>
      </c>
      <c r="G23">
        <v>3.0049999999999999</v>
      </c>
      <c r="H23">
        <v>2.9350000000000001</v>
      </c>
      <c r="I23">
        <v>14163052</v>
      </c>
      <c r="J23">
        <f>Table1[[#This Row],[Price]]*Table1[[#This Row],[Volume]]/(1000000)</f>
        <v>41.781003400000003</v>
      </c>
      <c r="K23" s="35">
        <f>(Table1[[#This Row],[High]]-Table1[[#This Row],[Low]])/Table1[[#This Row],[Price]]</f>
        <v>2.3728813559321979E-2</v>
      </c>
    </row>
    <row r="24" spans="1:11">
      <c r="A24" t="s">
        <v>214</v>
      </c>
      <c r="B24" t="s">
        <v>215</v>
      </c>
      <c r="C24" t="s">
        <v>8</v>
      </c>
      <c r="D24" s="1">
        <v>15817.8</v>
      </c>
      <c r="E24" s="21">
        <v>21.61</v>
      </c>
      <c r="F24" s="21">
        <v>-0.19</v>
      </c>
      <c r="G24" s="21">
        <v>21.75</v>
      </c>
      <c r="H24" s="21">
        <v>21.515000000000001</v>
      </c>
      <c r="I24" s="20">
        <v>2310639</v>
      </c>
      <c r="J24">
        <f>Table1[[#This Row],[Price]]*Table1[[#This Row],[Volume]]/(1000000)</f>
        <v>49.932908789999999</v>
      </c>
      <c r="K24" s="35">
        <f>(Table1[[#This Row],[High]]-Table1[[#This Row],[Low]])/Table1[[#This Row],[Price]]</f>
        <v>1.0874595094863463E-2</v>
      </c>
    </row>
    <row r="25" spans="1:11">
      <c r="A25" t="s">
        <v>19</v>
      </c>
      <c r="B25" t="s">
        <v>20</v>
      </c>
      <c r="C25" t="s">
        <v>21</v>
      </c>
      <c r="D25" s="1">
        <v>15788.9</v>
      </c>
      <c r="E25" s="21">
        <v>5.13</v>
      </c>
      <c r="F25" s="21">
        <v>-0.02</v>
      </c>
      <c r="G25" s="21">
        <v>5.14</v>
      </c>
      <c r="H25" s="21">
        <v>5.07</v>
      </c>
      <c r="I25" s="20">
        <v>9659192</v>
      </c>
      <c r="J25">
        <f>Table1[[#This Row],[Price]]*Table1[[#This Row],[Volume]]/(1000000)</f>
        <v>49.55165496</v>
      </c>
      <c r="K25" s="35">
        <f>(Table1[[#This Row],[High]]-Table1[[#This Row],[Low]])/Table1[[#This Row],[Price]]</f>
        <v>1.3645224171539844E-2</v>
      </c>
    </row>
    <row r="26" spans="1:11">
      <c r="A26" t="s">
        <v>71</v>
      </c>
      <c r="B26" t="s">
        <v>72</v>
      </c>
      <c r="C26" t="s">
        <v>11</v>
      </c>
      <c r="D26" s="1">
        <v>15449.6</v>
      </c>
      <c r="E26" s="21">
        <v>9.76</v>
      </c>
      <c r="F26" s="21">
        <v>-0.08</v>
      </c>
      <c r="G26" s="21">
        <v>9.8000000000000007</v>
      </c>
      <c r="H26" s="21">
        <v>9.6950000000000003</v>
      </c>
      <c r="I26" s="20">
        <v>4038067</v>
      </c>
      <c r="J26">
        <f>Table1[[#This Row],[Price]]*Table1[[#This Row],[Volume]]/(1000000)</f>
        <v>39.411533920000004</v>
      </c>
      <c r="K26" s="35">
        <f>(Table1[[#This Row],[High]]-Table1[[#This Row],[Low]])/Table1[[#This Row],[Price]]</f>
        <v>1.0758196721311519E-2</v>
      </c>
    </row>
    <row r="27" spans="1:11">
      <c r="A27" t="s">
        <v>320</v>
      </c>
      <c r="B27" t="s">
        <v>321</v>
      </c>
      <c r="C27" t="s">
        <v>11</v>
      </c>
      <c r="D27" s="1">
        <v>15366.3</v>
      </c>
      <c r="E27">
        <v>6.9</v>
      </c>
      <c r="F27">
        <v>-0.03</v>
      </c>
      <c r="G27">
        <v>6.95</v>
      </c>
      <c r="H27">
        <v>6.83</v>
      </c>
      <c r="I27">
        <v>5803467</v>
      </c>
      <c r="J27">
        <f>Table1[[#This Row],[Price]]*Table1[[#This Row],[Volume]]/(1000000)</f>
        <v>40.043922300000006</v>
      </c>
      <c r="K27" s="35">
        <f>(Table1[[#This Row],[High]]-Table1[[#This Row],[Low]])/Table1[[#This Row],[Price]]</f>
        <v>1.7391304347826101E-2</v>
      </c>
    </row>
    <row r="28" spans="1:11">
      <c r="A28" t="s">
        <v>264</v>
      </c>
      <c r="B28" t="s">
        <v>265</v>
      </c>
      <c r="C28" t="s">
        <v>24</v>
      </c>
      <c r="D28" s="1">
        <v>14677.2</v>
      </c>
      <c r="E28" s="21">
        <v>75.010000000000005</v>
      </c>
      <c r="F28" s="21">
        <v>0.53</v>
      </c>
      <c r="G28" s="21">
        <v>75.25</v>
      </c>
      <c r="H28" s="21">
        <v>73.75</v>
      </c>
      <c r="I28" s="20">
        <v>327775</v>
      </c>
      <c r="J28">
        <f>Table1[[#This Row],[Price]]*Table1[[#This Row],[Volume]]/(1000000)</f>
        <v>24.586402750000001</v>
      </c>
      <c r="K28" s="35">
        <f>(Table1[[#This Row],[High]]-Table1[[#This Row],[Low]])/Table1[[#This Row],[Price]]</f>
        <v>1.9997333688841486E-2</v>
      </c>
    </row>
    <row r="29" spans="1:11">
      <c r="A29" t="s">
        <v>142</v>
      </c>
      <c r="B29" t="s">
        <v>143</v>
      </c>
      <c r="C29" t="s">
        <v>5</v>
      </c>
      <c r="D29" s="1">
        <v>14652.9</v>
      </c>
      <c r="E29" s="21">
        <v>8.5299999999999994</v>
      </c>
      <c r="F29" s="21">
        <v>0.01</v>
      </c>
      <c r="G29" s="21">
        <v>8.5399999999999991</v>
      </c>
      <c r="H29" s="21">
        <v>8.41</v>
      </c>
      <c r="I29" s="20">
        <v>3712194</v>
      </c>
      <c r="J29">
        <f>Table1[[#This Row],[Price]]*Table1[[#This Row],[Volume]]/(1000000)</f>
        <v>31.665014819999996</v>
      </c>
      <c r="K29" s="35">
        <f>(Table1[[#This Row],[High]]-Table1[[#This Row],[Low]])/Table1[[#This Row],[Price]]</f>
        <v>1.52403282532238E-2</v>
      </c>
    </row>
    <row r="30" spans="1:11">
      <c r="A30" t="s">
        <v>380</v>
      </c>
      <c r="B30" t="s">
        <v>381</v>
      </c>
      <c r="C30" t="s">
        <v>11</v>
      </c>
      <c r="D30" s="1">
        <v>13897.5</v>
      </c>
      <c r="E30">
        <v>41.48</v>
      </c>
      <c r="F30">
        <v>-0.9</v>
      </c>
      <c r="G30">
        <v>42.14</v>
      </c>
      <c r="H30">
        <v>41.33</v>
      </c>
      <c r="I30">
        <v>280946</v>
      </c>
      <c r="J30">
        <f>Table1[[#This Row],[Price]]*Table1[[#This Row],[Volume]]/(1000000)</f>
        <v>11.653640079999999</v>
      </c>
      <c r="K30" s="35">
        <f>(Table1[[#This Row],[High]]-Table1[[#This Row],[Low]])/Table1[[#This Row],[Price]]</f>
        <v>1.9527483124397355E-2</v>
      </c>
    </row>
    <row r="31" spans="1:11">
      <c r="A31" t="s">
        <v>268</v>
      </c>
      <c r="B31" t="s">
        <v>269</v>
      </c>
      <c r="C31" t="s">
        <v>24</v>
      </c>
      <c r="D31" s="1">
        <v>13384.4</v>
      </c>
      <c r="E31" s="21">
        <v>9.32</v>
      </c>
      <c r="F31" s="21">
        <v>0.06</v>
      </c>
      <c r="G31" s="21">
        <v>9.34</v>
      </c>
      <c r="H31" s="21">
        <v>9.19</v>
      </c>
      <c r="I31" s="20">
        <v>1880475</v>
      </c>
      <c r="J31">
        <f>Table1[[#This Row],[Price]]*Table1[[#This Row],[Volume]]/(1000000)</f>
        <v>17.526026999999999</v>
      </c>
      <c r="K31" s="35">
        <f>(Table1[[#This Row],[High]]-Table1[[#This Row],[Low]])/Table1[[#This Row],[Price]]</f>
        <v>1.6094420600858406E-2</v>
      </c>
    </row>
    <row r="32" spans="1:11">
      <c r="A32" t="s">
        <v>33</v>
      </c>
      <c r="B32" t="s">
        <v>34</v>
      </c>
      <c r="C32" t="s">
        <v>30</v>
      </c>
      <c r="D32" s="1">
        <v>13281.7</v>
      </c>
      <c r="E32" s="21">
        <v>21.44</v>
      </c>
      <c r="F32" s="21">
        <v>-0.06</v>
      </c>
      <c r="G32" s="21">
        <v>21.57</v>
      </c>
      <c r="H32" s="21">
        <v>21.04</v>
      </c>
      <c r="I32" s="20">
        <v>1626363</v>
      </c>
      <c r="J32">
        <f>Table1[[#This Row],[Price]]*Table1[[#This Row],[Volume]]/(1000000)</f>
        <v>34.869222719999996</v>
      </c>
      <c r="K32" s="35">
        <f>(Table1[[#This Row],[High]]-Table1[[#This Row],[Low]])/Table1[[#This Row],[Price]]</f>
        <v>2.4720149253731394E-2</v>
      </c>
    </row>
    <row r="33" spans="1:11">
      <c r="A33" t="s">
        <v>234</v>
      </c>
      <c r="B33" t="s">
        <v>235</v>
      </c>
      <c r="C33" t="s">
        <v>58</v>
      </c>
      <c r="D33" s="1">
        <v>12551</v>
      </c>
      <c r="E33" s="21">
        <v>7.46</v>
      </c>
      <c r="F33" s="21">
        <v>0.12</v>
      </c>
      <c r="G33" s="21">
        <v>7.53</v>
      </c>
      <c r="H33" s="21">
        <v>7.25</v>
      </c>
      <c r="I33" s="20">
        <v>10235154</v>
      </c>
      <c r="J33">
        <f>Table1[[#This Row],[Price]]*Table1[[#This Row],[Volume]]/(1000000)</f>
        <v>76.354248839999997</v>
      </c>
      <c r="K33" s="35">
        <f>(Table1[[#This Row],[High]]-Table1[[#This Row],[Low]])/Table1[[#This Row],[Price]]</f>
        <v>3.7533512064343195E-2</v>
      </c>
    </row>
    <row r="34" spans="1:11">
      <c r="A34" t="s">
        <v>394</v>
      </c>
      <c r="B34" t="s">
        <v>395</v>
      </c>
      <c r="C34" t="s">
        <v>5</v>
      </c>
      <c r="D34" s="1">
        <v>10727.9</v>
      </c>
      <c r="E34">
        <v>2.68</v>
      </c>
      <c r="F34">
        <v>0.01</v>
      </c>
      <c r="G34">
        <v>2.7</v>
      </c>
      <c r="H34">
        <v>2.65</v>
      </c>
      <c r="I34">
        <v>12517654</v>
      </c>
      <c r="J34">
        <f>Table1[[#This Row],[Price]]*Table1[[#This Row],[Volume]]/(1000000)</f>
        <v>33.547312720000001</v>
      </c>
      <c r="K34" s="35">
        <f>(Table1[[#This Row],[High]]-Table1[[#This Row],[Low]])/Table1[[#This Row],[Price]]</f>
        <v>1.8656716417910547E-2</v>
      </c>
    </row>
    <row r="35" spans="1:11">
      <c r="A35" t="s">
        <v>40</v>
      </c>
      <c r="B35" t="s">
        <v>41</v>
      </c>
      <c r="C35" t="s">
        <v>11</v>
      </c>
      <c r="D35" s="1">
        <v>10504.9</v>
      </c>
      <c r="E35" s="21">
        <v>5.17</v>
      </c>
      <c r="F35" s="21">
        <v>-0.02</v>
      </c>
      <c r="G35" s="21">
        <v>5.19</v>
      </c>
      <c r="H35" s="21">
        <v>5.08</v>
      </c>
      <c r="I35" s="20">
        <v>4020076</v>
      </c>
      <c r="J35">
        <f>Table1[[#This Row],[Price]]*Table1[[#This Row],[Volume]]/(1000000)</f>
        <v>20.78379292</v>
      </c>
      <c r="K35" s="35">
        <f>(Table1[[#This Row],[High]]-Table1[[#This Row],[Low]])/Table1[[#This Row],[Price]]</f>
        <v>2.1276595744680913E-2</v>
      </c>
    </row>
    <row r="36" spans="1:11">
      <c r="A36" t="s">
        <v>292</v>
      </c>
      <c r="B36" t="s">
        <v>293</v>
      </c>
      <c r="C36" t="s">
        <v>5</v>
      </c>
      <c r="D36" s="1">
        <v>10350.799999999999</v>
      </c>
      <c r="E36" s="21">
        <v>4.45</v>
      </c>
      <c r="F36" s="21">
        <v>0.05</v>
      </c>
      <c r="G36" s="21">
        <v>4.47</v>
      </c>
      <c r="H36" s="21">
        <v>4.3949999999999996</v>
      </c>
      <c r="I36" s="20">
        <v>11387404</v>
      </c>
      <c r="J36">
        <f>Table1[[#This Row],[Price]]*Table1[[#This Row],[Volume]]/(1000000)</f>
        <v>50.673947800000008</v>
      </c>
      <c r="K36" s="35">
        <f>(Table1[[#This Row],[High]]-Table1[[#This Row],[Low]])/Table1[[#This Row],[Price]]</f>
        <v>1.6853932584269701E-2</v>
      </c>
    </row>
    <row r="37" spans="1:11">
      <c r="A37" t="s">
        <v>252</v>
      </c>
      <c r="B37" t="s">
        <v>253</v>
      </c>
      <c r="C37" t="s">
        <v>11</v>
      </c>
      <c r="D37" s="1">
        <v>10252.6</v>
      </c>
      <c r="E37" s="21">
        <v>5.7</v>
      </c>
      <c r="F37" s="21">
        <v>-0.2</v>
      </c>
      <c r="G37" s="21">
        <v>5.83</v>
      </c>
      <c r="H37" s="21">
        <v>5.7</v>
      </c>
      <c r="I37" s="20">
        <v>7463335</v>
      </c>
      <c r="J37">
        <f>Table1[[#This Row],[Price]]*Table1[[#This Row],[Volume]]/(1000000)</f>
        <v>42.541009500000001</v>
      </c>
      <c r="K37" s="35">
        <f>(Table1[[#This Row],[High]]-Table1[[#This Row],[Low]])/Table1[[#This Row],[Price]]</f>
        <v>2.280701754385963E-2</v>
      </c>
    </row>
    <row r="38" spans="1:11">
      <c r="A38" t="s">
        <v>38</v>
      </c>
      <c r="B38" t="s">
        <v>39</v>
      </c>
      <c r="C38" t="s">
        <v>21</v>
      </c>
      <c r="D38" s="1">
        <v>10179.200000000001</v>
      </c>
      <c r="E38" s="21">
        <v>53.78</v>
      </c>
      <c r="F38" s="21">
        <v>-0.65</v>
      </c>
      <c r="G38" s="21">
        <v>54.21</v>
      </c>
      <c r="H38" s="21">
        <v>53.39</v>
      </c>
      <c r="I38" s="20">
        <v>574452</v>
      </c>
      <c r="J38">
        <f>Table1[[#This Row],[Price]]*Table1[[#This Row],[Volume]]/(1000000)</f>
        <v>30.894028560000002</v>
      </c>
      <c r="K38" s="35">
        <f>(Table1[[#This Row],[High]]-Table1[[#This Row],[Low]])/Table1[[#This Row],[Price]]</f>
        <v>1.5247303830420236E-2</v>
      </c>
    </row>
    <row r="39" spans="1:11">
      <c r="A39" t="s">
        <v>238</v>
      </c>
      <c r="B39" t="s">
        <v>239</v>
      </c>
      <c r="C39" t="s">
        <v>58</v>
      </c>
      <c r="D39" s="1">
        <v>9903.6</v>
      </c>
      <c r="E39" s="21">
        <v>6.4</v>
      </c>
      <c r="F39" s="21">
        <v>-0.04</v>
      </c>
      <c r="G39" s="21">
        <v>6.4550000000000001</v>
      </c>
      <c r="H39" s="21">
        <v>6.36</v>
      </c>
      <c r="I39" s="20">
        <v>3203849</v>
      </c>
      <c r="J39">
        <f>Table1[[#This Row],[Price]]*Table1[[#This Row],[Volume]]/(1000000)</f>
        <v>20.504633600000002</v>
      </c>
      <c r="K39" s="35">
        <f>(Table1[[#This Row],[High]]-Table1[[#This Row],[Low]])/Table1[[#This Row],[Price]]</f>
        <v>1.4843749999999961E-2</v>
      </c>
    </row>
    <row r="40" spans="1:11">
      <c r="A40" t="s">
        <v>112</v>
      </c>
      <c r="B40" t="s">
        <v>113</v>
      </c>
      <c r="C40" t="s">
        <v>5</v>
      </c>
      <c r="D40" s="1">
        <v>9620.51</v>
      </c>
      <c r="E40" s="21">
        <v>9.75</v>
      </c>
      <c r="F40" s="21">
        <v>-0.03</v>
      </c>
      <c r="G40" s="21">
        <v>9.7799999999999994</v>
      </c>
      <c r="H40" s="21">
        <v>9.59</v>
      </c>
      <c r="I40" s="20">
        <v>2583337</v>
      </c>
      <c r="J40">
        <f>Table1[[#This Row],[Price]]*Table1[[#This Row],[Volume]]/(1000000)</f>
        <v>25.187535749999999</v>
      </c>
      <c r="K40" s="35">
        <f>(Table1[[#This Row],[High]]-Table1[[#This Row],[Low]])/Table1[[#This Row],[Price]]</f>
        <v>1.9487179487179436E-2</v>
      </c>
    </row>
    <row r="41" spans="1:11">
      <c r="A41" t="s">
        <v>294</v>
      </c>
      <c r="B41" t="s">
        <v>295</v>
      </c>
      <c r="C41" t="s">
        <v>24</v>
      </c>
      <c r="D41" s="1">
        <v>9616.82</v>
      </c>
      <c r="E41" s="21">
        <v>22.65</v>
      </c>
      <c r="F41" s="21">
        <v>-0.28000000000000003</v>
      </c>
      <c r="G41" s="21">
        <v>22.68</v>
      </c>
      <c r="H41" s="21">
        <v>22.28</v>
      </c>
      <c r="I41" s="20">
        <v>1502827</v>
      </c>
      <c r="J41">
        <f>Table1[[#This Row],[Price]]*Table1[[#This Row],[Volume]]/(1000000)</f>
        <v>34.039031549999997</v>
      </c>
      <c r="K41" s="35">
        <f>(Table1[[#This Row],[High]]-Table1[[#This Row],[Low]])/Table1[[#This Row],[Price]]</f>
        <v>1.7660044150110313E-2</v>
      </c>
    </row>
    <row r="42" spans="1:11">
      <c r="A42" t="s">
        <v>186</v>
      </c>
      <c r="B42" t="s">
        <v>187</v>
      </c>
      <c r="C42" t="s">
        <v>5</v>
      </c>
      <c r="D42" s="1">
        <v>9603.91</v>
      </c>
      <c r="E42" s="21">
        <v>16.3</v>
      </c>
      <c r="F42" s="21">
        <v>-0.15</v>
      </c>
      <c r="G42" s="21">
        <v>16.38</v>
      </c>
      <c r="H42" s="21">
        <v>16.02</v>
      </c>
      <c r="I42" s="20">
        <v>1483053</v>
      </c>
      <c r="J42">
        <f>Table1[[#This Row],[Price]]*Table1[[#This Row],[Volume]]/(1000000)</f>
        <v>24.173763900000001</v>
      </c>
      <c r="K42" s="35">
        <f>(Table1[[#This Row],[High]]-Table1[[#This Row],[Low]])/Table1[[#This Row],[Price]]</f>
        <v>2.208588957055211E-2</v>
      </c>
    </row>
    <row r="43" spans="1:11">
      <c r="A43" t="s">
        <v>25</v>
      </c>
      <c r="B43" t="s">
        <v>26</v>
      </c>
      <c r="C43" t="s">
        <v>27</v>
      </c>
      <c r="D43" s="1">
        <v>9527.33</v>
      </c>
      <c r="E43" s="21">
        <v>8.39</v>
      </c>
      <c r="F43" s="21">
        <v>0.08</v>
      </c>
      <c r="G43" s="21">
        <v>8.41</v>
      </c>
      <c r="H43" s="21">
        <v>8.25</v>
      </c>
      <c r="I43" s="20">
        <v>1840750</v>
      </c>
      <c r="J43">
        <f>Table1[[#This Row],[Price]]*Table1[[#This Row],[Volume]]/(1000000)</f>
        <v>15.443892500000002</v>
      </c>
      <c r="K43" s="35">
        <f>(Table1[[#This Row],[High]]-Table1[[#This Row],[Low]])/Table1[[#This Row],[Price]]</f>
        <v>1.9070321811680589E-2</v>
      </c>
    </row>
    <row r="44" spans="1:11">
      <c r="A44" t="s">
        <v>340</v>
      </c>
      <c r="B44" t="s">
        <v>341</v>
      </c>
      <c r="C44" t="s">
        <v>37</v>
      </c>
      <c r="D44" s="1">
        <v>9366.93</v>
      </c>
      <c r="E44">
        <v>13.41</v>
      </c>
      <c r="F44">
        <v>0.45</v>
      </c>
      <c r="G44">
        <v>13.57</v>
      </c>
      <c r="H44">
        <v>12.91</v>
      </c>
      <c r="I44">
        <v>4362694</v>
      </c>
      <c r="J44">
        <f>Table1[[#This Row],[Price]]*Table1[[#This Row],[Volume]]/(1000000)</f>
        <v>58.503726540000002</v>
      </c>
      <c r="K44" s="35">
        <f>(Table1[[#This Row],[High]]-Table1[[#This Row],[Low]])/Table1[[#This Row],[Price]]</f>
        <v>4.9217002237136473E-2</v>
      </c>
    </row>
    <row r="45" spans="1:11">
      <c r="A45" t="s">
        <v>258</v>
      </c>
      <c r="B45" t="s">
        <v>259</v>
      </c>
      <c r="C45" t="s">
        <v>30</v>
      </c>
      <c r="D45" s="1">
        <v>8965.82</v>
      </c>
      <c r="E45" s="21">
        <v>68.239999999999995</v>
      </c>
      <c r="F45" s="21">
        <v>-0.15</v>
      </c>
      <c r="G45" s="21">
        <v>68.55</v>
      </c>
      <c r="H45" s="21">
        <v>67.599999999999994</v>
      </c>
      <c r="I45" s="20">
        <v>206832</v>
      </c>
      <c r="J45">
        <f>Table1[[#This Row],[Price]]*Table1[[#This Row],[Volume]]/(1000000)</f>
        <v>14.114215679999999</v>
      </c>
      <c r="K45" s="35">
        <f>(Table1[[#This Row],[High]]-Table1[[#This Row],[Low]])/Table1[[#This Row],[Price]]</f>
        <v>1.3921453692848812E-2</v>
      </c>
    </row>
    <row r="46" spans="1:11">
      <c r="A46" t="s">
        <v>144</v>
      </c>
      <c r="B46" t="s">
        <v>145</v>
      </c>
      <c r="C46" t="s">
        <v>5</v>
      </c>
      <c r="D46" s="1">
        <v>8611.7800000000007</v>
      </c>
      <c r="E46" s="21">
        <v>4.99</v>
      </c>
      <c r="F46" s="21">
        <v>-0.02</v>
      </c>
      <c r="G46" s="21">
        <v>5.0199999999999996</v>
      </c>
      <c r="H46" s="21">
        <v>4.9400000000000004</v>
      </c>
      <c r="I46" s="20">
        <v>10405922</v>
      </c>
      <c r="J46">
        <f>Table1[[#This Row],[Price]]*Table1[[#This Row],[Volume]]/(1000000)</f>
        <v>51.925550780000002</v>
      </c>
      <c r="K46" s="35">
        <f>(Table1[[#This Row],[High]]-Table1[[#This Row],[Low]])/Table1[[#This Row],[Price]]</f>
        <v>1.6032064128256349E-2</v>
      </c>
    </row>
    <row r="47" spans="1:11">
      <c r="A47" t="s">
        <v>106</v>
      </c>
      <c r="B47" t="s">
        <v>107</v>
      </c>
      <c r="C47" t="s">
        <v>30</v>
      </c>
      <c r="D47" s="1">
        <v>8169.74</v>
      </c>
      <c r="E47" s="21">
        <v>11.76</v>
      </c>
      <c r="F47" s="21">
        <v>0.08</v>
      </c>
      <c r="G47" s="21">
        <v>11.77</v>
      </c>
      <c r="H47" s="21">
        <v>11.6</v>
      </c>
      <c r="I47" s="20">
        <v>1035699</v>
      </c>
      <c r="J47">
        <f>Table1[[#This Row],[Price]]*Table1[[#This Row],[Volume]]/(1000000)</f>
        <v>12.17982024</v>
      </c>
      <c r="K47" s="35">
        <f>(Table1[[#This Row],[High]]-Table1[[#This Row],[Low]])/Table1[[#This Row],[Price]]</f>
        <v>1.4455782312925164E-2</v>
      </c>
    </row>
    <row r="48" spans="1:11">
      <c r="A48" t="s">
        <v>94</v>
      </c>
      <c r="B48" t="s">
        <v>95</v>
      </c>
      <c r="C48" t="s">
        <v>24</v>
      </c>
      <c r="D48" s="1">
        <v>8164.35</v>
      </c>
      <c r="E48" s="21">
        <v>157.5</v>
      </c>
      <c r="F48" s="21">
        <v>4.4800000000000004</v>
      </c>
      <c r="G48" s="21">
        <v>158</v>
      </c>
      <c r="H48" s="21">
        <v>152.05000000000001</v>
      </c>
      <c r="I48" s="20">
        <v>373819</v>
      </c>
      <c r="J48">
        <f>Table1[[#This Row],[Price]]*Table1[[#This Row],[Volume]]/(1000000)</f>
        <v>58.876492499999998</v>
      </c>
      <c r="K48" s="35">
        <f>(Table1[[#This Row],[High]]-Table1[[#This Row],[Low]])/Table1[[#This Row],[Price]]</f>
        <v>3.7777777777777709E-2</v>
      </c>
    </row>
    <row r="49" spans="1:11">
      <c r="A49" t="s">
        <v>81</v>
      </c>
      <c r="B49" t="s">
        <v>82</v>
      </c>
      <c r="C49" t="s">
        <v>58</v>
      </c>
      <c r="D49" s="1">
        <v>8090.34</v>
      </c>
      <c r="E49" s="21">
        <v>32.590000000000003</v>
      </c>
      <c r="F49" s="21">
        <v>0.03</v>
      </c>
      <c r="G49" s="21">
        <v>32.76</v>
      </c>
      <c r="H49" s="21">
        <v>32.06</v>
      </c>
      <c r="I49" s="20">
        <v>774894</v>
      </c>
      <c r="J49">
        <f>Table1[[#This Row],[Price]]*Table1[[#This Row],[Volume]]/(1000000)</f>
        <v>25.253795459999999</v>
      </c>
      <c r="K49" s="35">
        <f>(Table1[[#This Row],[High]]-Table1[[#This Row],[Low]])/Table1[[#This Row],[Price]]</f>
        <v>2.1478981282601891E-2</v>
      </c>
    </row>
    <row r="50" spans="1:11">
      <c r="A50" t="s">
        <v>69</v>
      </c>
      <c r="B50" t="s">
        <v>70</v>
      </c>
      <c r="C50" t="s">
        <v>8</v>
      </c>
      <c r="D50" s="1">
        <v>8030.47</v>
      </c>
      <c r="E50" s="21">
        <v>6.98</v>
      </c>
      <c r="F50" s="21">
        <v>0.01</v>
      </c>
      <c r="G50" s="21">
        <v>6.98</v>
      </c>
      <c r="H50" s="21">
        <v>6.86</v>
      </c>
      <c r="I50" s="20">
        <v>3098463</v>
      </c>
      <c r="J50">
        <f>Table1[[#This Row],[Price]]*Table1[[#This Row],[Volume]]/(1000000)</f>
        <v>21.627271740000001</v>
      </c>
      <c r="K50" s="35">
        <f>(Table1[[#This Row],[High]]-Table1[[#This Row],[Low]])/Table1[[#This Row],[Price]]</f>
        <v>1.7191977077363911E-2</v>
      </c>
    </row>
    <row r="51" spans="1:11">
      <c r="A51" t="s">
        <v>204</v>
      </c>
      <c r="B51" t="s">
        <v>205</v>
      </c>
      <c r="C51" t="s">
        <v>5</v>
      </c>
      <c r="D51" s="1">
        <v>8004.01</v>
      </c>
      <c r="E51" s="21">
        <v>2.2999999999999998</v>
      </c>
      <c r="F51" s="21">
        <v>0</v>
      </c>
      <c r="G51" s="21">
        <v>2.3199999999999998</v>
      </c>
      <c r="H51" s="21">
        <v>2.27</v>
      </c>
      <c r="I51" s="20">
        <v>16176229</v>
      </c>
      <c r="J51">
        <f>Table1[[#This Row],[Price]]*Table1[[#This Row],[Volume]]/(1000000)</f>
        <v>37.205326699999993</v>
      </c>
      <c r="K51" s="35">
        <f>(Table1[[#This Row],[High]]-Table1[[#This Row],[Low]])/Table1[[#This Row],[Price]]</f>
        <v>2.1739130434782532E-2</v>
      </c>
    </row>
    <row r="52" spans="1:11">
      <c r="A52" t="s">
        <v>98</v>
      </c>
      <c r="B52" t="s">
        <v>99</v>
      </c>
      <c r="C52" t="s">
        <v>14</v>
      </c>
      <c r="D52" s="1">
        <v>7910.8</v>
      </c>
      <c r="E52" s="21">
        <v>13.79</v>
      </c>
      <c r="F52" s="21">
        <v>-7.0000000000000007E-2</v>
      </c>
      <c r="G52" s="21">
        <v>13.94</v>
      </c>
      <c r="H52" s="21">
        <v>13.67</v>
      </c>
      <c r="I52" s="20">
        <v>3020132</v>
      </c>
      <c r="J52">
        <f>Table1[[#This Row],[Price]]*Table1[[#This Row],[Volume]]/(1000000)</f>
        <v>41.647620279999991</v>
      </c>
      <c r="K52" s="35">
        <f>(Table1[[#This Row],[High]]-Table1[[#This Row],[Low]])/Table1[[#This Row],[Price]]</f>
        <v>1.9579405366207368E-2</v>
      </c>
    </row>
    <row r="53" spans="1:11">
      <c r="A53" t="s">
        <v>67</v>
      </c>
      <c r="B53" t="s">
        <v>68</v>
      </c>
      <c r="C53" t="s">
        <v>8</v>
      </c>
      <c r="D53" s="1">
        <v>7906.06</v>
      </c>
      <c r="E53" s="21">
        <v>14.11</v>
      </c>
      <c r="F53" s="21">
        <v>-0.03</v>
      </c>
      <c r="G53" s="21">
        <v>14.18</v>
      </c>
      <c r="H53" s="21">
        <v>13.9</v>
      </c>
      <c r="I53" s="20">
        <v>2257937</v>
      </c>
      <c r="J53">
        <f>Table1[[#This Row],[Price]]*Table1[[#This Row],[Volume]]/(1000000)</f>
        <v>31.859491070000001</v>
      </c>
      <c r="K53" s="35">
        <f>(Table1[[#This Row],[High]]-Table1[[#This Row],[Low]])/Table1[[#This Row],[Price]]</f>
        <v>1.9844082211197687E-2</v>
      </c>
    </row>
    <row r="54" spans="1:11">
      <c r="A54" t="s">
        <v>180</v>
      </c>
      <c r="B54" t="s">
        <v>181</v>
      </c>
      <c r="C54" t="s">
        <v>8</v>
      </c>
      <c r="D54" s="1">
        <v>7773</v>
      </c>
      <c r="E54" s="21">
        <v>18.13</v>
      </c>
      <c r="F54" s="21">
        <v>0.16</v>
      </c>
      <c r="G54" s="21">
        <v>18.23</v>
      </c>
      <c r="H54" s="21">
        <v>17.510000000000002</v>
      </c>
      <c r="I54" s="20">
        <v>1537028</v>
      </c>
      <c r="J54">
        <f>Table1[[#This Row],[Price]]*Table1[[#This Row],[Volume]]/(1000000)</f>
        <v>27.866317639999998</v>
      </c>
      <c r="K54" s="35">
        <f>(Table1[[#This Row],[High]]-Table1[[#This Row],[Low]])/Table1[[#This Row],[Price]]</f>
        <v>3.971318257032537E-2</v>
      </c>
    </row>
    <row r="55" spans="1:11">
      <c r="A55" t="s">
        <v>366</v>
      </c>
      <c r="B55" t="s">
        <v>367</v>
      </c>
      <c r="C55" t="s">
        <v>21</v>
      </c>
      <c r="D55" s="1">
        <v>7766.29</v>
      </c>
      <c r="E55">
        <v>2.76</v>
      </c>
      <c r="F55">
        <v>-0.01</v>
      </c>
      <c r="G55">
        <v>2.77</v>
      </c>
      <c r="H55">
        <v>2.73</v>
      </c>
      <c r="I55">
        <v>5981507</v>
      </c>
      <c r="J55">
        <f>Table1[[#This Row],[Price]]*Table1[[#This Row],[Volume]]/(1000000)</f>
        <v>16.508959319999999</v>
      </c>
      <c r="K55" s="35">
        <f>(Table1[[#This Row],[High]]-Table1[[#This Row],[Low]])/Table1[[#This Row],[Price]]</f>
        <v>1.449275362318842E-2</v>
      </c>
    </row>
    <row r="56" spans="1:11">
      <c r="A56" t="s">
        <v>236</v>
      </c>
      <c r="B56" t="s">
        <v>237</v>
      </c>
      <c r="C56" t="s">
        <v>8</v>
      </c>
      <c r="D56" s="1">
        <v>7525.7</v>
      </c>
      <c r="E56" s="21">
        <v>19.57</v>
      </c>
      <c r="F56" s="21">
        <v>-0.08</v>
      </c>
      <c r="G56" s="21">
        <v>19.600000000000001</v>
      </c>
      <c r="H56" s="21">
        <v>19.38</v>
      </c>
      <c r="I56" s="20">
        <v>863134</v>
      </c>
      <c r="J56">
        <f>Table1[[#This Row],[Price]]*Table1[[#This Row],[Volume]]/(1000000)</f>
        <v>16.891532379999997</v>
      </c>
      <c r="K56" s="35">
        <f>(Table1[[#This Row],[High]]-Table1[[#This Row],[Low]])/Table1[[#This Row],[Price]]</f>
        <v>1.1241696474195321E-2</v>
      </c>
    </row>
    <row r="57" spans="1:11">
      <c r="A57" t="s">
        <v>83</v>
      </c>
      <c r="B57" t="s">
        <v>84</v>
      </c>
      <c r="C57" t="s">
        <v>21</v>
      </c>
      <c r="D57" s="1">
        <v>7436.02</v>
      </c>
      <c r="E57" s="21">
        <v>12.14</v>
      </c>
      <c r="F57" s="21">
        <v>0.25</v>
      </c>
      <c r="G57" s="21">
        <v>12.185</v>
      </c>
      <c r="H57" s="21">
        <v>11.76</v>
      </c>
      <c r="I57" s="20">
        <v>3825354</v>
      </c>
      <c r="J57">
        <f>Table1[[#This Row],[Price]]*Table1[[#This Row],[Volume]]/(1000000)</f>
        <v>46.439797560000002</v>
      </c>
      <c r="K57" s="35">
        <f>(Table1[[#This Row],[High]]-Table1[[#This Row],[Low]])/Table1[[#This Row],[Price]]</f>
        <v>3.5008237232290004E-2</v>
      </c>
    </row>
    <row r="58" spans="1:11">
      <c r="A58" t="s">
        <v>308</v>
      </c>
      <c r="B58" t="s">
        <v>309</v>
      </c>
      <c r="C58" t="s">
        <v>58</v>
      </c>
      <c r="D58" s="1">
        <v>7061.07</v>
      </c>
      <c r="E58">
        <v>3.29</v>
      </c>
      <c r="F58">
        <v>-0.01</v>
      </c>
      <c r="G58">
        <v>3.3050000000000002</v>
      </c>
      <c r="H58">
        <v>3.2549999999999999</v>
      </c>
      <c r="I58">
        <v>5086459</v>
      </c>
      <c r="J58">
        <f>Table1[[#This Row],[Price]]*Table1[[#This Row],[Volume]]/(1000000)</f>
        <v>16.734450110000001</v>
      </c>
      <c r="K58" s="35">
        <f>(Table1[[#This Row],[High]]-Table1[[#This Row],[Low]])/Table1[[#This Row],[Price]]</f>
        <v>1.5197568389057831E-2</v>
      </c>
    </row>
    <row r="59" spans="1:11">
      <c r="A59" t="s">
        <v>302</v>
      </c>
      <c r="B59" t="s">
        <v>303</v>
      </c>
      <c r="C59" t="s">
        <v>91</v>
      </c>
      <c r="D59" s="1">
        <v>6671.55</v>
      </c>
      <c r="E59" s="21">
        <v>3.62</v>
      </c>
      <c r="F59" s="21">
        <v>-0.01</v>
      </c>
      <c r="G59" s="21">
        <v>3.63</v>
      </c>
      <c r="H59" s="21">
        <v>3.59</v>
      </c>
      <c r="I59" s="20">
        <v>1165263</v>
      </c>
      <c r="J59">
        <f>Table1[[#This Row],[Price]]*Table1[[#This Row],[Volume]]/(1000000)</f>
        <v>4.2182520600000002</v>
      </c>
      <c r="K59" s="35">
        <f>(Table1[[#This Row],[High]]-Table1[[#This Row],[Low]])/Table1[[#This Row],[Price]]</f>
        <v>1.1049723756906087E-2</v>
      </c>
    </row>
    <row r="60" spans="1:11">
      <c r="A60" t="s">
        <v>92</v>
      </c>
      <c r="B60" t="s">
        <v>93</v>
      </c>
      <c r="C60" t="s">
        <v>37</v>
      </c>
      <c r="D60" s="1">
        <v>6327.9</v>
      </c>
      <c r="E60" s="21">
        <v>8.4700000000000006</v>
      </c>
      <c r="F60" s="21">
        <v>-0.01</v>
      </c>
      <c r="G60" s="21">
        <v>8.5549999999999997</v>
      </c>
      <c r="H60" s="21">
        <v>8.44</v>
      </c>
      <c r="I60" s="20">
        <v>2082558</v>
      </c>
      <c r="J60">
        <f>Table1[[#This Row],[Price]]*Table1[[#This Row],[Volume]]/(1000000)</f>
        <v>17.639266260000003</v>
      </c>
      <c r="K60" s="35">
        <f>(Table1[[#This Row],[High]]-Table1[[#This Row],[Low]])/Table1[[#This Row],[Price]]</f>
        <v>1.3577331759149965E-2</v>
      </c>
    </row>
    <row r="61" spans="1:11">
      <c r="A61" t="s">
        <v>286</v>
      </c>
      <c r="B61" t="s">
        <v>287</v>
      </c>
      <c r="C61" t="s">
        <v>11</v>
      </c>
      <c r="D61" s="1">
        <v>6189.83</v>
      </c>
      <c r="E61" s="21">
        <v>16.78</v>
      </c>
      <c r="F61" s="21">
        <v>-0.28999999999999998</v>
      </c>
      <c r="G61" s="21">
        <v>17.05</v>
      </c>
      <c r="H61" s="21">
        <v>16.7</v>
      </c>
      <c r="I61" s="20">
        <v>1883957</v>
      </c>
      <c r="J61">
        <f>Table1[[#This Row],[Price]]*Table1[[#This Row],[Volume]]/(1000000)</f>
        <v>31.61279846</v>
      </c>
      <c r="K61" s="35">
        <f>(Table1[[#This Row],[High]]-Table1[[#This Row],[Low]])/Table1[[#This Row],[Price]]</f>
        <v>2.085816448152571E-2</v>
      </c>
    </row>
    <row r="62" spans="1:11">
      <c r="A62" t="s">
        <v>124</v>
      </c>
      <c r="B62" t="s">
        <v>125</v>
      </c>
      <c r="C62" t="s">
        <v>24</v>
      </c>
      <c r="D62" s="1">
        <v>6058.19</v>
      </c>
      <c r="E62" s="21">
        <v>10.62</v>
      </c>
      <c r="F62" s="21">
        <v>0.05</v>
      </c>
      <c r="G62" s="21">
        <v>10.63</v>
      </c>
      <c r="H62" s="21">
        <v>10.54</v>
      </c>
      <c r="I62" s="20">
        <v>249846</v>
      </c>
      <c r="J62">
        <f>Table1[[#This Row],[Price]]*Table1[[#This Row],[Volume]]/(1000000)</f>
        <v>2.6533645200000002</v>
      </c>
      <c r="K62" s="35">
        <f>(Table1[[#This Row],[High]]-Table1[[#This Row],[Low]])/Table1[[#This Row],[Price]]</f>
        <v>8.474576271186595E-3</v>
      </c>
    </row>
    <row r="63" spans="1:11">
      <c r="A63" t="s">
        <v>42</v>
      </c>
      <c r="B63" t="s">
        <v>43</v>
      </c>
      <c r="C63" t="s">
        <v>27</v>
      </c>
      <c r="D63" s="1">
        <v>5884.9</v>
      </c>
      <c r="E63" s="21">
        <v>1.7</v>
      </c>
      <c r="F63" s="21">
        <v>0.01</v>
      </c>
      <c r="G63" s="21">
        <v>1.7</v>
      </c>
      <c r="H63" s="21">
        <v>1.665</v>
      </c>
      <c r="I63" s="20">
        <v>4838883</v>
      </c>
      <c r="J63">
        <f>Table1[[#This Row],[Price]]*Table1[[#This Row],[Volume]]/(1000000)</f>
        <v>8.2261010999999993</v>
      </c>
      <c r="K63" s="35">
        <f>(Table1[[#This Row],[High]]-Table1[[#This Row],[Low]])/Table1[[#This Row],[Price]]</f>
        <v>2.0588235294117602E-2</v>
      </c>
    </row>
    <row r="64" spans="1:11">
      <c r="A64" t="s">
        <v>338</v>
      </c>
      <c r="B64" t="s">
        <v>339</v>
      </c>
      <c r="C64" t="s">
        <v>30</v>
      </c>
      <c r="D64" s="1">
        <v>5785.97</v>
      </c>
      <c r="E64">
        <v>4.1900000000000004</v>
      </c>
      <c r="F64">
        <v>0.17</v>
      </c>
      <c r="G64">
        <v>4.21</v>
      </c>
      <c r="H64">
        <v>3.96</v>
      </c>
      <c r="I64">
        <v>3623844</v>
      </c>
      <c r="J64">
        <f>Table1[[#This Row],[Price]]*Table1[[#This Row],[Volume]]/(1000000)</f>
        <v>15.183906360000002</v>
      </c>
      <c r="K64" s="35">
        <f>(Table1[[#This Row],[High]]-Table1[[#This Row],[Low]])/Table1[[#This Row],[Price]]</f>
        <v>5.9665871121718374E-2</v>
      </c>
    </row>
    <row r="65" spans="1:11">
      <c r="A65" t="s">
        <v>160</v>
      </c>
      <c r="B65" t="s">
        <v>161</v>
      </c>
      <c r="C65" t="s">
        <v>8</v>
      </c>
      <c r="D65" s="1">
        <v>5668.89</v>
      </c>
      <c r="E65" s="21">
        <v>3.4</v>
      </c>
      <c r="F65" s="21">
        <v>-0.02</v>
      </c>
      <c r="G65" s="21">
        <v>3.4</v>
      </c>
      <c r="H65" s="21">
        <v>3.3250000000000002</v>
      </c>
      <c r="I65" s="20">
        <v>3228585</v>
      </c>
      <c r="J65">
        <f>Table1[[#This Row],[Price]]*Table1[[#This Row],[Volume]]/(1000000)</f>
        <v>10.977188999999999</v>
      </c>
      <c r="K65" s="35">
        <f>(Table1[[#This Row],[High]]-Table1[[#This Row],[Low]])/Table1[[#This Row],[Price]]</f>
        <v>2.2058823529411686E-2</v>
      </c>
    </row>
    <row r="66" spans="1:11">
      <c r="A66" t="s">
        <v>15</v>
      </c>
      <c r="B66" t="s">
        <v>16</v>
      </c>
      <c r="C66" t="s">
        <v>8</v>
      </c>
      <c r="D66" s="1">
        <v>5658.89</v>
      </c>
      <c r="E66" s="21">
        <v>2.0499999999999998</v>
      </c>
      <c r="F66" s="21">
        <v>-0.01</v>
      </c>
      <c r="G66" s="21">
        <v>2.0499999999999998</v>
      </c>
      <c r="H66" s="21">
        <v>2</v>
      </c>
      <c r="I66" s="20">
        <v>5610857</v>
      </c>
      <c r="J66">
        <f>Table1[[#This Row],[Price]]*Table1[[#This Row],[Volume]]/(1000000)</f>
        <v>11.50225685</v>
      </c>
      <c r="K66" s="35">
        <f>(Table1[[#This Row],[High]]-Table1[[#This Row],[Low]])/Table1[[#This Row],[Price]]</f>
        <v>2.4390243902438939E-2</v>
      </c>
    </row>
    <row r="67" spans="1:11">
      <c r="A67" t="s">
        <v>61</v>
      </c>
      <c r="B67" t="s">
        <v>62</v>
      </c>
      <c r="C67" t="s">
        <v>21</v>
      </c>
      <c r="D67" s="1">
        <v>5390.13</v>
      </c>
      <c r="E67" s="21">
        <v>12.33</v>
      </c>
      <c r="F67" s="21">
        <v>-0.09</v>
      </c>
      <c r="G67" s="21">
        <v>12.34</v>
      </c>
      <c r="H67" s="21">
        <v>12.12</v>
      </c>
      <c r="I67" s="20">
        <v>1963617</v>
      </c>
      <c r="J67">
        <f>Table1[[#This Row],[Price]]*Table1[[#This Row],[Volume]]/(1000000)</f>
        <v>24.211397609999999</v>
      </c>
      <c r="K67" s="35">
        <f>(Table1[[#This Row],[High]]-Table1[[#This Row],[Low]])/Table1[[#This Row],[Price]]</f>
        <v>1.7842660178426655E-2</v>
      </c>
    </row>
    <row r="68" spans="1:11">
      <c r="A68" t="s">
        <v>126</v>
      </c>
      <c r="B68" t="s">
        <v>127</v>
      </c>
      <c r="C68" t="s">
        <v>8</v>
      </c>
      <c r="D68" s="1">
        <v>5142.8599999999997</v>
      </c>
      <c r="E68" s="21">
        <v>7.82</v>
      </c>
      <c r="F68" s="21">
        <v>0.04</v>
      </c>
      <c r="G68" s="21">
        <v>7.84</v>
      </c>
      <c r="H68" s="21">
        <v>7.68</v>
      </c>
      <c r="I68" s="20">
        <v>902062</v>
      </c>
      <c r="J68">
        <f>Table1[[#This Row],[Price]]*Table1[[#This Row],[Volume]]/(1000000)</f>
        <v>7.0541248400000001</v>
      </c>
      <c r="K68" s="35">
        <f>(Table1[[#This Row],[High]]-Table1[[#This Row],[Low]])/Table1[[#This Row],[Price]]</f>
        <v>2.0460358056266004E-2</v>
      </c>
    </row>
    <row r="69" spans="1:11">
      <c r="A69" t="s">
        <v>336</v>
      </c>
      <c r="B69" t="s">
        <v>337</v>
      </c>
      <c r="C69" t="s">
        <v>91</v>
      </c>
      <c r="D69" s="1">
        <v>5039.72</v>
      </c>
      <c r="E69">
        <v>5.64</v>
      </c>
      <c r="F69">
        <v>-0.1</v>
      </c>
      <c r="G69">
        <v>5.7</v>
      </c>
      <c r="H69">
        <v>5.59</v>
      </c>
      <c r="I69">
        <v>1768345</v>
      </c>
      <c r="J69">
        <f>Table1[[#This Row],[Price]]*Table1[[#This Row],[Volume]]/(1000000)</f>
        <v>9.9734657999999996</v>
      </c>
      <c r="K69" s="35">
        <f>(Table1[[#This Row],[High]]-Table1[[#This Row],[Low]])/Table1[[#This Row],[Price]]</f>
        <v>1.950354609929084E-2</v>
      </c>
    </row>
    <row r="70" spans="1:11">
      <c r="A70" t="s">
        <v>154</v>
      </c>
      <c r="B70" t="s">
        <v>155</v>
      </c>
      <c r="C70" t="s">
        <v>30</v>
      </c>
      <c r="D70" s="1">
        <v>4964.2299999999996</v>
      </c>
      <c r="E70" s="21">
        <v>4.38</v>
      </c>
      <c r="F70" s="21">
        <v>0</v>
      </c>
      <c r="G70" s="21">
        <v>4.4000000000000004</v>
      </c>
      <c r="H70" s="21">
        <v>4.3</v>
      </c>
      <c r="I70" s="20">
        <v>1665463</v>
      </c>
      <c r="J70">
        <f>Table1[[#This Row],[Price]]*Table1[[#This Row],[Volume]]/(1000000)</f>
        <v>7.2947279399999996</v>
      </c>
      <c r="K70" s="35">
        <f>(Table1[[#This Row],[High]]-Table1[[#This Row],[Low]])/Table1[[#This Row],[Price]]</f>
        <v>2.2831050228310626E-2</v>
      </c>
    </row>
    <row r="71" spans="1:11">
      <c r="A71" t="s">
        <v>52</v>
      </c>
      <c r="B71" t="s">
        <v>53</v>
      </c>
      <c r="C71" t="s">
        <v>21</v>
      </c>
      <c r="D71" s="1">
        <v>4877.16</v>
      </c>
      <c r="E71" s="21">
        <v>12.68</v>
      </c>
      <c r="F71" s="21">
        <v>-0.05</v>
      </c>
      <c r="G71" s="21">
        <v>12.68</v>
      </c>
      <c r="H71" s="21">
        <v>12.24</v>
      </c>
      <c r="I71" s="20">
        <v>1188659</v>
      </c>
      <c r="J71">
        <f>Table1[[#This Row],[Price]]*Table1[[#This Row],[Volume]]/(1000000)</f>
        <v>15.072196119999999</v>
      </c>
      <c r="K71" s="35">
        <f>(Table1[[#This Row],[High]]-Table1[[#This Row],[Low]])/Table1[[#This Row],[Price]]</f>
        <v>3.4700315457413214E-2</v>
      </c>
    </row>
    <row r="72" spans="1:11">
      <c r="A72" t="s">
        <v>192</v>
      </c>
      <c r="B72" t="s">
        <v>193</v>
      </c>
      <c r="C72" t="s">
        <v>21</v>
      </c>
      <c r="D72" s="1">
        <v>4795.7700000000004</v>
      </c>
      <c r="E72" s="21">
        <v>24.77</v>
      </c>
      <c r="F72" s="21">
        <v>0.1</v>
      </c>
      <c r="G72" s="21">
        <v>24.85</v>
      </c>
      <c r="H72" s="21">
        <v>24.32</v>
      </c>
      <c r="I72" s="20">
        <v>413587</v>
      </c>
      <c r="J72">
        <f>Table1[[#This Row],[Price]]*Table1[[#This Row],[Volume]]/(1000000)</f>
        <v>10.244549989999999</v>
      </c>
      <c r="K72" s="35">
        <f>(Table1[[#This Row],[High]]-Table1[[#This Row],[Low]])/Table1[[#This Row],[Price]]</f>
        <v>2.139685102947118E-2</v>
      </c>
    </row>
    <row r="73" spans="1:11">
      <c r="A73" t="s">
        <v>114</v>
      </c>
      <c r="B73" t="s">
        <v>115</v>
      </c>
      <c r="C73" t="s">
        <v>30</v>
      </c>
      <c r="D73" s="1">
        <v>4665.88</v>
      </c>
      <c r="E73" s="21">
        <v>44.97</v>
      </c>
      <c r="F73" s="21">
        <v>1.25</v>
      </c>
      <c r="G73" s="21">
        <v>45.18</v>
      </c>
      <c r="H73" s="21">
        <v>42.57</v>
      </c>
      <c r="I73" s="20">
        <v>936763</v>
      </c>
      <c r="J73">
        <f>Table1[[#This Row],[Price]]*Table1[[#This Row],[Volume]]/(1000000)</f>
        <v>42.126232109999997</v>
      </c>
      <c r="K73" s="35">
        <f>(Table1[[#This Row],[High]]-Table1[[#This Row],[Low]])/Table1[[#This Row],[Price]]</f>
        <v>5.8038692461641082E-2</v>
      </c>
    </row>
    <row r="74" spans="1:11">
      <c r="A74" t="s">
        <v>130</v>
      </c>
      <c r="B74" t="s">
        <v>131</v>
      </c>
      <c r="C74" t="s">
        <v>30</v>
      </c>
      <c r="D74" s="1">
        <v>4580.6400000000003</v>
      </c>
      <c r="E74" s="21">
        <v>46.21</v>
      </c>
      <c r="F74" s="21">
        <v>-1.1299999999999999</v>
      </c>
      <c r="G74" s="21">
        <v>46.87</v>
      </c>
      <c r="H74" s="21">
        <v>45.85</v>
      </c>
      <c r="I74" s="20">
        <v>335173</v>
      </c>
      <c r="J74">
        <f>Table1[[#This Row],[Price]]*Table1[[#This Row],[Volume]]/(1000000)</f>
        <v>15.48834433</v>
      </c>
      <c r="K74" s="35">
        <f>(Table1[[#This Row],[High]]-Table1[[#This Row],[Low]])/Table1[[#This Row],[Price]]</f>
        <v>2.2073144341051634E-2</v>
      </c>
    </row>
    <row r="75" spans="1:11">
      <c r="A75" t="s">
        <v>256</v>
      </c>
      <c r="B75" t="s">
        <v>257</v>
      </c>
      <c r="C75" t="s">
        <v>11</v>
      </c>
      <c r="D75" s="1">
        <v>4281.5</v>
      </c>
      <c r="E75" s="21">
        <v>2.69</v>
      </c>
      <c r="F75" s="21">
        <v>-0.02</v>
      </c>
      <c r="G75" s="21">
        <v>2.71</v>
      </c>
      <c r="H75" s="21">
        <v>2.67</v>
      </c>
      <c r="I75" s="20">
        <v>3111425</v>
      </c>
      <c r="J75">
        <f>Table1[[#This Row],[Price]]*Table1[[#This Row],[Volume]]/(1000000)</f>
        <v>8.3697332499999995</v>
      </c>
      <c r="K75" s="35">
        <f>(Table1[[#This Row],[High]]-Table1[[#This Row],[Low]])/Table1[[#This Row],[Price]]</f>
        <v>1.4869888475836444E-2</v>
      </c>
    </row>
    <row r="76" spans="1:11">
      <c r="A76" t="s">
        <v>396</v>
      </c>
      <c r="B76" t="s">
        <v>397</v>
      </c>
      <c r="C76" t="s">
        <v>30</v>
      </c>
      <c r="D76" s="1">
        <v>4227.4399999999996</v>
      </c>
      <c r="E76">
        <v>5.13</v>
      </c>
      <c r="F76">
        <v>-0.01</v>
      </c>
      <c r="G76">
        <v>5.15</v>
      </c>
      <c r="H76">
        <v>5.05</v>
      </c>
      <c r="I76">
        <v>1792810</v>
      </c>
      <c r="J76">
        <f>Table1[[#This Row],[Price]]*Table1[[#This Row],[Volume]]/(1000000)</f>
        <v>9.1971152999999983</v>
      </c>
      <c r="K76" s="35">
        <f>(Table1[[#This Row],[High]]-Table1[[#This Row],[Low]])/Table1[[#This Row],[Price]]</f>
        <v>1.9493177387914333E-2</v>
      </c>
    </row>
    <row r="77" spans="1:11">
      <c r="A77" t="s">
        <v>298</v>
      </c>
      <c r="B77" t="s">
        <v>299</v>
      </c>
      <c r="C77" t="s">
        <v>27</v>
      </c>
      <c r="D77" s="1">
        <v>4171.3900000000003</v>
      </c>
      <c r="E77" s="21">
        <v>2.52</v>
      </c>
      <c r="F77" s="21">
        <v>0.02</v>
      </c>
      <c r="G77" s="21">
        <v>2.5299999999999998</v>
      </c>
      <c r="H77" s="21">
        <v>2.48</v>
      </c>
      <c r="I77" s="20">
        <v>4882179</v>
      </c>
      <c r="J77">
        <f>Table1[[#This Row],[Price]]*Table1[[#This Row],[Volume]]/(1000000)</f>
        <v>12.30309108</v>
      </c>
      <c r="K77" s="35">
        <f>(Table1[[#This Row],[High]]-Table1[[#This Row],[Low]])/Table1[[#This Row],[Price]]</f>
        <v>1.9841269841269771E-2</v>
      </c>
    </row>
    <row r="78" spans="1:11">
      <c r="A78" t="s">
        <v>116</v>
      </c>
      <c r="B78" t="s">
        <v>117</v>
      </c>
      <c r="C78" t="s">
        <v>11</v>
      </c>
      <c r="D78" s="1">
        <v>4115.34</v>
      </c>
      <c r="E78" s="21">
        <v>6.81</v>
      </c>
      <c r="F78" s="21">
        <v>-0.16</v>
      </c>
      <c r="G78" s="21">
        <v>6.86</v>
      </c>
      <c r="H78" s="21">
        <v>6.75</v>
      </c>
      <c r="I78" s="20">
        <v>2101516</v>
      </c>
      <c r="J78">
        <f>Table1[[#This Row],[Price]]*Table1[[#This Row],[Volume]]/(1000000)</f>
        <v>14.311323959999999</v>
      </c>
      <c r="K78" s="35">
        <f>(Table1[[#This Row],[High]]-Table1[[#This Row],[Low]])/Table1[[#This Row],[Price]]</f>
        <v>1.6152716593245277E-2</v>
      </c>
    </row>
    <row r="79" spans="1:11">
      <c r="A79" t="s">
        <v>9</v>
      </c>
      <c r="B79" t="s">
        <v>10</v>
      </c>
      <c r="C79" t="s">
        <v>11</v>
      </c>
      <c r="D79" s="1">
        <v>3978.3</v>
      </c>
      <c r="E79" s="21">
        <v>7.88</v>
      </c>
      <c r="F79" s="21">
        <v>-0.12</v>
      </c>
      <c r="G79" s="21">
        <v>7.9</v>
      </c>
      <c r="H79" s="21">
        <v>7.79</v>
      </c>
      <c r="I79" s="20">
        <v>897709</v>
      </c>
      <c r="J79">
        <f>Table1[[#This Row],[Price]]*Table1[[#This Row],[Volume]]/(1000000)</f>
        <v>7.07394692</v>
      </c>
      <c r="K79" s="35">
        <f>(Table1[[#This Row],[High]]-Table1[[#This Row],[Low]])/Table1[[#This Row],[Price]]</f>
        <v>1.3959390862944203E-2</v>
      </c>
    </row>
    <row r="80" spans="1:11">
      <c r="A80" t="s">
        <v>412</v>
      </c>
      <c r="B80" t="s">
        <v>413</v>
      </c>
      <c r="C80" t="s">
        <v>21</v>
      </c>
      <c r="D80" s="1">
        <v>3978.09</v>
      </c>
      <c r="E80">
        <v>44</v>
      </c>
      <c r="F80">
        <v>-0.31</v>
      </c>
      <c r="G80">
        <v>44.07</v>
      </c>
      <c r="H80">
        <v>43.75</v>
      </c>
      <c r="I80">
        <v>281551</v>
      </c>
      <c r="J80">
        <f>Table1[[#This Row],[Price]]*Table1[[#This Row],[Volume]]/(1000000)</f>
        <v>12.388244</v>
      </c>
      <c r="K80" s="35">
        <f>(Table1[[#This Row],[High]]-Table1[[#This Row],[Low]])/Table1[[#This Row],[Price]]</f>
        <v>7.2727272727272788E-3</v>
      </c>
    </row>
    <row r="81" spans="1:11">
      <c r="A81" t="s">
        <v>158</v>
      </c>
      <c r="B81" t="s">
        <v>159</v>
      </c>
      <c r="C81" t="s">
        <v>8</v>
      </c>
      <c r="D81" s="1">
        <v>3898.1</v>
      </c>
      <c r="E81" s="21">
        <v>9.26</v>
      </c>
      <c r="F81" s="21">
        <v>-0.05</v>
      </c>
      <c r="G81" s="21">
        <v>9.27</v>
      </c>
      <c r="H81" s="21">
        <v>9.17</v>
      </c>
      <c r="I81" s="20">
        <v>1571633</v>
      </c>
      <c r="J81">
        <f>Table1[[#This Row],[Price]]*Table1[[#This Row],[Volume]]/(1000000)</f>
        <v>14.55332158</v>
      </c>
      <c r="K81" s="35">
        <f>(Table1[[#This Row],[High]]-Table1[[#This Row],[Low]])/Table1[[#This Row],[Price]]</f>
        <v>1.0799136069114432E-2</v>
      </c>
    </row>
    <row r="82" spans="1:11">
      <c r="A82" t="s">
        <v>120</v>
      </c>
      <c r="B82" t="s">
        <v>121</v>
      </c>
      <c r="C82" t="s">
        <v>8</v>
      </c>
      <c r="D82" s="1">
        <v>3819.95</v>
      </c>
      <c r="E82" s="21">
        <v>2.39</v>
      </c>
      <c r="F82" s="21">
        <v>0.01</v>
      </c>
      <c r="G82" s="21">
        <v>2.4</v>
      </c>
      <c r="H82" s="21">
        <v>2.355</v>
      </c>
      <c r="I82" s="20">
        <v>7342033</v>
      </c>
      <c r="J82">
        <f>Table1[[#This Row],[Price]]*Table1[[#This Row],[Volume]]/(1000000)</f>
        <v>17.54745887</v>
      </c>
      <c r="K82" s="35">
        <f>(Table1[[#This Row],[High]]-Table1[[#This Row],[Low]])/Table1[[#This Row],[Price]]</f>
        <v>1.8828451882845158E-2</v>
      </c>
    </row>
    <row r="83" spans="1:11">
      <c r="A83" t="s">
        <v>392</v>
      </c>
      <c r="B83" t="s">
        <v>393</v>
      </c>
      <c r="C83" t="s">
        <v>14</v>
      </c>
      <c r="D83" s="1">
        <v>3787.72</v>
      </c>
      <c r="E83">
        <v>7.73</v>
      </c>
      <c r="F83">
        <v>-0.16</v>
      </c>
      <c r="G83">
        <v>7.82</v>
      </c>
      <c r="H83">
        <v>7.63</v>
      </c>
      <c r="I83">
        <v>1703728</v>
      </c>
      <c r="J83">
        <f>Table1[[#This Row],[Price]]*Table1[[#This Row],[Volume]]/(1000000)</f>
        <v>13.169817440000001</v>
      </c>
      <c r="K83" s="35">
        <f>(Table1[[#This Row],[High]]-Table1[[#This Row],[Low]])/Table1[[#This Row],[Price]]</f>
        <v>2.4579560155239377E-2</v>
      </c>
    </row>
    <row r="84" spans="1:11">
      <c r="A84" t="s">
        <v>156</v>
      </c>
      <c r="B84" t="s">
        <v>157</v>
      </c>
      <c r="C84" t="s">
        <v>24</v>
      </c>
      <c r="D84" s="1">
        <v>3767.21</v>
      </c>
      <c r="E84" s="21">
        <v>2.17</v>
      </c>
      <c r="F84" s="21">
        <v>-0.02</v>
      </c>
      <c r="G84" s="21">
        <v>2.1749999999999998</v>
      </c>
      <c r="H84" s="21">
        <v>2.15</v>
      </c>
      <c r="I84" s="20">
        <v>3557700</v>
      </c>
      <c r="J84">
        <f>Table1[[#This Row],[Price]]*Table1[[#This Row],[Volume]]/(1000000)</f>
        <v>7.7202089999999997</v>
      </c>
      <c r="K84" s="35">
        <f>(Table1[[#This Row],[High]]-Table1[[#This Row],[Low]])/Table1[[#This Row],[Price]]</f>
        <v>1.1520737327188899E-2</v>
      </c>
    </row>
    <row r="85" spans="1:11">
      <c r="A85" t="s">
        <v>400</v>
      </c>
      <c r="B85" t="s">
        <v>401</v>
      </c>
      <c r="C85" t="s">
        <v>21</v>
      </c>
      <c r="D85" s="1">
        <v>3675.58</v>
      </c>
      <c r="E85">
        <v>4.72</v>
      </c>
      <c r="F85">
        <v>-0.09</v>
      </c>
      <c r="G85">
        <v>4.7300000000000004</v>
      </c>
      <c r="H85">
        <v>4.67</v>
      </c>
      <c r="I85">
        <v>1957825</v>
      </c>
      <c r="J85">
        <f>Table1[[#This Row],[Price]]*Table1[[#This Row],[Volume]]/(1000000)</f>
        <v>9.2409339999999993</v>
      </c>
      <c r="K85" s="35">
        <f>(Table1[[#This Row],[High]]-Table1[[#This Row],[Low]])/Table1[[#This Row],[Price]]</f>
        <v>1.2711864406779768E-2</v>
      </c>
    </row>
    <row r="86" spans="1:11">
      <c r="A86" t="s">
        <v>6</v>
      </c>
      <c r="B86" t="s">
        <v>7</v>
      </c>
      <c r="C86" t="s">
        <v>8</v>
      </c>
      <c r="D86" s="1">
        <v>3635.02</v>
      </c>
      <c r="E86" s="21">
        <v>5.96</v>
      </c>
      <c r="F86" s="21">
        <v>0.12</v>
      </c>
      <c r="G86" s="21">
        <v>5.9950000000000001</v>
      </c>
      <c r="H86" s="21">
        <v>5.74</v>
      </c>
      <c r="I86" s="20">
        <v>2523345</v>
      </c>
      <c r="J86">
        <f>Table1[[#This Row],[Price]]*Table1[[#This Row],[Volume]]/(1000000)</f>
        <v>15.0391362</v>
      </c>
      <c r="K86" s="35">
        <f>(Table1[[#This Row],[High]]-Table1[[#This Row],[Low]])/Table1[[#This Row],[Price]]</f>
        <v>4.2785234899328839E-2</v>
      </c>
    </row>
    <row r="87" spans="1:11">
      <c r="A87" t="s">
        <v>324</v>
      </c>
      <c r="B87" t="s">
        <v>325</v>
      </c>
      <c r="C87" t="s">
        <v>30</v>
      </c>
      <c r="D87" s="1">
        <v>3508.12</v>
      </c>
      <c r="E87">
        <v>4.2699999999999996</v>
      </c>
      <c r="F87">
        <v>0.14000000000000001</v>
      </c>
      <c r="G87">
        <v>4.3</v>
      </c>
      <c r="H87">
        <v>4.1050000000000004</v>
      </c>
      <c r="I87">
        <v>8836932</v>
      </c>
      <c r="J87">
        <f>Table1[[#This Row],[Price]]*Table1[[#This Row],[Volume]]/(1000000)</f>
        <v>37.73369963999999</v>
      </c>
      <c r="K87" s="35">
        <f>(Table1[[#This Row],[High]]-Table1[[#This Row],[Low]])/Table1[[#This Row],[Price]]</f>
        <v>4.5667447306791432E-2</v>
      </c>
    </row>
    <row r="88" spans="1:11">
      <c r="A88" t="s">
        <v>314</v>
      </c>
      <c r="B88" t="s">
        <v>315</v>
      </c>
      <c r="C88" t="s">
        <v>11</v>
      </c>
      <c r="D88" s="1">
        <v>3448.01</v>
      </c>
      <c r="E88">
        <v>11.91</v>
      </c>
      <c r="F88">
        <v>-0.17</v>
      </c>
      <c r="G88">
        <v>12</v>
      </c>
      <c r="H88">
        <v>11.55</v>
      </c>
      <c r="I88">
        <v>224533</v>
      </c>
      <c r="J88">
        <f>Table1[[#This Row],[Price]]*Table1[[#This Row],[Volume]]/(1000000)</f>
        <v>2.6741880300000003</v>
      </c>
      <c r="K88" s="35">
        <f>(Table1[[#This Row],[High]]-Table1[[#This Row],[Low]])/Table1[[#This Row],[Price]]</f>
        <v>3.7783375314861402E-2</v>
      </c>
    </row>
    <row r="89" spans="1:11">
      <c r="A89" t="s">
        <v>77</v>
      </c>
      <c r="B89" t="s">
        <v>78</v>
      </c>
      <c r="C89" t="s">
        <v>21</v>
      </c>
      <c r="D89" s="1">
        <v>3446.09</v>
      </c>
      <c r="E89" s="21">
        <v>10.45</v>
      </c>
      <c r="F89" s="21">
        <v>-0.22</v>
      </c>
      <c r="G89" s="21">
        <v>10.58</v>
      </c>
      <c r="H89" s="21">
        <v>10.44</v>
      </c>
      <c r="I89" s="20">
        <v>1079102</v>
      </c>
      <c r="J89">
        <f>Table1[[#This Row],[Price]]*Table1[[#This Row],[Volume]]/(1000000)</f>
        <v>11.276615899999998</v>
      </c>
      <c r="K89" s="35">
        <f>(Table1[[#This Row],[High]]-Table1[[#This Row],[Low]])/Table1[[#This Row],[Price]]</f>
        <v>1.3397129186602926E-2</v>
      </c>
    </row>
    <row r="90" spans="1:11">
      <c r="A90" t="s">
        <v>250</v>
      </c>
      <c r="B90" t="s">
        <v>251</v>
      </c>
      <c r="C90" t="s">
        <v>21</v>
      </c>
      <c r="D90" s="1">
        <v>3355.8</v>
      </c>
      <c r="E90" s="21">
        <v>5.33</v>
      </c>
      <c r="F90" s="21">
        <v>-0.04</v>
      </c>
      <c r="G90" s="21">
        <v>5.37</v>
      </c>
      <c r="H90" s="21">
        <v>5.25</v>
      </c>
      <c r="I90" s="20">
        <v>663784</v>
      </c>
      <c r="J90">
        <f>Table1[[#This Row],[Price]]*Table1[[#This Row],[Volume]]/(1000000)</f>
        <v>3.5379687200000003</v>
      </c>
      <c r="K90" s="35">
        <f>(Table1[[#This Row],[High]]-Table1[[#This Row],[Low]])/Table1[[#This Row],[Price]]</f>
        <v>2.251407129455912E-2</v>
      </c>
    </row>
    <row r="91" spans="1:11">
      <c r="A91" t="s">
        <v>172</v>
      </c>
      <c r="B91" t="s">
        <v>173</v>
      </c>
      <c r="C91" t="s">
        <v>21</v>
      </c>
      <c r="D91" s="1">
        <v>3313.48</v>
      </c>
      <c r="E91" s="21">
        <v>11</v>
      </c>
      <c r="F91" s="21">
        <v>-0.04</v>
      </c>
      <c r="G91" s="21">
        <v>11.04</v>
      </c>
      <c r="H91" s="21">
        <v>10.88</v>
      </c>
      <c r="I91" s="20">
        <v>898061</v>
      </c>
      <c r="J91">
        <f>Table1[[#This Row],[Price]]*Table1[[#This Row],[Volume]]/(1000000)</f>
        <v>9.8786710000000006</v>
      </c>
      <c r="K91" s="35">
        <f>(Table1[[#This Row],[High]]-Table1[[#This Row],[Low]])/Table1[[#This Row],[Price]]</f>
        <v>1.4545454545454396E-2</v>
      </c>
    </row>
    <row r="92" spans="1:11">
      <c r="A92" t="s">
        <v>230</v>
      </c>
      <c r="B92" t="s">
        <v>231</v>
      </c>
      <c r="C92" t="s">
        <v>8</v>
      </c>
      <c r="D92" s="1">
        <v>3294.25</v>
      </c>
      <c r="E92" s="21">
        <v>3.08</v>
      </c>
      <c r="F92" s="21">
        <v>-0.01</v>
      </c>
      <c r="G92" s="21">
        <v>3.09</v>
      </c>
      <c r="H92" s="21">
        <v>3.03</v>
      </c>
      <c r="I92" s="20">
        <v>4587753</v>
      </c>
      <c r="J92">
        <f>Table1[[#This Row],[Price]]*Table1[[#This Row],[Volume]]/(1000000)</f>
        <v>14.13027924</v>
      </c>
      <c r="K92" s="35">
        <f>(Table1[[#This Row],[High]]-Table1[[#This Row],[Low]])/Table1[[#This Row],[Price]]</f>
        <v>1.9480519480519497E-2</v>
      </c>
    </row>
    <row r="93" spans="1:11">
      <c r="A93" t="s">
        <v>188</v>
      </c>
      <c r="B93" t="s">
        <v>189</v>
      </c>
      <c r="C93" t="s">
        <v>11</v>
      </c>
      <c r="D93" s="1">
        <v>3281.8</v>
      </c>
      <c r="E93" s="21">
        <v>5.79</v>
      </c>
      <c r="F93" s="21">
        <v>-0.01</v>
      </c>
      <c r="G93" s="21">
        <v>5.8</v>
      </c>
      <c r="H93" s="21">
        <v>5.7</v>
      </c>
      <c r="I93" s="20">
        <v>1209202</v>
      </c>
      <c r="J93">
        <f>Table1[[#This Row],[Price]]*Table1[[#This Row],[Volume]]/(1000000)</f>
        <v>7.0012795800000003</v>
      </c>
      <c r="K93" s="35">
        <f>(Table1[[#This Row],[High]]-Table1[[#This Row],[Low]])/Table1[[#This Row],[Price]]</f>
        <v>1.7271157167530162E-2</v>
      </c>
    </row>
    <row r="94" spans="1:11">
      <c r="A94" t="s">
        <v>22</v>
      </c>
      <c r="B94" t="s">
        <v>23</v>
      </c>
      <c r="C94" t="s">
        <v>24</v>
      </c>
      <c r="D94" s="1">
        <v>3272.17</v>
      </c>
      <c r="E94" s="21">
        <v>21.67</v>
      </c>
      <c r="F94" s="21">
        <v>-0.16</v>
      </c>
      <c r="G94" s="21">
        <v>21.7</v>
      </c>
      <c r="H94" s="21">
        <v>21.18</v>
      </c>
      <c r="I94" s="20">
        <v>675145</v>
      </c>
      <c r="J94">
        <f>Table1[[#This Row],[Price]]*Table1[[#This Row],[Volume]]/(1000000)</f>
        <v>14.63039215</v>
      </c>
      <c r="K94" s="35">
        <f>(Table1[[#This Row],[High]]-Table1[[#This Row],[Low]])/Table1[[#This Row],[Price]]</f>
        <v>2.3996308260267631E-2</v>
      </c>
    </row>
    <row r="95" spans="1:11">
      <c r="A95" t="s">
        <v>354</v>
      </c>
      <c r="B95" t="s">
        <v>355</v>
      </c>
      <c r="C95" t="s">
        <v>58</v>
      </c>
      <c r="D95" s="1">
        <v>3242.31</v>
      </c>
      <c r="E95">
        <v>3.21</v>
      </c>
      <c r="F95">
        <v>-0.08</v>
      </c>
      <c r="G95">
        <v>3.24</v>
      </c>
      <c r="H95">
        <v>3.0550000000000002</v>
      </c>
      <c r="I95">
        <v>9488165</v>
      </c>
      <c r="J95">
        <f>Table1[[#This Row],[Price]]*Table1[[#This Row],[Volume]]/(1000000)</f>
        <v>30.45700965</v>
      </c>
      <c r="K95" s="35">
        <f>(Table1[[#This Row],[High]]-Table1[[#This Row],[Low]])/Table1[[#This Row],[Price]]</f>
        <v>5.7632398753894101E-2</v>
      </c>
    </row>
    <row r="96" spans="1:11">
      <c r="A96" t="s">
        <v>374</v>
      </c>
      <c r="B96" t="s">
        <v>375</v>
      </c>
      <c r="C96" t="s">
        <v>37</v>
      </c>
      <c r="D96" s="1">
        <v>3224.89</v>
      </c>
      <c r="E96">
        <v>4.62</v>
      </c>
      <c r="F96">
        <v>0.05</v>
      </c>
      <c r="G96">
        <v>4.63</v>
      </c>
      <c r="H96">
        <v>4.53</v>
      </c>
      <c r="I96">
        <v>3001566</v>
      </c>
      <c r="J96">
        <f>Table1[[#This Row],[Price]]*Table1[[#This Row],[Volume]]/(1000000)</f>
        <v>13.86723492</v>
      </c>
      <c r="K96" s="35">
        <f>(Table1[[#This Row],[High]]-Table1[[#This Row],[Low]])/Table1[[#This Row],[Price]]</f>
        <v>2.1645021645021568E-2</v>
      </c>
    </row>
    <row r="97" spans="1:11">
      <c r="A97" t="s">
        <v>372</v>
      </c>
      <c r="B97" t="s">
        <v>373</v>
      </c>
      <c r="C97" t="s">
        <v>14</v>
      </c>
      <c r="D97" s="1">
        <v>3114.19</v>
      </c>
      <c r="E97">
        <v>13.24</v>
      </c>
      <c r="F97">
        <v>-0.16</v>
      </c>
      <c r="G97">
        <v>13.37</v>
      </c>
      <c r="H97">
        <v>13.2</v>
      </c>
      <c r="I97">
        <v>1809781</v>
      </c>
      <c r="J97">
        <f>Table1[[#This Row],[Price]]*Table1[[#This Row],[Volume]]/(1000000)</f>
        <v>23.961500440000002</v>
      </c>
      <c r="K97" s="35">
        <f>(Table1[[#This Row],[High]]-Table1[[#This Row],[Low]])/Table1[[#This Row],[Price]]</f>
        <v>1.2839879154078544E-2</v>
      </c>
    </row>
    <row r="98" spans="1:11">
      <c r="A98" t="s">
        <v>356</v>
      </c>
      <c r="B98" t="s">
        <v>357</v>
      </c>
      <c r="C98" t="s">
        <v>58</v>
      </c>
      <c r="D98" s="1">
        <v>3026.66</v>
      </c>
      <c r="E98">
        <v>11.89</v>
      </c>
      <c r="F98">
        <v>-0.27</v>
      </c>
      <c r="G98">
        <v>11.95</v>
      </c>
      <c r="H98">
        <v>11.79</v>
      </c>
      <c r="I98">
        <v>773491</v>
      </c>
      <c r="J98">
        <f>Table1[[#This Row],[Price]]*Table1[[#This Row],[Volume]]/(1000000)</f>
        <v>9.1968079899999999</v>
      </c>
      <c r="K98" s="35">
        <f>(Table1[[#This Row],[High]]-Table1[[#This Row],[Low]])/Table1[[#This Row],[Price]]</f>
        <v>1.3456686291000853E-2</v>
      </c>
    </row>
    <row r="99" spans="1:11">
      <c r="A99" t="s">
        <v>184</v>
      </c>
      <c r="B99" t="s">
        <v>185</v>
      </c>
      <c r="C99" t="s">
        <v>30</v>
      </c>
      <c r="D99" s="1">
        <v>2953.22</v>
      </c>
      <c r="E99" s="21">
        <v>25.62</v>
      </c>
      <c r="F99" s="21">
        <v>0.12</v>
      </c>
      <c r="G99" s="21">
        <v>25.73</v>
      </c>
      <c r="H99" s="21">
        <v>24.9</v>
      </c>
      <c r="I99" s="20">
        <v>557774</v>
      </c>
      <c r="J99">
        <f>Table1[[#This Row],[Price]]*Table1[[#This Row],[Volume]]/(1000000)</f>
        <v>14.290169880000001</v>
      </c>
      <c r="K99" s="35">
        <f>(Table1[[#This Row],[High]]-Table1[[#This Row],[Low]])/Table1[[#This Row],[Price]]</f>
        <v>3.23965651834505E-2</v>
      </c>
    </row>
    <row r="100" spans="1:11">
      <c r="A100" t="s">
        <v>168</v>
      </c>
      <c r="B100" t="s">
        <v>169</v>
      </c>
      <c r="C100" t="s">
        <v>5</v>
      </c>
      <c r="D100" s="1">
        <v>2886.02</v>
      </c>
      <c r="E100" s="21">
        <v>4.7699999999999996</v>
      </c>
      <c r="F100" s="21">
        <v>0</v>
      </c>
      <c r="G100" s="21">
        <v>4.79</v>
      </c>
      <c r="H100" s="21">
        <v>4.72</v>
      </c>
      <c r="I100" s="20">
        <v>1230442</v>
      </c>
      <c r="J100">
        <f>Table1[[#This Row],[Price]]*Table1[[#This Row],[Volume]]/(1000000)</f>
        <v>5.8692083400000001</v>
      </c>
      <c r="K100" s="35">
        <f>(Table1[[#This Row],[High]]-Table1[[#This Row],[Low]])/Table1[[#This Row],[Price]]</f>
        <v>1.4675052410901529E-2</v>
      </c>
    </row>
    <row r="101" spans="1:11">
      <c r="A101" t="s">
        <v>220</v>
      </c>
      <c r="B101" t="s">
        <v>221</v>
      </c>
      <c r="C101" t="s">
        <v>8</v>
      </c>
      <c r="D101" s="1">
        <v>2877.13</v>
      </c>
      <c r="E101" s="21">
        <v>4.9000000000000004</v>
      </c>
      <c r="F101" s="21">
        <v>-0.06</v>
      </c>
      <c r="G101" s="21">
        <v>4.95</v>
      </c>
      <c r="H101" s="21">
        <v>4.87</v>
      </c>
      <c r="I101" s="20">
        <v>2814835</v>
      </c>
      <c r="J101">
        <f>Table1[[#This Row],[Price]]*Table1[[#This Row],[Volume]]/(1000000)</f>
        <v>13.792691500000002</v>
      </c>
      <c r="K101" s="35">
        <f>(Table1[[#This Row],[High]]-Table1[[#This Row],[Low]])/Table1[[#This Row],[Price]]</f>
        <v>1.632653061224491E-2</v>
      </c>
    </row>
    <row r="102" spans="1:11">
      <c r="A102" t="s">
        <v>290</v>
      </c>
      <c r="B102" t="s">
        <v>291</v>
      </c>
      <c r="C102" t="s">
        <v>8</v>
      </c>
      <c r="D102" s="1">
        <v>2723.77</v>
      </c>
      <c r="E102" s="21">
        <v>14.17</v>
      </c>
      <c r="F102" s="21">
        <v>-0.14000000000000001</v>
      </c>
      <c r="G102" s="21">
        <v>14.255000000000001</v>
      </c>
      <c r="H102" s="21">
        <v>13.8</v>
      </c>
      <c r="I102" s="20">
        <v>1015193</v>
      </c>
      <c r="J102">
        <f>Table1[[#This Row],[Price]]*Table1[[#This Row],[Volume]]/(1000000)</f>
        <v>14.38528481</v>
      </c>
      <c r="K102" s="35">
        <f>(Table1[[#This Row],[High]]-Table1[[#This Row],[Low]])/Table1[[#This Row],[Price]]</f>
        <v>3.2110091743119268E-2</v>
      </c>
    </row>
    <row r="103" spans="1:11">
      <c r="A103" t="s">
        <v>240</v>
      </c>
      <c r="B103" t="s">
        <v>241</v>
      </c>
      <c r="C103" t="s">
        <v>8</v>
      </c>
      <c r="D103" s="1">
        <v>2622.28</v>
      </c>
      <c r="E103" s="21">
        <v>8.59</v>
      </c>
      <c r="F103" s="21">
        <v>-0.17</v>
      </c>
      <c r="G103" s="21">
        <v>8.66</v>
      </c>
      <c r="H103" s="21">
        <v>8.52</v>
      </c>
      <c r="I103" s="20">
        <v>1601817</v>
      </c>
      <c r="J103">
        <f>Table1[[#This Row],[Price]]*Table1[[#This Row],[Volume]]/(1000000)</f>
        <v>13.759608029999999</v>
      </c>
      <c r="K103" s="35">
        <f>(Table1[[#This Row],[High]]-Table1[[#This Row],[Low]])/Table1[[#This Row],[Price]]</f>
        <v>1.6298020954598438E-2</v>
      </c>
    </row>
    <row r="104" spans="1:11">
      <c r="A104" t="s">
        <v>118</v>
      </c>
      <c r="B104" t="s">
        <v>119</v>
      </c>
      <c r="C104" t="s">
        <v>8</v>
      </c>
      <c r="D104" s="1">
        <v>2607.98</v>
      </c>
      <c r="E104" s="21">
        <v>6.74</v>
      </c>
      <c r="F104" s="21">
        <v>0</v>
      </c>
      <c r="G104" s="21">
        <v>6.76</v>
      </c>
      <c r="H104" s="21">
        <v>6.64</v>
      </c>
      <c r="I104" s="20">
        <v>1055570</v>
      </c>
      <c r="J104">
        <f>Table1[[#This Row],[Price]]*Table1[[#This Row],[Volume]]/(1000000)</f>
        <v>7.1145417999999996</v>
      </c>
      <c r="K104" s="35">
        <f>(Table1[[#This Row],[High]]-Table1[[#This Row],[Low]])/Table1[[#This Row],[Price]]</f>
        <v>1.7804154302670638E-2</v>
      </c>
    </row>
    <row r="105" spans="1:11">
      <c r="A105" t="s">
        <v>200</v>
      </c>
      <c r="B105" t="s">
        <v>201</v>
      </c>
      <c r="C105" t="s">
        <v>37</v>
      </c>
      <c r="D105" s="1">
        <v>2604.96</v>
      </c>
      <c r="E105" s="21">
        <v>2.6</v>
      </c>
      <c r="F105" s="21">
        <v>0</v>
      </c>
      <c r="G105" s="21">
        <v>2.6</v>
      </c>
      <c r="H105" s="21">
        <v>2.56</v>
      </c>
      <c r="I105" s="20">
        <v>1839330</v>
      </c>
      <c r="J105">
        <f>Table1[[#This Row],[Price]]*Table1[[#This Row],[Volume]]/(1000000)</f>
        <v>4.7822579999999997</v>
      </c>
      <c r="K105" s="35">
        <f>(Table1[[#This Row],[High]]-Table1[[#This Row],[Low]])/Table1[[#This Row],[Price]]</f>
        <v>1.5384615384615398E-2</v>
      </c>
    </row>
    <row r="106" spans="1:11">
      <c r="A106" t="s">
        <v>202</v>
      </c>
      <c r="B106" t="s">
        <v>203</v>
      </c>
      <c r="C106" t="s">
        <v>8</v>
      </c>
      <c r="D106" s="1">
        <v>2517.7199999999998</v>
      </c>
      <c r="E106" s="21">
        <v>14.57</v>
      </c>
      <c r="F106" s="21">
        <v>0.1</v>
      </c>
      <c r="G106" s="21">
        <v>14.6</v>
      </c>
      <c r="H106" s="21">
        <v>14.13</v>
      </c>
      <c r="I106" s="20">
        <v>1960501</v>
      </c>
      <c r="J106">
        <f>Table1[[#This Row],[Price]]*Table1[[#This Row],[Volume]]/(1000000)</f>
        <v>28.564499569999999</v>
      </c>
      <c r="K106" s="35">
        <f>(Table1[[#This Row],[High]]-Table1[[#This Row],[Low]])/Table1[[#This Row],[Price]]</f>
        <v>3.2258064516128955E-2</v>
      </c>
    </row>
    <row r="107" spans="1:11">
      <c r="A107" t="s">
        <v>85</v>
      </c>
      <c r="B107" t="s">
        <v>86</v>
      </c>
      <c r="C107" t="s">
        <v>5</v>
      </c>
      <c r="D107" s="1">
        <v>2487.25</v>
      </c>
      <c r="E107" s="21">
        <v>5.72</v>
      </c>
      <c r="F107" s="21">
        <v>-0.02</v>
      </c>
      <c r="G107" s="21">
        <v>5.72</v>
      </c>
      <c r="H107" s="21">
        <v>5.64</v>
      </c>
      <c r="I107" s="20">
        <v>2428285</v>
      </c>
      <c r="J107">
        <f>Table1[[#This Row],[Price]]*Table1[[#This Row],[Volume]]/(1000000)</f>
        <v>13.889790199999998</v>
      </c>
      <c r="K107" s="35">
        <f>(Table1[[#This Row],[High]]-Table1[[#This Row],[Low]])/Table1[[#This Row],[Price]]</f>
        <v>1.3986013986014E-2</v>
      </c>
    </row>
    <row r="108" spans="1:11">
      <c r="A108" t="s">
        <v>246</v>
      </c>
      <c r="B108" t="s">
        <v>247</v>
      </c>
      <c r="C108" t="s">
        <v>21</v>
      </c>
      <c r="D108" s="1">
        <v>2385.54</v>
      </c>
      <c r="E108" s="21">
        <v>49.5</v>
      </c>
      <c r="F108" s="21">
        <v>0.06</v>
      </c>
      <c r="G108" s="21">
        <v>49.58</v>
      </c>
      <c r="H108" s="21">
        <v>48.74</v>
      </c>
      <c r="I108" s="20">
        <v>142291</v>
      </c>
      <c r="J108">
        <f>Table1[[#This Row],[Price]]*Table1[[#This Row],[Volume]]/(1000000)</f>
        <v>7.0434045000000003</v>
      </c>
      <c r="K108" s="35">
        <f>(Table1[[#This Row],[High]]-Table1[[#This Row],[Low]])/Table1[[#This Row],[Price]]</f>
        <v>1.6969696969696895E-2</v>
      </c>
    </row>
    <row r="109" spans="1:11">
      <c r="A109" t="s">
        <v>296</v>
      </c>
      <c r="B109" t="s">
        <v>297</v>
      </c>
      <c r="C109" t="s">
        <v>30</v>
      </c>
      <c r="D109" s="1">
        <v>2382.54</v>
      </c>
      <c r="E109" s="21">
        <v>3.65</v>
      </c>
      <c r="F109" s="21">
        <v>-0.02</v>
      </c>
      <c r="G109" s="21">
        <v>3.67</v>
      </c>
      <c r="H109" s="21">
        <v>3.62</v>
      </c>
      <c r="I109" s="20">
        <v>748169</v>
      </c>
      <c r="J109">
        <f>Table1[[#This Row],[Price]]*Table1[[#This Row],[Volume]]/(1000000)</f>
        <v>2.7308168500000001</v>
      </c>
      <c r="K109" s="35">
        <f>(Table1[[#This Row],[High]]-Table1[[#This Row],[Low]])/Table1[[#This Row],[Price]]</f>
        <v>1.3698630136986254E-2</v>
      </c>
    </row>
    <row r="110" spans="1:11">
      <c r="A110" t="s">
        <v>100</v>
      </c>
      <c r="B110" t="s">
        <v>101</v>
      </c>
      <c r="C110" t="s">
        <v>30</v>
      </c>
      <c r="D110" s="1">
        <v>2378</v>
      </c>
      <c r="E110" s="21">
        <v>23.49</v>
      </c>
      <c r="F110" s="21">
        <v>-0.23</v>
      </c>
      <c r="G110" s="21">
        <v>23.51</v>
      </c>
      <c r="H110" s="21">
        <v>23.17</v>
      </c>
      <c r="I110" s="20">
        <v>214121</v>
      </c>
      <c r="J110">
        <f>Table1[[#This Row],[Price]]*Table1[[#This Row],[Volume]]/(1000000)</f>
        <v>5.0297022900000004</v>
      </c>
      <c r="K110" s="35">
        <f>(Table1[[#This Row],[High]]-Table1[[#This Row],[Low]])/Table1[[#This Row],[Price]]</f>
        <v>1.4474244359301825E-2</v>
      </c>
    </row>
    <row r="111" spans="1:11">
      <c r="A111" t="s">
        <v>222</v>
      </c>
      <c r="B111" t="s">
        <v>223</v>
      </c>
      <c r="C111" t="s">
        <v>8</v>
      </c>
      <c r="D111" s="1">
        <v>2370.33</v>
      </c>
      <c r="E111" s="21">
        <v>8.85</v>
      </c>
      <c r="F111" s="21">
        <v>-7.0000000000000007E-2</v>
      </c>
      <c r="G111" s="21">
        <v>8.85</v>
      </c>
      <c r="H111" s="21">
        <v>8.5500000000000007</v>
      </c>
      <c r="I111" s="20">
        <v>695211</v>
      </c>
      <c r="J111">
        <f>Table1[[#This Row],[Price]]*Table1[[#This Row],[Volume]]/(1000000)</f>
        <v>6.1526173499999999</v>
      </c>
      <c r="K111" s="35">
        <f>(Table1[[#This Row],[High]]-Table1[[#This Row],[Low]])/Table1[[#This Row],[Price]]</f>
        <v>3.3898305084745645E-2</v>
      </c>
    </row>
    <row r="112" spans="1:11">
      <c r="A112" t="s">
        <v>122</v>
      </c>
      <c r="B112" t="s">
        <v>123</v>
      </c>
      <c r="C112" t="s">
        <v>30</v>
      </c>
      <c r="D112" s="1">
        <v>2356.96</v>
      </c>
      <c r="E112" s="21">
        <v>0.995</v>
      </c>
      <c r="F112" s="21">
        <v>-2.5000000000000001E-2</v>
      </c>
      <c r="G112" s="21">
        <v>1.0049999999999999</v>
      </c>
      <c r="H112" s="21">
        <v>0.98499999999999999</v>
      </c>
      <c r="I112" s="20">
        <v>16809216</v>
      </c>
      <c r="J112">
        <f>Table1[[#This Row],[Price]]*Table1[[#This Row],[Volume]]/(1000000)</f>
        <v>16.725169919999999</v>
      </c>
      <c r="K112" s="35">
        <f>(Table1[[#This Row],[High]]-Table1[[#This Row],[Low]])/Table1[[#This Row],[Price]]</f>
        <v>2.0100502512562721E-2</v>
      </c>
    </row>
    <row r="113" spans="1:11">
      <c r="A113" t="s">
        <v>402</v>
      </c>
      <c r="B113" t="s">
        <v>403</v>
      </c>
      <c r="C113" t="s">
        <v>5</v>
      </c>
      <c r="D113" s="1">
        <v>2268.9299999999998</v>
      </c>
      <c r="E113">
        <v>46.99</v>
      </c>
      <c r="F113">
        <v>-0.22</v>
      </c>
      <c r="G113">
        <v>47.1</v>
      </c>
      <c r="H113">
        <v>46.51</v>
      </c>
      <c r="I113">
        <v>32239</v>
      </c>
      <c r="J113">
        <f>Table1[[#This Row],[Price]]*Table1[[#This Row],[Volume]]/(1000000)</f>
        <v>1.51491061</v>
      </c>
      <c r="K113" s="35">
        <f>(Table1[[#This Row],[High]]-Table1[[#This Row],[Low]])/Table1[[#This Row],[Price]]</f>
        <v>1.2555862949563809E-2</v>
      </c>
    </row>
    <row r="114" spans="1:11">
      <c r="A114" t="s">
        <v>176</v>
      </c>
      <c r="B114" t="s">
        <v>177</v>
      </c>
      <c r="C114" t="s">
        <v>14</v>
      </c>
      <c r="D114" s="1">
        <v>2233.3000000000002</v>
      </c>
      <c r="E114" s="21">
        <v>12.02</v>
      </c>
      <c r="F114" s="21">
        <v>-0.35</v>
      </c>
      <c r="G114" s="21">
        <v>12.1</v>
      </c>
      <c r="H114" s="21">
        <v>11.75</v>
      </c>
      <c r="I114" s="20">
        <v>1618095</v>
      </c>
      <c r="J114">
        <f>Table1[[#This Row],[Price]]*Table1[[#This Row],[Volume]]/(1000000)</f>
        <v>19.449501899999998</v>
      </c>
      <c r="K114" s="35">
        <f>(Table1[[#This Row],[High]]-Table1[[#This Row],[Low]])/Table1[[#This Row],[Price]]</f>
        <v>2.9118136439267858E-2</v>
      </c>
    </row>
    <row r="115" spans="1:11">
      <c r="A115" t="s">
        <v>244</v>
      </c>
      <c r="B115" t="s">
        <v>245</v>
      </c>
      <c r="C115" t="s">
        <v>30</v>
      </c>
      <c r="D115" s="1">
        <v>2161.16</v>
      </c>
      <c r="E115" s="21">
        <v>13.2</v>
      </c>
      <c r="F115" s="21">
        <v>-0.01</v>
      </c>
      <c r="G115" s="21">
        <v>13.23</v>
      </c>
      <c r="H115" s="21">
        <v>12.91</v>
      </c>
      <c r="I115" s="20">
        <v>232674</v>
      </c>
      <c r="J115">
        <f>Table1[[#This Row],[Price]]*Table1[[#This Row],[Volume]]/(1000000)</f>
        <v>3.0712967999999998</v>
      </c>
      <c r="K115" s="35">
        <f>(Table1[[#This Row],[High]]-Table1[[#This Row],[Low]])/Table1[[#This Row],[Price]]</f>
        <v>2.4242424242424267E-2</v>
      </c>
    </row>
    <row r="116" spans="1:11">
      <c r="A116" t="s">
        <v>342</v>
      </c>
      <c r="B116" t="s">
        <v>343</v>
      </c>
      <c r="C116" t="s">
        <v>91</v>
      </c>
      <c r="D116" s="1">
        <v>2133.91</v>
      </c>
      <c r="E116">
        <v>3.22</v>
      </c>
      <c r="F116">
        <v>0.01</v>
      </c>
      <c r="G116">
        <v>3.22</v>
      </c>
      <c r="H116">
        <v>3.13</v>
      </c>
      <c r="I116">
        <v>2640067</v>
      </c>
      <c r="J116">
        <f>Table1[[#This Row],[Price]]*Table1[[#This Row],[Volume]]/(1000000)</f>
        <v>8.5010157399999997</v>
      </c>
      <c r="K116" s="35">
        <f>(Table1[[#This Row],[High]]-Table1[[#This Row],[Low]])/Table1[[#This Row],[Price]]</f>
        <v>2.7950310559006302E-2</v>
      </c>
    </row>
    <row r="117" spans="1:11">
      <c r="A117" t="s">
        <v>284</v>
      </c>
      <c r="B117" t="s">
        <v>285</v>
      </c>
      <c r="C117" t="s">
        <v>21</v>
      </c>
      <c r="D117" s="1">
        <v>2099.3000000000002</v>
      </c>
      <c r="E117" s="21">
        <v>2.84</v>
      </c>
      <c r="F117" s="21">
        <v>0</v>
      </c>
      <c r="G117" s="21">
        <v>2.84</v>
      </c>
      <c r="H117" s="21">
        <v>2.7749999999999999</v>
      </c>
      <c r="I117" s="20">
        <v>1757287</v>
      </c>
      <c r="J117">
        <f>Table1[[#This Row],[Price]]*Table1[[#This Row],[Volume]]/(1000000)</f>
        <v>4.9906950800000001</v>
      </c>
      <c r="K117" s="35">
        <f>(Table1[[#This Row],[High]]-Table1[[#This Row],[Low]])/Table1[[#This Row],[Price]]</f>
        <v>2.2887323943661955E-2</v>
      </c>
    </row>
    <row r="118" spans="1:11">
      <c r="A118" t="s">
        <v>150</v>
      </c>
      <c r="B118" t="s">
        <v>151</v>
      </c>
      <c r="C118" t="s">
        <v>5</v>
      </c>
      <c r="D118" s="1">
        <v>2096.4499999999998</v>
      </c>
      <c r="E118" s="21">
        <v>3.24</v>
      </c>
      <c r="F118" s="21">
        <v>0.02</v>
      </c>
      <c r="G118" s="21">
        <v>3.24</v>
      </c>
      <c r="H118" s="21">
        <v>3.17</v>
      </c>
      <c r="I118" s="20">
        <v>469702</v>
      </c>
      <c r="J118">
        <f>Table1[[#This Row],[Price]]*Table1[[#This Row],[Volume]]/(1000000)</f>
        <v>1.5218344800000003</v>
      </c>
      <c r="K118" s="35">
        <f>(Table1[[#This Row],[High]]-Table1[[#This Row],[Low]])/Table1[[#This Row],[Price]]</f>
        <v>2.1604938271605024E-2</v>
      </c>
    </row>
    <row r="119" spans="1:11">
      <c r="A119" t="s">
        <v>398</v>
      </c>
      <c r="B119" t="s">
        <v>399</v>
      </c>
      <c r="C119" t="s">
        <v>11</v>
      </c>
      <c r="D119" s="1">
        <v>2079.39</v>
      </c>
      <c r="E119">
        <v>1.375</v>
      </c>
      <c r="F119">
        <v>1.4999999999999999E-2</v>
      </c>
      <c r="G119">
        <v>1.375</v>
      </c>
      <c r="H119">
        <v>1.325</v>
      </c>
      <c r="I119">
        <v>4253455</v>
      </c>
      <c r="J119">
        <f>Table1[[#This Row],[Price]]*Table1[[#This Row],[Volume]]/(1000000)</f>
        <v>5.8485006249999998</v>
      </c>
      <c r="K119" s="35">
        <f>(Table1[[#This Row],[High]]-Table1[[#This Row],[Low]])/Table1[[#This Row],[Price]]</f>
        <v>3.6363636363636397E-2</v>
      </c>
    </row>
    <row r="120" spans="1:11">
      <c r="A120" t="s">
        <v>110</v>
      </c>
      <c r="B120" t="s">
        <v>111</v>
      </c>
      <c r="C120" t="s">
        <v>8</v>
      </c>
      <c r="D120" s="1">
        <v>2028.01</v>
      </c>
      <c r="E120" s="21">
        <v>4.18</v>
      </c>
      <c r="F120" s="21">
        <v>0.04</v>
      </c>
      <c r="G120" s="21">
        <v>4.1900000000000004</v>
      </c>
      <c r="H120" s="21">
        <v>4.0650000000000004</v>
      </c>
      <c r="I120" s="20">
        <v>2011011</v>
      </c>
      <c r="J120">
        <f>Table1[[#This Row],[Price]]*Table1[[#This Row],[Volume]]/(1000000)</f>
        <v>8.406025979999999</v>
      </c>
      <c r="K120" s="35">
        <f>(Table1[[#This Row],[High]]-Table1[[#This Row],[Low]])/Table1[[#This Row],[Price]]</f>
        <v>2.9904306220095697E-2</v>
      </c>
    </row>
    <row r="121" spans="1:11">
      <c r="A121" t="s">
        <v>270</v>
      </c>
      <c r="B121" t="s">
        <v>271</v>
      </c>
      <c r="C121" t="s">
        <v>8</v>
      </c>
      <c r="D121" s="1">
        <v>2024.12</v>
      </c>
      <c r="E121" s="21">
        <v>3.84</v>
      </c>
      <c r="F121" s="21">
        <v>-0.08</v>
      </c>
      <c r="G121" s="21">
        <v>3.94</v>
      </c>
      <c r="H121" s="21">
        <v>3.84</v>
      </c>
      <c r="I121" s="20">
        <v>3343672</v>
      </c>
      <c r="J121">
        <f>Table1[[#This Row],[Price]]*Table1[[#This Row],[Volume]]/(1000000)</f>
        <v>12.839700480000001</v>
      </c>
      <c r="K121" s="35">
        <f>(Table1[[#This Row],[High]]-Table1[[#This Row],[Low]])/Table1[[#This Row],[Price]]</f>
        <v>2.6041666666666692E-2</v>
      </c>
    </row>
    <row r="122" spans="1:11">
      <c r="A122" t="s">
        <v>146</v>
      </c>
      <c r="B122" t="s">
        <v>147</v>
      </c>
      <c r="C122" t="s">
        <v>37</v>
      </c>
      <c r="D122" s="1">
        <v>1995.62</v>
      </c>
      <c r="E122" s="21">
        <v>8.59</v>
      </c>
      <c r="F122" s="21">
        <v>-0.11</v>
      </c>
      <c r="G122" s="21">
        <v>8.6199999999999992</v>
      </c>
      <c r="H122" s="21">
        <v>8.5</v>
      </c>
      <c r="I122" s="20">
        <v>668584</v>
      </c>
      <c r="J122">
        <f>Table1[[#This Row],[Price]]*Table1[[#This Row],[Volume]]/(1000000)</f>
        <v>5.7431365599999999</v>
      </c>
      <c r="K122" s="35">
        <f>(Table1[[#This Row],[High]]-Table1[[#This Row],[Low]])/Table1[[#This Row],[Price]]</f>
        <v>1.3969732246798513E-2</v>
      </c>
    </row>
    <row r="123" spans="1:11">
      <c r="A123" t="s">
        <v>384</v>
      </c>
      <c r="B123" t="s">
        <v>385</v>
      </c>
      <c r="C123" t="s">
        <v>14</v>
      </c>
      <c r="D123" s="1">
        <v>1989.13</v>
      </c>
      <c r="E123">
        <v>3.36</v>
      </c>
      <c r="F123">
        <v>0</v>
      </c>
      <c r="G123">
        <v>3.37</v>
      </c>
      <c r="H123">
        <v>3.31</v>
      </c>
      <c r="I123">
        <v>711398</v>
      </c>
      <c r="J123">
        <f>Table1[[#This Row],[Price]]*Table1[[#This Row],[Volume]]/(1000000)</f>
        <v>2.39029728</v>
      </c>
      <c r="K123" s="35">
        <f>(Table1[[#This Row],[High]]-Table1[[#This Row],[Low]])/Table1[[#This Row],[Price]]</f>
        <v>1.7857142857142873E-2</v>
      </c>
    </row>
    <row r="124" spans="1:11">
      <c r="A124" t="s">
        <v>75</v>
      </c>
      <c r="B124" t="s">
        <v>76</v>
      </c>
      <c r="C124" t="s">
        <v>8</v>
      </c>
      <c r="D124" s="1">
        <v>1963.72</v>
      </c>
      <c r="E124" s="21">
        <v>13.26</v>
      </c>
      <c r="F124" s="21">
        <v>-0.03</v>
      </c>
      <c r="G124" s="21">
        <v>13.29</v>
      </c>
      <c r="H124" s="21">
        <v>13.08</v>
      </c>
      <c r="I124" s="20">
        <v>244819</v>
      </c>
      <c r="J124">
        <f>Table1[[#This Row],[Price]]*Table1[[#This Row],[Volume]]/(1000000)</f>
        <v>3.2462999400000001</v>
      </c>
      <c r="K124" s="35">
        <f>(Table1[[#This Row],[High]]-Table1[[#This Row],[Low]])/Table1[[#This Row],[Price]]</f>
        <v>1.583710407239812E-2</v>
      </c>
    </row>
    <row r="125" spans="1:11">
      <c r="A125" t="s">
        <v>3</v>
      </c>
      <c r="B125" t="s">
        <v>4</v>
      </c>
      <c r="C125" t="s">
        <v>5</v>
      </c>
      <c r="D125" s="1">
        <v>1893.63</v>
      </c>
      <c r="E125" s="21">
        <v>3.45</v>
      </c>
      <c r="F125" s="21">
        <v>0.05</v>
      </c>
      <c r="G125" s="21">
        <v>3.4550000000000001</v>
      </c>
      <c r="H125" s="21">
        <v>3.39</v>
      </c>
      <c r="I125" s="20">
        <v>495678</v>
      </c>
      <c r="J125">
        <f>Table1[[#This Row],[Price]]*Table1[[#This Row],[Volume]]/(1000000)</f>
        <v>1.7100891</v>
      </c>
      <c r="K125" s="35">
        <f>(Table1[[#This Row],[High]]-Table1[[#This Row],[Low]])/Table1[[#This Row],[Price]]</f>
        <v>1.8840579710144911E-2</v>
      </c>
    </row>
    <row r="126" spans="1:11">
      <c r="A126" t="s">
        <v>79</v>
      </c>
      <c r="B126" t="s">
        <v>80</v>
      </c>
      <c r="C126" t="s">
        <v>5</v>
      </c>
      <c r="D126" s="1">
        <v>1869.34</v>
      </c>
      <c r="E126" s="21">
        <v>2.93</v>
      </c>
      <c r="F126" s="21">
        <v>0.03</v>
      </c>
      <c r="G126" s="21">
        <v>2.93</v>
      </c>
      <c r="H126" s="21">
        <v>2.89</v>
      </c>
      <c r="I126" s="20">
        <v>1507521</v>
      </c>
      <c r="J126">
        <f>Table1[[#This Row],[Price]]*Table1[[#This Row],[Volume]]/(1000000)</f>
        <v>4.4170365299999998</v>
      </c>
      <c r="K126" s="35">
        <f>(Table1[[#This Row],[High]]-Table1[[#This Row],[Low]])/Table1[[#This Row],[Price]]</f>
        <v>1.3651877133105813E-2</v>
      </c>
    </row>
    <row r="127" spans="1:11">
      <c r="A127" t="s">
        <v>162</v>
      </c>
      <c r="B127" t="s">
        <v>163</v>
      </c>
      <c r="C127" t="s">
        <v>8</v>
      </c>
      <c r="D127" s="1">
        <v>1859.99</v>
      </c>
      <c r="E127" s="21">
        <v>3.39</v>
      </c>
      <c r="F127" s="21">
        <v>-0.05</v>
      </c>
      <c r="G127" s="21">
        <v>3.4</v>
      </c>
      <c r="H127" s="21">
        <v>3.35</v>
      </c>
      <c r="I127" s="20">
        <v>1870414</v>
      </c>
      <c r="J127">
        <f>Table1[[#This Row],[Price]]*Table1[[#This Row],[Volume]]/(1000000)</f>
        <v>6.3407034600000003</v>
      </c>
      <c r="K127" s="35">
        <f>(Table1[[#This Row],[High]]-Table1[[#This Row],[Low]])/Table1[[#This Row],[Price]]</f>
        <v>1.4749262536873104E-2</v>
      </c>
    </row>
    <row r="128" spans="1:11">
      <c r="A128" t="s">
        <v>248</v>
      </c>
      <c r="B128" t="s">
        <v>249</v>
      </c>
      <c r="C128" t="s">
        <v>24</v>
      </c>
      <c r="D128" s="1">
        <v>1819.8</v>
      </c>
      <c r="E128" s="21">
        <v>3.63</v>
      </c>
      <c r="F128" s="21">
        <v>0.1</v>
      </c>
      <c r="G128" s="21">
        <v>3.64</v>
      </c>
      <c r="H128" s="21">
        <v>3.39</v>
      </c>
      <c r="I128" s="20">
        <v>2085935</v>
      </c>
      <c r="J128">
        <f>Table1[[#This Row],[Price]]*Table1[[#This Row],[Volume]]/(1000000)</f>
        <v>7.5719440499999999</v>
      </c>
      <c r="K128" s="35">
        <f>(Table1[[#This Row],[High]]-Table1[[#This Row],[Low]])/Table1[[#This Row],[Price]]</f>
        <v>6.8870523415977963E-2</v>
      </c>
    </row>
    <row r="129" spans="1:11">
      <c r="A129" t="s">
        <v>332</v>
      </c>
      <c r="B129" t="s">
        <v>333</v>
      </c>
      <c r="C129" t="s">
        <v>30</v>
      </c>
      <c r="D129" s="1">
        <v>1770.53</v>
      </c>
      <c r="E129">
        <v>4.55</v>
      </c>
      <c r="F129">
        <v>0.01</v>
      </c>
      <c r="G129">
        <v>4.5599999999999996</v>
      </c>
      <c r="H129">
        <v>4.4800000000000004</v>
      </c>
      <c r="I129">
        <v>811797</v>
      </c>
      <c r="J129">
        <f>Table1[[#This Row],[Price]]*Table1[[#This Row],[Volume]]/(1000000)</f>
        <v>3.6936763499999996</v>
      </c>
      <c r="K129" s="35">
        <f>(Table1[[#This Row],[High]]-Table1[[#This Row],[Low]])/Table1[[#This Row],[Price]]</f>
        <v>1.7582417582417402E-2</v>
      </c>
    </row>
    <row r="130" spans="1:11">
      <c r="A130" t="s">
        <v>404</v>
      </c>
      <c r="B130" t="s">
        <v>405</v>
      </c>
      <c r="C130" t="s">
        <v>11</v>
      </c>
      <c r="D130" s="1">
        <v>1753.5</v>
      </c>
      <c r="E130">
        <v>3.3</v>
      </c>
      <c r="F130">
        <v>-0.05</v>
      </c>
      <c r="G130">
        <v>3.33</v>
      </c>
      <c r="H130">
        <v>3.27</v>
      </c>
      <c r="I130">
        <v>2169633</v>
      </c>
      <c r="J130">
        <f>Table1[[#This Row],[Price]]*Table1[[#This Row],[Volume]]/(1000000)</f>
        <v>7.1597888999999997</v>
      </c>
      <c r="K130" s="35">
        <f>(Table1[[#This Row],[High]]-Table1[[#This Row],[Low]])/Table1[[#This Row],[Price]]</f>
        <v>1.8181818181818198E-2</v>
      </c>
    </row>
    <row r="131" spans="1:11">
      <c r="A131" t="s">
        <v>242</v>
      </c>
      <c r="B131" t="s">
        <v>243</v>
      </c>
      <c r="C131" t="s">
        <v>8</v>
      </c>
      <c r="D131" s="1">
        <v>1735.56</v>
      </c>
      <c r="E131" s="21">
        <v>5.45</v>
      </c>
      <c r="F131" s="21">
        <v>-0.01</v>
      </c>
      <c r="G131" s="21">
        <v>5.47</v>
      </c>
      <c r="H131" s="21">
        <v>5.36</v>
      </c>
      <c r="I131" s="20">
        <v>708090</v>
      </c>
      <c r="J131">
        <f>Table1[[#This Row],[Price]]*Table1[[#This Row],[Volume]]/(1000000)</f>
        <v>3.8590905000000002</v>
      </c>
      <c r="K131" s="35">
        <f>(Table1[[#This Row],[High]]-Table1[[#This Row],[Low]])/Table1[[#This Row],[Price]]</f>
        <v>2.0183486238532004E-2</v>
      </c>
    </row>
    <row r="132" spans="1:11">
      <c r="A132" t="s">
        <v>89</v>
      </c>
      <c r="B132" t="s">
        <v>90</v>
      </c>
      <c r="C132" t="s">
        <v>91</v>
      </c>
      <c r="D132" s="1">
        <v>1713.88</v>
      </c>
      <c r="E132" s="21">
        <v>4.3499999999999996</v>
      </c>
      <c r="F132" s="21">
        <v>0.05</v>
      </c>
      <c r="G132" s="21">
        <v>4.3499999999999996</v>
      </c>
      <c r="H132" s="21">
        <v>4.24</v>
      </c>
      <c r="I132" s="20">
        <v>378198</v>
      </c>
      <c r="J132">
        <f>Table1[[#This Row],[Price]]*Table1[[#This Row],[Volume]]/(1000000)</f>
        <v>1.6451612999999998</v>
      </c>
      <c r="K132" s="35">
        <f>(Table1[[#This Row],[High]]-Table1[[#This Row],[Low]])/Table1[[#This Row],[Price]]</f>
        <v>2.5287356321838952E-2</v>
      </c>
    </row>
    <row r="133" spans="1:11">
      <c r="A133" t="s">
        <v>310</v>
      </c>
      <c r="B133" t="s">
        <v>311</v>
      </c>
      <c r="C133" t="s">
        <v>30</v>
      </c>
      <c r="D133" s="1">
        <v>1694.29</v>
      </c>
      <c r="E133">
        <v>8.09</v>
      </c>
      <c r="F133">
        <v>-0.18</v>
      </c>
      <c r="G133">
        <v>8.17</v>
      </c>
      <c r="H133">
        <v>8.06</v>
      </c>
      <c r="I133">
        <v>645521</v>
      </c>
      <c r="J133">
        <f>Table1[[#This Row],[Price]]*Table1[[#This Row],[Volume]]/(1000000)</f>
        <v>5.2222648899999999</v>
      </c>
      <c r="K133" s="35">
        <f>(Table1[[#This Row],[High]]-Table1[[#This Row],[Low]])/Table1[[#This Row],[Price]]</f>
        <v>1.3597033374536395E-2</v>
      </c>
    </row>
    <row r="134" spans="1:11">
      <c r="A134" t="s">
        <v>136</v>
      </c>
      <c r="B134" t="s">
        <v>137</v>
      </c>
      <c r="C134" t="s">
        <v>30</v>
      </c>
      <c r="D134" s="1">
        <v>1680.24</v>
      </c>
      <c r="E134" s="21">
        <v>3.73</v>
      </c>
      <c r="F134" s="21">
        <v>-0.09</v>
      </c>
      <c r="G134" s="21">
        <v>3.81</v>
      </c>
      <c r="H134" s="21">
        <v>3.71</v>
      </c>
      <c r="I134" s="20">
        <v>1773604</v>
      </c>
      <c r="J134">
        <f>Table1[[#This Row],[Price]]*Table1[[#This Row],[Volume]]/(1000000)</f>
        <v>6.6155429200000002</v>
      </c>
      <c r="K134" s="35">
        <f>(Table1[[#This Row],[High]]-Table1[[#This Row],[Low]])/Table1[[#This Row],[Price]]</f>
        <v>2.6809651474530856E-2</v>
      </c>
    </row>
    <row r="135" spans="1:11">
      <c r="A135" t="s">
        <v>87</v>
      </c>
      <c r="B135" t="s">
        <v>88</v>
      </c>
      <c r="C135" t="s">
        <v>5</v>
      </c>
      <c r="D135" s="1">
        <v>1649.13</v>
      </c>
      <c r="E135" s="21">
        <v>3.93</v>
      </c>
      <c r="F135" s="21">
        <v>0.01</v>
      </c>
      <c r="G135" s="21">
        <v>3.95</v>
      </c>
      <c r="H135" s="21">
        <v>3.86</v>
      </c>
      <c r="I135" s="20">
        <v>1756755</v>
      </c>
      <c r="J135">
        <f>Table1[[#This Row],[Price]]*Table1[[#This Row],[Volume]]/(1000000)</f>
        <v>6.9040471500000002</v>
      </c>
      <c r="K135" s="35">
        <f>(Table1[[#This Row],[High]]-Table1[[#This Row],[Low]])/Table1[[#This Row],[Price]]</f>
        <v>2.2900763358778702E-2</v>
      </c>
    </row>
    <row r="136" spans="1:11">
      <c r="A136" t="s">
        <v>104</v>
      </c>
      <c r="B136" t="s">
        <v>105</v>
      </c>
      <c r="C136" t="s">
        <v>5</v>
      </c>
      <c r="D136" s="1">
        <v>1647.81</v>
      </c>
      <c r="E136" s="21">
        <v>0.93500000000000005</v>
      </c>
      <c r="F136" s="21">
        <v>0.01</v>
      </c>
      <c r="G136" s="21">
        <v>0.93500000000000005</v>
      </c>
      <c r="H136" s="21">
        <v>0.92500000000000004</v>
      </c>
      <c r="I136" s="20">
        <v>4847644</v>
      </c>
      <c r="J136">
        <f>Table1[[#This Row],[Price]]*Table1[[#This Row],[Volume]]/(1000000)</f>
        <v>4.532547140000001</v>
      </c>
      <c r="K136" s="35">
        <f>(Table1[[#This Row],[High]]-Table1[[#This Row],[Low]])/Table1[[#This Row],[Price]]</f>
        <v>1.0695187165775409E-2</v>
      </c>
    </row>
    <row r="137" spans="1:11">
      <c r="A137" t="s">
        <v>140</v>
      </c>
      <c r="B137" t="s">
        <v>141</v>
      </c>
      <c r="C137" t="s">
        <v>21</v>
      </c>
      <c r="D137" s="1">
        <v>1635.06</v>
      </c>
      <c r="E137" s="21">
        <v>2.92</v>
      </c>
      <c r="F137" s="21">
        <v>-0.02</v>
      </c>
      <c r="G137" s="21">
        <v>2.9249999999999998</v>
      </c>
      <c r="H137" s="21">
        <v>2.87</v>
      </c>
      <c r="I137" s="20">
        <v>811492</v>
      </c>
      <c r="J137">
        <f>Table1[[#This Row],[Price]]*Table1[[#This Row],[Volume]]/(1000000)</f>
        <v>2.3695566400000003</v>
      </c>
      <c r="K137" s="35">
        <f>(Table1[[#This Row],[High]]-Table1[[#This Row],[Low]])/Table1[[#This Row],[Price]]</f>
        <v>1.8835616438356066E-2</v>
      </c>
    </row>
    <row r="138" spans="1:11">
      <c r="A138" t="s">
        <v>280</v>
      </c>
      <c r="B138" t="s">
        <v>281</v>
      </c>
      <c r="C138" t="s">
        <v>5</v>
      </c>
      <c r="D138" s="1">
        <v>1627.66</v>
      </c>
      <c r="E138" s="21">
        <v>2.21</v>
      </c>
      <c r="F138" s="21">
        <v>0.03</v>
      </c>
      <c r="G138" s="21">
        <v>2.21</v>
      </c>
      <c r="H138" s="21">
        <v>2.16</v>
      </c>
      <c r="I138" s="20">
        <v>2225012</v>
      </c>
      <c r="J138">
        <f>Table1[[#This Row],[Price]]*Table1[[#This Row],[Volume]]/(1000000)</f>
        <v>4.9172765199999997</v>
      </c>
      <c r="K138" s="35">
        <f>(Table1[[#This Row],[High]]-Table1[[#This Row],[Low]])/Table1[[#This Row],[Price]]</f>
        <v>2.2624434389140191E-2</v>
      </c>
    </row>
    <row r="139" spans="1:11">
      <c r="A139" t="s">
        <v>334</v>
      </c>
      <c r="B139" t="s">
        <v>335</v>
      </c>
      <c r="C139" t="s">
        <v>14</v>
      </c>
      <c r="D139" s="1">
        <v>1625.45</v>
      </c>
      <c r="E139">
        <v>5.18</v>
      </c>
      <c r="F139">
        <v>0.04</v>
      </c>
      <c r="G139">
        <v>5.18</v>
      </c>
      <c r="H139">
        <v>5.0999999999999996</v>
      </c>
      <c r="I139">
        <v>555445</v>
      </c>
      <c r="J139">
        <f>Table1[[#This Row],[Price]]*Table1[[#This Row],[Volume]]/(1000000)</f>
        <v>2.8772050999999998</v>
      </c>
      <c r="K139" s="35">
        <f>(Table1[[#This Row],[High]]-Table1[[#This Row],[Low]])/Table1[[#This Row],[Price]]</f>
        <v>1.5444015444015458E-2</v>
      </c>
    </row>
    <row r="140" spans="1:11">
      <c r="A140" t="s">
        <v>390</v>
      </c>
      <c r="B140" t="s">
        <v>391</v>
      </c>
      <c r="C140" t="s">
        <v>37</v>
      </c>
      <c r="D140" s="1">
        <v>1590.02</v>
      </c>
      <c r="E140">
        <v>4.8899999999999997</v>
      </c>
      <c r="F140">
        <v>0.02</v>
      </c>
      <c r="G140">
        <v>4.8899999999999997</v>
      </c>
      <c r="H140">
        <v>4.83</v>
      </c>
      <c r="I140">
        <v>480716</v>
      </c>
      <c r="J140">
        <f>Table1[[#This Row],[Price]]*Table1[[#This Row],[Volume]]/(1000000)</f>
        <v>2.3507012399999998</v>
      </c>
      <c r="K140" s="35">
        <f>(Table1[[#This Row],[High]]-Table1[[#This Row],[Low]])/Table1[[#This Row],[Price]]</f>
        <v>1.2269938650306669E-2</v>
      </c>
    </row>
    <row r="141" spans="1:11">
      <c r="A141" t="s">
        <v>224</v>
      </c>
      <c r="B141" t="s">
        <v>225</v>
      </c>
      <c r="C141" t="s">
        <v>30</v>
      </c>
      <c r="D141" s="1">
        <v>1576.4</v>
      </c>
      <c r="E141" s="21">
        <v>4.5599999999999996</v>
      </c>
      <c r="F141" s="21">
        <v>0.01</v>
      </c>
      <c r="G141" s="21">
        <v>4.57</v>
      </c>
      <c r="H141" s="21">
        <v>4.47</v>
      </c>
      <c r="I141" s="20">
        <v>789047</v>
      </c>
      <c r="J141">
        <f>Table1[[#This Row],[Price]]*Table1[[#This Row],[Volume]]/(1000000)</f>
        <v>3.5980543199999997</v>
      </c>
      <c r="K141" s="35">
        <f>(Table1[[#This Row],[High]]-Table1[[#This Row],[Low]])/Table1[[#This Row],[Price]]</f>
        <v>2.1929824561403629E-2</v>
      </c>
    </row>
    <row r="142" spans="1:11">
      <c r="A142" t="s">
        <v>406</v>
      </c>
      <c r="B142" t="s">
        <v>407</v>
      </c>
      <c r="C142" t="s">
        <v>5</v>
      </c>
      <c r="D142" s="1">
        <v>1574.88</v>
      </c>
      <c r="E142">
        <v>2.16</v>
      </c>
      <c r="F142">
        <v>0</v>
      </c>
      <c r="G142">
        <v>2.165</v>
      </c>
      <c r="H142">
        <v>2.15</v>
      </c>
      <c r="I142">
        <v>2115521</v>
      </c>
      <c r="J142">
        <f>Table1[[#This Row],[Price]]*Table1[[#This Row],[Volume]]/(1000000)</f>
        <v>4.5695253600000001</v>
      </c>
      <c r="K142" s="35">
        <f>(Table1[[#This Row],[High]]-Table1[[#This Row],[Low]])/Table1[[#This Row],[Price]]</f>
        <v>6.9444444444445013E-3</v>
      </c>
    </row>
    <row r="143" spans="1:11">
      <c r="A143" t="s">
        <v>54</v>
      </c>
      <c r="B143" t="s">
        <v>55</v>
      </c>
      <c r="C143" t="s">
        <v>30</v>
      </c>
      <c r="D143" s="1">
        <v>1560.35</v>
      </c>
      <c r="E143" s="21">
        <v>5.52</v>
      </c>
      <c r="F143" s="21">
        <v>-0.02</v>
      </c>
      <c r="G143" s="21">
        <v>5.54</v>
      </c>
      <c r="H143" s="21">
        <v>5.43</v>
      </c>
      <c r="I143" s="20">
        <v>646625</v>
      </c>
      <c r="J143">
        <f>Table1[[#This Row],[Price]]*Table1[[#This Row],[Volume]]/(1000000)</f>
        <v>3.5693699999999997</v>
      </c>
      <c r="K143" s="35">
        <f>(Table1[[#This Row],[High]]-Table1[[#This Row],[Low]])/Table1[[#This Row],[Price]]</f>
        <v>1.9927536231884119E-2</v>
      </c>
    </row>
    <row r="144" spans="1:11">
      <c r="A144" t="s">
        <v>170</v>
      </c>
      <c r="B144" t="s">
        <v>171</v>
      </c>
      <c r="C144" t="s">
        <v>30</v>
      </c>
      <c r="D144" s="1">
        <v>1534.92</v>
      </c>
      <c r="E144" s="21">
        <v>15.04</v>
      </c>
      <c r="F144" s="21">
        <v>0.01</v>
      </c>
      <c r="G144" s="21">
        <v>15.18</v>
      </c>
      <c r="H144" s="21">
        <v>14.87</v>
      </c>
      <c r="I144" s="20">
        <v>391672</v>
      </c>
      <c r="J144">
        <f>Table1[[#This Row],[Price]]*Table1[[#This Row],[Volume]]/(1000000)</f>
        <v>5.89074688</v>
      </c>
      <c r="K144" s="35">
        <f>(Table1[[#This Row],[High]]-Table1[[#This Row],[Low]])/Table1[[#This Row],[Price]]</f>
        <v>2.0611702127659608E-2</v>
      </c>
    </row>
    <row r="145" spans="1:11">
      <c r="A145" t="s">
        <v>65</v>
      </c>
      <c r="B145" t="s">
        <v>66</v>
      </c>
      <c r="C145" t="s">
        <v>37</v>
      </c>
      <c r="D145" s="1">
        <v>1525.58</v>
      </c>
      <c r="E145" s="21">
        <v>92.97</v>
      </c>
      <c r="F145" s="21">
        <v>1.98</v>
      </c>
      <c r="G145" s="21">
        <v>92.97</v>
      </c>
      <c r="H145" s="21">
        <v>89.3</v>
      </c>
      <c r="I145" s="20">
        <v>52988</v>
      </c>
      <c r="J145">
        <f>Table1[[#This Row],[Price]]*Table1[[#This Row],[Volume]]/(1000000)</f>
        <v>4.92629436</v>
      </c>
      <c r="K145" s="35">
        <f>(Table1[[#This Row],[High]]-Table1[[#This Row],[Low]])/Table1[[#This Row],[Price]]</f>
        <v>3.9475099494460597E-2</v>
      </c>
    </row>
    <row r="146" spans="1:11">
      <c r="A146" t="s">
        <v>276</v>
      </c>
      <c r="B146" t="s">
        <v>277</v>
      </c>
      <c r="C146" t="s">
        <v>8</v>
      </c>
      <c r="D146" s="1">
        <v>1387.55</v>
      </c>
      <c r="E146" s="21">
        <v>2.89</v>
      </c>
      <c r="F146" s="21">
        <v>-0.02</v>
      </c>
      <c r="G146" s="21">
        <v>2.94</v>
      </c>
      <c r="H146" s="21">
        <v>2.875</v>
      </c>
      <c r="I146" s="20">
        <v>1681157</v>
      </c>
      <c r="J146">
        <f>Table1[[#This Row],[Price]]*Table1[[#This Row],[Volume]]/(1000000)</f>
        <v>4.8585437300000001</v>
      </c>
      <c r="K146" s="35">
        <f>(Table1[[#This Row],[High]]-Table1[[#This Row],[Low]])/Table1[[#This Row],[Price]]</f>
        <v>2.2491349480968838E-2</v>
      </c>
    </row>
    <row r="147" spans="1:11">
      <c r="A147" t="s">
        <v>206</v>
      </c>
      <c r="B147" t="s">
        <v>207</v>
      </c>
      <c r="C147" t="s">
        <v>11</v>
      </c>
      <c r="D147" s="1">
        <v>1373.23</v>
      </c>
      <c r="E147" s="21">
        <v>14</v>
      </c>
      <c r="F147" s="21">
        <v>-0.16</v>
      </c>
      <c r="G147" s="21">
        <v>14.01</v>
      </c>
      <c r="H147" s="21">
        <v>13.67</v>
      </c>
      <c r="I147" s="20">
        <v>296288</v>
      </c>
      <c r="J147">
        <f>Table1[[#This Row],[Price]]*Table1[[#This Row],[Volume]]/(1000000)</f>
        <v>4.1480319999999997</v>
      </c>
      <c r="K147" s="35">
        <f>(Table1[[#This Row],[High]]-Table1[[#This Row],[Low]])/Table1[[#This Row],[Price]]</f>
        <v>2.4285714285714275E-2</v>
      </c>
    </row>
    <row r="148" spans="1:11">
      <c r="A148" t="s">
        <v>50</v>
      </c>
      <c r="B148" t="s">
        <v>51</v>
      </c>
      <c r="C148" t="s">
        <v>5</v>
      </c>
      <c r="D148" s="1">
        <v>1371.96</v>
      </c>
      <c r="E148" s="21">
        <v>2.69</v>
      </c>
      <c r="F148" s="21">
        <v>-0.02</v>
      </c>
      <c r="G148" s="21">
        <v>2.7050000000000001</v>
      </c>
      <c r="H148" s="21">
        <v>2.62</v>
      </c>
      <c r="I148" s="20">
        <v>3848517</v>
      </c>
      <c r="J148">
        <f>Table1[[#This Row],[Price]]*Table1[[#This Row],[Volume]]/(1000000)</f>
        <v>10.352510730000001</v>
      </c>
      <c r="K148" s="35">
        <f>(Table1[[#This Row],[High]]-Table1[[#This Row],[Low]])/Table1[[#This Row],[Price]]</f>
        <v>3.1598513011152407E-2</v>
      </c>
    </row>
    <row r="149" spans="1:11">
      <c r="A149" t="s">
        <v>73</v>
      </c>
      <c r="B149" t="s">
        <v>74</v>
      </c>
      <c r="C149" t="s">
        <v>30</v>
      </c>
      <c r="D149" s="1">
        <v>1343.88</v>
      </c>
      <c r="E149" s="21">
        <v>11.09</v>
      </c>
      <c r="F149" s="21">
        <v>0.22</v>
      </c>
      <c r="G149" s="21">
        <v>11.22</v>
      </c>
      <c r="H149" s="21">
        <v>10.77</v>
      </c>
      <c r="I149" s="20">
        <v>217534</v>
      </c>
      <c r="J149">
        <f>Table1[[#This Row],[Price]]*Table1[[#This Row],[Volume]]/(1000000)</f>
        <v>2.4124520600000001</v>
      </c>
      <c r="K149" s="35">
        <f>(Table1[[#This Row],[High]]-Table1[[#This Row],[Low]])/Table1[[#This Row],[Price]]</f>
        <v>4.0577096483318399E-2</v>
      </c>
    </row>
    <row r="150" spans="1:11">
      <c r="A150" t="s">
        <v>216</v>
      </c>
      <c r="B150" t="s">
        <v>217</v>
      </c>
      <c r="C150" t="s">
        <v>30</v>
      </c>
      <c r="D150" s="1">
        <v>1341.91</v>
      </c>
      <c r="E150" s="21">
        <v>1.47</v>
      </c>
      <c r="F150" s="21">
        <v>-0.01</v>
      </c>
      <c r="G150" s="21">
        <v>1.4750000000000001</v>
      </c>
      <c r="H150" s="21">
        <v>1.46</v>
      </c>
      <c r="I150" s="20">
        <v>3159226</v>
      </c>
      <c r="J150">
        <f>Table1[[#This Row],[Price]]*Table1[[#This Row],[Volume]]/(1000000)</f>
        <v>4.6440622199999995</v>
      </c>
      <c r="K150" s="35">
        <f>(Table1[[#This Row],[High]]-Table1[[#This Row],[Low]])/Table1[[#This Row],[Price]]</f>
        <v>1.0204081632653145E-2</v>
      </c>
    </row>
    <row r="151" spans="1:11">
      <c r="A151" t="s">
        <v>316</v>
      </c>
      <c r="B151" t="s">
        <v>317</v>
      </c>
      <c r="C151" t="s">
        <v>30</v>
      </c>
      <c r="D151" s="1">
        <v>1281.83</v>
      </c>
      <c r="E151">
        <v>0.77</v>
      </c>
      <c r="F151">
        <v>-1.4999999999999999E-2</v>
      </c>
      <c r="G151">
        <v>0.77</v>
      </c>
      <c r="H151">
        <v>0.76</v>
      </c>
      <c r="I151">
        <v>2280929</v>
      </c>
      <c r="J151">
        <f>Table1[[#This Row],[Price]]*Table1[[#This Row],[Volume]]/(1000000)</f>
        <v>1.7563153300000001</v>
      </c>
      <c r="K151" s="35">
        <f>(Table1[[#This Row],[High]]-Table1[[#This Row],[Low]])/Table1[[#This Row],[Price]]</f>
        <v>1.2987012987012998E-2</v>
      </c>
    </row>
    <row r="152" spans="1:11">
      <c r="A152" t="s">
        <v>304</v>
      </c>
      <c r="B152" t="s">
        <v>305</v>
      </c>
      <c r="C152" t="s">
        <v>11</v>
      </c>
      <c r="D152" s="1">
        <v>1267.58</v>
      </c>
      <c r="J152">
        <f>Table1[[#This Row],[Price]]*Table1[[#This Row],[Volume]]/(1000000)</f>
        <v>0</v>
      </c>
    </row>
    <row r="153" spans="1:11">
      <c r="A153" t="s">
        <v>56</v>
      </c>
      <c r="B153" t="s">
        <v>57</v>
      </c>
      <c r="C153" t="s">
        <v>58</v>
      </c>
      <c r="D153" s="1">
        <v>1246.0899999999999</v>
      </c>
      <c r="E153" s="21">
        <v>0.62</v>
      </c>
      <c r="F153" s="21">
        <v>-0.02</v>
      </c>
      <c r="G153" s="21">
        <v>0.63500000000000001</v>
      </c>
      <c r="H153" s="21">
        <v>0.62</v>
      </c>
      <c r="I153" s="20">
        <v>4040387</v>
      </c>
      <c r="J153">
        <f>Table1[[#This Row],[Price]]*Table1[[#This Row],[Volume]]/(1000000)</f>
        <v>2.5050399400000001</v>
      </c>
      <c r="K153" s="35">
        <f>(Table1[[#This Row],[High]]-Table1[[#This Row],[Low]])/Table1[[#This Row],[Price]]</f>
        <v>2.4193548387096794E-2</v>
      </c>
    </row>
    <row r="154" spans="1:11">
      <c r="A154" t="s">
        <v>382</v>
      </c>
      <c r="B154" t="s">
        <v>383</v>
      </c>
      <c r="C154" t="s">
        <v>30</v>
      </c>
      <c r="D154" s="1">
        <v>1233.6400000000001</v>
      </c>
      <c r="E154">
        <v>3.65</v>
      </c>
      <c r="F154">
        <v>0.01</v>
      </c>
      <c r="G154">
        <v>3.65</v>
      </c>
      <c r="H154">
        <v>3.58</v>
      </c>
      <c r="I154">
        <v>1149529</v>
      </c>
      <c r="J154">
        <f>Table1[[#This Row],[Price]]*Table1[[#This Row],[Volume]]/(1000000)</f>
        <v>4.1957808499999993</v>
      </c>
      <c r="K154" s="35">
        <f>(Table1[[#This Row],[High]]-Table1[[#This Row],[Low]])/Table1[[#This Row],[Price]]</f>
        <v>1.9178082191780778E-2</v>
      </c>
    </row>
    <row r="155" spans="1:11">
      <c r="A155" t="s">
        <v>376</v>
      </c>
      <c r="B155" t="s">
        <v>377</v>
      </c>
      <c r="C155" t="s">
        <v>30</v>
      </c>
      <c r="D155" s="1">
        <v>1214.69</v>
      </c>
      <c r="E155">
        <v>16.7</v>
      </c>
      <c r="F155">
        <v>0.14000000000000001</v>
      </c>
      <c r="G155">
        <v>16.7</v>
      </c>
      <c r="H155">
        <v>16.399999999999999</v>
      </c>
      <c r="I155">
        <v>144453</v>
      </c>
      <c r="J155">
        <f>Table1[[#This Row],[Price]]*Table1[[#This Row],[Volume]]/(1000000)</f>
        <v>2.4123651000000002</v>
      </c>
      <c r="K155" s="35">
        <f>(Table1[[#This Row],[High]]-Table1[[#This Row],[Low]])/Table1[[#This Row],[Price]]</f>
        <v>1.796407185628747E-2</v>
      </c>
    </row>
    <row r="156" spans="1:11">
      <c r="A156" t="s">
        <v>198</v>
      </c>
      <c r="B156" t="s">
        <v>199</v>
      </c>
      <c r="C156" t="s">
        <v>11</v>
      </c>
      <c r="D156" s="1">
        <v>1210.6300000000001</v>
      </c>
      <c r="E156" s="21">
        <v>14.61</v>
      </c>
      <c r="F156" s="21">
        <v>-0.32</v>
      </c>
      <c r="G156" s="21">
        <v>14.75</v>
      </c>
      <c r="H156" s="21">
        <v>14.46</v>
      </c>
      <c r="I156" s="20">
        <v>239536</v>
      </c>
      <c r="J156">
        <f>Table1[[#This Row],[Price]]*Table1[[#This Row],[Volume]]/(1000000)</f>
        <v>3.4996209600000001</v>
      </c>
      <c r="K156" s="35">
        <f>(Table1[[#This Row],[High]]-Table1[[#This Row],[Low]])/Table1[[#This Row],[Price]]</f>
        <v>1.9849418206707676E-2</v>
      </c>
    </row>
    <row r="157" spans="1:11">
      <c r="A157" t="s">
        <v>228</v>
      </c>
      <c r="B157" t="s">
        <v>229</v>
      </c>
      <c r="C157" t="s">
        <v>14</v>
      </c>
      <c r="D157" s="1">
        <v>1199.31</v>
      </c>
      <c r="E157" s="21">
        <v>4.4800000000000004</v>
      </c>
      <c r="F157" s="21">
        <v>0</v>
      </c>
      <c r="G157" s="21">
        <v>4.51</v>
      </c>
      <c r="H157" s="21">
        <v>4.4000000000000004</v>
      </c>
      <c r="I157" s="20">
        <v>1137713</v>
      </c>
      <c r="J157">
        <f>Table1[[#This Row],[Price]]*Table1[[#This Row],[Volume]]/(1000000)</f>
        <v>5.0969542400000005</v>
      </c>
      <c r="K157" s="35">
        <f>(Table1[[#This Row],[High]]-Table1[[#This Row],[Low]])/Table1[[#This Row],[Price]]</f>
        <v>2.45535714285713E-2</v>
      </c>
    </row>
    <row r="158" spans="1:11">
      <c r="A158" t="s">
        <v>300</v>
      </c>
      <c r="B158" t="s">
        <v>301</v>
      </c>
      <c r="C158" t="s">
        <v>30</v>
      </c>
      <c r="D158" s="1">
        <v>1194.6600000000001</v>
      </c>
      <c r="E158" s="21">
        <v>2.98</v>
      </c>
      <c r="F158" s="21">
        <v>0</v>
      </c>
      <c r="G158" s="21">
        <v>2.99</v>
      </c>
      <c r="H158" s="21">
        <v>2.93</v>
      </c>
      <c r="I158" s="20">
        <v>396148</v>
      </c>
      <c r="J158">
        <f>Table1[[#This Row],[Price]]*Table1[[#This Row],[Volume]]/(1000000)</f>
        <v>1.1805210400000001</v>
      </c>
      <c r="K158" s="35">
        <f>(Table1[[#This Row],[High]]-Table1[[#This Row],[Low]])/Table1[[#This Row],[Price]]</f>
        <v>2.0134228187919483E-2</v>
      </c>
    </row>
    <row r="159" spans="1:11">
      <c r="A159" t="s">
        <v>260</v>
      </c>
      <c r="B159" t="s">
        <v>261</v>
      </c>
      <c r="C159" t="s">
        <v>24</v>
      </c>
      <c r="D159" s="1">
        <v>1162.3900000000001</v>
      </c>
      <c r="E159" s="21">
        <v>3.87</v>
      </c>
      <c r="F159" s="21">
        <v>0</v>
      </c>
      <c r="G159" s="21">
        <v>3.875</v>
      </c>
      <c r="H159" s="21">
        <v>3.81</v>
      </c>
      <c r="I159" s="20">
        <v>330882</v>
      </c>
      <c r="J159">
        <f>Table1[[#This Row],[Price]]*Table1[[#This Row],[Volume]]/(1000000)</f>
        <v>1.2805133400000002</v>
      </c>
      <c r="K159" s="35">
        <f>(Table1[[#This Row],[High]]-Table1[[#This Row],[Low]])/Table1[[#This Row],[Price]]</f>
        <v>1.6795865633074922E-2</v>
      </c>
    </row>
    <row r="160" spans="1:11">
      <c r="A160" t="s">
        <v>196</v>
      </c>
      <c r="B160" t="s">
        <v>197</v>
      </c>
      <c r="C160" t="s">
        <v>24</v>
      </c>
      <c r="D160" s="1">
        <v>1141.43</v>
      </c>
      <c r="E160" s="21">
        <v>0.72499999999999998</v>
      </c>
      <c r="F160" s="21">
        <v>-0.01</v>
      </c>
      <c r="G160" s="21">
        <v>0.73</v>
      </c>
      <c r="H160" s="21">
        <v>0.71</v>
      </c>
      <c r="I160" s="20">
        <v>12492212</v>
      </c>
      <c r="J160">
        <f>Table1[[#This Row],[Price]]*Table1[[#This Row],[Volume]]/(1000000)</f>
        <v>9.0568536999999996</v>
      </c>
      <c r="K160" s="35">
        <f>(Table1[[#This Row],[High]]-Table1[[#This Row],[Low]])/Table1[[#This Row],[Price]]</f>
        <v>2.7586206896551748E-2</v>
      </c>
    </row>
    <row r="161" spans="1:11">
      <c r="A161" t="s">
        <v>59</v>
      </c>
      <c r="B161" t="s">
        <v>60</v>
      </c>
      <c r="C161" t="s">
        <v>37</v>
      </c>
      <c r="D161" s="1">
        <v>1135.44</v>
      </c>
      <c r="E161" s="21">
        <v>6.54</v>
      </c>
      <c r="F161" s="21">
        <v>-7.0000000000000007E-2</v>
      </c>
      <c r="G161" s="21">
        <v>6.59</v>
      </c>
      <c r="H161" s="21">
        <v>6.48</v>
      </c>
      <c r="I161" s="20">
        <v>267900</v>
      </c>
      <c r="J161">
        <f>Table1[[#This Row],[Price]]*Table1[[#This Row],[Volume]]/(1000000)</f>
        <v>1.7520659999999999</v>
      </c>
      <c r="K161" s="35">
        <f>(Table1[[#This Row],[High]]-Table1[[#This Row],[Low]])/Table1[[#This Row],[Price]]</f>
        <v>1.6819571865443337E-2</v>
      </c>
    </row>
    <row r="162" spans="1:11">
      <c r="A162" t="s">
        <v>348</v>
      </c>
      <c r="B162" t="s">
        <v>349</v>
      </c>
      <c r="C162" t="s">
        <v>30</v>
      </c>
      <c r="D162" s="1">
        <v>1129.67</v>
      </c>
      <c r="E162">
        <v>11.62</v>
      </c>
      <c r="F162">
        <v>0.04</v>
      </c>
      <c r="G162">
        <v>11.63</v>
      </c>
      <c r="H162">
        <v>11.33</v>
      </c>
      <c r="I162">
        <v>435558</v>
      </c>
      <c r="J162">
        <f>Table1[[#This Row],[Price]]*Table1[[#This Row],[Volume]]/(1000000)</f>
        <v>5.0611839600000001</v>
      </c>
      <c r="K162" s="35">
        <f>(Table1[[#This Row],[High]]-Table1[[#This Row],[Low]])/Table1[[#This Row],[Price]]</f>
        <v>2.5817555938037928E-2</v>
      </c>
    </row>
    <row r="163" spans="1:11">
      <c r="A163" t="s">
        <v>274</v>
      </c>
      <c r="B163" t="s">
        <v>275</v>
      </c>
      <c r="C163" t="s">
        <v>8</v>
      </c>
      <c r="D163" s="1">
        <v>1110.45</v>
      </c>
      <c r="E163" s="21">
        <v>1.365</v>
      </c>
      <c r="F163" s="21">
        <v>-1.4999999999999999E-2</v>
      </c>
      <c r="G163" s="21">
        <v>1.38</v>
      </c>
      <c r="H163" s="21">
        <v>1.355</v>
      </c>
      <c r="I163" s="20">
        <v>3051761</v>
      </c>
      <c r="J163">
        <f>Table1[[#This Row],[Price]]*Table1[[#This Row],[Volume]]/(1000000)</f>
        <v>4.1656537650000001</v>
      </c>
      <c r="K163" s="35">
        <f>(Table1[[#This Row],[High]]-Table1[[#This Row],[Low]])/Table1[[#This Row],[Price]]</f>
        <v>1.831501831501825E-2</v>
      </c>
    </row>
    <row r="164" spans="1:11">
      <c r="A164" t="s">
        <v>12</v>
      </c>
      <c r="B164" t="s">
        <v>13</v>
      </c>
      <c r="C164" t="s">
        <v>14</v>
      </c>
      <c r="D164" s="1">
        <v>1095.1199999999999</v>
      </c>
      <c r="E164" s="21">
        <v>8.7799999999999994</v>
      </c>
      <c r="F164" s="21">
        <v>-0.04</v>
      </c>
      <c r="G164" s="21">
        <v>8.85</v>
      </c>
      <c r="H164" s="21">
        <v>8.67</v>
      </c>
      <c r="I164" s="20">
        <v>300197</v>
      </c>
      <c r="J164">
        <f>Table1[[#This Row],[Price]]*Table1[[#This Row],[Volume]]/(1000000)</f>
        <v>2.6357296599999995</v>
      </c>
      <c r="K164" s="35">
        <f>(Table1[[#This Row],[High]]-Table1[[#This Row],[Low]])/Table1[[#This Row],[Price]]</f>
        <v>2.0501138952163978E-2</v>
      </c>
    </row>
    <row r="165" spans="1:11">
      <c r="A165" t="s">
        <v>134</v>
      </c>
      <c r="B165" t="s">
        <v>135</v>
      </c>
      <c r="C165" t="s">
        <v>30</v>
      </c>
      <c r="D165" s="1">
        <v>1068.7</v>
      </c>
      <c r="E165" s="21">
        <v>12.06</v>
      </c>
      <c r="F165" s="21">
        <v>0.01</v>
      </c>
      <c r="G165" s="21">
        <v>12.07</v>
      </c>
      <c r="H165" s="21">
        <v>11.88</v>
      </c>
      <c r="I165" s="20">
        <v>196909</v>
      </c>
      <c r="J165">
        <f>Table1[[#This Row],[Price]]*Table1[[#This Row],[Volume]]/(1000000)</f>
        <v>2.37472254</v>
      </c>
      <c r="K165" s="35">
        <f>(Table1[[#This Row],[High]]-Table1[[#This Row],[Low]])/Table1[[#This Row],[Price]]</f>
        <v>1.5754560530679893E-2</v>
      </c>
    </row>
    <row r="166" spans="1:11">
      <c r="A166" t="s">
        <v>318</v>
      </c>
      <c r="B166" t="s">
        <v>319</v>
      </c>
      <c r="C166" t="s">
        <v>30</v>
      </c>
      <c r="D166" s="1">
        <v>1038.17</v>
      </c>
      <c r="E166">
        <v>1.325</v>
      </c>
      <c r="F166">
        <v>-2.5000000000000001E-2</v>
      </c>
      <c r="G166">
        <v>1.34</v>
      </c>
      <c r="H166">
        <v>1.31</v>
      </c>
      <c r="I166">
        <v>1495071</v>
      </c>
      <c r="J166">
        <f>Table1[[#This Row],[Price]]*Table1[[#This Row],[Volume]]/(1000000)</f>
        <v>1.980969075</v>
      </c>
      <c r="K166" s="35">
        <f>(Table1[[#This Row],[High]]-Table1[[#This Row],[Low]])/Table1[[#This Row],[Price]]</f>
        <v>2.2641509433962283E-2</v>
      </c>
    </row>
    <row r="167" spans="1:11">
      <c r="A167" t="s">
        <v>408</v>
      </c>
      <c r="B167" t="s">
        <v>409</v>
      </c>
      <c r="C167" t="s">
        <v>24</v>
      </c>
      <c r="D167" s="1">
        <v>1007.18</v>
      </c>
      <c r="E167">
        <v>0.81</v>
      </c>
      <c r="F167">
        <v>-1.4999999999999999E-2</v>
      </c>
      <c r="G167">
        <v>0.82499999999999996</v>
      </c>
      <c r="H167">
        <v>0.81</v>
      </c>
      <c r="I167">
        <v>5504057</v>
      </c>
      <c r="J167">
        <f>Table1[[#This Row],[Price]]*Table1[[#This Row],[Volume]]/(1000000)</f>
        <v>4.45828617</v>
      </c>
      <c r="K167" s="35">
        <f>(Table1[[#This Row],[High]]-Table1[[#This Row],[Low]])/Table1[[#This Row],[Price]]</f>
        <v>1.8518518518518396E-2</v>
      </c>
    </row>
    <row r="168" spans="1:11">
      <c r="A168" t="s">
        <v>378</v>
      </c>
      <c r="B168" t="s">
        <v>379</v>
      </c>
      <c r="C168" t="s">
        <v>21</v>
      </c>
      <c r="D168" s="1">
        <v>984.53700000000003</v>
      </c>
      <c r="E168">
        <v>3.67</v>
      </c>
      <c r="F168">
        <v>-0.02</v>
      </c>
      <c r="G168">
        <v>3.68</v>
      </c>
      <c r="H168">
        <v>3.64</v>
      </c>
      <c r="I168">
        <v>825116</v>
      </c>
      <c r="J168">
        <f>Table1[[#This Row],[Price]]*Table1[[#This Row],[Volume]]/(1000000)</f>
        <v>3.0281757199999997</v>
      </c>
      <c r="K168" s="35">
        <f>(Table1[[#This Row],[High]]-Table1[[#This Row],[Low]])/Table1[[#This Row],[Price]]</f>
        <v>1.0899182561307912E-2</v>
      </c>
    </row>
    <row r="169" spans="1:11">
      <c r="A169" t="s">
        <v>31</v>
      </c>
      <c r="B169" t="s">
        <v>32</v>
      </c>
      <c r="C169" t="s">
        <v>30</v>
      </c>
      <c r="D169" s="1">
        <v>947.85199999999998</v>
      </c>
      <c r="E169" s="21">
        <v>2.0299999999999998</v>
      </c>
      <c r="F169" s="21">
        <v>0.01</v>
      </c>
      <c r="G169" s="21">
        <v>2.0299999999999998</v>
      </c>
      <c r="H169" s="21">
        <v>2</v>
      </c>
      <c r="I169" s="20">
        <v>1116601</v>
      </c>
      <c r="J169">
        <f>Table1[[#This Row],[Price]]*Table1[[#This Row],[Volume]]/(1000000)</f>
        <v>2.26670003</v>
      </c>
      <c r="K169" s="35">
        <f>(Table1[[#This Row],[High]]-Table1[[#This Row],[Low]])/Table1[[#This Row],[Price]]</f>
        <v>1.4778325123152615E-2</v>
      </c>
    </row>
    <row r="170" spans="1:11">
      <c r="A170" t="s">
        <v>46</v>
      </c>
      <c r="B170" t="s">
        <v>47</v>
      </c>
      <c r="C170" t="s">
        <v>37</v>
      </c>
      <c r="D170" s="1">
        <v>942.28399999999999</v>
      </c>
      <c r="E170" s="21">
        <v>1.575</v>
      </c>
      <c r="F170" s="21">
        <v>0</v>
      </c>
      <c r="G170" s="21">
        <v>1.58</v>
      </c>
      <c r="H170" s="21">
        <v>1.54</v>
      </c>
      <c r="I170" s="20">
        <v>845003</v>
      </c>
      <c r="J170">
        <f>Table1[[#This Row],[Price]]*Table1[[#This Row],[Volume]]/(1000000)</f>
        <v>1.330879725</v>
      </c>
      <c r="K170" s="35">
        <f>(Table1[[#This Row],[High]]-Table1[[#This Row],[Low]])/Table1[[#This Row],[Price]]</f>
        <v>2.5396825396825421E-2</v>
      </c>
    </row>
    <row r="171" spans="1:11">
      <c r="A171" t="s">
        <v>306</v>
      </c>
      <c r="B171" t="s">
        <v>307</v>
      </c>
      <c r="C171" t="s">
        <v>24</v>
      </c>
      <c r="D171" s="1">
        <v>906.98800000000006</v>
      </c>
      <c r="E171">
        <v>16.260000000000002</v>
      </c>
      <c r="F171">
        <v>-0.14000000000000001</v>
      </c>
      <c r="G171">
        <v>16.420000000000002</v>
      </c>
      <c r="H171">
        <v>16.149999999999999</v>
      </c>
      <c r="I171">
        <v>216241</v>
      </c>
      <c r="J171">
        <f>Table1[[#This Row],[Price]]*Table1[[#This Row],[Volume]]/(1000000)</f>
        <v>3.5160786600000002</v>
      </c>
      <c r="K171" s="35">
        <f>(Table1[[#This Row],[High]]-Table1[[#This Row],[Low]])/Table1[[#This Row],[Price]]</f>
        <v>1.6605166051660708E-2</v>
      </c>
    </row>
    <row r="172" spans="1:11">
      <c r="A172" t="s">
        <v>226</v>
      </c>
      <c r="B172" t="s">
        <v>227</v>
      </c>
      <c r="C172" t="s">
        <v>30</v>
      </c>
      <c r="D172" s="1">
        <v>897.94500000000005</v>
      </c>
      <c r="E172" s="21">
        <v>17.47</v>
      </c>
      <c r="F172" s="21">
        <v>0.26</v>
      </c>
      <c r="G172" s="21">
        <v>17.809999999999999</v>
      </c>
      <c r="H172" s="21">
        <v>17.22</v>
      </c>
      <c r="I172" s="20">
        <v>170655</v>
      </c>
      <c r="J172">
        <f>Table1[[#This Row],[Price]]*Table1[[#This Row],[Volume]]/(1000000)</f>
        <v>2.9813428499999994</v>
      </c>
      <c r="K172" s="35">
        <f>(Table1[[#This Row],[High]]-Table1[[#This Row],[Low]])/Table1[[#This Row],[Price]]</f>
        <v>3.3772180881511155E-2</v>
      </c>
    </row>
    <row r="173" spans="1:11">
      <c r="A173" t="s">
        <v>288</v>
      </c>
      <c r="B173" t="s">
        <v>289</v>
      </c>
      <c r="C173" t="s">
        <v>8</v>
      </c>
      <c r="D173" s="1">
        <v>893.25199999999995</v>
      </c>
      <c r="E173" s="21">
        <v>5.56</v>
      </c>
      <c r="F173" s="21">
        <v>-0.13</v>
      </c>
      <c r="G173" s="21">
        <v>5.6</v>
      </c>
      <c r="H173" s="21">
        <v>5.53</v>
      </c>
      <c r="I173" s="20">
        <v>665826</v>
      </c>
      <c r="J173">
        <f>Table1[[#This Row],[Price]]*Table1[[#This Row],[Volume]]/(1000000)</f>
        <v>3.7019925599999994</v>
      </c>
      <c r="K173" s="35">
        <f>(Table1[[#This Row],[High]]-Table1[[#This Row],[Low]])/Table1[[#This Row],[Price]]</f>
        <v>1.2589928057553849E-2</v>
      </c>
    </row>
    <row r="174" spans="1:11">
      <c r="A174" t="s">
        <v>262</v>
      </c>
      <c r="B174" t="s">
        <v>263</v>
      </c>
      <c r="C174" t="s">
        <v>30</v>
      </c>
      <c r="D174" s="1">
        <v>880.14599999999996</v>
      </c>
      <c r="E174" s="21">
        <v>5.04</v>
      </c>
      <c r="F174" s="21">
        <v>-0.01</v>
      </c>
      <c r="G174" s="21">
        <v>5.05</v>
      </c>
      <c r="H174" s="21">
        <v>4.9800000000000004</v>
      </c>
      <c r="I174" s="20">
        <v>293411</v>
      </c>
      <c r="J174">
        <f>Table1[[#This Row],[Price]]*Table1[[#This Row],[Volume]]/(1000000)</f>
        <v>1.47879144</v>
      </c>
      <c r="K174" s="35">
        <f>(Table1[[#This Row],[High]]-Table1[[#This Row],[Low]])/Table1[[#This Row],[Price]]</f>
        <v>1.3888888888888768E-2</v>
      </c>
    </row>
    <row r="175" spans="1:11">
      <c r="A175" t="s">
        <v>102</v>
      </c>
      <c r="B175" t="s">
        <v>103</v>
      </c>
      <c r="C175" t="s">
        <v>21</v>
      </c>
      <c r="D175" s="1">
        <v>875.09299999999996</v>
      </c>
      <c r="E175" s="21">
        <v>18.38</v>
      </c>
      <c r="F175" s="21">
        <v>0.06</v>
      </c>
      <c r="G175" s="21">
        <v>18.399999999999999</v>
      </c>
      <c r="H175" s="21">
        <v>18.03</v>
      </c>
      <c r="I175" s="20">
        <v>155828</v>
      </c>
      <c r="J175">
        <f>Table1[[#This Row],[Price]]*Table1[[#This Row],[Volume]]/(1000000)</f>
        <v>2.8641186399999996</v>
      </c>
      <c r="K175" s="35">
        <f>(Table1[[#This Row],[High]]-Table1[[#This Row],[Low]])/Table1[[#This Row],[Price]]</f>
        <v>2.013057671381923E-2</v>
      </c>
    </row>
    <row r="176" spans="1:11">
      <c r="A176" t="s">
        <v>194</v>
      </c>
      <c r="B176" t="s">
        <v>195</v>
      </c>
      <c r="C176" t="s">
        <v>30</v>
      </c>
      <c r="D176" s="1">
        <v>868.49199999999996</v>
      </c>
      <c r="E176" s="21">
        <v>3.04</v>
      </c>
      <c r="F176" s="21">
        <v>-0.01</v>
      </c>
      <c r="G176" s="21">
        <v>3.05</v>
      </c>
      <c r="H176" s="21">
        <v>2.9950000000000001</v>
      </c>
      <c r="I176" s="20">
        <v>1394056</v>
      </c>
      <c r="J176">
        <f>Table1[[#This Row],[Price]]*Table1[[#This Row],[Volume]]/(1000000)</f>
        <v>4.2379302399999998</v>
      </c>
      <c r="K176" s="35">
        <f>(Table1[[#This Row],[High]]-Table1[[#This Row],[Low]])/Table1[[#This Row],[Price]]</f>
        <v>1.8092105263157802E-2</v>
      </c>
    </row>
    <row r="177" spans="1:11">
      <c r="A177" t="s">
        <v>282</v>
      </c>
      <c r="B177" t="s">
        <v>283</v>
      </c>
      <c r="C177" t="s">
        <v>91</v>
      </c>
      <c r="D177" s="1">
        <v>862.49300000000005</v>
      </c>
      <c r="E177" s="21">
        <v>3.48</v>
      </c>
      <c r="F177" s="21">
        <v>-0.06</v>
      </c>
      <c r="G177" s="21">
        <v>3.5</v>
      </c>
      <c r="H177" s="21">
        <v>3.42</v>
      </c>
      <c r="I177" s="20">
        <v>1038142</v>
      </c>
      <c r="J177">
        <f>Table1[[#This Row],[Price]]*Table1[[#This Row],[Volume]]/(1000000)</f>
        <v>3.61273416</v>
      </c>
      <c r="K177" s="35">
        <f>(Table1[[#This Row],[High]]-Table1[[#This Row],[Low]])/Table1[[#This Row],[Price]]</f>
        <v>2.2988505747126457E-2</v>
      </c>
    </row>
    <row r="178" spans="1:11">
      <c r="A178" t="s">
        <v>174</v>
      </c>
      <c r="B178" t="s">
        <v>175</v>
      </c>
      <c r="C178" t="s">
        <v>11</v>
      </c>
      <c r="D178" s="1">
        <v>853.27</v>
      </c>
      <c r="E178" s="21">
        <v>4.49</v>
      </c>
      <c r="F178" s="21">
        <v>-0.16</v>
      </c>
      <c r="G178" s="21">
        <v>4.58</v>
      </c>
      <c r="H178" s="21">
        <v>4.46</v>
      </c>
      <c r="I178" s="20">
        <v>2249019</v>
      </c>
      <c r="J178">
        <f>Table1[[#This Row],[Price]]*Table1[[#This Row],[Volume]]/(1000000)</f>
        <v>10.09809531</v>
      </c>
      <c r="K178" s="35">
        <f>(Table1[[#This Row],[High]]-Table1[[#This Row],[Low]])/Table1[[#This Row],[Price]]</f>
        <v>2.6726057906458819E-2</v>
      </c>
    </row>
    <row r="179" spans="1:11">
      <c r="A179" t="s">
        <v>152</v>
      </c>
      <c r="B179" t="s">
        <v>153</v>
      </c>
      <c r="C179" t="s">
        <v>11</v>
      </c>
      <c r="D179" s="1">
        <v>841.99300000000005</v>
      </c>
      <c r="E179" s="21">
        <v>3.16</v>
      </c>
      <c r="F179" s="21">
        <v>-0.04</v>
      </c>
      <c r="G179" s="21">
        <v>3.18</v>
      </c>
      <c r="H179" s="21">
        <v>3.13</v>
      </c>
      <c r="I179" s="20">
        <v>914702</v>
      </c>
      <c r="J179">
        <f>Table1[[#This Row],[Price]]*Table1[[#This Row],[Volume]]/(1000000)</f>
        <v>2.8904583200000005</v>
      </c>
      <c r="K179" s="35">
        <f>(Table1[[#This Row],[High]]-Table1[[#This Row],[Low]])/Table1[[#This Row],[Price]]</f>
        <v>1.5822784810126667E-2</v>
      </c>
    </row>
    <row r="180" spans="1:11">
      <c r="A180" t="s">
        <v>370</v>
      </c>
      <c r="B180" t="s">
        <v>371</v>
      </c>
      <c r="C180" t="s">
        <v>14</v>
      </c>
      <c r="D180" s="1">
        <v>828.46900000000005</v>
      </c>
      <c r="E180">
        <v>4.47</v>
      </c>
      <c r="F180">
        <v>-0.04</v>
      </c>
      <c r="G180">
        <v>4.54</v>
      </c>
      <c r="H180">
        <v>4.45</v>
      </c>
      <c r="I180">
        <v>1057511</v>
      </c>
      <c r="J180">
        <f>Table1[[#This Row],[Price]]*Table1[[#This Row],[Volume]]/(1000000)</f>
        <v>4.7270741699999999</v>
      </c>
      <c r="K180" s="35">
        <f>(Table1[[#This Row],[High]]-Table1[[#This Row],[Low]])/Table1[[#This Row],[Price]]</f>
        <v>2.0134228187919434E-2</v>
      </c>
    </row>
    <row r="181" spans="1:11">
      <c r="A181" t="s">
        <v>410</v>
      </c>
      <c r="B181" t="s">
        <v>411</v>
      </c>
      <c r="C181" t="s">
        <v>30</v>
      </c>
      <c r="D181" s="1">
        <v>804.40499999999997</v>
      </c>
      <c r="E181">
        <v>2.64</v>
      </c>
      <c r="F181">
        <v>-0.06</v>
      </c>
      <c r="G181">
        <v>2.67</v>
      </c>
      <c r="H181">
        <v>2.6</v>
      </c>
      <c r="I181">
        <v>398986</v>
      </c>
      <c r="J181">
        <f>Table1[[#This Row],[Price]]*Table1[[#This Row],[Volume]]/(1000000)</f>
        <v>1.05332304</v>
      </c>
      <c r="K181" s="35">
        <f>(Table1[[#This Row],[High]]-Table1[[#This Row],[Low]])/Table1[[#This Row],[Price]]</f>
        <v>2.6515151515151453E-2</v>
      </c>
    </row>
    <row r="182" spans="1:11">
      <c r="A182" t="s">
        <v>272</v>
      </c>
      <c r="B182" t="s">
        <v>273</v>
      </c>
      <c r="C182" t="s">
        <v>8</v>
      </c>
      <c r="D182" s="1">
        <v>795.94100000000003</v>
      </c>
      <c r="E182" s="21">
        <v>1.085</v>
      </c>
      <c r="F182" s="21">
        <v>5.0000000000000001E-3</v>
      </c>
      <c r="G182" s="21">
        <v>1.1000000000000001</v>
      </c>
      <c r="H182" s="21">
        <v>1.075</v>
      </c>
      <c r="I182" s="20">
        <v>4974111</v>
      </c>
      <c r="J182">
        <f>Table1[[#This Row],[Price]]*Table1[[#This Row],[Volume]]/(1000000)</f>
        <v>5.3969104349999997</v>
      </c>
      <c r="K182" s="35">
        <f>(Table1[[#This Row],[High]]-Table1[[#This Row],[Low]])/Table1[[#This Row],[Price]]</f>
        <v>2.3041474654378002E-2</v>
      </c>
    </row>
    <row r="183" spans="1:11">
      <c r="A183" t="s">
        <v>35</v>
      </c>
      <c r="B183" t="s">
        <v>36</v>
      </c>
      <c r="C183" t="s">
        <v>37</v>
      </c>
      <c r="D183" s="1">
        <v>787.52800000000002</v>
      </c>
      <c r="E183" s="21">
        <v>1.48</v>
      </c>
      <c r="F183" s="21">
        <v>0</v>
      </c>
      <c r="G183" s="21">
        <v>1.4850000000000001</v>
      </c>
      <c r="H183" s="21">
        <v>1.44</v>
      </c>
      <c r="I183" s="20">
        <v>1099611</v>
      </c>
      <c r="J183">
        <f>Table1[[#This Row],[Price]]*Table1[[#This Row],[Volume]]/(1000000)</f>
        <v>1.6274242800000001</v>
      </c>
      <c r="K183" s="35">
        <f>(Table1[[#This Row],[High]]-Table1[[#This Row],[Low]])/Table1[[#This Row],[Price]]</f>
        <v>3.0405405405405508E-2</v>
      </c>
    </row>
    <row r="184" spans="1:11">
      <c r="A184" t="s">
        <v>218</v>
      </c>
      <c r="B184" t="s">
        <v>219</v>
      </c>
      <c r="C184" t="s">
        <v>5</v>
      </c>
      <c r="D184" s="1">
        <v>782.19399999999996</v>
      </c>
      <c r="E184" s="21">
        <v>1.5649999999999999</v>
      </c>
      <c r="F184" s="21">
        <v>2.5000000000000001E-2</v>
      </c>
      <c r="G184" s="21">
        <v>1.5649999999999999</v>
      </c>
      <c r="H184" s="21">
        <v>1.5249999999999999</v>
      </c>
      <c r="I184" s="20">
        <v>1012775</v>
      </c>
      <c r="J184">
        <f>Table1[[#This Row],[Price]]*Table1[[#This Row],[Volume]]/(1000000)</f>
        <v>1.584992875</v>
      </c>
      <c r="K184" s="35">
        <f>(Table1[[#This Row],[High]]-Table1[[#This Row],[Low]])/Table1[[#This Row],[Price]]</f>
        <v>2.5559105431309927E-2</v>
      </c>
    </row>
    <row r="185" spans="1:11">
      <c r="A185" t="s">
        <v>368</v>
      </c>
      <c r="B185" t="s">
        <v>369</v>
      </c>
      <c r="C185" t="s">
        <v>24</v>
      </c>
      <c r="D185" s="1">
        <v>771.38400000000001</v>
      </c>
      <c r="E185">
        <v>3.03</v>
      </c>
      <c r="F185">
        <v>-0.01</v>
      </c>
      <c r="G185">
        <v>3.05</v>
      </c>
      <c r="H185">
        <v>2.9849999999999999</v>
      </c>
      <c r="I185">
        <v>447497</v>
      </c>
      <c r="J185">
        <f>Table1[[#This Row],[Price]]*Table1[[#This Row],[Volume]]/(1000000)</f>
        <v>1.35591591</v>
      </c>
      <c r="K185" s="35">
        <f>(Table1[[#This Row],[High]]-Table1[[#This Row],[Low]])/Table1[[#This Row],[Price]]</f>
        <v>2.1452145214521438E-2</v>
      </c>
    </row>
    <row r="186" spans="1:11">
      <c r="A186" t="s">
        <v>28</v>
      </c>
      <c r="B186" t="s">
        <v>29</v>
      </c>
      <c r="C186" t="s">
        <v>30</v>
      </c>
      <c r="D186" s="1">
        <v>764.76099999999997</v>
      </c>
      <c r="E186" s="21">
        <v>4.7300000000000004</v>
      </c>
      <c r="F186" s="21">
        <v>-0.08</v>
      </c>
      <c r="G186" s="21">
        <v>4.75</v>
      </c>
      <c r="H186" s="21">
        <v>4.6150000000000002</v>
      </c>
      <c r="I186" s="20">
        <v>669746</v>
      </c>
      <c r="J186">
        <f>Table1[[#This Row],[Price]]*Table1[[#This Row],[Volume]]/(1000000)</f>
        <v>3.1678985800000001</v>
      </c>
      <c r="K186" s="35">
        <f>(Table1[[#This Row],[High]]-Table1[[#This Row],[Low]])/Table1[[#This Row],[Price]]</f>
        <v>2.8541226215644772E-2</v>
      </c>
    </row>
    <row r="187" spans="1:11">
      <c r="A187" t="s">
        <v>138</v>
      </c>
      <c r="B187" t="s">
        <v>139</v>
      </c>
      <c r="C187" t="s">
        <v>8</v>
      </c>
      <c r="D187" s="1">
        <v>763.98500000000001</v>
      </c>
      <c r="E187" s="21">
        <v>1.91</v>
      </c>
      <c r="F187" s="21">
        <v>-1.4999999999999999E-2</v>
      </c>
      <c r="G187" s="21">
        <v>1.93</v>
      </c>
      <c r="H187" s="21">
        <v>1.89</v>
      </c>
      <c r="I187" s="20">
        <v>1528445</v>
      </c>
      <c r="J187">
        <f>Table1[[#This Row],[Price]]*Table1[[#This Row],[Volume]]/(1000000)</f>
        <v>2.9193299499999998</v>
      </c>
      <c r="K187" s="35">
        <f>(Table1[[#This Row],[High]]-Table1[[#This Row],[Low]])/Table1[[#This Row],[Price]]</f>
        <v>2.0942408376963369E-2</v>
      </c>
    </row>
    <row r="188" spans="1:11">
      <c r="A188" t="s">
        <v>164</v>
      </c>
      <c r="B188" t="s">
        <v>165</v>
      </c>
      <c r="C188" t="s">
        <v>27</v>
      </c>
      <c r="D188" s="1">
        <v>760.20799999999997</v>
      </c>
      <c r="E188" s="21">
        <v>0.79</v>
      </c>
      <c r="F188" s="21">
        <v>-5.0000000000000001E-3</v>
      </c>
      <c r="G188" s="21">
        <v>0.79500000000000004</v>
      </c>
      <c r="H188" s="21">
        <v>0.78</v>
      </c>
      <c r="I188" s="20">
        <v>1455401</v>
      </c>
      <c r="J188">
        <f>Table1[[#This Row],[Price]]*Table1[[#This Row],[Volume]]/(1000000)</f>
        <v>1.1497667899999999</v>
      </c>
      <c r="K188" s="35">
        <f>(Table1[[#This Row],[High]]-Table1[[#This Row],[Low]])/Table1[[#This Row],[Price]]</f>
        <v>1.8987341772151913E-2</v>
      </c>
    </row>
    <row r="189" spans="1:11">
      <c r="A189" t="s">
        <v>48</v>
      </c>
      <c r="B189" t="s">
        <v>49</v>
      </c>
      <c r="C189" t="s">
        <v>24</v>
      </c>
      <c r="D189" s="1">
        <v>722.45600000000002</v>
      </c>
      <c r="E189" s="21">
        <v>1.59</v>
      </c>
      <c r="F189" s="21">
        <v>5.0000000000000001E-3</v>
      </c>
      <c r="G189" s="21">
        <v>1.6</v>
      </c>
      <c r="H189" s="21">
        <v>1.56</v>
      </c>
      <c r="I189" s="20">
        <v>2059690</v>
      </c>
      <c r="J189">
        <f>Table1[[#This Row],[Price]]*Table1[[#This Row],[Volume]]/(1000000)</f>
        <v>3.2749071000000001</v>
      </c>
      <c r="K189" s="35">
        <f>(Table1[[#This Row],[High]]-Table1[[#This Row],[Low]])/Table1[[#This Row],[Price]]</f>
        <v>2.5157232704402538E-2</v>
      </c>
    </row>
    <row r="190" spans="1:11">
      <c r="A190" t="s">
        <v>210</v>
      </c>
      <c r="B190" t="s">
        <v>211</v>
      </c>
      <c r="C190" t="s">
        <v>24</v>
      </c>
      <c r="D190" s="1">
        <v>720.51400000000001</v>
      </c>
      <c r="E190" s="21">
        <v>2.4300000000000002</v>
      </c>
      <c r="F190" s="21">
        <v>0.06</v>
      </c>
      <c r="G190" s="21">
        <v>2.4300000000000002</v>
      </c>
      <c r="H190" s="21">
        <v>2.35</v>
      </c>
      <c r="I190" s="20">
        <v>667118</v>
      </c>
      <c r="J190">
        <f>Table1[[#This Row],[Price]]*Table1[[#This Row],[Volume]]/(1000000)</f>
        <v>1.62109674</v>
      </c>
      <c r="K190" s="35">
        <f>(Table1[[#This Row],[High]]-Table1[[#This Row],[Low]])/Table1[[#This Row],[Price]]</f>
        <v>3.2921810699588501E-2</v>
      </c>
    </row>
    <row r="191" spans="1:11">
      <c r="A191" t="s">
        <v>322</v>
      </c>
      <c r="B191" t="s">
        <v>323</v>
      </c>
      <c r="C191" t="s">
        <v>8</v>
      </c>
      <c r="D191" s="1">
        <v>707.20100000000002</v>
      </c>
      <c r="E191">
        <v>2.65</v>
      </c>
      <c r="F191">
        <v>-7.0000000000000007E-2</v>
      </c>
      <c r="G191">
        <v>2.7</v>
      </c>
      <c r="H191">
        <v>2.61</v>
      </c>
      <c r="I191">
        <v>1595032</v>
      </c>
      <c r="J191">
        <f>Table1[[#This Row],[Price]]*Table1[[#This Row],[Volume]]/(1000000)</f>
        <v>4.2268347999999998</v>
      </c>
      <c r="K191" s="35">
        <f>(Table1[[#This Row],[High]]-Table1[[#This Row],[Low]])/Table1[[#This Row],[Price]]</f>
        <v>3.3962264150943514E-2</v>
      </c>
    </row>
    <row r="192" spans="1:11">
      <c r="A192" t="s">
        <v>128</v>
      </c>
      <c r="B192" t="s">
        <v>129</v>
      </c>
      <c r="C192" t="s">
        <v>21</v>
      </c>
      <c r="D192" s="1">
        <v>692.57399999999996</v>
      </c>
      <c r="E192" s="21">
        <v>1.7</v>
      </c>
      <c r="F192" s="21">
        <v>-0.04</v>
      </c>
      <c r="G192" s="21">
        <v>1.7350000000000001</v>
      </c>
      <c r="H192" s="21">
        <v>1.6850000000000001</v>
      </c>
      <c r="I192" s="20">
        <v>1269890</v>
      </c>
      <c r="J192">
        <f>Table1[[#This Row],[Price]]*Table1[[#This Row],[Volume]]/(1000000)</f>
        <v>2.1588129999999999</v>
      </c>
      <c r="K192" s="35">
        <f>(Table1[[#This Row],[High]]-Table1[[#This Row],[Low]])/Table1[[#This Row],[Price]]</f>
        <v>2.941176470588238E-2</v>
      </c>
    </row>
    <row r="193" spans="1:11">
      <c r="A193" t="s">
        <v>232</v>
      </c>
      <c r="B193" t="s">
        <v>233</v>
      </c>
      <c r="C193" t="s">
        <v>8</v>
      </c>
      <c r="D193" s="1">
        <v>673.66600000000005</v>
      </c>
      <c r="E193" s="21">
        <v>3.38</v>
      </c>
      <c r="F193" s="21">
        <v>7.0000000000000007E-2</v>
      </c>
      <c r="G193" s="21">
        <v>3.44</v>
      </c>
      <c r="H193" s="21">
        <v>3.29</v>
      </c>
      <c r="I193" s="20">
        <v>869745</v>
      </c>
      <c r="J193">
        <f>Table1[[#This Row],[Price]]*Table1[[#This Row],[Volume]]/(1000000)</f>
        <v>2.9397381</v>
      </c>
      <c r="K193" s="35">
        <f>(Table1[[#This Row],[High]]-Table1[[#This Row],[Low]])/Table1[[#This Row],[Price]]</f>
        <v>4.4378698224852048E-2</v>
      </c>
    </row>
    <row r="194" spans="1:11">
      <c r="A194" t="s">
        <v>148</v>
      </c>
      <c r="B194" t="s">
        <v>149</v>
      </c>
      <c r="C194" t="s">
        <v>30</v>
      </c>
      <c r="D194" s="1">
        <v>669.03700000000003</v>
      </c>
      <c r="E194" s="21">
        <v>6.21</v>
      </c>
      <c r="F194" s="21">
        <v>-0.01</v>
      </c>
      <c r="G194" s="21">
        <v>6.21</v>
      </c>
      <c r="H194" s="21">
        <v>6.11</v>
      </c>
      <c r="I194" s="20">
        <v>1034102</v>
      </c>
      <c r="J194">
        <f>Table1[[#This Row],[Price]]*Table1[[#This Row],[Volume]]/(1000000)</f>
        <v>6.4217734200000001</v>
      </c>
      <c r="K194" s="35">
        <f>(Table1[[#This Row],[High]]-Table1[[#This Row],[Low]])/Table1[[#This Row],[Price]]</f>
        <v>1.6103059581320394E-2</v>
      </c>
    </row>
    <row r="195" spans="1:11">
      <c r="A195" t="s">
        <v>328</v>
      </c>
      <c r="B195" t="s">
        <v>329</v>
      </c>
      <c r="C195" t="s">
        <v>37</v>
      </c>
      <c r="D195" s="1">
        <v>657.47199999999998</v>
      </c>
      <c r="E195">
        <v>3.87</v>
      </c>
      <c r="F195">
        <v>-0.03</v>
      </c>
      <c r="G195">
        <v>3.88</v>
      </c>
      <c r="H195">
        <v>3.83</v>
      </c>
      <c r="I195">
        <v>247900</v>
      </c>
      <c r="J195">
        <f>Table1[[#This Row],[Price]]*Table1[[#This Row],[Volume]]/(1000000)</f>
        <v>0.95937300000000003</v>
      </c>
      <c r="K195" s="35">
        <f>(Table1[[#This Row],[High]]-Table1[[#This Row],[Low]])/Table1[[#This Row],[Price]]</f>
        <v>1.2919896640826828E-2</v>
      </c>
    </row>
    <row r="196" spans="1:11">
      <c r="A196" t="s">
        <v>362</v>
      </c>
      <c r="B196" t="s">
        <v>363</v>
      </c>
      <c r="C196" t="s">
        <v>8</v>
      </c>
      <c r="D196" s="1">
        <v>654.62199999999996</v>
      </c>
      <c r="E196">
        <v>2.42</v>
      </c>
      <c r="F196">
        <v>-7.0000000000000007E-2</v>
      </c>
      <c r="G196">
        <v>2.4700000000000002</v>
      </c>
      <c r="H196">
        <v>2.39</v>
      </c>
      <c r="I196">
        <v>1695805</v>
      </c>
      <c r="J196">
        <f>Table1[[#This Row],[Price]]*Table1[[#This Row],[Volume]]/(1000000)</f>
        <v>4.1038481000000004</v>
      </c>
      <c r="K196" s="35">
        <f>(Table1[[#This Row],[High]]-Table1[[#This Row],[Low]])/Table1[[#This Row],[Price]]</f>
        <v>3.305785123966945E-2</v>
      </c>
    </row>
    <row r="197" spans="1:11">
      <c r="A197" t="s">
        <v>208</v>
      </c>
      <c r="B197" t="s">
        <v>209</v>
      </c>
      <c r="C197" t="s">
        <v>30</v>
      </c>
      <c r="D197" s="1">
        <v>607.74599999999998</v>
      </c>
      <c r="E197" s="21">
        <v>0.74</v>
      </c>
      <c r="F197" s="21">
        <v>-1.4999999999999999E-2</v>
      </c>
      <c r="G197" s="21">
        <v>0.755</v>
      </c>
      <c r="H197" s="21">
        <v>0.73499999999999999</v>
      </c>
      <c r="I197" s="20">
        <v>4546984</v>
      </c>
      <c r="J197">
        <f>Table1[[#This Row],[Price]]*Table1[[#This Row],[Volume]]/(1000000)</f>
        <v>3.3647681600000001</v>
      </c>
      <c r="K197" s="35">
        <f>(Table1[[#This Row],[High]]-Table1[[#This Row],[Low]])/Table1[[#This Row],[Price]]</f>
        <v>2.7027027027027053E-2</v>
      </c>
    </row>
    <row r="198" spans="1:11">
      <c r="A198" t="s">
        <v>388</v>
      </c>
      <c r="B198" t="s">
        <v>389</v>
      </c>
      <c r="C198" t="s">
        <v>5</v>
      </c>
      <c r="D198" s="1">
        <v>574.84400000000005</v>
      </c>
      <c r="E198">
        <v>1.905</v>
      </c>
      <c r="F198">
        <v>-0.01</v>
      </c>
      <c r="G198">
        <v>1.91</v>
      </c>
      <c r="H198">
        <v>1.89</v>
      </c>
      <c r="I198">
        <v>394355</v>
      </c>
      <c r="J198">
        <f>Table1[[#This Row],[Price]]*Table1[[#This Row],[Volume]]/(1000000)</f>
        <v>0.75124627500000007</v>
      </c>
      <c r="K198" s="35">
        <f>(Table1[[#This Row],[High]]-Table1[[#This Row],[Low]])/Table1[[#This Row],[Price]]</f>
        <v>1.0498687664042003E-2</v>
      </c>
    </row>
    <row r="199" spans="1:11">
      <c r="A199" t="s">
        <v>182</v>
      </c>
      <c r="B199" t="s">
        <v>183</v>
      </c>
      <c r="C199" t="s">
        <v>24</v>
      </c>
      <c r="D199" s="1">
        <v>524.45299999999997</v>
      </c>
      <c r="E199" s="21">
        <v>1.92</v>
      </c>
      <c r="F199" s="21">
        <v>-5.0000000000000001E-3</v>
      </c>
      <c r="G199" s="21">
        <v>1.93</v>
      </c>
      <c r="H199" s="21">
        <v>1.9</v>
      </c>
      <c r="I199" s="20">
        <v>1045623</v>
      </c>
      <c r="J199">
        <f>Table1[[#This Row],[Price]]*Table1[[#This Row],[Volume]]/(1000000)</f>
        <v>2.0075961599999999</v>
      </c>
      <c r="K199" s="35">
        <f>(Table1[[#This Row],[High]]-Table1[[#This Row],[Low]])/Table1[[#This Row],[Price]]</f>
        <v>1.5625000000000014E-2</v>
      </c>
    </row>
    <row r="200" spans="1:11">
      <c r="A200" t="s">
        <v>344</v>
      </c>
      <c r="B200" t="s">
        <v>345</v>
      </c>
      <c r="C200" t="s">
        <v>24</v>
      </c>
      <c r="D200" s="1">
        <v>454.99900000000002</v>
      </c>
      <c r="E200">
        <v>5.59</v>
      </c>
      <c r="F200">
        <v>0.03</v>
      </c>
      <c r="G200">
        <v>5.65</v>
      </c>
      <c r="H200">
        <v>5.46</v>
      </c>
      <c r="I200">
        <v>294735</v>
      </c>
      <c r="J200">
        <f>Table1[[#This Row],[Price]]*Table1[[#This Row],[Volume]]/(1000000)</f>
        <v>1.64756865</v>
      </c>
      <c r="K200" s="35">
        <f>(Table1[[#This Row],[High]]-Table1[[#This Row],[Low]])/Table1[[#This Row],[Price]]</f>
        <v>3.3989266547406152E-2</v>
      </c>
    </row>
    <row r="201" spans="1:11">
      <c r="A201" t="s">
        <v>178</v>
      </c>
      <c r="B201" t="s">
        <v>179</v>
      </c>
      <c r="C201" t="s">
        <v>14</v>
      </c>
      <c r="D201" s="1">
        <v>370</v>
      </c>
      <c r="E201" s="21">
        <v>1.8149999999999999</v>
      </c>
      <c r="F201" s="21">
        <v>-2.5000000000000001E-2</v>
      </c>
      <c r="G201" s="21">
        <v>1.85</v>
      </c>
      <c r="H201" s="21">
        <v>1.8049999999999999</v>
      </c>
      <c r="I201" s="20">
        <v>868560</v>
      </c>
      <c r="J201">
        <f>Table1[[#This Row],[Price]]*Table1[[#This Row],[Volume]]/(1000000)</f>
        <v>1.5764364</v>
      </c>
      <c r="K201" s="35">
        <f>(Table1[[#This Row],[High]]-Table1[[#This Row],[Low]])/Table1[[#This Row],[Price]]</f>
        <v>2.479338842975215E-2</v>
      </c>
    </row>
    <row r="202" spans="1:11">
      <c r="A202" t="s">
        <v>463</v>
      </c>
      <c r="D202" s="38"/>
      <c r="J202">
        <f>SUBTOTAL(109,Table1[ValTraded ($m)])</f>
        <v>4791.7191309049958</v>
      </c>
      <c r="K202" s="35">
        <f>SUBTOTAL(101,Table1[TradeRange%])</f>
        <v>2.117054454699261E-2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K201"/>
  <sheetViews>
    <sheetView zoomScaleNormal="100" workbookViewId="0"/>
  </sheetViews>
  <sheetFormatPr defaultRowHeight="14.4"/>
  <cols>
    <col min="1" max="1" width="6.109375" bestFit="1" customWidth="1"/>
    <col min="2" max="2" width="49.109375" bestFit="1" customWidth="1"/>
    <col min="3" max="3" width="26.88671875" bestFit="1" customWidth="1"/>
    <col min="4" max="4" width="26.33203125" style="1" bestFit="1" customWidth="1"/>
    <col min="9" max="9" width="11.33203125" bestFit="1" customWidth="1"/>
  </cols>
  <sheetData>
    <row r="1" spans="1:11">
      <c r="A1" t="s">
        <v>0</v>
      </c>
      <c r="B1" t="s">
        <v>1</v>
      </c>
      <c r="C1" t="s">
        <v>2</v>
      </c>
      <c r="D1" t="s">
        <v>419</v>
      </c>
      <c r="E1" t="s">
        <v>414</v>
      </c>
      <c r="F1" t="s">
        <v>415</v>
      </c>
      <c r="G1" t="s">
        <v>416</v>
      </c>
      <c r="H1" t="s">
        <v>417</v>
      </c>
      <c r="I1" t="s">
        <v>418</v>
      </c>
    </row>
    <row r="2" spans="1:11">
      <c r="A2" t="s">
        <v>3</v>
      </c>
      <c r="B2" t="s">
        <v>4</v>
      </c>
      <c r="C2" t="s">
        <v>5</v>
      </c>
      <c r="D2" s="1">
        <v>1893.63</v>
      </c>
      <c r="E2" s="21">
        <v>3.45</v>
      </c>
      <c r="F2" s="21">
        <v>0.05</v>
      </c>
      <c r="G2" s="21">
        <v>3.4550000000000001</v>
      </c>
      <c r="H2" s="21">
        <v>3.39</v>
      </c>
      <c r="I2" s="20">
        <v>495678</v>
      </c>
    </row>
    <row r="3" spans="1:11">
      <c r="A3" t="s">
        <v>6</v>
      </c>
      <c r="B3" t="s">
        <v>7</v>
      </c>
      <c r="C3" t="s">
        <v>8</v>
      </c>
      <c r="D3" s="1">
        <v>3635.02</v>
      </c>
      <c r="E3" s="21">
        <v>5.96</v>
      </c>
      <c r="F3" s="21">
        <v>0.12</v>
      </c>
      <c r="G3" s="21">
        <v>5.9950000000000001</v>
      </c>
      <c r="H3" s="21">
        <v>5.74</v>
      </c>
      <c r="I3" s="20">
        <v>2523345</v>
      </c>
    </row>
    <row r="4" spans="1:11">
      <c r="A4" t="s">
        <v>9</v>
      </c>
      <c r="B4" t="s">
        <v>10</v>
      </c>
      <c r="C4" t="s">
        <v>11</v>
      </c>
      <c r="D4" s="1">
        <v>3978.3</v>
      </c>
      <c r="E4" s="21">
        <v>7.88</v>
      </c>
      <c r="F4" s="21">
        <v>-0.12</v>
      </c>
      <c r="G4" s="21">
        <v>7.9</v>
      </c>
      <c r="H4" s="21">
        <v>7.79</v>
      </c>
      <c r="I4" s="20">
        <v>897709</v>
      </c>
      <c r="K4" s="2"/>
    </row>
    <row r="5" spans="1:11">
      <c r="A5" t="s">
        <v>12</v>
      </c>
      <c r="B5" t="s">
        <v>13</v>
      </c>
      <c r="C5" t="s">
        <v>14</v>
      </c>
      <c r="D5" s="1">
        <v>1095.1199999999999</v>
      </c>
      <c r="E5" s="21">
        <v>8.7799999999999994</v>
      </c>
      <c r="F5" s="21">
        <v>-0.04</v>
      </c>
      <c r="G5" s="21">
        <v>8.85</v>
      </c>
      <c r="H5" s="21">
        <v>8.67</v>
      </c>
      <c r="I5" s="20">
        <v>300197</v>
      </c>
      <c r="K5" s="2"/>
    </row>
    <row r="6" spans="1:11">
      <c r="A6" t="s">
        <v>15</v>
      </c>
      <c r="B6" t="s">
        <v>16</v>
      </c>
      <c r="C6" t="s">
        <v>8</v>
      </c>
      <c r="D6" s="1">
        <v>5658.89</v>
      </c>
      <c r="E6" s="21">
        <v>2.0499999999999998</v>
      </c>
      <c r="F6" s="21">
        <v>-0.01</v>
      </c>
      <c r="G6" s="21">
        <v>2.0499999999999998</v>
      </c>
      <c r="H6" s="21">
        <v>2</v>
      </c>
      <c r="I6" s="20">
        <v>5610857</v>
      </c>
      <c r="K6" s="2"/>
    </row>
    <row r="7" spans="1:11">
      <c r="A7" t="s">
        <v>17</v>
      </c>
      <c r="B7" t="s">
        <v>18</v>
      </c>
      <c r="C7" t="s">
        <v>8</v>
      </c>
      <c r="D7" s="1">
        <v>17847</v>
      </c>
      <c r="E7" s="21">
        <v>16.18</v>
      </c>
      <c r="F7" s="21">
        <v>0.11</v>
      </c>
      <c r="G7" s="21">
        <v>16.18</v>
      </c>
      <c r="H7" s="21">
        <v>15.89</v>
      </c>
      <c r="I7" s="20">
        <v>3023322</v>
      </c>
      <c r="K7" s="2"/>
    </row>
    <row r="8" spans="1:11">
      <c r="A8" t="s">
        <v>19</v>
      </c>
      <c r="B8" t="s">
        <v>20</v>
      </c>
      <c r="C8" t="s">
        <v>21</v>
      </c>
      <c r="D8" s="1">
        <v>15788.9</v>
      </c>
      <c r="E8" s="21">
        <v>5.13</v>
      </c>
      <c r="F8" s="21">
        <v>-0.02</v>
      </c>
      <c r="G8" s="21">
        <v>5.14</v>
      </c>
      <c r="H8" s="21">
        <v>5.07</v>
      </c>
      <c r="I8" s="20">
        <v>9659192</v>
      </c>
    </row>
    <row r="9" spans="1:11">
      <c r="A9" t="s">
        <v>22</v>
      </c>
      <c r="B9" t="s">
        <v>23</v>
      </c>
      <c r="C9" t="s">
        <v>24</v>
      </c>
      <c r="D9" s="1">
        <v>3272.17</v>
      </c>
      <c r="E9" s="21">
        <v>21.67</v>
      </c>
      <c r="F9" s="21">
        <v>-0.16</v>
      </c>
      <c r="G9" s="21">
        <v>21.7</v>
      </c>
      <c r="H9" s="21">
        <v>21.18</v>
      </c>
      <c r="I9" s="20">
        <v>675145</v>
      </c>
    </row>
    <row r="10" spans="1:11">
      <c r="A10" t="s">
        <v>25</v>
      </c>
      <c r="B10" t="s">
        <v>26</v>
      </c>
      <c r="C10" t="s">
        <v>27</v>
      </c>
      <c r="D10" s="1">
        <v>9527.33</v>
      </c>
      <c r="E10" s="21">
        <v>8.39</v>
      </c>
      <c r="F10" s="21">
        <v>0.08</v>
      </c>
      <c r="G10" s="21">
        <v>8.41</v>
      </c>
      <c r="H10" s="21">
        <v>8.25</v>
      </c>
      <c r="I10" s="20">
        <v>1840750</v>
      </c>
    </row>
    <row r="11" spans="1:11">
      <c r="A11" t="s">
        <v>28</v>
      </c>
      <c r="B11" t="s">
        <v>29</v>
      </c>
      <c r="C11" t="s">
        <v>30</v>
      </c>
      <c r="D11" s="1">
        <v>764.76099999999997</v>
      </c>
      <c r="E11" s="21">
        <v>4.7300000000000004</v>
      </c>
      <c r="F11" s="21">
        <v>-0.08</v>
      </c>
      <c r="G11" s="21">
        <v>4.75</v>
      </c>
      <c r="H11" s="21">
        <v>4.6150000000000002</v>
      </c>
      <c r="I11" s="20">
        <v>669746</v>
      </c>
    </row>
    <row r="12" spans="1:11">
      <c r="A12" t="s">
        <v>31</v>
      </c>
      <c r="B12" t="s">
        <v>32</v>
      </c>
      <c r="C12" t="s">
        <v>30</v>
      </c>
      <c r="D12" s="1">
        <v>947.85199999999998</v>
      </c>
      <c r="E12" s="21">
        <v>2.0299999999999998</v>
      </c>
      <c r="F12" s="21">
        <v>0.01</v>
      </c>
      <c r="G12" s="21">
        <v>2.0299999999999998</v>
      </c>
      <c r="H12" s="21">
        <v>2</v>
      </c>
      <c r="I12" s="20">
        <v>1116601</v>
      </c>
    </row>
    <row r="13" spans="1:11">
      <c r="A13" t="s">
        <v>33</v>
      </c>
      <c r="B13" t="s">
        <v>34</v>
      </c>
      <c r="C13" t="s">
        <v>30</v>
      </c>
      <c r="D13" s="1">
        <v>13281.7</v>
      </c>
      <c r="E13" s="21">
        <v>21.44</v>
      </c>
      <c r="F13" s="21">
        <v>-0.06</v>
      </c>
      <c r="G13" s="21">
        <v>21.57</v>
      </c>
      <c r="H13" s="21">
        <v>21.04</v>
      </c>
      <c r="I13" s="20">
        <v>1626363</v>
      </c>
    </row>
    <row r="14" spans="1:11">
      <c r="A14" t="s">
        <v>35</v>
      </c>
      <c r="B14" t="s">
        <v>36</v>
      </c>
      <c r="C14" t="s">
        <v>37</v>
      </c>
      <c r="D14" s="1">
        <v>787.52800000000002</v>
      </c>
      <c r="E14" s="21">
        <v>1.48</v>
      </c>
      <c r="F14" s="21">
        <v>0</v>
      </c>
      <c r="G14" s="21">
        <v>1.4850000000000001</v>
      </c>
      <c r="H14" s="21">
        <v>1.44</v>
      </c>
      <c r="I14" s="20">
        <v>1099611</v>
      </c>
    </row>
    <row r="15" spans="1:11">
      <c r="A15" t="s">
        <v>38</v>
      </c>
      <c r="B15" t="s">
        <v>39</v>
      </c>
      <c r="C15" t="s">
        <v>21</v>
      </c>
      <c r="D15" s="1">
        <v>10179.200000000001</v>
      </c>
      <c r="E15" s="21">
        <v>53.78</v>
      </c>
      <c r="F15" s="21">
        <v>-0.65</v>
      </c>
      <c r="G15" s="21">
        <v>54.21</v>
      </c>
      <c r="H15" s="21">
        <v>53.39</v>
      </c>
      <c r="I15" s="20">
        <v>574452</v>
      </c>
    </row>
    <row r="16" spans="1:11">
      <c r="A16" t="s">
        <v>40</v>
      </c>
      <c r="B16" t="s">
        <v>41</v>
      </c>
      <c r="C16" t="s">
        <v>11</v>
      </c>
      <c r="D16" s="1">
        <v>10504.9</v>
      </c>
      <c r="E16" s="21">
        <v>5.17</v>
      </c>
      <c r="F16" s="21">
        <v>-0.02</v>
      </c>
      <c r="G16" s="21">
        <v>5.19</v>
      </c>
      <c r="H16" s="21">
        <v>5.08</v>
      </c>
      <c r="I16" s="20">
        <v>4020076</v>
      </c>
    </row>
    <row r="17" spans="1:9">
      <c r="A17" t="s">
        <v>42</v>
      </c>
      <c r="B17" t="s">
        <v>43</v>
      </c>
      <c r="C17" t="s">
        <v>27</v>
      </c>
      <c r="D17" s="1">
        <v>5884.9</v>
      </c>
      <c r="E17" s="21">
        <v>1.7</v>
      </c>
      <c r="F17" s="21">
        <v>0.01</v>
      </c>
      <c r="G17" s="21">
        <v>1.7</v>
      </c>
      <c r="H17" s="21">
        <v>1.665</v>
      </c>
      <c r="I17" s="20">
        <v>4838883</v>
      </c>
    </row>
    <row r="18" spans="1:9">
      <c r="A18" t="s">
        <v>44</v>
      </c>
      <c r="B18" t="s">
        <v>45</v>
      </c>
      <c r="C18" t="s">
        <v>21</v>
      </c>
      <c r="D18" s="1">
        <v>87858.1</v>
      </c>
      <c r="E18" s="21">
        <v>30.01</v>
      </c>
      <c r="F18" s="21">
        <v>-0.35</v>
      </c>
      <c r="G18" s="21">
        <v>30.01</v>
      </c>
      <c r="H18" s="21">
        <v>29.74</v>
      </c>
      <c r="I18" s="20">
        <v>5678986</v>
      </c>
    </row>
    <row r="19" spans="1:9">
      <c r="A19" t="s">
        <v>46</v>
      </c>
      <c r="B19" t="s">
        <v>47</v>
      </c>
      <c r="C19" t="s">
        <v>37</v>
      </c>
      <c r="D19" s="1">
        <v>942.28399999999999</v>
      </c>
      <c r="E19" s="21">
        <v>1.575</v>
      </c>
      <c r="F19" s="21">
        <v>0</v>
      </c>
      <c r="G19" s="21">
        <v>1.58</v>
      </c>
      <c r="H19" s="21">
        <v>1.54</v>
      </c>
      <c r="I19" s="20">
        <v>845003</v>
      </c>
    </row>
    <row r="20" spans="1:9">
      <c r="A20" t="s">
        <v>48</v>
      </c>
      <c r="B20" t="s">
        <v>49</v>
      </c>
      <c r="C20" t="s">
        <v>24</v>
      </c>
      <c r="D20" s="1">
        <v>722.45600000000002</v>
      </c>
      <c r="E20" s="21">
        <v>1.59</v>
      </c>
      <c r="F20" s="21">
        <v>5.0000000000000001E-3</v>
      </c>
      <c r="G20" s="21">
        <v>1.6</v>
      </c>
      <c r="H20" s="21">
        <v>1.56</v>
      </c>
      <c r="I20" s="20">
        <v>2059690</v>
      </c>
    </row>
    <row r="21" spans="1:9">
      <c r="A21" t="s">
        <v>50</v>
      </c>
      <c r="B21" t="s">
        <v>51</v>
      </c>
      <c r="C21" t="s">
        <v>5</v>
      </c>
      <c r="D21" s="1">
        <v>1371.96</v>
      </c>
      <c r="E21" s="21">
        <v>2.69</v>
      </c>
      <c r="F21" s="21">
        <v>-0.02</v>
      </c>
      <c r="G21" s="21">
        <v>2.7050000000000001</v>
      </c>
      <c r="H21" s="21">
        <v>2.62</v>
      </c>
      <c r="I21" s="20">
        <v>3848517</v>
      </c>
    </row>
    <row r="22" spans="1:9">
      <c r="A22" t="s">
        <v>52</v>
      </c>
      <c r="B22" t="s">
        <v>53</v>
      </c>
      <c r="C22" t="s">
        <v>21</v>
      </c>
      <c r="D22" s="1">
        <v>4877.16</v>
      </c>
      <c r="E22" s="21">
        <v>12.68</v>
      </c>
      <c r="F22" s="21">
        <v>-0.05</v>
      </c>
      <c r="G22" s="21">
        <v>12.68</v>
      </c>
      <c r="H22" s="21">
        <v>12.24</v>
      </c>
      <c r="I22" s="20">
        <v>1188659</v>
      </c>
    </row>
    <row r="23" spans="1:9">
      <c r="A23" t="s">
        <v>54</v>
      </c>
      <c r="B23" t="s">
        <v>55</v>
      </c>
      <c r="C23" t="s">
        <v>30</v>
      </c>
      <c r="D23" s="1">
        <v>1560.35</v>
      </c>
      <c r="E23" s="21">
        <v>5.52</v>
      </c>
      <c r="F23" s="21">
        <v>-0.02</v>
      </c>
      <c r="G23" s="21">
        <v>5.54</v>
      </c>
      <c r="H23" s="21">
        <v>5.43</v>
      </c>
      <c r="I23" s="20">
        <v>646625</v>
      </c>
    </row>
    <row r="24" spans="1:9">
      <c r="A24" t="s">
        <v>56</v>
      </c>
      <c r="B24" t="s">
        <v>57</v>
      </c>
      <c r="C24" t="s">
        <v>58</v>
      </c>
      <c r="D24" s="1">
        <v>1246.0899999999999</v>
      </c>
      <c r="E24" s="21">
        <v>0.62</v>
      </c>
      <c r="F24" s="21">
        <v>-0.02</v>
      </c>
      <c r="G24" s="21">
        <v>0.63500000000000001</v>
      </c>
      <c r="H24" s="21">
        <v>0.62</v>
      </c>
      <c r="I24" s="20">
        <v>4040387</v>
      </c>
    </row>
    <row r="25" spans="1:9">
      <c r="A25" t="s">
        <v>59</v>
      </c>
      <c r="B25" t="s">
        <v>60</v>
      </c>
      <c r="C25" t="s">
        <v>37</v>
      </c>
      <c r="D25" s="1">
        <v>1135.44</v>
      </c>
      <c r="E25" s="21">
        <v>6.54</v>
      </c>
      <c r="F25" s="21">
        <v>-7.0000000000000007E-2</v>
      </c>
      <c r="G25" s="21">
        <v>6.59</v>
      </c>
      <c r="H25" s="21">
        <v>6.48</v>
      </c>
      <c r="I25" s="20">
        <v>267900</v>
      </c>
    </row>
    <row r="26" spans="1:9">
      <c r="A26" t="s">
        <v>61</v>
      </c>
      <c r="B26" t="s">
        <v>62</v>
      </c>
      <c r="C26" t="s">
        <v>21</v>
      </c>
      <c r="D26" s="1">
        <v>5390.13</v>
      </c>
      <c r="E26" s="21">
        <v>12.33</v>
      </c>
      <c r="F26" s="21">
        <v>-0.09</v>
      </c>
      <c r="G26" s="21">
        <v>12.34</v>
      </c>
      <c r="H26" s="21">
        <v>12.12</v>
      </c>
      <c r="I26" s="20">
        <v>1963617</v>
      </c>
    </row>
    <row r="27" spans="1:9">
      <c r="A27" t="s">
        <v>63</v>
      </c>
      <c r="B27" t="s">
        <v>64</v>
      </c>
      <c r="C27" t="s">
        <v>8</v>
      </c>
      <c r="D27" s="1">
        <v>84178.4</v>
      </c>
      <c r="E27" s="21">
        <v>25.39</v>
      </c>
      <c r="F27" s="21">
        <v>-0.53</v>
      </c>
      <c r="G27" s="21">
        <v>25.62</v>
      </c>
      <c r="H27" s="21">
        <v>25.32</v>
      </c>
      <c r="I27" s="20">
        <v>8019970</v>
      </c>
    </row>
    <row r="28" spans="1:9">
      <c r="A28" t="s">
        <v>65</v>
      </c>
      <c r="B28" t="s">
        <v>66</v>
      </c>
      <c r="C28" t="s">
        <v>37</v>
      </c>
      <c r="D28" s="1">
        <v>1525.58</v>
      </c>
      <c r="E28" s="21">
        <v>92.97</v>
      </c>
      <c r="F28" s="21">
        <v>1.98</v>
      </c>
      <c r="G28" s="21">
        <v>92.97</v>
      </c>
      <c r="H28" s="21">
        <v>89.3</v>
      </c>
      <c r="I28" s="20">
        <v>52988</v>
      </c>
    </row>
    <row r="29" spans="1:9">
      <c r="A29" t="s">
        <v>67</v>
      </c>
      <c r="B29" t="s">
        <v>68</v>
      </c>
      <c r="C29" t="s">
        <v>8</v>
      </c>
      <c r="D29" s="1">
        <v>7906.06</v>
      </c>
      <c r="E29" s="21">
        <v>14.11</v>
      </c>
      <c r="F29" s="21">
        <v>-0.03</v>
      </c>
      <c r="G29" s="21">
        <v>14.18</v>
      </c>
      <c r="H29" s="21">
        <v>13.9</v>
      </c>
      <c r="I29" s="20">
        <v>2257937</v>
      </c>
    </row>
    <row r="30" spans="1:9">
      <c r="A30" t="s">
        <v>69</v>
      </c>
      <c r="B30" t="s">
        <v>70</v>
      </c>
      <c r="C30" t="s">
        <v>8</v>
      </c>
      <c r="D30" s="1">
        <v>8030.47</v>
      </c>
      <c r="E30" s="21">
        <v>6.98</v>
      </c>
      <c r="F30" s="21">
        <v>0.01</v>
      </c>
      <c r="G30" s="21">
        <v>6.98</v>
      </c>
      <c r="H30" s="21">
        <v>6.86</v>
      </c>
      <c r="I30" s="20">
        <v>3098463</v>
      </c>
    </row>
    <row r="31" spans="1:9">
      <c r="A31" t="s">
        <v>71</v>
      </c>
      <c r="B31" t="s">
        <v>72</v>
      </c>
      <c r="C31" t="s">
        <v>11</v>
      </c>
      <c r="D31" s="1">
        <v>15449.6</v>
      </c>
      <c r="E31" s="21">
        <v>9.76</v>
      </c>
      <c r="F31" s="21">
        <v>-0.08</v>
      </c>
      <c r="G31" s="21">
        <v>9.8000000000000007</v>
      </c>
      <c r="H31" s="21">
        <v>9.6950000000000003</v>
      </c>
      <c r="I31" s="20">
        <v>4038067</v>
      </c>
    </row>
    <row r="32" spans="1:9">
      <c r="A32" t="s">
        <v>73</v>
      </c>
      <c r="B32" t="s">
        <v>74</v>
      </c>
      <c r="C32" t="s">
        <v>30</v>
      </c>
      <c r="D32" s="1">
        <v>1343.88</v>
      </c>
      <c r="E32" s="21">
        <v>11.09</v>
      </c>
      <c r="F32" s="21">
        <v>0.22</v>
      </c>
      <c r="G32" s="21">
        <v>11.22</v>
      </c>
      <c r="H32" s="21">
        <v>10.77</v>
      </c>
      <c r="I32" s="20">
        <v>217534</v>
      </c>
    </row>
    <row r="33" spans="1:9">
      <c r="A33" t="s">
        <v>75</v>
      </c>
      <c r="B33" t="s">
        <v>76</v>
      </c>
      <c r="C33" t="s">
        <v>8</v>
      </c>
      <c r="D33" s="1">
        <v>1963.72</v>
      </c>
      <c r="E33" s="21">
        <v>13.26</v>
      </c>
      <c r="F33" s="21">
        <v>-0.03</v>
      </c>
      <c r="G33" s="21">
        <v>13.29</v>
      </c>
      <c r="H33" s="21">
        <v>13.08</v>
      </c>
      <c r="I33" s="20">
        <v>244819</v>
      </c>
    </row>
    <row r="34" spans="1:9">
      <c r="A34" t="s">
        <v>77</v>
      </c>
      <c r="B34" t="s">
        <v>78</v>
      </c>
      <c r="C34" t="s">
        <v>21</v>
      </c>
      <c r="D34" s="1">
        <v>3446.09</v>
      </c>
      <c r="E34" s="21">
        <v>10.45</v>
      </c>
      <c r="F34" s="21">
        <v>-0.22</v>
      </c>
      <c r="G34" s="21">
        <v>10.58</v>
      </c>
      <c r="H34" s="21">
        <v>10.44</v>
      </c>
      <c r="I34" s="20">
        <v>1079102</v>
      </c>
    </row>
    <row r="35" spans="1:9">
      <c r="A35" t="s">
        <v>79</v>
      </c>
      <c r="B35" t="s">
        <v>80</v>
      </c>
      <c r="C35" t="s">
        <v>5</v>
      </c>
      <c r="D35" s="1">
        <v>1869.34</v>
      </c>
      <c r="E35" s="21">
        <v>2.93</v>
      </c>
      <c r="F35" s="21">
        <v>0.03</v>
      </c>
      <c r="G35" s="21">
        <v>2.93</v>
      </c>
      <c r="H35" s="21">
        <v>2.89</v>
      </c>
      <c r="I35" s="20">
        <v>1507521</v>
      </c>
    </row>
    <row r="36" spans="1:9">
      <c r="A36" t="s">
        <v>81</v>
      </c>
      <c r="B36" t="s">
        <v>82</v>
      </c>
      <c r="C36" t="s">
        <v>58</v>
      </c>
      <c r="D36" s="1">
        <v>8090.34</v>
      </c>
      <c r="E36" s="21">
        <v>32.590000000000003</v>
      </c>
      <c r="F36" s="21">
        <v>0.03</v>
      </c>
      <c r="G36" s="21">
        <v>32.76</v>
      </c>
      <c r="H36" s="21">
        <v>32.06</v>
      </c>
      <c r="I36" s="20">
        <v>774894</v>
      </c>
    </row>
    <row r="37" spans="1:9">
      <c r="A37" t="s">
        <v>83</v>
      </c>
      <c r="B37" t="s">
        <v>84</v>
      </c>
      <c r="C37" t="s">
        <v>21</v>
      </c>
      <c r="D37" s="1">
        <v>7436.02</v>
      </c>
      <c r="E37" s="21">
        <v>12.14</v>
      </c>
      <c r="F37" s="21">
        <v>0.25</v>
      </c>
      <c r="G37" s="21">
        <v>12.185</v>
      </c>
      <c r="H37" s="21">
        <v>11.76</v>
      </c>
      <c r="I37" s="20">
        <v>3825354</v>
      </c>
    </row>
    <row r="38" spans="1:9">
      <c r="A38" t="s">
        <v>85</v>
      </c>
      <c r="B38" t="s">
        <v>86</v>
      </c>
      <c r="C38" t="s">
        <v>5</v>
      </c>
      <c r="D38" s="1">
        <v>2487.25</v>
      </c>
      <c r="E38" s="21">
        <v>5.72</v>
      </c>
      <c r="F38" s="21">
        <v>-0.02</v>
      </c>
      <c r="G38" s="21">
        <v>5.72</v>
      </c>
      <c r="H38" s="21">
        <v>5.64</v>
      </c>
      <c r="I38" s="20">
        <v>2428285</v>
      </c>
    </row>
    <row r="39" spans="1:9">
      <c r="A39" t="s">
        <v>87</v>
      </c>
      <c r="B39" t="s">
        <v>88</v>
      </c>
      <c r="C39" t="s">
        <v>5</v>
      </c>
      <c r="D39" s="1">
        <v>1649.13</v>
      </c>
      <c r="E39" s="21">
        <v>3.93</v>
      </c>
      <c r="F39" s="21">
        <v>0.01</v>
      </c>
      <c r="G39" s="21">
        <v>3.95</v>
      </c>
      <c r="H39" s="21">
        <v>3.86</v>
      </c>
      <c r="I39" s="20">
        <v>1756755</v>
      </c>
    </row>
    <row r="40" spans="1:9">
      <c r="A40" t="s">
        <v>89</v>
      </c>
      <c r="B40" t="s">
        <v>90</v>
      </c>
      <c r="C40" t="s">
        <v>91</v>
      </c>
      <c r="D40" s="1">
        <v>1713.88</v>
      </c>
      <c r="E40" s="21">
        <v>4.3499999999999996</v>
      </c>
      <c r="F40" s="21">
        <v>0.05</v>
      </c>
      <c r="G40" s="21">
        <v>4.3499999999999996</v>
      </c>
      <c r="H40" s="21">
        <v>4.24</v>
      </c>
      <c r="I40" s="20">
        <v>378198</v>
      </c>
    </row>
    <row r="41" spans="1:9">
      <c r="A41" t="s">
        <v>92</v>
      </c>
      <c r="B41" t="s">
        <v>93</v>
      </c>
      <c r="C41" t="s">
        <v>37</v>
      </c>
      <c r="D41" s="1">
        <v>6327.9</v>
      </c>
      <c r="E41" s="21">
        <v>8.4700000000000006</v>
      </c>
      <c r="F41" s="21">
        <v>-0.01</v>
      </c>
      <c r="G41" s="21">
        <v>8.5549999999999997</v>
      </c>
      <c r="H41" s="21">
        <v>8.44</v>
      </c>
      <c r="I41" s="20">
        <v>2082558</v>
      </c>
    </row>
    <row r="42" spans="1:9">
      <c r="A42" t="s">
        <v>94</v>
      </c>
      <c r="B42" t="s">
        <v>95</v>
      </c>
      <c r="C42" t="s">
        <v>24</v>
      </c>
      <c r="D42" s="1">
        <v>8164.35</v>
      </c>
      <c r="E42" s="21">
        <v>157.5</v>
      </c>
      <c r="F42" s="21">
        <v>4.4800000000000004</v>
      </c>
      <c r="G42" s="21">
        <v>158</v>
      </c>
      <c r="H42" s="21">
        <v>152.05000000000001</v>
      </c>
      <c r="I42" s="20">
        <v>373819</v>
      </c>
    </row>
    <row r="43" spans="1:9">
      <c r="A43" t="s">
        <v>96</v>
      </c>
      <c r="B43" t="s">
        <v>97</v>
      </c>
      <c r="C43" t="s">
        <v>21</v>
      </c>
      <c r="D43" s="1">
        <v>140310</v>
      </c>
      <c r="E43" s="21">
        <v>79.09</v>
      </c>
      <c r="F43" s="21">
        <v>-0.46</v>
      </c>
      <c r="G43" s="21">
        <v>79.260000000000005</v>
      </c>
      <c r="H43" s="21">
        <v>78.33</v>
      </c>
      <c r="I43" s="20">
        <v>3307759</v>
      </c>
    </row>
    <row r="44" spans="1:9">
      <c r="A44" t="s">
        <v>98</v>
      </c>
      <c r="B44" t="s">
        <v>99</v>
      </c>
      <c r="C44" t="s">
        <v>14</v>
      </c>
      <c r="D44" s="1">
        <v>7910.8</v>
      </c>
      <c r="E44" s="21">
        <v>13.79</v>
      </c>
      <c r="F44" s="21">
        <v>-7.0000000000000007E-2</v>
      </c>
      <c r="G44" s="21">
        <v>13.94</v>
      </c>
      <c r="H44" s="21">
        <v>13.67</v>
      </c>
      <c r="I44" s="20">
        <v>3020132</v>
      </c>
    </row>
    <row r="45" spans="1:9">
      <c r="A45" t="s">
        <v>100</v>
      </c>
      <c r="B45" t="s">
        <v>101</v>
      </c>
      <c r="C45" t="s">
        <v>30</v>
      </c>
      <c r="D45" s="1">
        <v>2378</v>
      </c>
      <c r="E45" s="21">
        <v>23.49</v>
      </c>
      <c r="F45" s="21">
        <v>-0.23</v>
      </c>
      <c r="G45" s="21">
        <v>23.51</v>
      </c>
      <c r="H45" s="21">
        <v>23.17</v>
      </c>
      <c r="I45" s="20">
        <v>214121</v>
      </c>
    </row>
    <row r="46" spans="1:9">
      <c r="A46" t="s">
        <v>102</v>
      </c>
      <c r="B46" t="s">
        <v>103</v>
      </c>
      <c r="C46" t="s">
        <v>21</v>
      </c>
      <c r="D46" s="1">
        <v>875.09299999999996</v>
      </c>
      <c r="E46" s="21">
        <v>18.38</v>
      </c>
      <c r="F46" s="21">
        <v>0.06</v>
      </c>
      <c r="G46" s="21">
        <v>18.399999999999999</v>
      </c>
      <c r="H46" s="21">
        <v>18.03</v>
      </c>
      <c r="I46" s="20">
        <v>155828</v>
      </c>
    </row>
    <row r="47" spans="1:9">
      <c r="A47" t="s">
        <v>104</v>
      </c>
      <c r="B47" t="s">
        <v>105</v>
      </c>
      <c r="C47" t="s">
        <v>5</v>
      </c>
      <c r="D47" s="1">
        <v>1647.81</v>
      </c>
      <c r="E47" s="21">
        <v>0.93500000000000005</v>
      </c>
      <c r="F47" s="21">
        <v>0.01</v>
      </c>
      <c r="G47" s="21">
        <v>0.93500000000000005</v>
      </c>
      <c r="H47" s="21">
        <v>0.92500000000000004</v>
      </c>
      <c r="I47" s="20">
        <v>4847644</v>
      </c>
    </row>
    <row r="48" spans="1:9">
      <c r="A48" t="s">
        <v>106</v>
      </c>
      <c r="B48" t="s">
        <v>107</v>
      </c>
      <c r="C48" t="s">
        <v>30</v>
      </c>
      <c r="D48" s="1">
        <v>8169.74</v>
      </c>
      <c r="E48" s="21">
        <v>11.76</v>
      </c>
      <c r="F48" s="21">
        <v>0.08</v>
      </c>
      <c r="G48" s="21">
        <v>11.77</v>
      </c>
      <c r="H48" s="21">
        <v>11.6</v>
      </c>
      <c r="I48" s="20">
        <v>1035699</v>
      </c>
    </row>
    <row r="49" spans="1:9">
      <c r="A49" t="s">
        <v>108</v>
      </c>
      <c r="B49" t="s">
        <v>109</v>
      </c>
      <c r="C49" t="s">
        <v>24</v>
      </c>
      <c r="D49" s="1">
        <v>58134.7</v>
      </c>
      <c r="E49" s="21">
        <v>128.61000000000001</v>
      </c>
      <c r="F49" s="21">
        <v>1.61</v>
      </c>
      <c r="G49" s="21">
        <v>129.29</v>
      </c>
      <c r="H49" s="21">
        <v>127.23</v>
      </c>
      <c r="I49" s="20">
        <v>1360173</v>
      </c>
    </row>
    <row r="50" spans="1:9">
      <c r="A50" t="s">
        <v>110</v>
      </c>
      <c r="B50" t="s">
        <v>111</v>
      </c>
      <c r="C50" t="s">
        <v>8</v>
      </c>
      <c r="D50" s="1">
        <v>2028.01</v>
      </c>
      <c r="E50" s="21">
        <v>4.18</v>
      </c>
      <c r="F50" s="21">
        <v>0.04</v>
      </c>
      <c r="G50" s="21">
        <v>4.1900000000000004</v>
      </c>
      <c r="H50" s="21">
        <v>4.0650000000000004</v>
      </c>
      <c r="I50" s="20">
        <v>2011011</v>
      </c>
    </row>
    <row r="51" spans="1:9">
      <c r="A51" t="s">
        <v>112</v>
      </c>
      <c r="B51" t="s">
        <v>113</v>
      </c>
      <c r="C51" t="s">
        <v>5</v>
      </c>
      <c r="D51" s="1">
        <v>9620.51</v>
      </c>
      <c r="E51" s="21">
        <v>9.75</v>
      </c>
      <c r="F51" s="21">
        <v>-0.03</v>
      </c>
      <c r="G51" s="21">
        <v>9.7799999999999994</v>
      </c>
      <c r="H51" s="21">
        <v>9.59</v>
      </c>
      <c r="I51" s="20">
        <v>2583337</v>
      </c>
    </row>
    <row r="52" spans="1:9">
      <c r="A52" t="s">
        <v>114</v>
      </c>
      <c r="B52" t="s">
        <v>115</v>
      </c>
      <c r="C52" t="s">
        <v>30</v>
      </c>
      <c r="D52" s="1">
        <v>4665.88</v>
      </c>
      <c r="E52" s="21">
        <v>44.97</v>
      </c>
      <c r="F52" s="21">
        <v>1.25</v>
      </c>
      <c r="G52" s="21">
        <v>45.18</v>
      </c>
      <c r="H52" s="21">
        <v>42.57</v>
      </c>
      <c r="I52" s="20">
        <v>936763</v>
      </c>
    </row>
    <row r="53" spans="1:9">
      <c r="A53" t="s">
        <v>116</v>
      </c>
      <c r="B53" t="s">
        <v>117</v>
      </c>
      <c r="C53" t="s">
        <v>11</v>
      </c>
      <c r="D53" s="1">
        <v>4115.34</v>
      </c>
      <c r="E53" s="21">
        <v>6.81</v>
      </c>
      <c r="F53" s="21">
        <v>-0.16</v>
      </c>
      <c r="G53" s="21">
        <v>6.86</v>
      </c>
      <c r="H53" s="21">
        <v>6.75</v>
      </c>
      <c r="I53" s="20">
        <v>2101516</v>
      </c>
    </row>
    <row r="54" spans="1:9">
      <c r="A54" t="s">
        <v>118</v>
      </c>
      <c r="B54" t="s">
        <v>119</v>
      </c>
      <c r="C54" t="s">
        <v>8</v>
      </c>
      <c r="D54" s="1">
        <v>2607.98</v>
      </c>
      <c r="E54" s="21">
        <v>6.74</v>
      </c>
      <c r="F54" s="21">
        <v>0</v>
      </c>
      <c r="G54" s="21">
        <v>6.76</v>
      </c>
      <c r="H54" s="21">
        <v>6.64</v>
      </c>
      <c r="I54" s="20">
        <v>1055570</v>
      </c>
    </row>
    <row r="55" spans="1:9">
      <c r="A55" t="s">
        <v>120</v>
      </c>
      <c r="B55" t="s">
        <v>121</v>
      </c>
      <c r="C55" t="s">
        <v>8</v>
      </c>
      <c r="D55" s="1">
        <v>3819.95</v>
      </c>
      <c r="E55" s="21">
        <v>2.39</v>
      </c>
      <c r="F55" s="21">
        <v>0.01</v>
      </c>
      <c r="G55" s="21">
        <v>2.4</v>
      </c>
      <c r="H55" s="21">
        <v>2.355</v>
      </c>
      <c r="I55" s="20">
        <v>7342033</v>
      </c>
    </row>
    <row r="56" spans="1:9">
      <c r="A56" t="s">
        <v>122</v>
      </c>
      <c r="B56" t="s">
        <v>123</v>
      </c>
      <c r="C56" t="s">
        <v>30</v>
      </c>
      <c r="D56" s="1">
        <v>2356.96</v>
      </c>
      <c r="E56" s="21">
        <v>0.995</v>
      </c>
      <c r="F56" s="21">
        <v>-2.5000000000000001E-2</v>
      </c>
      <c r="G56" s="21">
        <v>1.0049999999999999</v>
      </c>
      <c r="H56" s="21">
        <v>0.98499999999999999</v>
      </c>
      <c r="I56" s="20">
        <v>16809216</v>
      </c>
    </row>
    <row r="57" spans="1:9">
      <c r="A57" t="s">
        <v>124</v>
      </c>
      <c r="B57" t="s">
        <v>125</v>
      </c>
      <c r="C57" t="s">
        <v>24</v>
      </c>
      <c r="D57" s="1">
        <v>6058.19</v>
      </c>
      <c r="E57" s="21">
        <v>10.62</v>
      </c>
      <c r="F57" s="21">
        <v>0.05</v>
      </c>
      <c r="G57" s="21">
        <v>10.63</v>
      </c>
      <c r="H57" s="21">
        <v>10.54</v>
      </c>
      <c r="I57" s="20">
        <v>249846</v>
      </c>
    </row>
    <row r="58" spans="1:9">
      <c r="A58" t="s">
        <v>126</v>
      </c>
      <c r="B58" t="s">
        <v>127</v>
      </c>
      <c r="C58" t="s">
        <v>8</v>
      </c>
      <c r="D58" s="1">
        <v>5142.8599999999997</v>
      </c>
      <c r="E58" s="21">
        <v>7.82</v>
      </c>
      <c r="F58" s="21">
        <v>0.04</v>
      </c>
      <c r="G58" s="21">
        <v>7.84</v>
      </c>
      <c r="H58" s="21">
        <v>7.68</v>
      </c>
      <c r="I58" s="20">
        <v>902062</v>
      </c>
    </row>
    <row r="59" spans="1:9">
      <c r="A59" t="s">
        <v>128</v>
      </c>
      <c r="B59" t="s">
        <v>129</v>
      </c>
      <c r="C59" t="s">
        <v>21</v>
      </c>
      <c r="D59" s="1">
        <v>692.57399999999996</v>
      </c>
      <c r="E59" s="21">
        <v>1.7</v>
      </c>
      <c r="F59" s="21">
        <v>-0.04</v>
      </c>
      <c r="G59" s="21">
        <v>1.7350000000000001</v>
      </c>
      <c r="H59" s="21">
        <v>1.6850000000000001</v>
      </c>
      <c r="I59" s="20">
        <v>1269890</v>
      </c>
    </row>
    <row r="60" spans="1:9">
      <c r="A60" t="s">
        <v>130</v>
      </c>
      <c r="B60" t="s">
        <v>131</v>
      </c>
      <c r="C60" t="s">
        <v>30</v>
      </c>
      <c r="D60" s="1">
        <v>4580.6400000000003</v>
      </c>
      <c r="E60" s="21">
        <v>46.21</v>
      </c>
      <c r="F60" s="21">
        <v>-1.1299999999999999</v>
      </c>
      <c r="G60" s="21">
        <v>46.87</v>
      </c>
      <c r="H60" s="21">
        <v>45.85</v>
      </c>
      <c r="I60" s="20">
        <v>335173</v>
      </c>
    </row>
    <row r="61" spans="1:9">
      <c r="A61" t="s">
        <v>132</v>
      </c>
      <c r="B61" t="s">
        <v>133</v>
      </c>
      <c r="C61" t="s">
        <v>8</v>
      </c>
      <c r="D61" s="1">
        <v>18060</v>
      </c>
      <c r="E61" s="21">
        <v>5.5</v>
      </c>
      <c r="F61" s="21">
        <v>-0.05</v>
      </c>
      <c r="G61" s="21">
        <v>5.6050000000000004</v>
      </c>
      <c r="H61" s="21">
        <v>5.48</v>
      </c>
      <c r="I61" s="20">
        <v>16126060</v>
      </c>
    </row>
    <row r="62" spans="1:9">
      <c r="A62" t="s">
        <v>134</v>
      </c>
      <c r="B62" t="s">
        <v>135</v>
      </c>
      <c r="C62" t="s">
        <v>30</v>
      </c>
      <c r="D62" s="1">
        <v>1068.7</v>
      </c>
      <c r="E62" s="21">
        <v>12.06</v>
      </c>
      <c r="F62" s="21">
        <v>0.01</v>
      </c>
      <c r="G62" s="21">
        <v>12.07</v>
      </c>
      <c r="H62" s="21">
        <v>11.88</v>
      </c>
      <c r="I62" s="20">
        <v>196909</v>
      </c>
    </row>
    <row r="63" spans="1:9">
      <c r="A63" t="s">
        <v>136</v>
      </c>
      <c r="B63" t="s">
        <v>137</v>
      </c>
      <c r="C63" t="s">
        <v>30</v>
      </c>
      <c r="D63" s="1">
        <v>1680.24</v>
      </c>
      <c r="E63" s="21">
        <v>3.73</v>
      </c>
      <c r="F63" s="21">
        <v>-0.09</v>
      </c>
      <c r="G63" s="21">
        <v>3.81</v>
      </c>
      <c r="H63" s="21">
        <v>3.71</v>
      </c>
      <c r="I63" s="20">
        <v>1773604</v>
      </c>
    </row>
    <row r="64" spans="1:9">
      <c r="A64" t="s">
        <v>138</v>
      </c>
      <c r="B64" t="s">
        <v>139</v>
      </c>
      <c r="C64" t="s">
        <v>8</v>
      </c>
      <c r="D64" s="1">
        <v>763.98500000000001</v>
      </c>
      <c r="E64" s="21">
        <v>1.91</v>
      </c>
      <c r="F64" s="21">
        <v>-1.4999999999999999E-2</v>
      </c>
      <c r="G64" s="21">
        <v>1.93</v>
      </c>
      <c r="H64" s="21">
        <v>1.89</v>
      </c>
      <c r="I64" s="20">
        <v>1528445</v>
      </c>
    </row>
    <row r="65" spans="1:9">
      <c r="A65" t="s">
        <v>140</v>
      </c>
      <c r="B65" t="s">
        <v>141</v>
      </c>
      <c r="C65" t="s">
        <v>21</v>
      </c>
      <c r="D65" s="1">
        <v>1635.06</v>
      </c>
      <c r="E65" s="21">
        <v>2.92</v>
      </c>
      <c r="F65" s="21">
        <v>-0.02</v>
      </c>
      <c r="G65" s="21">
        <v>2.9249999999999998</v>
      </c>
      <c r="H65" s="21">
        <v>2.87</v>
      </c>
      <c r="I65" s="20">
        <v>811492</v>
      </c>
    </row>
    <row r="66" spans="1:9">
      <c r="A66" t="s">
        <v>142</v>
      </c>
      <c r="B66" t="s">
        <v>143</v>
      </c>
      <c r="C66" t="s">
        <v>5</v>
      </c>
      <c r="D66" s="1">
        <v>14652.9</v>
      </c>
      <c r="E66" s="21">
        <v>8.5299999999999994</v>
      </c>
      <c r="F66" s="21">
        <v>0.01</v>
      </c>
      <c r="G66" s="21">
        <v>8.5399999999999991</v>
      </c>
      <c r="H66" s="21">
        <v>8.41</v>
      </c>
      <c r="I66" s="20">
        <v>3712194</v>
      </c>
    </row>
    <row r="67" spans="1:9">
      <c r="A67" t="s">
        <v>144</v>
      </c>
      <c r="B67" t="s">
        <v>145</v>
      </c>
      <c r="C67" t="s">
        <v>5</v>
      </c>
      <c r="D67" s="1">
        <v>8611.7800000000007</v>
      </c>
      <c r="E67" s="21">
        <v>4.99</v>
      </c>
      <c r="F67" s="21">
        <v>-0.02</v>
      </c>
      <c r="G67" s="21">
        <v>5.0199999999999996</v>
      </c>
      <c r="H67" s="21">
        <v>4.9400000000000004</v>
      </c>
      <c r="I67" s="20">
        <v>10405922</v>
      </c>
    </row>
    <row r="68" spans="1:9">
      <c r="A68" t="s">
        <v>146</v>
      </c>
      <c r="B68" t="s">
        <v>147</v>
      </c>
      <c r="C68" t="s">
        <v>37</v>
      </c>
      <c r="D68" s="1">
        <v>1995.62</v>
      </c>
      <c r="E68" s="21">
        <v>8.59</v>
      </c>
      <c r="F68" s="21">
        <v>-0.11</v>
      </c>
      <c r="G68" s="21">
        <v>8.6199999999999992</v>
      </c>
      <c r="H68" s="21">
        <v>8.5</v>
      </c>
      <c r="I68" s="20">
        <v>668584</v>
      </c>
    </row>
    <row r="69" spans="1:9">
      <c r="A69" t="s">
        <v>148</v>
      </c>
      <c r="B69" t="s">
        <v>149</v>
      </c>
      <c r="C69" t="s">
        <v>30</v>
      </c>
      <c r="D69" s="1">
        <v>669.03700000000003</v>
      </c>
      <c r="E69" s="21">
        <v>6.21</v>
      </c>
      <c r="F69" s="21">
        <v>-0.01</v>
      </c>
      <c r="G69" s="21">
        <v>6.21</v>
      </c>
      <c r="H69" s="21">
        <v>6.11</v>
      </c>
      <c r="I69" s="20">
        <v>1034102</v>
      </c>
    </row>
    <row r="70" spans="1:9">
      <c r="A70" t="s">
        <v>150</v>
      </c>
      <c r="B70" t="s">
        <v>151</v>
      </c>
      <c r="C70" t="s">
        <v>5</v>
      </c>
      <c r="D70" s="1">
        <v>2096.4499999999998</v>
      </c>
      <c r="E70" s="21">
        <v>3.24</v>
      </c>
      <c r="F70" s="21">
        <v>0.02</v>
      </c>
      <c r="G70" s="21">
        <v>3.24</v>
      </c>
      <c r="H70" s="21">
        <v>3.17</v>
      </c>
      <c r="I70" s="20">
        <v>469702</v>
      </c>
    </row>
    <row r="71" spans="1:9">
      <c r="A71" t="s">
        <v>152</v>
      </c>
      <c r="B71" t="s">
        <v>153</v>
      </c>
      <c r="C71" t="s">
        <v>11</v>
      </c>
      <c r="D71" s="1">
        <v>841.99300000000005</v>
      </c>
      <c r="E71" s="21">
        <v>3.16</v>
      </c>
      <c r="F71" s="21">
        <v>-0.04</v>
      </c>
      <c r="G71" s="21">
        <v>3.18</v>
      </c>
      <c r="H71" s="21">
        <v>3.13</v>
      </c>
      <c r="I71" s="20">
        <v>914702</v>
      </c>
    </row>
    <row r="72" spans="1:9">
      <c r="A72" t="s">
        <v>154</v>
      </c>
      <c r="B72" t="s">
        <v>155</v>
      </c>
      <c r="C72" t="s">
        <v>30</v>
      </c>
      <c r="D72" s="1">
        <v>4964.2299999999996</v>
      </c>
      <c r="E72" s="21">
        <v>4.38</v>
      </c>
      <c r="F72" s="21">
        <v>0</v>
      </c>
      <c r="G72" s="21">
        <v>4.4000000000000004</v>
      </c>
      <c r="H72" s="21">
        <v>4.3</v>
      </c>
      <c r="I72" s="20">
        <v>1665463</v>
      </c>
    </row>
    <row r="73" spans="1:9">
      <c r="A73" t="s">
        <v>156</v>
      </c>
      <c r="B73" t="s">
        <v>157</v>
      </c>
      <c r="C73" t="s">
        <v>24</v>
      </c>
      <c r="D73" s="1">
        <v>3767.21</v>
      </c>
      <c r="E73" s="21">
        <v>2.17</v>
      </c>
      <c r="F73" s="21">
        <v>-0.02</v>
      </c>
      <c r="G73" s="21">
        <v>2.1749999999999998</v>
      </c>
      <c r="H73" s="21">
        <v>2.15</v>
      </c>
      <c r="I73" s="20">
        <v>3557700</v>
      </c>
    </row>
    <row r="74" spans="1:9">
      <c r="A74" t="s">
        <v>158</v>
      </c>
      <c r="B74" t="s">
        <v>159</v>
      </c>
      <c r="C74" t="s">
        <v>8</v>
      </c>
      <c r="D74" s="1">
        <v>3898.1</v>
      </c>
      <c r="E74" s="21">
        <v>9.26</v>
      </c>
      <c r="F74" s="21">
        <v>-0.05</v>
      </c>
      <c r="G74" s="21">
        <v>9.27</v>
      </c>
      <c r="H74" s="21">
        <v>9.17</v>
      </c>
      <c r="I74" s="20">
        <v>1571633</v>
      </c>
    </row>
    <row r="75" spans="1:9">
      <c r="A75" t="s">
        <v>160</v>
      </c>
      <c r="B75" t="s">
        <v>161</v>
      </c>
      <c r="C75" t="s">
        <v>8</v>
      </c>
      <c r="D75" s="1">
        <v>5668.89</v>
      </c>
      <c r="E75" s="21">
        <v>3.4</v>
      </c>
      <c r="F75" s="21">
        <v>-0.02</v>
      </c>
      <c r="G75" s="21">
        <v>3.4</v>
      </c>
      <c r="H75" s="21">
        <v>3.3250000000000002</v>
      </c>
      <c r="I75" s="20">
        <v>3228585</v>
      </c>
    </row>
    <row r="76" spans="1:9">
      <c r="A76" t="s">
        <v>162</v>
      </c>
      <c r="B76" t="s">
        <v>163</v>
      </c>
      <c r="C76" t="s">
        <v>8</v>
      </c>
      <c r="D76" s="1">
        <v>1859.99</v>
      </c>
      <c r="E76" s="21">
        <v>3.39</v>
      </c>
      <c r="F76" s="21">
        <v>-0.05</v>
      </c>
      <c r="G76" s="21">
        <v>3.4</v>
      </c>
      <c r="H76" s="21">
        <v>3.35</v>
      </c>
      <c r="I76" s="20">
        <v>1870414</v>
      </c>
    </row>
    <row r="77" spans="1:9">
      <c r="A77" t="s">
        <v>164</v>
      </c>
      <c r="B77" t="s">
        <v>165</v>
      </c>
      <c r="C77" t="s">
        <v>27</v>
      </c>
      <c r="D77" s="1">
        <v>760.20799999999997</v>
      </c>
      <c r="E77" s="21">
        <v>0.79</v>
      </c>
      <c r="F77" s="21">
        <v>-5.0000000000000001E-3</v>
      </c>
      <c r="G77" s="21">
        <v>0.79500000000000004</v>
      </c>
      <c r="H77" s="21">
        <v>0.78</v>
      </c>
      <c r="I77" s="20">
        <v>1455401</v>
      </c>
    </row>
    <row r="78" spans="1:9">
      <c r="A78" t="s">
        <v>166</v>
      </c>
      <c r="B78" t="s">
        <v>167</v>
      </c>
      <c r="C78" t="s">
        <v>21</v>
      </c>
      <c r="D78" s="1">
        <v>16028.1</v>
      </c>
      <c r="E78" s="21">
        <v>6.72</v>
      </c>
      <c r="F78" s="21">
        <v>0</v>
      </c>
      <c r="G78" s="21">
        <v>6.7350000000000003</v>
      </c>
      <c r="H78" s="21">
        <v>6.6</v>
      </c>
      <c r="I78" s="20">
        <v>7535231</v>
      </c>
    </row>
    <row r="79" spans="1:9">
      <c r="A79" t="s">
        <v>168</v>
      </c>
      <c r="B79" t="s">
        <v>169</v>
      </c>
      <c r="C79" t="s">
        <v>5</v>
      </c>
      <c r="D79" s="1">
        <v>2886.02</v>
      </c>
      <c r="E79" s="21">
        <v>4.7699999999999996</v>
      </c>
      <c r="F79" s="21">
        <v>0</v>
      </c>
      <c r="G79" s="21">
        <v>4.79</v>
      </c>
      <c r="H79" s="21">
        <v>4.72</v>
      </c>
      <c r="I79" s="20">
        <v>1230442</v>
      </c>
    </row>
    <row r="80" spans="1:9">
      <c r="A80" t="s">
        <v>170</v>
      </c>
      <c r="B80" t="s">
        <v>171</v>
      </c>
      <c r="C80" t="s">
        <v>30</v>
      </c>
      <c r="D80" s="1">
        <v>1534.92</v>
      </c>
      <c r="E80" s="21">
        <v>15.04</v>
      </c>
      <c r="F80" s="21">
        <v>0.01</v>
      </c>
      <c r="G80" s="21">
        <v>15.18</v>
      </c>
      <c r="H80" s="21">
        <v>14.87</v>
      </c>
      <c r="I80" s="20">
        <v>391672</v>
      </c>
    </row>
    <row r="81" spans="1:9">
      <c r="A81" t="s">
        <v>172</v>
      </c>
      <c r="B81" t="s">
        <v>173</v>
      </c>
      <c r="C81" t="s">
        <v>21</v>
      </c>
      <c r="D81" s="1">
        <v>3313.48</v>
      </c>
      <c r="E81" s="21">
        <v>11</v>
      </c>
      <c r="F81" s="21">
        <v>-0.04</v>
      </c>
      <c r="G81" s="21">
        <v>11.04</v>
      </c>
      <c r="H81" s="21">
        <v>10.88</v>
      </c>
      <c r="I81" s="20">
        <v>898061</v>
      </c>
    </row>
    <row r="82" spans="1:9">
      <c r="A82" t="s">
        <v>174</v>
      </c>
      <c r="B82" t="s">
        <v>175</v>
      </c>
      <c r="C82" t="s">
        <v>11</v>
      </c>
      <c r="D82" s="1">
        <v>853.27</v>
      </c>
      <c r="E82" s="21">
        <v>4.49</v>
      </c>
      <c r="F82" s="21">
        <v>-0.16</v>
      </c>
      <c r="G82" s="21">
        <v>4.58</v>
      </c>
      <c r="H82" s="21">
        <v>4.46</v>
      </c>
      <c r="I82" s="20">
        <v>2249019</v>
      </c>
    </row>
    <row r="83" spans="1:9">
      <c r="A83" t="s">
        <v>176</v>
      </c>
      <c r="B83" t="s">
        <v>177</v>
      </c>
      <c r="C83" t="s">
        <v>14</v>
      </c>
      <c r="D83" s="1">
        <v>2233.3000000000002</v>
      </c>
      <c r="E83" s="21">
        <v>12.02</v>
      </c>
      <c r="F83" s="21">
        <v>-0.35</v>
      </c>
      <c r="G83" s="21">
        <v>12.1</v>
      </c>
      <c r="H83" s="21">
        <v>11.75</v>
      </c>
      <c r="I83" s="20">
        <v>1618095</v>
      </c>
    </row>
    <row r="84" spans="1:9">
      <c r="A84" t="s">
        <v>178</v>
      </c>
      <c r="B84" t="s">
        <v>179</v>
      </c>
      <c r="C84" t="s">
        <v>14</v>
      </c>
      <c r="D84" s="1">
        <v>370</v>
      </c>
      <c r="E84" s="21">
        <v>1.8149999999999999</v>
      </c>
      <c r="F84" s="21">
        <v>-2.5000000000000001E-2</v>
      </c>
      <c r="G84" s="21">
        <v>1.85</v>
      </c>
      <c r="H84" s="21">
        <v>1.8049999999999999</v>
      </c>
      <c r="I84" s="20">
        <v>868560</v>
      </c>
    </row>
    <row r="85" spans="1:9">
      <c r="A85" t="s">
        <v>180</v>
      </c>
      <c r="B85" t="s">
        <v>181</v>
      </c>
      <c r="C85" t="s">
        <v>8</v>
      </c>
      <c r="D85" s="1">
        <v>7773</v>
      </c>
      <c r="E85" s="21">
        <v>18.13</v>
      </c>
      <c r="F85" s="21">
        <v>0.16</v>
      </c>
      <c r="G85" s="21">
        <v>18.23</v>
      </c>
      <c r="H85" s="21">
        <v>17.510000000000002</v>
      </c>
      <c r="I85" s="20">
        <v>1537028</v>
      </c>
    </row>
    <row r="86" spans="1:9">
      <c r="A86" t="s">
        <v>182</v>
      </c>
      <c r="B86" t="s">
        <v>183</v>
      </c>
      <c r="C86" t="s">
        <v>24</v>
      </c>
      <c r="D86" s="1">
        <v>524.45299999999997</v>
      </c>
      <c r="E86" s="21">
        <v>1.92</v>
      </c>
      <c r="F86" s="21">
        <v>-5.0000000000000001E-3</v>
      </c>
      <c r="G86" s="21">
        <v>1.93</v>
      </c>
      <c r="H86" s="21">
        <v>1.9</v>
      </c>
      <c r="I86" s="20">
        <v>1045623</v>
      </c>
    </row>
    <row r="87" spans="1:9">
      <c r="A87" t="s">
        <v>184</v>
      </c>
      <c r="B87" t="s">
        <v>185</v>
      </c>
      <c r="C87" t="s">
        <v>30</v>
      </c>
      <c r="D87" s="1">
        <v>2953.22</v>
      </c>
      <c r="E87" s="21">
        <v>25.62</v>
      </c>
      <c r="F87" s="21">
        <v>0.12</v>
      </c>
      <c r="G87" s="21">
        <v>25.73</v>
      </c>
      <c r="H87" s="21">
        <v>24.9</v>
      </c>
      <c r="I87" s="20">
        <v>557774</v>
      </c>
    </row>
    <row r="88" spans="1:9">
      <c r="A88" t="s">
        <v>186</v>
      </c>
      <c r="B88" t="s">
        <v>187</v>
      </c>
      <c r="C88" t="s">
        <v>5</v>
      </c>
      <c r="D88" s="1">
        <v>9603.91</v>
      </c>
      <c r="E88" s="21">
        <v>16.3</v>
      </c>
      <c r="F88" s="21">
        <v>-0.15</v>
      </c>
      <c r="G88" s="21">
        <v>16.38</v>
      </c>
      <c r="H88" s="21">
        <v>16.02</v>
      </c>
      <c r="I88" s="20">
        <v>1483053</v>
      </c>
    </row>
    <row r="89" spans="1:9">
      <c r="A89" t="s">
        <v>188</v>
      </c>
      <c r="B89" t="s">
        <v>189</v>
      </c>
      <c r="C89" t="s">
        <v>11</v>
      </c>
      <c r="D89" s="1">
        <v>3281.8</v>
      </c>
      <c r="E89" s="21">
        <v>5.79</v>
      </c>
      <c r="F89" s="21">
        <v>-0.01</v>
      </c>
      <c r="G89" s="21">
        <v>5.8</v>
      </c>
      <c r="H89" s="21">
        <v>5.7</v>
      </c>
      <c r="I89" s="20">
        <v>1209202</v>
      </c>
    </row>
    <row r="90" spans="1:9">
      <c r="A90" t="s">
        <v>190</v>
      </c>
      <c r="B90" t="s">
        <v>191</v>
      </c>
      <c r="C90" t="s">
        <v>21</v>
      </c>
      <c r="D90" s="1">
        <v>29563.5</v>
      </c>
      <c r="E90" s="21">
        <v>87.39</v>
      </c>
      <c r="F90" s="21">
        <v>-1.3</v>
      </c>
      <c r="G90" s="21">
        <v>87.77</v>
      </c>
      <c r="H90" s="21">
        <v>86.6</v>
      </c>
      <c r="I90" s="20">
        <v>1087809</v>
      </c>
    </row>
    <row r="91" spans="1:9">
      <c r="A91" t="s">
        <v>192</v>
      </c>
      <c r="B91" t="s">
        <v>193</v>
      </c>
      <c r="C91" t="s">
        <v>21</v>
      </c>
      <c r="D91" s="1">
        <v>4795.7700000000004</v>
      </c>
      <c r="E91" s="21">
        <v>24.77</v>
      </c>
      <c r="F91" s="21">
        <v>0.1</v>
      </c>
      <c r="G91" s="21">
        <v>24.85</v>
      </c>
      <c r="H91" s="21">
        <v>24.32</v>
      </c>
      <c r="I91" s="20">
        <v>413587</v>
      </c>
    </row>
    <row r="92" spans="1:9">
      <c r="A92" t="s">
        <v>194</v>
      </c>
      <c r="B92" t="s">
        <v>195</v>
      </c>
      <c r="C92" t="s">
        <v>30</v>
      </c>
      <c r="D92" s="1">
        <v>868.49199999999996</v>
      </c>
      <c r="E92" s="21">
        <v>3.04</v>
      </c>
      <c r="F92" s="21">
        <v>-0.01</v>
      </c>
      <c r="G92" s="21">
        <v>3.05</v>
      </c>
      <c r="H92" s="21">
        <v>2.9950000000000001</v>
      </c>
      <c r="I92" s="20">
        <v>1394056</v>
      </c>
    </row>
    <row r="93" spans="1:9">
      <c r="A93" t="s">
        <v>196</v>
      </c>
      <c r="B93" t="s">
        <v>197</v>
      </c>
      <c r="C93" t="s">
        <v>24</v>
      </c>
      <c r="D93" s="1">
        <v>1141.43</v>
      </c>
      <c r="E93" s="21">
        <v>0.72499999999999998</v>
      </c>
      <c r="F93" s="21">
        <v>-0.01</v>
      </c>
      <c r="G93" s="21">
        <v>0.73</v>
      </c>
      <c r="H93" s="21">
        <v>0.71</v>
      </c>
      <c r="I93" s="20">
        <v>12492212</v>
      </c>
    </row>
    <row r="94" spans="1:9">
      <c r="A94" t="s">
        <v>198</v>
      </c>
      <c r="B94" t="s">
        <v>199</v>
      </c>
      <c r="C94" t="s">
        <v>11</v>
      </c>
      <c r="D94" s="1">
        <v>1210.6300000000001</v>
      </c>
      <c r="E94" s="21">
        <v>14.61</v>
      </c>
      <c r="F94" s="21">
        <v>-0.32</v>
      </c>
      <c r="G94" s="21">
        <v>14.75</v>
      </c>
      <c r="H94" s="21">
        <v>14.46</v>
      </c>
      <c r="I94" s="20">
        <v>239536</v>
      </c>
    </row>
    <row r="95" spans="1:9">
      <c r="A95" t="s">
        <v>200</v>
      </c>
      <c r="B95" t="s">
        <v>201</v>
      </c>
      <c r="C95" t="s">
        <v>37</v>
      </c>
      <c r="D95" s="1">
        <v>2604.96</v>
      </c>
      <c r="E95" s="21">
        <v>2.6</v>
      </c>
      <c r="F95" s="21">
        <v>0</v>
      </c>
      <c r="G95" s="21">
        <v>2.6</v>
      </c>
      <c r="H95" s="21">
        <v>2.56</v>
      </c>
      <c r="I95" s="20">
        <v>1839330</v>
      </c>
    </row>
    <row r="96" spans="1:9">
      <c r="A96" t="s">
        <v>202</v>
      </c>
      <c r="B96" t="s">
        <v>203</v>
      </c>
      <c r="C96" t="s">
        <v>8</v>
      </c>
      <c r="D96" s="1">
        <v>2517.7199999999998</v>
      </c>
      <c r="E96" s="21">
        <v>14.57</v>
      </c>
      <c r="F96" s="21">
        <v>0.1</v>
      </c>
      <c r="G96" s="21">
        <v>14.6</v>
      </c>
      <c r="H96" s="21">
        <v>14.13</v>
      </c>
      <c r="I96" s="20">
        <v>1960501</v>
      </c>
    </row>
    <row r="97" spans="1:9">
      <c r="A97" t="s">
        <v>204</v>
      </c>
      <c r="B97" t="s">
        <v>205</v>
      </c>
      <c r="C97" t="s">
        <v>5</v>
      </c>
      <c r="D97" s="1">
        <v>8004.01</v>
      </c>
      <c r="E97" s="21">
        <v>2.2999999999999998</v>
      </c>
      <c r="F97" s="21">
        <v>0</v>
      </c>
      <c r="G97" s="21">
        <v>2.3199999999999998</v>
      </c>
      <c r="H97" s="21">
        <v>2.27</v>
      </c>
      <c r="I97" s="20">
        <v>16176229</v>
      </c>
    </row>
    <row r="98" spans="1:9">
      <c r="A98" t="s">
        <v>206</v>
      </c>
      <c r="B98" t="s">
        <v>207</v>
      </c>
      <c r="C98" t="s">
        <v>11</v>
      </c>
      <c r="D98" s="1">
        <v>1373.23</v>
      </c>
      <c r="E98" s="21">
        <v>14</v>
      </c>
      <c r="F98" s="21">
        <v>-0.16</v>
      </c>
      <c r="G98" s="21">
        <v>14.01</v>
      </c>
      <c r="H98" s="21">
        <v>13.67</v>
      </c>
      <c r="I98" s="20">
        <v>296288</v>
      </c>
    </row>
    <row r="99" spans="1:9">
      <c r="A99" t="s">
        <v>208</v>
      </c>
      <c r="B99" t="s">
        <v>209</v>
      </c>
      <c r="C99" t="s">
        <v>30</v>
      </c>
      <c r="D99" s="1">
        <v>607.74599999999998</v>
      </c>
      <c r="E99" s="21">
        <v>0.74</v>
      </c>
      <c r="F99" s="21">
        <v>-1.4999999999999999E-2</v>
      </c>
      <c r="G99" s="21">
        <v>0.755</v>
      </c>
      <c r="H99" s="21">
        <v>0.73499999999999999</v>
      </c>
      <c r="I99" s="20">
        <v>4546984</v>
      </c>
    </row>
    <row r="100" spans="1:9">
      <c r="A100" t="s">
        <v>210</v>
      </c>
      <c r="B100" t="s">
        <v>211</v>
      </c>
      <c r="C100" t="s">
        <v>24</v>
      </c>
      <c r="D100" s="1">
        <v>720.51400000000001</v>
      </c>
      <c r="E100" s="21">
        <v>2.4300000000000002</v>
      </c>
      <c r="F100" s="21">
        <v>0.06</v>
      </c>
      <c r="G100" s="21">
        <v>2.4300000000000002</v>
      </c>
      <c r="H100" s="21">
        <v>2.35</v>
      </c>
      <c r="I100" s="20">
        <v>667118</v>
      </c>
    </row>
    <row r="101" spans="1:9">
      <c r="A101" t="s">
        <v>212</v>
      </c>
      <c r="B101" t="s">
        <v>213</v>
      </c>
      <c r="C101" t="s">
        <v>21</v>
      </c>
      <c r="D101" s="1">
        <v>81772.5</v>
      </c>
      <c r="E101" s="21">
        <v>30.87</v>
      </c>
      <c r="F101" s="21">
        <v>-0.42</v>
      </c>
      <c r="G101" s="21">
        <v>30.97</v>
      </c>
      <c r="H101" s="21">
        <v>30.734999999999999</v>
      </c>
      <c r="I101" s="20">
        <v>4778732</v>
      </c>
    </row>
    <row r="102" spans="1:9">
      <c r="A102" t="s">
        <v>214</v>
      </c>
      <c r="B102" t="s">
        <v>215</v>
      </c>
      <c r="C102" t="s">
        <v>8</v>
      </c>
      <c r="D102" s="1">
        <v>15817.8</v>
      </c>
      <c r="E102" s="21">
        <v>21.61</v>
      </c>
      <c r="F102" s="21">
        <v>-0.19</v>
      </c>
      <c r="G102" s="21">
        <v>21.75</v>
      </c>
      <c r="H102" s="21">
        <v>21.515000000000001</v>
      </c>
      <c r="I102" s="20">
        <v>2310639</v>
      </c>
    </row>
    <row r="103" spans="1:9">
      <c r="A103" t="s">
        <v>216</v>
      </c>
      <c r="B103" t="s">
        <v>217</v>
      </c>
      <c r="C103" t="s">
        <v>30</v>
      </c>
      <c r="D103" s="1">
        <v>1341.91</v>
      </c>
      <c r="E103" s="21">
        <v>1.47</v>
      </c>
      <c r="F103" s="21">
        <v>-0.01</v>
      </c>
      <c r="G103" s="21">
        <v>1.4750000000000001</v>
      </c>
      <c r="H103" s="21">
        <v>1.46</v>
      </c>
      <c r="I103" s="20">
        <v>3159226</v>
      </c>
    </row>
    <row r="104" spans="1:9">
      <c r="A104" t="s">
        <v>218</v>
      </c>
      <c r="B104" t="s">
        <v>219</v>
      </c>
      <c r="C104" t="s">
        <v>5</v>
      </c>
      <c r="D104" s="1">
        <v>782.19399999999996</v>
      </c>
      <c r="E104" s="21">
        <v>1.5649999999999999</v>
      </c>
      <c r="F104" s="21">
        <v>2.5000000000000001E-2</v>
      </c>
      <c r="G104" s="21">
        <v>1.5649999999999999</v>
      </c>
      <c r="H104" s="21">
        <v>1.5249999999999999</v>
      </c>
      <c r="I104" s="20">
        <v>1012775</v>
      </c>
    </row>
    <row r="105" spans="1:9">
      <c r="A105" t="s">
        <v>220</v>
      </c>
      <c r="B105" t="s">
        <v>221</v>
      </c>
      <c r="C105" t="s">
        <v>8</v>
      </c>
      <c r="D105" s="1">
        <v>2877.13</v>
      </c>
      <c r="E105" s="21">
        <v>4.9000000000000004</v>
      </c>
      <c r="F105" s="21">
        <v>-0.06</v>
      </c>
      <c r="G105" s="21">
        <v>4.95</v>
      </c>
      <c r="H105" s="21">
        <v>4.87</v>
      </c>
      <c r="I105" s="20">
        <v>2814835</v>
      </c>
    </row>
    <row r="106" spans="1:9">
      <c r="A106" t="s">
        <v>222</v>
      </c>
      <c r="B106" t="s">
        <v>223</v>
      </c>
      <c r="C106" t="s">
        <v>8</v>
      </c>
      <c r="D106" s="1">
        <v>2370.33</v>
      </c>
      <c r="E106" s="21">
        <v>8.85</v>
      </c>
      <c r="F106" s="21">
        <v>-7.0000000000000007E-2</v>
      </c>
      <c r="G106" s="21">
        <v>8.85</v>
      </c>
      <c r="H106" s="21">
        <v>8.5500000000000007</v>
      </c>
      <c r="I106" s="20">
        <v>695211</v>
      </c>
    </row>
    <row r="107" spans="1:9">
      <c r="A107" t="s">
        <v>224</v>
      </c>
      <c r="B107" t="s">
        <v>225</v>
      </c>
      <c r="C107" t="s">
        <v>30</v>
      </c>
      <c r="D107" s="1">
        <v>1576.4</v>
      </c>
      <c r="E107" s="21">
        <v>4.5599999999999996</v>
      </c>
      <c r="F107" s="21">
        <v>0.01</v>
      </c>
      <c r="G107" s="21">
        <v>4.57</v>
      </c>
      <c r="H107" s="21">
        <v>4.47</v>
      </c>
      <c r="I107" s="20">
        <v>789047</v>
      </c>
    </row>
    <row r="108" spans="1:9">
      <c r="A108" t="s">
        <v>226</v>
      </c>
      <c r="B108" t="s">
        <v>227</v>
      </c>
      <c r="C108" t="s">
        <v>30</v>
      </c>
      <c r="D108" s="1">
        <v>897.94500000000005</v>
      </c>
      <c r="E108" s="21">
        <v>17.47</v>
      </c>
      <c r="F108" s="21">
        <v>0.26</v>
      </c>
      <c r="G108" s="21">
        <v>17.809999999999999</v>
      </c>
      <c r="H108" s="21">
        <v>17.22</v>
      </c>
      <c r="I108" s="20">
        <v>170655</v>
      </c>
    </row>
    <row r="109" spans="1:9">
      <c r="A109" t="s">
        <v>228</v>
      </c>
      <c r="B109" t="s">
        <v>229</v>
      </c>
      <c r="C109" t="s">
        <v>14</v>
      </c>
      <c r="D109" s="1">
        <v>1199.31</v>
      </c>
      <c r="E109" s="21">
        <v>4.4800000000000004</v>
      </c>
      <c r="F109" s="21">
        <v>0</v>
      </c>
      <c r="G109" s="21">
        <v>4.51</v>
      </c>
      <c r="H109" s="21">
        <v>4.4000000000000004</v>
      </c>
      <c r="I109" s="20">
        <v>1137713</v>
      </c>
    </row>
    <row r="110" spans="1:9">
      <c r="A110" t="s">
        <v>230</v>
      </c>
      <c r="B110" t="s">
        <v>231</v>
      </c>
      <c r="C110" t="s">
        <v>8</v>
      </c>
      <c r="D110" s="1">
        <v>3294.25</v>
      </c>
      <c r="E110" s="21">
        <v>3.08</v>
      </c>
      <c r="F110" s="21">
        <v>-0.01</v>
      </c>
      <c r="G110" s="21">
        <v>3.09</v>
      </c>
      <c r="H110" s="21">
        <v>3.03</v>
      </c>
      <c r="I110" s="20">
        <v>4587753</v>
      </c>
    </row>
    <row r="111" spans="1:9">
      <c r="A111" t="s">
        <v>232</v>
      </c>
      <c r="B111" t="s">
        <v>233</v>
      </c>
      <c r="C111" t="s">
        <v>8</v>
      </c>
      <c r="D111" s="1">
        <v>673.66600000000005</v>
      </c>
      <c r="E111" s="21">
        <v>3.38</v>
      </c>
      <c r="F111" s="21">
        <v>7.0000000000000007E-2</v>
      </c>
      <c r="G111" s="21">
        <v>3.44</v>
      </c>
      <c r="H111" s="21">
        <v>3.29</v>
      </c>
      <c r="I111" s="20">
        <v>869745</v>
      </c>
    </row>
    <row r="112" spans="1:9">
      <c r="A112" t="s">
        <v>234</v>
      </c>
      <c r="B112" t="s">
        <v>235</v>
      </c>
      <c r="C112" t="s">
        <v>58</v>
      </c>
      <c r="D112" s="1">
        <v>12551</v>
      </c>
      <c r="E112" s="21">
        <v>7.46</v>
      </c>
      <c r="F112" s="21">
        <v>0.12</v>
      </c>
      <c r="G112" s="21">
        <v>7.53</v>
      </c>
      <c r="H112" s="21">
        <v>7.25</v>
      </c>
      <c r="I112" s="20">
        <v>10235154</v>
      </c>
    </row>
    <row r="113" spans="1:9">
      <c r="A113" t="s">
        <v>236</v>
      </c>
      <c r="B113" t="s">
        <v>237</v>
      </c>
      <c r="C113" t="s">
        <v>8</v>
      </c>
      <c r="D113" s="1">
        <v>7525.7</v>
      </c>
      <c r="E113" s="21">
        <v>19.57</v>
      </c>
      <c r="F113" s="21">
        <v>-0.08</v>
      </c>
      <c r="G113" s="21">
        <v>19.600000000000001</v>
      </c>
      <c r="H113" s="21">
        <v>19.38</v>
      </c>
      <c r="I113" s="20">
        <v>863134</v>
      </c>
    </row>
    <row r="114" spans="1:9">
      <c r="A114" t="s">
        <v>238</v>
      </c>
      <c r="B114" t="s">
        <v>239</v>
      </c>
      <c r="C114" t="s">
        <v>58</v>
      </c>
      <c r="D114" s="1">
        <v>9903.6</v>
      </c>
      <c r="E114" s="21">
        <v>6.4</v>
      </c>
      <c r="F114" s="21">
        <v>-0.04</v>
      </c>
      <c r="G114" s="21">
        <v>6.4550000000000001</v>
      </c>
      <c r="H114" s="21">
        <v>6.36</v>
      </c>
      <c r="I114" s="20">
        <v>3203849</v>
      </c>
    </row>
    <row r="115" spans="1:9">
      <c r="A115" t="s">
        <v>240</v>
      </c>
      <c r="B115" t="s">
        <v>241</v>
      </c>
      <c r="C115" t="s">
        <v>8</v>
      </c>
      <c r="D115" s="1">
        <v>2622.28</v>
      </c>
      <c r="E115" s="21">
        <v>8.59</v>
      </c>
      <c r="F115" s="21">
        <v>-0.17</v>
      </c>
      <c r="G115" s="21">
        <v>8.66</v>
      </c>
      <c r="H115" s="21">
        <v>8.52</v>
      </c>
      <c r="I115" s="20">
        <v>1601817</v>
      </c>
    </row>
    <row r="116" spans="1:9">
      <c r="A116" t="s">
        <v>242</v>
      </c>
      <c r="B116" t="s">
        <v>243</v>
      </c>
      <c r="C116" t="s">
        <v>8</v>
      </c>
      <c r="D116" s="1">
        <v>1735.56</v>
      </c>
      <c r="E116" s="21">
        <v>5.45</v>
      </c>
      <c r="F116" s="21">
        <v>-0.01</v>
      </c>
      <c r="G116" s="21">
        <v>5.47</v>
      </c>
      <c r="H116" s="21">
        <v>5.36</v>
      </c>
      <c r="I116" s="20">
        <v>708090</v>
      </c>
    </row>
    <row r="117" spans="1:9">
      <c r="A117" t="s">
        <v>244</v>
      </c>
      <c r="B117" t="s">
        <v>245</v>
      </c>
      <c r="C117" t="s">
        <v>30</v>
      </c>
      <c r="D117" s="1">
        <v>2161.16</v>
      </c>
      <c r="E117" s="21">
        <v>13.2</v>
      </c>
      <c r="F117" s="21">
        <v>-0.01</v>
      </c>
      <c r="G117" s="21">
        <v>13.23</v>
      </c>
      <c r="H117" s="21">
        <v>12.91</v>
      </c>
      <c r="I117" s="20">
        <v>232674</v>
      </c>
    </row>
    <row r="118" spans="1:9">
      <c r="A118" t="s">
        <v>246</v>
      </c>
      <c r="B118" t="s">
        <v>247</v>
      </c>
      <c r="C118" t="s">
        <v>21</v>
      </c>
      <c r="D118" s="1">
        <v>2385.54</v>
      </c>
      <c r="E118" s="21">
        <v>49.5</v>
      </c>
      <c r="F118" s="21">
        <v>0.06</v>
      </c>
      <c r="G118" s="21">
        <v>49.58</v>
      </c>
      <c r="H118" s="21">
        <v>48.74</v>
      </c>
      <c r="I118" s="20">
        <v>142291</v>
      </c>
    </row>
    <row r="119" spans="1:9">
      <c r="A119" t="s">
        <v>248</v>
      </c>
      <c r="B119" t="s">
        <v>249</v>
      </c>
      <c r="C119" t="s">
        <v>24</v>
      </c>
      <c r="D119" s="1">
        <v>1819.8</v>
      </c>
      <c r="E119" s="21">
        <v>3.63</v>
      </c>
      <c r="F119" s="21">
        <v>0.1</v>
      </c>
      <c r="G119" s="21">
        <v>3.64</v>
      </c>
      <c r="H119" s="21">
        <v>3.39</v>
      </c>
      <c r="I119" s="20">
        <v>2085935</v>
      </c>
    </row>
    <row r="120" spans="1:9">
      <c r="A120" t="s">
        <v>250</v>
      </c>
      <c r="B120" t="s">
        <v>251</v>
      </c>
      <c r="C120" t="s">
        <v>21</v>
      </c>
      <c r="D120" s="1">
        <v>3355.8</v>
      </c>
      <c r="E120" s="21">
        <v>5.33</v>
      </c>
      <c r="F120" s="21">
        <v>-0.04</v>
      </c>
      <c r="G120" s="21">
        <v>5.37</v>
      </c>
      <c r="H120" s="21">
        <v>5.25</v>
      </c>
      <c r="I120" s="20">
        <v>663784</v>
      </c>
    </row>
    <row r="121" spans="1:9">
      <c r="A121" t="s">
        <v>252</v>
      </c>
      <c r="B121" t="s">
        <v>253</v>
      </c>
      <c r="C121" t="s">
        <v>11</v>
      </c>
      <c r="D121" s="1">
        <v>10252.6</v>
      </c>
      <c r="E121" s="21">
        <v>5.7</v>
      </c>
      <c r="F121" s="21">
        <v>-0.2</v>
      </c>
      <c r="G121" s="21">
        <v>5.83</v>
      </c>
      <c r="H121" s="21">
        <v>5.7</v>
      </c>
      <c r="I121" s="20">
        <v>7463335</v>
      </c>
    </row>
    <row r="122" spans="1:9">
      <c r="A122" t="s">
        <v>254</v>
      </c>
      <c r="B122" t="s">
        <v>255</v>
      </c>
      <c r="C122" t="s">
        <v>21</v>
      </c>
      <c r="D122" s="1">
        <v>16519.3</v>
      </c>
      <c r="E122" s="21">
        <v>10.77</v>
      </c>
      <c r="F122" s="21">
        <v>-0.4</v>
      </c>
      <c r="G122" s="21">
        <v>10.94</v>
      </c>
      <c r="H122" s="21">
        <v>10.71</v>
      </c>
      <c r="I122" s="20">
        <v>16840707</v>
      </c>
    </row>
    <row r="123" spans="1:9">
      <c r="A123" t="s">
        <v>256</v>
      </c>
      <c r="B123" t="s">
        <v>257</v>
      </c>
      <c r="C123" t="s">
        <v>11</v>
      </c>
      <c r="D123" s="1">
        <v>4281.5</v>
      </c>
      <c r="E123" s="21">
        <v>2.69</v>
      </c>
      <c r="F123" s="21">
        <v>-0.02</v>
      </c>
      <c r="G123" s="21">
        <v>2.71</v>
      </c>
      <c r="H123" s="21">
        <v>2.67</v>
      </c>
      <c r="I123" s="20">
        <v>3111425</v>
      </c>
    </row>
    <row r="124" spans="1:9">
      <c r="A124" t="s">
        <v>258</v>
      </c>
      <c r="B124" t="s">
        <v>259</v>
      </c>
      <c r="C124" t="s">
        <v>30</v>
      </c>
      <c r="D124" s="1">
        <v>8965.82</v>
      </c>
      <c r="E124" s="21">
        <v>68.239999999999995</v>
      </c>
      <c r="F124" s="21">
        <v>-0.15</v>
      </c>
      <c r="G124" s="21">
        <v>68.55</v>
      </c>
      <c r="H124" s="21">
        <v>67.599999999999994</v>
      </c>
      <c r="I124" s="20">
        <v>206832</v>
      </c>
    </row>
    <row r="125" spans="1:9">
      <c r="A125" t="s">
        <v>260</v>
      </c>
      <c r="B125" t="s">
        <v>261</v>
      </c>
      <c r="C125" t="s">
        <v>24</v>
      </c>
      <c r="D125" s="1">
        <v>1162.3900000000001</v>
      </c>
      <c r="E125" s="21">
        <v>3.87</v>
      </c>
      <c r="F125" s="21">
        <v>0</v>
      </c>
      <c r="G125" s="21">
        <v>3.875</v>
      </c>
      <c r="H125" s="21">
        <v>3.81</v>
      </c>
      <c r="I125" s="20">
        <v>330882</v>
      </c>
    </row>
    <row r="126" spans="1:9">
      <c r="A126" t="s">
        <v>262</v>
      </c>
      <c r="B126" t="s">
        <v>263</v>
      </c>
      <c r="C126" t="s">
        <v>30</v>
      </c>
      <c r="D126" s="1">
        <v>880.14599999999996</v>
      </c>
      <c r="E126" s="21">
        <v>5.04</v>
      </c>
      <c r="F126" s="21">
        <v>-0.01</v>
      </c>
      <c r="G126" s="21">
        <v>5.05</v>
      </c>
      <c r="H126" s="21">
        <v>4.9800000000000004</v>
      </c>
      <c r="I126" s="20">
        <v>293411</v>
      </c>
    </row>
    <row r="127" spans="1:9">
      <c r="A127" t="s">
        <v>264</v>
      </c>
      <c r="B127" t="s">
        <v>265</v>
      </c>
      <c r="C127" t="s">
        <v>24</v>
      </c>
      <c r="D127" s="1">
        <v>14677.2</v>
      </c>
      <c r="E127" s="21">
        <v>75.010000000000005</v>
      </c>
      <c r="F127" s="21">
        <v>0.53</v>
      </c>
      <c r="G127" s="21">
        <v>75.25</v>
      </c>
      <c r="H127" s="21">
        <v>73.75</v>
      </c>
      <c r="I127" s="20">
        <v>327775</v>
      </c>
    </row>
    <row r="128" spans="1:9">
      <c r="A128" t="s">
        <v>266</v>
      </c>
      <c r="B128" t="s">
        <v>267</v>
      </c>
      <c r="C128" t="s">
        <v>8</v>
      </c>
      <c r="D128" s="1">
        <v>28174.9</v>
      </c>
      <c r="E128" s="21">
        <v>63.19</v>
      </c>
      <c r="F128" s="21">
        <v>-0.42</v>
      </c>
      <c r="G128" s="21">
        <v>63.27</v>
      </c>
      <c r="H128" s="21">
        <v>62.62</v>
      </c>
      <c r="I128" s="20">
        <v>1428991</v>
      </c>
    </row>
    <row r="129" spans="1:9">
      <c r="A129" t="s">
        <v>268</v>
      </c>
      <c r="B129" t="s">
        <v>269</v>
      </c>
      <c r="C129" t="s">
        <v>24</v>
      </c>
      <c r="D129" s="1">
        <v>13384.4</v>
      </c>
      <c r="E129" s="21">
        <v>9.32</v>
      </c>
      <c r="F129" s="21">
        <v>0.06</v>
      </c>
      <c r="G129" s="21">
        <v>9.34</v>
      </c>
      <c r="H129" s="21">
        <v>9.19</v>
      </c>
      <c r="I129" s="20">
        <v>1880475</v>
      </c>
    </row>
    <row r="130" spans="1:9">
      <c r="A130" t="s">
        <v>270</v>
      </c>
      <c r="B130" t="s">
        <v>271</v>
      </c>
      <c r="C130" t="s">
        <v>8</v>
      </c>
      <c r="D130" s="1">
        <v>2024.12</v>
      </c>
      <c r="E130" s="21">
        <v>3.84</v>
      </c>
      <c r="F130" s="21">
        <v>-0.08</v>
      </c>
      <c r="G130" s="21">
        <v>3.94</v>
      </c>
      <c r="H130" s="21">
        <v>3.84</v>
      </c>
      <c r="I130" s="20">
        <v>3343672</v>
      </c>
    </row>
    <row r="131" spans="1:9">
      <c r="A131" t="s">
        <v>272</v>
      </c>
      <c r="B131" t="s">
        <v>273</v>
      </c>
      <c r="C131" t="s">
        <v>8</v>
      </c>
      <c r="D131" s="1">
        <v>795.94100000000003</v>
      </c>
      <c r="E131" s="21">
        <v>1.085</v>
      </c>
      <c r="F131" s="21">
        <v>5.0000000000000001E-3</v>
      </c>
      <c r="G131" s="21">
        <v>1.1000000000000001</v>
      </c>
      <c r="H131" s="21">
        <v>1.075</v>
      </c>
      <c r="I131" s="20">
        <v>4974111</v>
      </c>
    </row>
    <row r="132" spans="1:9">
      <c r="A132" t="s">
        <v>274</v>
      </c>
      <c r="B132" t="s">
        <v>275</v>
      </c>
      <c r="C132" t="s">
        <v>8</v>
      </c>
      <c r="D132" s="1">
        <v>1110.45</v>
      </c>
      <c r="E132" s="21">
        <v>1.365</v>
      </c>
      <c r="F132" s="21">
        <v>-1.4999999999999999E-2</v>
      </c>
      <c r="G132" s="21">
        <v>1.38</v>
      </c>
      <c r="H132" s="21">
        <v>1.355</v>
      </c>
      <c r="I132" s="20">
        <v>3051761</v>
      </c>
    </row>
    <row r="133" spans="1:9">
      <c r="A133" t="s">
        <v>276</v>
      </c>
      <c r="B133" t="s">
        <v>277</v>
      </c>
      <c r="C133" t="s">
        <v>8</v>
      </c>
      <c r="D133" s="1">
        <v>1387.55</v>
      </c>
      <c r="E133" s="21">
        <v>2.89</v>
      </c>
      <c r="F133" s="21">
        <v>-0.02</v>
      </c>
      <c r="G133" s="21">
        <v>2.94</v>
      </c>
      <c r="H133" s="21">
        <v>2.875</v>
      </c>
      <c r="I133" s="20">
        <v>1681157</v>
      </c>
    </row>
    <row r="134" spans="1:9">
      <c r="A134" t="s">
        <v>278</v>
      </c>
      <c r="B134" t="s">
        <v>279</v>
      </c>
      <c r="C134" t="s">
        <v>5</v>
      </c>
      <c r="D134" s="1">
        <v>21936.1</v>
      </c>
      <c r="E134" s="21">
        <v>4.01</v>
      </c>
      <c r="F134" s="21">
        <v>-0.03</v>
      </c>
      <c r="G134" s="21">
        <v>4.04</v>
      </c>
      <c r="H134" s="21">
        <v>3.9950000000000001</v>
      </c>
      <c r="I134" s="20">
        <v>8756545</v>
      </c>
    </row>
    <row r="135" spans="1:9">
      <c r="A135" t="s">
        <v>280</v>
      </c>
      <c r="B135" t="s">
        <v>281</v>
      </c>
      <c r="C135" t="s">
        <v>5</v>
      </c>
      <c r="D135" s="1">
        <v>1627.66</v>
      </c>
      <c r="E135" s="21">
        <v>2.21</v>
      </c>
      <c r="F135" s="21">
        <v>0.03</v>
      </c>
      <c r="G135" s="21">
        <v>2.21</v>
      </c>
      <c r="H135" s="21">
        <v>2.16</v>
      </c>
      <c r="I135" s="20">
        <v>2225012</v>
      </c>
    </row>
    <row r="136" spans="1:9">
      <c r="A136" t="s">
        <v>282</v>
      </c>
      <c r="B136" t="s">
        <v>283</v>
      </c>
      <c r="C136" t="s">
        <v>91</v>
      </c>
      <c r="D136" s="1">
        <v>862.49300000000005</v>
      </c>
      <c r="E136" s="21">
        <v>3.48</v>
      </c>
      <c r="F136" s="21">
        <v>-0.06</v>
      </c>
      <c r="G136" s="21">
        <v>3.5</v>
      </c>
      <c r="H136" s="21">
        <v>3.42</v>
      </c>
      <c r="I136" s="20">
        <v>1038142</v>
      </c>
    </row>
    <row r="137" spans="1:9">
      <c r="A137" t="s">
        <v>284</v>
      </c>
      <c r="B137" t="s">
        <v>285</v>
      </c>
      <c r="C137" t="s">
        <v>21</v>
      </c>
      <c r="D137" s="1">
        <v>2099.3000000000002</v>
      </c>
      <c r="E137" s="21">
        <v>2.84</v>
      </c>
      <c r="F137" s="21">
        <v>0</v>
      </c>
      <c r="G137" s="21">
        <v>2.84</v>
      </c>
      <c r="H137" s="21">
        <v>2.7749999999999999</v>
      </c>
      <c r="I137" s="20">
        <v>1757287</v>
      </c>
    </row>
    <row r="138" spans="1:9">
      <c r="A138" t="s">
        <v>286</v>
      </c>
      <c r="B138" t="s">
        <v>287</v>
      </c>
      <c r="C138" t="s">
        <v>11</v>
      </c>
      <c r="D138" s="1">
        <v>6189.83</v>
      </c>
      <c r="E138" s="21">
        <v>16.78</v>
      </c>
      <c r="F138" s="21">
        <v>-0.28999999999999998</v>
      </c>
      <c r="G138" s="21">
        <v>17.05</v>
      </c>
      <c r="H138" s="21">
        <v>16.7</v>
      </c>
      <c r="I138" s="20">
        <v>1883957</v>
      </c>
    </row>
    <row r="139" spans="1:9">
      <c r="A139" t="s">
        <v>288</v>
      </c>
      <c r="B139" t="s">
        <v>289</v>
      </c>
      <c r="C139" t="s">
        <v>8</v>
      </c>
      <c r="D139" s="1">
        <v>893.25199999999995</v>
      </c>
      <c r="E139" s="21">
        <v>5.56</v>
      </c>
      <c r="F139" s="21">
        <v>-0.13</v>
      </c>
      <c r="G139" s="21">
        <v>5.6</v>
      </c>
      <c r="H139" s="21">
        <v>5.53</v>
      </c>
      <c r="I139" s="20">
        <v>665826</v>
      </c>
    </row>
    <row r="140" spans="1:9">
      <c r="A140" t="s">
        <v>290</v>
      </c>
      <c r="B140" t="s">
        <v>291</v>
      </c>
      <c r="C140" t="s">
        <v>8</v>
      </c>
      <c r="D140" s="1">
        <v>2723.77</v>
      </c>
      <c r="E140" s="21">
        <v>14.17</v>
      </c>
      <c r="F140" s="21">
        <v>-0.14000000000000001</v>
      </c>
      <c r="G140" s="21">
        <v>14.255000000000001</v>
      </c>
      <c r="H140" s="21">
        <v>13.8</v>
      </c>
      <c r="I140" s="20">
        <v>1015193</v>
      </c>
    </row>
    <row r="141" spans="1:9">
      <c r="A141" t="s">
        <v>292</v>
      </c>
      <c r="B141" t="s">
        <v>293</v>
      </c>
      <c r="C141" t="s">
        <v>5</v>
      </c>
      <c r="D141" s="1">
        <v>10350.799999999999</v>
      </c>
      <c r="E141" s="21">
        <v>4.45</v>
      </c>
      <c r="F141" s="21">
        <v>0.05</v>
      </c>
      <c r="G141" s="21">
        <v>4.47</v>
      </c>
      <c r="H141" s="21">
        <v>4.3949999999999996</v>
      </c>
      <c r="I141" s="20">
        <v>11387404</v>
      </c>
    </row>
    <row r="142" spans="1:9">
      <c r="A142" t="s">
        <v>294</v>
      </c>
      <c r="B142" t="s">
        <v>295</v>
      </c>
      <c r="C142" t="s">
        <v>24</v>
      </c>
      <c r="D142" s="1">
        <v>9616.82</v>
      </c>
      <c r="E142" s="21">
        <v>22.65</v>
      </c>
      <c r="F142" s="21">
        <v>-0.28000000000000003</v>
      </c>
      <c r="G142" s="21">
        <v>22.68</v>
      </c>
      <c r="H142" s="21">
        <v>22.28</v>
      </c>
      <c r="I142" s="20">
        <v>1502827</v>
      </c>
    </row>
    <row r="143" spans="1:9">
      <c r="A143" t="s">
        <v>296</v>
      </c>
      <c r="B143" t="s">
        <v>297</v>
      </c>
      <c r="C143" t="s">
        <v>30</v>
      </c>
      <c r="D143" s="1">
        <v>2382.54</v>
      </c>
      <c r="E143" s="21">
        <v>3.65</v>
      </c>
      <c r="F143" s="21">
        <v>-0.02</v>
      </c>
      <c r="G143" s="21">
        <v>3.67</v>
      </c>
      <c r="H143" s="21">
        <v>3.62</v>
      </c>
      <c r="I143" s="20">
        <v>748169</v>
      </c>
    </row>
    <row r="144" spans="1:9">
      <c r="A144" t="s">
        <v>298</v>
      </c>
      <c r="B144" t="s">
        <v>299</v>
      </c>
      <c r="C144" t="s">
        <v>27</v>
      </c>
      <c r="D144" s="1">
        <v>4171.3900000000003</v>
      </c>
      <c r="E144" s="21">
        <v>2.52</v>
      </c>
      <c r="F144" s="21">
        <v>0.02</v>
      </c>
      <c r="G144" s="21">
        <v>2.5299999999999998</v>
      </c>
      <c r="H144" s="21">
        <v>2.48</v>
      </c>
      <c r="I144" s="20">
        <v>4882179</v>
      </c>
    </row>
    <row r="145" spans="1:9">
      <c r="A145" t="s">
        <v>300</v>
      </c>
      <c r="B145" t="s">
        <v>301</v>
      </c>
      <c r="C145" t="s">
        <v>30</v>
      </c>
      <c r="D145" s="1">
        <v>1194.6600000000001</v>
      </c>
      <c r="E145" s="21">
        <v>2.98</v>
      </c>
      <c r="F145" s="21">
        <v>0</v>
      </c>
      <c r="G145" s="21">
        <v>2.99</v>
      </c>
      <c r="H145" s="21">
        <v>2.93</v>
      </c>
      <c r="I145" s="20">
        <v>396148</v>
      </c>
    </row>
    <row r="146" spans="1:9">
      <c r="A146" t="s">
        <v>302</v>
      </c>
      <c r="B146" t="s">
        <v>303</v>
      </c>
      <c r="C146" t="s">
        <v>91</v>
      </c>
      <c r="D146" s="1">
        <v>6671.55</v>
      </c>
      <c r="E146" s="21">
        <v>3.62</v>
      </c>
      <c r="F146" s="21">
        <v>-0.01</v>
      </c>
      <c r="G146" s="21">
        <v>3.63</v>
      </c>
      <c r="H146" s="21">
        <v>3.59</v>
      </c>
      <c r="I146" s="20">
        <v>1165263</v>
      </c>
    </row>
    <row r="147" spans="1:9">
      <c r="A147" t="s">
        <v>304</v>
      </c>
      <c r="B147" t="s">
        <v>305</v>
      </c>
      <c r="C147" t="s">
        <v>11</v>
      </c>
      <c r="D147" s="1">
        <v>1267.58</v>
      </c>
    </row>
    <row r="148" spans="1:9">
      <c r="A148" t="s">
        <v>306</v>
      </c>
      <c r="B148" t="s">
        <v>307</v>
      </c>
      <c r="C148" t="s">
        <v>24</v>
      </c>
      <c r="D148" s="1">
        <v>906.98800000000006</v>
      </c>
      <c r="E148">
        <v>16.260000000000002</v>
      </c>
      <c r="F148">
        <v>-0.14000000000000001</v>
      </c>
      <c r="G148">
        <v>16.420000000000002</v>
      </c>
      <c r="H148">
        <v>16.149999999999999</v>
      </c>
      <c r="I148">
        <v>216241</v>
      </c>
    </row>
    <row r="149" spans="1:9">
      <c r="A149" t="s">
        <v>308</v>
      </c>
      <c r="B149" t="s">
        <v>309</v>
      </c>
      <c r="C149" t="s">
        <v>58</v>
      </c>
      <c r="D149" s="1">
        <v>7061.07</v>
      </c>
      <c r="E149">
        <v>3.29</v>
      </c>
      <c r="F149">
        <v>-0.01</v>
      </c>
      <c r="G149">
        <v>3.3050000000000002</v>
      </c>
      <c r="H149">
        <v>3.2549999999999999</v>
      </c>
      <c r="I149">
        <v>5086459</v>
      </c>
    </row>
    <row r="150" spans="1:9">
      <c r="A150" t="s">
        <v>310</v>
      </c>
      <c r="B150" t="s">
        <v>311</v>
      </c>
      <c r="C150" t="s">
        <v>30</v>
      </c>
      <c r="D150" s="1">
        <v>1694.29</v>
      </c>
      <c r="E150">
        <v>8.09</v>
      </c>
      <c r="F150">
        <v>-0.18</v>
      </c>
      <c r="G150">
        <v>8.17</v>
      </c>
      <c r="H150">
        <v>8.06</v>
      </c>
      <c r="I150">
        <v>645521</v>
      </c>
    </row>
    <row r="151" spans="1:9">
      <c r="A151" t="s">
        <v>312</v>
      </c>
      <c r="B151" t="s">
        <v>313</v>
      </c>
      <c r="C151" t="s">
        <v>21</v>
      </c>
      <c r="D151" s="1">
        <v>17541.900000000001</v>
      </c>
      <c r="E151">
        <v>12.86</v>
      </c>
      <c r="F151">
        <v>-0.25</v>
      </c>
      <c r="G151">
        <v>12.93</v>
      </c>
      <c r="H151">
        <v>12.79</v>
      </c>
      <c r="I151">
        <v>9362095</v>
      </c>
    </row>
    <row r="152" spans="1:9">
      <c r="A152" t="s">
        <v>314</v>
      </c>
      <c r="B152" t="s">
        <v>315</v>
      </c>
      <c r="C152" t="s">
        <v>11</v>
      </c>
      <c r="D152" s="1">
        <v>3448.01</v>
      </c>
      <c r="E152">
        <v>11.91</v>
      </c>
      <c r="F152">
        <v>-0.17</v>
      </c>
      <c r="G152">
        <v>12</v>
      </c>
      <c r="H152">
        <v>11.55</v>
      </c>
      <c r="I152">
        <v>224533</v>
      </c>
    </row>
    <row r="153" spans="1:9">
      <c r="A153" t="s">
        <v>316</v>
      </c>
      <c r="B153" t="s">
        <v>317</v>
      </c>
      <c r="C153" t="s">
        <v>30</v>
      </c>
      <c r="D153" s="1">
        <v>1281.83</v>
      </c>
      <c r="E153">
        <v>0.77</v>
      </c>
      <c r="F153">
        <v>-1.4999999999999999E-2</v>
      </c>
      <c r="G153">
        <v>0.77</v>
      </c>
      <c r="H153">
        <v>0.76</v>
      </c>
      <c r="I153">
        <v>2280929</v>
      </c>
    </row>
    <row r="154" spans="1:9">
      <c r="A154" t="s">
        <v>318</v>
      </c>
      <c r="B154" t="s">
        <v>319</v>
      </c>
      <c r="C154" t="s">
        <v>30</v>
      </c>
      <c r="D154" s="1">
        <v>1038.17</v>
      </c>
      <c r="E154">
        <v>1.325</v>
      </c>
      <c r="F154">
        <v>-2.5000000000000001E-2</v>
      </c>
      <c r="G154">
        <v>1.34</v>
      </c>
      <c r="H154">
        <v>1.31</v>
      </c>
      <c r="I154">
        <v>1495071</v>
      </c>
    </row>
    <row r="155" spans="1:9">
      <c r="A155" t="s">
        <v>320</v>
      </c>
      <c r="B155" t="s">
        <v>321</v>
      </c>
      <c r="C155" t="s">
        <v>11</v>
      </c>
      <c r="D155" s="1">
        <v>15366.3</v>
      </c>
      <c r="E155">
        <v>6.9</v>
      </c>
      <c r="F155">
        <v>-0.03</v>
      </c>
      <c r="G155">
        <v>6.95</v>
      </c>
      <c r="H155">
        <v>6.83</v>
      </c>
      <c r="I155">
        <v>5803467</v>
      </c>
    </row>
    <row r="156" spans="1:9">
      <c r="A156" t="s">
        <v>322</v>
      </c>
      <c r="B156" t="s">
        <v>323</v>
      </c>
      <c r="C156" t="s">
        <v>8</v>
      </c>
      <c r="D156" s="1">
        <v>707.20100000000002</v>
      </c>
      <c r="E156">
        <v>2.65</v>
      </c>
      <c r="F156">
        <v>-7.0000000000000007E-2</v>
      </c>
      <c r="G156">
        <v>2.7</v>
      </c>
      <c r="H156">
        <v>2.61</v>
      </c>
      <c r="I156">
        <v>1595032</v>
      </c>
    </row>
    <row r="157" spans="1:9">
      <c r="A157" t="s">
        <v>324</v>
      </c>
      <c r="B157" t="s">
        <v>325</v>
      </c>
      <c r="C157" t="s">
        <v>30</v>
      </c>
      <c r="D157" s="1">
        <v>3508.12</v>
      </c>
      <c r="E157">
        <v>4.2699999999999996</v>
      </c>
      <c r="F157">
        <v>0.14000000000000001</v>
      </c>
      <c r="G157">
        <v>4.3</v>
      </c>
      <c r="H157">
        <v>4.1050000000000004</v>
      </c>
      <c r="I157">
        <v>8836932</v>
      </c>
    </row>
    <row r="158" spans="1:9">
      <c r="A158" t="s">
        <v>326</v>
      </c>
      <c r="B158" t="s">
        <v>327</v>
      </c>
      <c r="C158" t="s">
        <v>11</v>
      </c>
      <c r="D158" s="1">
        <v>23888.6</v>
      </c>
      <c r="E158">
        <v>11.9</v>
      </c>
      <c r="F158">
        <v>-0.15</v>
      </c>
      <c r="G158">
        <v>11.97</v>
      </c>
      <c r="H158">
        <v>11.87</v>
      </c>
      <c r="I158">
        <v>3604568</v>
      </c>
    </row>
    <row r="159" spans="1:9">
      <c r="A159" t="s">
        <v>328</v>
      </c>
      <c r="B159" t="s">
        <v>329</v>
      </c>
      <c r="C159" t="s">
        <v>37</v>
      </c>
      <c r="D159" s="1">
        <v>657.47199999999998</v>
      </c>
      <c r="E159">
        <v>3.87</v>
      </c>
      <c r="F159">
        <v>-0.03</v>
      </c>
      <c r="G159">
        <v>3.88</v>
      </c>
      <c r="H159">
        <v>3.83</v>
      </c>
      <c r="I159">
        <v>247900</v>
      </c>
    </row>
    <row r="160" spans="1:9">
      <c r="A160" t="s">
        <v>330</v>
      </c>
      <c r="B160" t="s">
        <v>331</v>
      </c>
      <c r="C160" t="s">
        <v>91</v>
      </c>
      <c r="D160" s="1">
        <v>48881.5</v>
      </c>
      <c r="E160">
        <v>3.9</v>
      </c>
      <c r="F160">
        <v>0.03</v>
      </c>
      <c r="G160">
        <v>3.92</v>
      </c>
      <c r="H160">
        <v>3.83</v>
      </c>
      <c r="I160">
        <v>74369136</v>
      </c>
    </row>
    <row r="161" spans="1:9">
      <c r="A161" t="s">
        <v>332</v>
      </c>
      <c r="B161" t="s">
        <v>333</v>
      </c>
      <c r="C161" t="s">
        <v>30</v>
      </c>
      <c r="D161" s="1">
        <v>1770.53</v>
      </c>
      <c r="E161">
        <v>4.55</v>
      </c>
      <c r="F161">
        <v>0.01</v>
      </c>
      <c r="G161">
        <v>4.5599999999999996</v>
      </c>
      <c r="H161">
        <v>4.4800000000000004</v>
      </c>
      <c r="I161">
        <v>811797</v>
      </c>
    </row>
    <row r="162" spans="1:9">
      <c r="A162" t="s">
        <v>334</v>
      </c>
      <c r="B162" t="s">
        <v>335</v>
      </c>
      <c r="C162" t="s">
        <v>14</v>
      </c>
      <c r="D162" s="1">
        <v>1625.45</v>
      </c>
      <c r="E162">
        <v>5.18</v>
      </c>
      <c r="F162">
        <v>0.04</v>
      </c>
      <c r="G162">
        <v>5.18</v>
      </c>
      <c r="H162">
        <v>5.0999999999999996</v>
      </c>
      <c r="I162">
        <v>555445</v>
      </c>
    </row>
    <row r="163" spans="1:9">
      <c r="A163" t="s">
        <v>336</v>
      </c>
      <c r="B163" t="s">
        <v>337</v>
      </c>
      <c r="C163" t="s">
        <v>91</v>
      </c>
      <c r="D163" s="1">
        <v>5039.72</v>
      </c>
      <c r="E163">
        <v>5.64</v>
      </c>
      <c r="F163">
        <v>-0.1</v>
      </c>
      <c r="G163">
        <v>5.7</v>
      </c>
      <c r="H163">
        <v>5.59</v>
      </c>
      <c r="I163">
        <v>1768345</v>
      </c>
    </row>
    <row r="164" spans="1:9">
      <c r="A164" t="s">
        <v>338</v>
      </c>
      <c r="B164" t="s">
        <v>339</v>
      </c>
      <c r="C164" t="s">
        <v>30</v>
      </c>
      <c r="D164" s="1">
        <v>5785.97</v>
      </c>
      <c r="E164">
        <v>4.1900000000000004</v>
      </c>
      <c r="F164">
        <v>0.17</v>
      </c>
      <c r="G164">
        <v>4.21</v>
      </c>
      <c r="H164">
        <v>3.96</v>
      </c>
      <c r="I164">
        <v>3623844</v>
      </c>
    </row>
    <row r="165" spans="1:9">
      <c r="A165" t="s">
        <v>340</v>
      </c>
      <c r="B165" t="s">
        <v>341</v>
      </c>
      <c r="C165" t="s">
        <v>37</v>
      </c>
      <c r="D165" s="1">
        <v>9366.93</v>
      </c>
      <c r="E165">
        <v>13.41</v>
      </c>
      <c r="F165">
        <v>0.45</v>
      </c>
      <c r="G165">
        <v>13.57</v>
      </c>
      <c r="H165">
        <v>12.91</v>
      </c>
      <c r="I165">
        <v>4362694</v>
      </c>
    </row>
    <row r="166" spans="1:9">
      <c r="A166" t="s">
        <v>342</v>
      </c>
      <c r="B166" t="s">
        <v>343</v>
      </c>
      <c r="C166" t="s">
        <v>91</v>
      </c>
      <c r="D166" s="1">
        <v>2133.91</v>
      </c>
      <c r="E166">
        <v>3.22</v>
      </c>
      <c r="F166">
        <v>0.01</v>
      </c>
      <c r="G166">
        <v>3.22</v>
      </c>
      <c r="H166">
        <v>3.13</v>
      </c>
      <c r="I166">
        <v>2640067</v>
      </c>
    </row>
    <row r="167" spans="1:9">
      <c r="A167" t="s">
        <v>344</v>
      </c>
      <c r="B167" t="s">
        <v>345</v>
      </c>
      <c r="C167" t="s">
        <v>24</v>
      </c>
      <c r="D167" s="1">
        <v>454.99900000000002</v>
      </c>
      <c r="E167">
        <v>5.59</v>
      </c>
      <c r="F167">
        <v>0.03</v>
      </c>
      <c r="G167">
        <v>5.65</v>
      </c>
      <c r="H167">
        <v>5.46</v>
      </c>
      <c r="I167">
        <v>294735</v>
      </c>
    </row>
    <row r="168" spans="1:9">
      <c r="A168" t="s">
        <v>346</v>
      </c>
      <c r="B168" t="s">
        <v>347</v>
      </c>
      <c r="C168" t="s">
        <v>21</v>
      </c>
      <c r="D168" s="1">
        <v>109061</v>
      </c>
      <c r="E168">
        <v>32.21</v>
      </c>
      <c r="F168">
        <v>-0.51</v>
      </c>
      <c r="G168">
        <v>32.31</v>
      </c>
      <c r="H168">
        <v>32.024999999999999</v>
      </c>
      <c r="I168">
        <v>5725255</v>
      </c>
    </row>
    <row r="169" spans="1:9">
      <c r="A169" t="s">
        <v>348</v>
      </c>
      <c r="B169" t="s">
        <v>349</v>
      </c>
      <c r="C169" t="s">
        <v>30</v>
      </c>
      <c r="D169" s="1">
        <v>1129.67</v>
      </c>
      <c r="E169">
        <v>11.62</v>
      </c>
      <c r="F169">
        <v>0.04</v>
      </c>
      <c r="G169">
        <v>11.63</v>
      </c>
      <c r="H169">
        <v>11.33</v>
      </c>
      <c r="I169">
        <v>435558</v>
      </c>
    </row>
    <row r="170" spans="1:9">
      <c r="A170" t="s">
        <v>350</v>
      </c>
      <c r="B170" t="s">
        <v>351</v>
      </c>
      <c r="C170" t="s">
        <v>37</v>
      </c>
      <c r="D170" s="1">
        <v>46306</v>
      </c>
      <c r="E170">
        <v>42.25</v>
      </c>
      <c r="F170">
        <v>0.38</v>
      </c>
      <c r="G170">
        <v>42.49</v>
      </c>
      <c r="H170">
        <v>41.62</v>
      </c>
      <c r="I170">
        <v>2854402</v>
      </c>
    </row>
    <row r="171" spans="1:9">
      <c r="A171" t="s">
        <v>352</v>
      </c>
      <c r="B171" t="s">
        <v>353</v>
      </c>
      <c r="C171" t="s">
        <v>5</v>
      </c>
      <c r="D171" s="1">
        <v>15980.5</v>
      </c>
      <c r="E171">
        <v>7.6</v>
      </c>
      <c r="F171">
        <v>-0.05</v>
      </c>
      <c r="G171">
        <v>7.62</v>
      </c>
      <c r="H171">
        <v>7.53</v>
      </c>
      <c r="I171">
        <v>5189559</v>
      </c>
    </row>
    <row r="172" spans="1:9">
      <c r="A172" t="s">
        <v>354</v>
      </c>
      <c r="B172" t="s">
        <v>355</v>
      </c>
      <c r="C172" t="s">
        <v>58</v>
      </c>
      <c r="D172" s="1">
        <v>3242.31</v>
      </c>
      <c r="E172">
        <v>3.21</v>
      </c>
      <c r="F172">
        <v>-0.08</v>
      </c>
      <c r="G172">
        <v>3.24</v>
      </c>
      <c r="H172">
        <v>3.0550000000000002</v>
      </c>
      <c r="I172">
        <v>9488165</v>
      </c>
    </row>
    <row r="173" spans="1:9">
      <c r="A173" t="s">
        <v>356</v>
      </c>
      <c r="B173" t="s">
        <v>357</v>
      </c>
      <c r="C173" t="s">
        <v>58</v>
      </c>
      <c r="D173" s="1">
        <v>3026.66</v>
      </c>
      <c r="E173">
        <v>11.89</v>
      </c>
      <c r="F173">
        <v>-0.27</v>
      </c>
      <c r="G173">
        <v>11.95</v>
      </c>
      <c r="H173">
        <v>11.79</v>
      </c>
      <c r="I173">
        <v>773491</v>
      </c>
    </row>
    <row r="174" spans="1:9">
      <c r="A174" t="s">
        <v>358</v>
      </c>
      <c r="B174" t="s">
        <v>359</v>
      </c>
      <c r="C174" t="s">
        <v>37</v>
      </c>
      <c r="D174" s="1">
        <v>34910.400000000001</v>
      </c>
      <c r="E174">
        <v>27.02</v>
      </c>
      <c r="F174">
        <v>0.05</v>
      </c>
      <c r="G174">
        <v>27.2</v>
      </c>
      <c r="H174">
        <v>26.68</v>
      </c>
      <c r="I174">
        <v>2059020</v>
      </c>
    </row>
    <row r="175" spans="1:9">
      <c r="A175" t="s">
        <v>360</v>
      </c>
      <c r="B175" t="s">
        <v>361</v>
      </c>
      <c r="C175" t="s">
        <v>58</v>
      </c>
      <c r="D175" s="1">
        <v>24591</v>
      </c>
      <c r="E175">
        <v>29.16</v>
      </c>
      <c r="F175">
        <v>-0.12</v>
      </c>
      <c r="G175">
        <v>29.335000000000001</v>
      </c>
      <c r="H175">
        <v>29</v>
      </c>
      <c r="I175">
        <v>2415997</v>
      </c>
    </row>
    <row r="176" spans="1:9">
      <c r="A176" t="s">
        <v>362</v>
      </c>
      <c r="B176" t="s">
        <v>363</v>
      </c>
      <c r="C176" t="s">
        <v>8</v>
      </c>
      <c r="D176" s="1">
        <v>654.62199999999996</v>
      </c>
      <c r="E176">
        <v>2.42</v>
      </c>
      <c r="F176">
        <v>-7.0000000000000007E-2</v>
      </c>
      <c r="G176">
        <v>2.4700000000000002</v>
      </c>
      <c r="H176">
        <v>2.39</v>
      </c>
      <c r="I176">
        <v>1695805</v>
      </c>
    </row>
    <row r="177" spans="1:9">
      <c r="A177" t="s">
        <v>364</v>
      </c>
      <c r="B177" t="s">
        <v>365</v>
      </c>
      <c r="C177" t="s">
        <v>27</v>
      </c>
      <c r="D177" s="1">
        <v>16389.099999999999</v>
      </c>
      <c r="E177">
        <v>23.94</v>
      </c>
      <c r="F177">
        <v>-0.35</v>
      </c>
      <c r="G177">
        <v>24.22</v>
      </c>
      <c r="H177">
        <v>23.875</v>
      </c>
      <c r="I177">
        <v>2833689</v>
      </c>
    </row>
    <row r="178" spans="1:9">
      <c r="A178" t="s">
        <v>366</v>
      </c>
      <c r="B178" t="s">
        <v>367</v>
      </c>
      <c r="C178" t="s">
        <v>21</v>
      </c>
      <c r="D178" s="1">
        <v>7766.29</v>
      </c>
      <c r="E178">
        <v>2.76</v>
      </c>
      <c r="F178">
        <v>-0.01</v>
      </c>
      <c r="G178">
        <v>2.77</v>
      </c>
      <c r="H178">
        <v>2.73</v>
      </c>
      <c r="I178">
        <v>5981507</v>
      </c>
    </row>
    <row r="179" spans="1:9">
      <c r="A179" t="s">
        <v>368</v>
      </c>
      <c r="B179" t="s">
        <v>369</v>
      </c>
      <c r="C179" t="s">
        <v>24</v>
      </c>
      <c r="D179" s="1">
        <v>771.38400000000001</v>
      </c>
      <c r="E179">
        <v>3.03</v>
      </c>
      <c r="F179">
        <v>-0.01</v>
      </c>
      <c r="G179">
        <v>3.05</v>
      </c>
      <c r="H179">
        <v>2.9849999999999999</v>
      </c>
      <c r="I179">
        <v>447497</v>
      </c>
    </row>
    <row r="180" spans="1:9">
      <c r="A180" t="s">
        <v>370</v>
      </c>
      <c r="B180" t="s">
        <v>371</v>
      </c>
      <c r="C180" t="s">
        <v>14</v>
      </c>
      <c r="D180" s="1">
        <v>828.46900000000005</v>
      </c>
      <c r="E180">
        <v>4.47</v>
      </c>
      <c r="F180">
        <v>-0.04</v>
      </c>
      <c r="G180">
        <v>4.54</v>
      </c>
      <c r="H180">
        <v>4.45</v>
      </c>
      <c r="I180">
        <v>1057511</v>
      </c>
    </row>
    <row r="181" spans="1:9">
      <c r="A181" t="s">
        <v>372</v>
      </c>
      <c r="B181" t="s">
        <v>373</v>
      </c>
      <c r="C181" t="s">
        <v>14</v>
      </c>
      <c r="D181" s="1">
        <v>3114.19</v>
      </c>
      <c r="E181">
        <v>13.24</v>
      </c>
      <c r="F181">
        <v>-0.16</v>
      </c>
      <c r="G181">
        <v>13.37</v>
      </c>
      <c r="H181">
        <v>13.2</v>
      </c>
      <c r="I181">
        <v>1809781</v>
      </c>
    </row>
    <row r="182" spans="1:9">
      <c r="A182" t="s">
        <v>374</v>
      </c>
      <c r="B182" t="s">
        <v>375</v>
      </c>
      <c r="C182" t="s">
        <v>37</v>
      </c>
      <c r="D182" s="1">
        <v>3224.89</v>
      </c>
      <c r="E182">
        <v>4.62</v>
      </c>
      <c r="F182">
        <v>0.05</v>
      </c>
      <c r="G182">
        <v>4.63</v>
      </c>
      <c r="H182">
        <v>4.53</v>
      </c>
      <c r="I182">
        <v>3001566</v>
      </c>
    </row>
    <row r="183" spans="1:9">
      <c r="A183" t="s">
        <v>376</v>
      </c>
      <c r="B183" t="s">
        <v>377</v>
      </c>
      <c r="C183" t="s">
        <v>30</v>
      </c>
      <c r="D183" s="1">
        <v>1214.69</v>
      </c>
      <c r="E183">
        <v>16.7</v>
      </c>
      <c r="F183">
        <v>0.14000000000000001</v>
      </c>
      <c r="G183">
        <v>16.7</v>
      </c>
      <c r="H183">
        <v>16.399999999999999</v>
      </c>
      <c r="I183">
        <v>144453</v>
      </c>
    </row>
    <row r="184" spans="1:9">
      <c r="A184" t="s">
        <v>378</v>
      </c>
      <c r="B184" t="s">
        <v>379</v>
      </c>
      <c r="C184" t="s">
        <v>21</v>
      </c>
      <c r="D184" s="1">
        <v>984.53700000000003</v>
      </c>
      <c r="E184">
        <v>3.67</v>
      </c>
      <c r="F184">
        <v>-0.02</v>
      </c>
      <c r="G184">
        <v>3.68</v>
      </c>
      <c r="H184">
        <v>3.64</v>
      </c>
      <c r="I184">
        <v>825116</v>
      </c>
    </row>
    <row r="185" spans="1:9">
      <c r="A185" t="s">
        <v>380</v>
      </c>
      <c r="B185" t="s">
        <v>381</v>
      </c>
      <c r="C185" t="s">
        <v>11</v>
      </c>
      <c r="D185" s="1">
        <v>13897.5</v>
      </c>
      <c r="E185">
        <v>41.48</v>
      </c>
      <c r="F185">
        <v>-0.9</v>
      </c>
      <c r="G185">
        <v>42.14</v>
      </c>
      <c r="H185">
        <v>41.33</v>
      </c>
      <c r="I185">
        <v>280946</v>
      </c>
    </row>
    <row r="186" spans="1:9">
      <c r="A186" t="s">
        <v>382</v>
      </c>
      <c r="B186" t="s">
        <v>383</v>
      </c>
      <c r="C186" t="s">
        <v>30</v>
      </c>
      <c r="D186" s="1">
        <v>1233.6400000000001</v>
      </c>
      <c r="E186">
        <v>3.65</v>
      </c>
      <c r="F186">
        <v>0.01</v>
      </c>
      <c r="G186">
        <v>3.65</v>
      </c>
      <c r="H186">
        <v>3.58</v>
      </c>
      <c r="I186">
        <v>1149529</v>
      </c>
    </row>
    <row r="187" spans="1:9">
      <c r="A187" t="s">
        <v>384</v>
      </c>
      <c r="B187" t="s">
        <v>385</v>
      </c>
      <c r="C187" t="s">
        <v>14</v>
      </c>
      <c r="D187" s="1">
        <v>1989.13</v>
      </c>
      <c r="E187">
        <v>3.36</v>
      </c>
      <c r="F187">
        <v>0</v>
      </c>
      <c r="G187">
        <v>3.37</v>
      </c>
      <c r="H187">
        <v>3.31</v>
      </c>
      <c r="I187">
        <v>711398</v>
      </c>
    </row>
    <row r="188" spans="1:9">
      <c r="A188" t="s">
        <v>386</v>
      </c>
      <c r="B188" t="s">
        <v>387</v>
      </c>
      <c r="C188" t="s">
        <v>8</v>
      </c>
      <c r="D188" s="1">
        <v>15862.5</v>
      </c>
      <c r="E188">
        <v>2.95</v>
      </c>
      <c r="F188">
        <v>-7.0000000000000007E-2</v>
      </c>
      <c r="G188">
        <v>3.0049999999999999</v>
      </c>
      <c r="H188">
        <v>2.9350000000000001</v>
      </c>
      <c r="I188">
        <v>14163052</v>
      </c>
    </row>
    <row r="189" spans="1:9">
      <c r="A189" t="s">
        <v>388</v>
      </c>
      <c r="B189" t="s">
        <v>389</v>
      </c>
      <c r="C189" t="s">
        <v>5</v>
      </c>
      <c r="D189" s="1">
        <v>574.84400000000005</v>
      </c>
      <c r="E189">
        <v>1.905</v>
      </c>
      <c r="F189">
        <v>-0.01</v>
      </c>
      <c r="G189">
        <v>1.91</v>
      </c>
      <c r="H189">
        <v>1.89</v>
      </c>
      <c r="I189">
        <v>394355</v>
      </c>
    </row>
    <row r="190" spans="1:9">
      <c r="A190" t="s">
        <v>390</v>
      </c>
      <c r="B190" t="s">
        <v>391</v>
      </c>
      <c r="C190" t="s">
        <v>37</v>
      </c>
      <c r="D190" s="1">
        <v>1590.02</v>
      </c>
      <c r="E190">
        <v>4.8899999999999997</v>
      </c>
      <c r="F190">
        <v>0.02</v>
      </c>
      <c r="G190">
        <v>4.8899999999999997</v>
      </c>
      <c r="H190">
        <v>4.83</v>
      </c>
      <c r="I190">
        <v>480716</v>
      </c>
    </row>
    <row r="191" spans="1:9">
      <c r="A191" t="s">
        <v>392</v>
      </c>
      <c r="B191" t="s">
        <v>393</v>
      </c>
      <c r="C191" t="s">
        <v>14</v>
      </c>
      <c r="D191" s="1">
        <v>3787.72</v>
      </c>
      <c r="E191">
        <v>7.73</v>
      </c>
      <c r="F191">
        <v>-0.16</v>
      </c>
      <c r="G191">
        <v>7.82</v>
      </c>
      <c r="H191">
        <v>7.63</v>
      </c>
      <c r="I191">
        <v>1703728</v>
      </c>
    </row>
    <row r="192" spans="1:9">
      <c r="A192" t="s">
        <v>394</v>
      </c>
      <c r="B192" t="s">
        <v>395</v>
      </c>
      <c r="C192" t="s">
        <v>5</v>
      </c>
      <c r="D192" s="1">
        <v>10727.9</v>
      </c>
      <c r="E192">
        <v>2.68</v>
      </c>
      <c r="F192">
        <v>0.01</v>
      </c>
      <c r="G192">
        <v>2.7</v>
      </c>
      <c r="H192">
        <v>2.65</v>
      </c>
      <c r="I192">
        <v>12517654</v>
      </c>
    </row>
    <row r="193" spans="1:9">
      <c r="A193" t="s">
        <v>396</v>
      </c>
      <c r="B193" t="s">
        <v>397</v>
      </c>
      <c r="C193" t="s">
        <v>30</v>
      </c>
      <c r="D193" s="1">
        <v>4227.4399999999996</v>
      </c>
      <c r="E193">
        <v>5.13</v>
      </c>
      <c r="F193">
        <v>-0.01</v>
      </c>
      <c r="G193">
        <v>5.15</v>
      </c>
      <c r="H193">
        <v>5.05</v>
      </c>
      <c r="I193">
        <v>1792810</v>
      </c>
    </row>
    <row r="194" spans="1:9">
      <c r="A194" t="s">
        <v>398</v>
      </c>
      <c r="B194" t="s">
        <v>399</v>
      </c>
      <c r="C194" t="s">
        <v>11</v>
      </c>
      <c r="D194" s="1">
        <v>2079.39</v>
      </c>
      <c r="E194">
        <v>1.375</v>
      </c>
      <c r="F194">
        <v>1.4999999999999999E-2</v>
      </c>
      <c r="G194">
        <v>1.375</v>
      </c>
      <c r="H194">
        <v>1.325</v>
      </c>
      <c r="I194">
        <v>4253455</v>
      </c>
    </row>
    <row r="195" spans="1:9">
      <c r="A195" t="s">
        <v>400</v>
      </c>
      <c r="B195" t="s">
        <v>401</v>
      </c>
      <c r="C195" t="s">
        <v>21</v>
      </c>
      <c r="D195" s="1">
        <v>3675.58</v>
      </c>
      <c r="E195">
        <v>4.72</v>
      </c>
      <c r="F195">
        <v>-0.09</v>
      </c>
      <c r="G195">
        <v>4.7300000000000004</v>
      </c>
      <c r="H195">
        <v>4.67</v>
      </c>
      <c r="I195">
        <v>1957825</v>
      </c>
    </row>
    <row r="196" spans="1:9">
      <c r="A196" t="s">
        <v>402</v>
      </c>
      <c r="B196" t="s">
        <v>403</v>
      </c>
      <c r="C196" t="s">
        <v>5</v>
      </c>
      <c r="D196" s="1">
        <v>2268.9299999999998</v>
      </c>
      <c r="E196">
        <v>46.99</v>
      </c>
      <c r="F196">
        <v>-0.22</v>
      </c>
      <c r="G196">
        <v>47.1</v>
      </c>
      <c r="H196">
        <v>46.51</v>
      </c>
      <c r="I196">
        <v>32239</v>
      </c>
    </row>
    <row r="197" spans="1:9">
      <c r="A197" t="s">
        <v>404</v>
      </c>
      <c r="B197" t="s">
        <v>405</v>
      </c>
      <c r="C197" t="s">
        <v>11</v>
      </c>
      <c r="D197" s="1">
        <v>1753.5</v>
      </c>
      <c r="E197">
        <v>3.3</v>
      </c>
      <c r="F197">
        <v>-0.05</v>
      </c>
      <c r="G197">
        <v>3.33</v>
      </c>
      <c r="H197">
        <v>3.27</v>
      </c>
      <c r="I197">
        <v>2169633</v>
      </c>
    </row>
    <row r="198" spans="1:9">
      <c r="A198" t="s">
        <v>406</v>
      </c>
      <c r="B198" t="s">
        <v>407</v>
      </c>
      <c r="C198" t="s">
        <v>5</v>
      </c>
      <c r="D198" s="1">
        <v>1574.88</v>
      </c>
      <c r="E198">
        <v>2.16</v>
      </c>
      <c r="F198">
        <v>0</v>
      </c>
      <c r="G198">
        <v>2.165</v>
      </c>
      <c r="H198">
        <v>2.15</v>
      </c>
      <c r="I198">
        <v>2115521</v>
      </c>
    </row>
    <row r="199" spans="1:9">
      <c r="A199" t="s">
        <v>408</v>
      </c>
      <c r="B199" t="s">
        <v>409</v>
      </c>
      <c r="C199" t="s">
        <v>24</v>
      </c>
      <c r="D199" s="1">
        <v>1007.18</v>
      </c>
      <c r="E199">
        <v>0.81</v>
      </c>
      <c r="F199">
        <v>-1.4999999999999999E-2</v>
      </c>
      <c r="G199">
        <v>0.82499999999999996</v>
      </c>
      <c r="H199">
        <v>0.81</v>
      </c>
      <c r="I199">
        <v>5504057</v>
      </c>
    </row>
    <row r="200" spans="1:9">
      <c r="A200" t="s">
        <v>410</v>
      </c>
      <c r="B200" t="s">
        <v>411</v>
      </c>
      <c r="C200" t="s">
        <v>30</v>
      </c>
      <c r="D200" s="1">
        <v>804.40499999999997</v>
      </c>
      <c r="E200">
        <v>2.64</v>
      </c>
      <c r="F200">
        <v>-0.06</v>
      </c>
      <c r="G200">
        <v>2.67</v>
      </c>
      <c r="H200">
        <v>2.6</v>
      </c>
      <c r="I200">
        <v>398986</v>
      </c>
    </row>
    <row r="201" spans="1:9">
      <c r="A201" t="s">
        <v>412</v>
      </c>
      <c r="B201" t="s">
        <v>413</v>
      </c>
      <c r="C201" t="s">
        <v>21</v>
      </c>
      <c r="D201" s="1">
        <v>3978.09</v>
      </c>
      <c r="E201">
        <v>44</v>
      </c>
      <c r="F201">
        <v>-0.31</v>
      </c>
      <c r="G201">
        <v>44.07</v>
      </c>
      <c r="H201">
        <v>43.75</v>
      </c>
      <c r="I201">
        <v>281551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Instructions</vt:lpstr>
      <vt:lpstr>ASX200 Range</vt:lpstr>
      <vt:lpstr>ASX200 Table</vt:lpstr>
      <vt:lpstr>ASX200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</dc:creator>
  <cp:lastModifiedBy>Minh Anh Pham</cp:lastModifiedBy>
  <dcterms:created xsi:type="dcterms:W3CDTF">2017-08-19T09:21:06Z</dcterms:created>
  <dcterms:modified xsi:type="dcterms:W3CDTF">2025-03-04T00:18:44Z</dcterms:modified>
</cp:coreProperties>
</file>