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2025\Coursera\Bubble_tea_project\raw_data\"/>
    </mc:Choice>
  </mc:AlternateContent>
  <xr:revisionPtr revIDLastSave="0" documentId="13_ncr:1_{1B9EF5CC-A9C2-4561-9CFB-573AC8573DD7}" xr6:coauthVersionLast="47" xr6:coauthVersionMax="47" xr10:uidLastSave="{00000000-0000-0000-0000-000000000000}"/>
  <bookViews>
    <workbookView xWindow="28680" yWindow="-120" windowWidth="25440" windowHeight="15270" activeTab="5" xr2:uid="{00000000-000D-0000-FFFF-FFFF00000000}"/>
  </bookViews>
  <sheets>
    <sheet name="Orders Term 1" sheetId="1" r:id="rId1"/>
    <sheet name="Orders Term 2" sheetId="2" r:id="rId2"/>
    <sheet name="Orders Term 3" sheetId="3" r:id="rId3"/>
    <sheet name="Orders Term 4" sheetId="4" r:id="rId4"/>
    <sheet name="Final Summary" sheetId="5" r:id="rId5"/>
    <sheet name="PIVOT" sheetId="13" r:id="rId6"/>
    <sheet name="Customer Report" sheetId="7" r:id="rId7"/>
    <sheet name="Missed Orders" sheetId="8" r:id="rId8"/>
    <sheet name="Missed Term 1" sheetId="9" r:id="rId9"/>
    <sheet name="Missed Term 2" sheetId="10" r:id="rId10"/>
    <sheet name="Missed Term 3" sheetId="11" r:id="rId11"/>
    <sheet name="Missed Term 4" sheetId="12" r:id="rId12"/>
  </sheets>
  <definedNames>
    <definedName name="Balance_Owing">'Customer Report'!$R$4:$R$104</definedName>
    <definedName name="Barista" localSheetId="6">'Customer Report'!$D$4:$D$104</definedName>
    <definedName name="Barista">'Final Summary'!$D$4:$D$103</definedName>
    <definedName name="Check_Digit">'Customer Report'!$S$4:$S$104</definedName>
    <definedName name="Customer_ID" localSheetId="6">'Customer Report'!$A$4:$A$104</definedName>
    <definedName name="Customer_ID">'Final Summary'!$A$4:$A$103</definedName>
    <definedName name="Email">'Customer Report'!$F$4:$F$104</definedName>
    <definedName name="Experience_Score_Average">'Final Summary'!$E$4:$E$103</definedName>
    <definedName name="Final_Mark">'Final Summary'!$I$4:$I$465</definedName>
    <definedName name="First_Name" localSheetId="6">'Customer Report'!$B$4:$B$104</definedName>
    <definedName name="First_Name">'Final Summary'!$B$4:$B$103</definedName>
    <definedName name="Full_Name">'Customer Report'!$E$4:$E$104</definedName>
    <definedName name="Grade" localSheetId="6">'Customer Report'!$O$4:$O$104</definedName>
    <definedName name="Grade">'Final Summary'!$H$4:$H$103</definedName>
    <definedName name="Ice_Level_Average">'Final Summary'!$G$4:$G$103</definedName>
    <definedName name="ID">'Customer Report'!$G$4:$G$104</definedName>
    <definedName name="Last_Name" localSheetId="6">'Customer Report'!$C$4:$C$104</definedName>
    <definedName name="Last_Name">'Final Summary'!$C$4:$C$103</definedName>
    <definedName name="Loyalty_Tier">'Customer Report'!$P$4:$P$104</definedName>
    <definedName name="Orders_Missed">'Customer Report'!$Q$4:$Q$104</definedName>
    <definedName name="Performance_Final_Score">'Customer Report'!$N$4:$N$104</definedName>
    <definedName name="Sugar_Level_Average">'Final Summary'!$F$4:$F$103</definedName>
    <definedName name="Teacher">'Final Summary'!$D$4:$D$465</definedName>
    <definedName name="Term_1_Score">'Customer Report'!$H$4:$H$104</definedName>
    <definedName name="Term_2_Score">'Customer Report'!$I$4:$I$104</definedName>
    <definedName name="Term_3_Score">'Customer Report'!$J$4:$J$104</definedName>
    <definedName name="Term_4_Score">'Customer Report'!$K$4:$K$104</definedName>
    <definedName name="Trend">'Customer Report'!$M$4:$M$104</definedName>
  </definedNames>
  <calcPr calcId="191029"/>
  <pivotCaches>
    <pivotCache cacheId="16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7" l="1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R105" i="7" l="1"/>
  <c r="R104" i="7"/>
  <c r="Q104" i="7"/>
  <c r="N104" i="7"/>
  <c r="E4" i="5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4" i="7"/>
  <c r="G104" i="7" s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4" i="7"/>
  <c r="M10" i="5" l="1"/>
  <c r="N11" i="5"/>
  <c r="P6" i="5" s="1"/>
  <c r="O11" i="5"/>
  <c r="P11" i="5"/>
  <c r="Q11" i="5"/>
  <c r="N12" i="5"/>
  <c r="P7" i="5" s="1"/>
  <c r="O12" i="5"/>
  <c r="P12" i="5"/>
  <c r="Q12" i="5"/>
  <c r="O10" i="5"/>
  <c r="P10" i="5"/>
  <c r="Q10" i="5"/>
  <c r="N10" i="5"/>
  <c r="P5" i="5" s="1"/>
  <c r="M12" i="5"/>
  <c r="M11" i="5"/>
  <c r="P4" i="5" s="1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F4" i="5"/>
  <c r="G4" i="5"/>
  <c r="M6" i="5" l="1"/>
  <c r="M5" i="5"/>
  <c r="M4" i="5"/>
</calcChain>
</file>

<file path=xl/sharedStrings.xml><?xml version="1.0" encoding="utf-8"?>
<sst xmlns="http://schemas.openxmlformats.org/spreadsheetml/2006/main" count="3695" uniqueCount="228">
  <si>
    <t>Customer ID</t>
  </si>
  <si>
    <t>First Name</t>
  </si>
  <si>
    <t>Last Name</t>
  </si>
  <si>
    <t>Barista</t>
  </si>
  <si>
    <t>Drink Size</t>
  </si>
  <si>
    <t>Topping</t>
  </si>
  <si>
    <t>CUST0001</t>
  </si>
  <si>
    <t>Ava</t>
  </si>
  <si>
    <t>Hoang</t>
  </si>
  <si>
    <t>Barista Amy</t>
  </si>
  <si>
    <t>Large</t>
  </si>
  <si>
    <t>None</t>
  </si>
  <si>
    <t>CUST0002</t>
  </si>
  <si>
    <t>Liam</t>
  </si>
  <si>
    <t>Pham</t>
  </si>
  <si>
    <t>Barista May</t>
  </si>
  <si>
    <t>Regular</t>
  </si>
  <si>
    <t>CUST0003</t>
  </si>
  <si>
    <t>Aiden</t>
  </si>
  <si>
    <t>Wong</t>
  </si>
  <si>
    <t>Barista Tom</t>
  </si>
  <si>
    <t>Pudding</t>
  </si>
  <si>
    <t>CUST0004</t>
  </si>
  <si>
    <t>Kim</t>
  </si>
  <si>
    <t>Grass Jelly</t>
  </si>
  <si>
    <t>CUST0005</t>
  </si>
  <si>
    <t>Lucas</t>
  </si>
  <si>
    <t>Choi</t>
  </si>
  <si>
    <t>Pearls</t>
  </si>
  <si>
    <t>CUST0006</t>
  </si>
  <si>
    <t>Ethan</t>
  </si>
  <si>
    <t>Tran</t>
  </si>
  <si>
    <t>CUST0007</t>
  </si>
  <si>
    <t>CUST0008</t>
  </si>
  <si>
    <t>Emma</t>
  </si>
  <si>
    <t>CUST0009</t>
  </si>
  <si>
    <t>Barista John</t>
  </si>
  <si>
    <t>CUST0010</t>
  </si>
  <si>
    <t>CUST0011</t>
  </si>
  <si>
    <t>Nguyen</t>
  </si>
  <si>
    <t>CUST0012</t>
  </si>
  <si>
    <t>CUST0013</t>
  </si>
  <si>
    <t>Luna</t>
  </si>
  <si>
    <t>CUST0014</t>
  </si>
  <si>
    <t>Mia</t>
  </si>
  <si>
    <t>CUST0015</t>
  </si>
  <si>
    <t>Lin</t>
  </si>
  <si>
    <t>CUST0016</t>
  </si>
  <si>
    <t>Chen</t>
  </si>
  <si>
    <t>CUST0017</t>
  </si>
  <si>
    <t>CUST0018</t>
  </si>
  <si>
    <t>Noah</t>
  </si>
  <si>
    <t>CUST0019</t>
  </si>
  <si>
    <t>Olivia</t>
  </si>
  <si>
    <t>Lee</t>
  </si>
  <si>
    <t>CUST0020</t>
  </si>
  <si>
    <t>CUST0021</t>
  </si>
  <si>
    <t>CUST0022</t>
  </si>
  <si>
    <t>CUST0023</t>
  </si>
  <si>
    <t>CUST0024</t>
  </si>
  <si>
    <t>CUST0025</t>
  </si>
  <si>
    <t>CUST0026</t>
  </si>
  <si>
    <t>CUST0027</t>
  </si>
  <si>
    <t>CUST0028</t>
  </si>
  <si>
    <t>CUST0029</t>
  </si>
  <si>
    <t>CUST0030</t>
  </si>
  <si>
    <t>CUST0031</t>
  </si>
  <si>
    <t>CUST0032</t>
  </si>
  <si>
    <t>CUST0033</t>
  </si>
  <si>
    <t>CUST0034</t>
  </si>
  <si>
    <t>CUST0035</t>
  </si>
  <si>
    <t>CUST0036</t>
  </si>
  <si>
    <t>CUST0037</t>
  </si>
  <si>
    <t>CUST0038</t>
  </si>
  <si>
    <t>CUST0039</t>
  </si>
  <si>
    <t>CUST0040</t>
  </si>
  <si>
    <t>CUST0041</t>
  </si>
  <si>
    <t>CUST0042</t>
  </si>
  <si>
    <t>CUST0043</t>
  </si>
  <si>
    <t>CUST0044</t>
  </si>
  <si>
    <t>CUST0045</t>
  </si>
  <si>
    <t>CUST0046</t>
  </si>
  <si>
    <t>CUST0047</t>
  </si>
  <si>
    <t>CUST0048</t>
  </si>
  <si>
    <t>CUST0049</t>
  </si>
  <si>
    <t>CUST0050</t>
  </si>
  <si>
    <t>CUST0051</t>
  </si>
  <si>
    <t>CUST0052</t>
  </si>
  <si>
    <t>CUST0053</t>
  </si>
  <si>
    <t>CUST0054</t>
  </si>
  <si>
    <t>CUST0055</t>
  </si>
  <si>
    <t>CUST0056</t>
  </si>
  <si>
    <t>CUST0057</t>
  </si>
  <si>
    <t>CUST0058</t>
  </si>
  <si>
    <t>CUST0059</t>
  </si>
  <si>
    <t>CUST0060</t>
  </si>
  <si>
    <t>CUST0061</t>
  </si>
  <si>
    <t>CUST0062</t>
  </si>
  <si>
    <t>CUST0063</t>
  </si>
  <si>
    <t>CUST0064</t>
  </si>
  <si>
    <t>CUST0065</t>
  </si>
  <si>
    <t>CUST0066</t>
  </si>
  <si>
    <t>CUST0067</t>
  </si>
  <si>
    <t>CUST0068</t>
  </si>
  <si>
    <t>CUST0069</t>
  </si>
  <si>
    <t>CUST0070</t>
  </si>
  <si>
    <t>CUST0071</t>
  </si>
  <si>
    <t>CUST0072</t>
  </si>
  <si>
    <t>CUST0073</t>
  </si>
  <si>
    <t>CUST0074</t>
  </si>
  <si>
    <t>CUST0075</t>
  </si>
  <si>
    <t>CUST0076</t>
  </si>
  <si>
    <t>CUST0077</t>
  </si>
  <si>
    <t>CUST0078</t>
  </si>
  <si>
    <t>CUST0079</t>
  </si>
  <si>
    <t>CUST0080</t>
  </si>
  <si>
    <t>CUST0081</t>
  </si>
  <si>
    <t>CUST0082</t>
  </si>
  <si>
    <t>CUST0083</t>
  </si>
  <si>
    <t>CUST0084</t>
  </si>
  <si>
    <t>CUST0085</t>
  </si>
  <si>
    <t>CUST0086</t>
  </si>
  <si>
    <t>CUST0087</t>
  </si>
  <si>
    <t>CUST0088</t>
  </si>
  <si>
    <t>CUST0089</t>
  </si>
  <si>
    <t>CUST0090</t>
  </si>
  <si>
    <t>CUST0091</t>
  </si>
  <si>
    <t>CUST0092</t>
  </si>
  <si>
    <t>CUST0093</t>
  </si>
  <si>
    <t>CUST0094</t>
  </si>
  <si>
    <t>CUST0095</t>
  </si>
  <si>
    <t>CUST0096</t>
  </si>
  <si>
    <t>CUST0097</t>
  </si>
  <si>
    <t>CUST0098</t>
  </si>
  <si>
    <t>CUST0099</t>
  </si>
  <si>
    <t>CUST0100</t>
  </si>
  <si>
    <t>Term 1 Score</t>
  </si>
  <si>
    <t>Term 2 Score</t>
  </si>
  <si>
    <t>Term 3 Score</t>
  </si>
  <si>
    <t>Term 4 Score</t>
  </si>
  <si>
    <t>Grade</t>
  </si>
  <si>
    <t>B</t>
  </si>
  <si>
    <t>C</t>
  </si>
  <si>
    <t>Full Name</t>
  </si>
  <si>
    <t>Email</t>
  </si>
  <si>
    <t>Loyalty Tier</t>
  </si>
  <si>
    <t>Orders Missed</t>
  </si>
  <si>
    <t>Balance Owing ($)</t>
  </si>
  <si>
    <t>Check Digit</t>
  </si>
  <si>
    <t>Silver</t>
  </si>
  <si>
    <t>Gold</t>
  </si>
  <si>
    <t>Bronze</t>
  </si>
  <si>
    <t>Total Missed Orders</t>
  </si>
  <si>
    <t>Missed Pickup Date</t>
  </si>
  <si>
    <t>BBT2025 Customer Orders - Term 1</t>
  </si>
  <si>
    <t>BBT2025 Customer Orders - Final</t>
  </si>
  <si>
    <t>BBT2025 Customer Orders - Term 4</t>
  </si>
  <si>
    <t>BBT2025 Customer Orders - Term 3</t>
  </si>
  <si>
    <t>BBT2025 Customer Orders - Term 2</t>
  </si>
  <si>
    <t>Sugar Level Average</t>
  </si>
  <si>
    <t>Ice Level Average</t>
  </si>
  <si>
    <t>Sugar Level (%)</t>
  </si>
  <si>
    <t>Ice Level (%)</t>
  </si>
  <si>
    <t>Summary Stats</t>
  </si>
  <si>
    <t>Average Final Mark</t>
  </si>
  <si>
    <t>Median Final Mark</t>
  </si>
  <si>
    <t>Standard Deviation</t>
  </si>
  <si>
    <t>Total Count</t>
  </si>
  <si>
    <t>A</t>
  </si>
  <si>
    <t>Mark</t>
  </si>
  <si>
    <t>&gt; 85</t>
  </si>
  <si>
    <t>76 - 85</t>
  </si>
  <si>
    <t>70 - 75</t>
  </si>
  <si>
    <t>Total Bs</t>
  </si>
  <si>
    <t>Barista Amy Bs</t>
  </si>
  <si>
    <t># ID</t>
  </si>
  <si>
    <t>Trend</t>
  </si>
  <si>
    <t>LIAM</t>
  </si>
  <si>
    <t>PHAM</t>
  </si>
  <si>
    <t>AIDEN</t>
  </si>
  <si>
    <t>WONG</t>
  </si>
  <si>
    <t>LUCAS</t>
  </si>
  <si>
    <t>tran</t>
  </si>
  <si>
    <t>wong</t>
  </si>
  <si>
    <t>emma</t>
  </si>
  <si>
    <t>ava</t>
  </si>
  <si>
    <t>pham</t>
  </si>
  <si>
    <t>MIA</t>
  </si>
  <si>
    <t>NGUYEN</t>
  </si>
  <si>
    <t>TRAN</t>
  </si>
  <si>
    <t>CHOI</t>
  </si>
  <si>
    <t>olivia</t>
  </si>
  <si>
    <t>lee</t>
  </si>
  <si>
    <t>noah</t>
  </si>
  <si>
    <t>CHEN</t>
  </si>
  <si>
    <t>mia</t>
  </si>
  <si>
    <t>chen</t>
  </si>
  <si>
    <t>LUNA</t>
  </si>
  <si>
    <t>lucas</t>
  </si>
  <si>
    <t>hoang</t>
  </si>
  <si>
    <t>LIN</t>
  </si>
  <si>
    <t>HOANG</t>
  </si>
  <si>
    <t>ethan</t>
  </si>
  <si>
    <t>nguyen</t>
  </si>
  <si>
    <t>LEE</t>
  </si>
  <si>
    <t>EMMA</t>
  </si>
  <si>
    <t>OLIVIA</t>
  </si>
  <si>
    <t>ETHAN</t>
  </si>
  <si>
    <t>choi</t>
  </si>
  <si>
    <t>NOAH</t>
  </si>
  <si>
    <t>luna</t>
  </si>
  <si>
    <t>aiden</t>
  </si>
  <si>
    <t>kim</t>
  </si>
  <si>
    <t>KIM</t>
  </si>
  <si>
    <t>lin</t>
  </si>
  <si>
    <t>AVA</t>
  </si>
  <si>
    <t>Performance Score</t>
  </si>
  <si>
    <t>Barista Amy As</t>
  </si>
  <si>
    <t>Barista Amy Cs</t>
  </si>
  <si>
    <t>Performance Score Average</t>
  </si>
  <si>
    <t>Performance Final Score</t>
  </si>
  <si>
    <t>Total</t>
  </si>
  <si>
    <t>Row Labels</t>
  </si>
  <si>
    <t>Grand Total</t>
  </si>
  <si>
    <t>Column Labels</t>
  </si>
  <si>
    <t>Count of Grade</t>
  </si>
  <si>
    <t>Year Sold</t>
  </si>
  <si>
    <t>Average of Performance 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</si>
</sst>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1" fillId="0" borderId="1" xfId="1" applyAlignment="1">
      <alignment horizontal="left" vertical="top"/>
    </xf>
    <xf numFmtId="0" fontId="0" fillId="0" borderId="0" xfId="0" applyAlignment="1">
      <alignment horizontal="right"/>
    </xf>
    <xf numFmtId="0" fontId="1" fillId="0" borderId="0" xfId="1" applyBorder="1" applyAlignment="1">
      <alignment horizontal="left" vertical="top"/>
    </xf>
    <xf numFmtId="164" fontId="1" fillId="0" borderId="1" xfId="1" applyNumberFormat="1" applyAlignment="1">
      <alignment horizontal="left" vertical="top"/>
    </xf>
    <xf numFmtId="164" fontId="0" fillId="0" borderId="0" xfId="0" applyNumberFormat="1"/>
    <xf numFmtId="0" fontId="1" fillId="0" borderId="1" xfId="1" applyAlignment="1">
      <alignment horizontal="left"/>
    </xf>
    <xf numFmtId="165" fontId="0" fillId="0" borderId="0" xfId="0" applyNumberFormat="1"/>
    <xf numFmtId="165" fontId="1" fillId="2" borderId="1" xfId="1" applyNumberFormat="1" applyFill="1" applyAlignment="1">
      <alignment horizontal="right" wrapText="1"/>
    </xf>
    <xf numFmtId="1" fontId="2" fillId="0" borderId="0" xfId="0" applyNumberFormat="1" applyFont="1"/>
    <xf numFmtId="1" fontId="0" fillId="0" borderId="0" xfId="0" applyNumberFormat="1"/>
    <xf numFmtId="1" fontId="0" fillId="3" borderId="0" xfId="0" applyNumberFormat="1" applyFill="1"/>
    <xf numFmtId="0" fontId="1" fillId="0" borderId="1" xfId="1" applyFill="1" applyAlignment="1">
      <alignment horizontal="right" wrapText="1"/>
    </xf>
    <xf numFmtId="0" fontId="1" fillId="0" borderId="1" xfId="1" applyFill="1" applyAlignment="1">
      <alignment horizontal="center"/>
    </xf>
    <xf numFmtId="0" fontId="3" fillId="4" borderId="0" xfId="2"/>
    <xf numFmtId="165" fontId="3" fillId="5" borderId="0" xfId="3" applyNumberFormat="1"/>
    <xf numFmtId="0" fontId="0" fillId="4" borderId="0" xfId="2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1" fillId="0" borderId="1" xfId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/>
    <xf numFmtId="2" fontId="0" fillId="0" borderId="0" xfId="0" applyNumberFormat="1"/>
    <xf numFmtId="165" fontId="1" fillId="2" borderId="1" xfId="1" applyNumberFormat="1" applyFill="1" applyAlignment="1">
      <alignment horizontal="center" wrapText="1"/>
    </xf>
    <xf numFmtId="0" fontId="0" fillId="2" borderId="0" xfId="0" applyFill="1"/>
    <xf numFmtId="0" fontId="1" fillId="2" borderId="1" xfId="1" applyFill="1" applyAlignment="1">
      <alignment horizontal="left" vertical="top"/>
    </xf>
    <xf numFmtId="0" fontId="1" fillId="0" borderId="1" xfId="1" applyFill="1" applyAlignment="1">
      <alignment horizontal="center"/>
    </xf>
    <xf numFmtId="0" fontId="0" fillId="3" borderId="0" xfId="0" applyFill="1"/>
    <xf numFmtId="0" fontId="0" fillId="7" borderId="0" xfId="0" applyFill="1"/>
    <xf numFmtId="1" fontId="0" fillId="0" borderId="0" xfId="0" applyNumberFormat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0" borderId="0" xfId="0" pivotButton="1"/>
    <xf numFmtId="10" fontId="0" fillId="0" borderId="0" xfId="0" applyNumberFormat="1"/>
    <xf numFmtId="10" fontId="0" fillId="3" borderId="0" xfId="0" applyNumberFormat="1" applyFill="1"/>
    <xf numFmtId="0" fontId="4" fillId="0" borderId="0" xfId="0" applyFont="1" applyAlignment="1">
      <alignment horizontal="left"/>
    </xf>
    <xf numFmtId="0" fontId="0" fillId="0" borderId="0" xfId="0"/>
    <xf numFmtId="0" fontId="4" fillId="3" borderId="0" xfId="0" applyFont="1" applyFill="1" applyAlignment="1">
      <alignment horizontal="left"/>
    </xf>
  </cellXfs>
  <cellStyles count="4">
    <cellStyle name="20% - Accent1" xfId="2" builtinId="30"/>
    <cellStyle name="20% - Accent3" xfId="3" builtinId="38"/>
    <cellStyle name="Heading 3" xfId="1" builtinId="18"/>
    <cellStyle name="Normal" xfId="0" builtinId="0"/>
  </cellStyles>
  <dxfs count="21"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rgb="FFFF0000"/>
      </font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numFmt numFmtId="1" formatCode="0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14999847407452621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rgb="FFFFFF00"/>
        </patternFill>
      </fill>
    </dxf>
    <dxf>
      <alignment horizontal="left" vertical="top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[Intermediate_BubbleTea_project.xlsx]PIVOT!PivotTable2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69488188976378"/>
                  <c:y val="-3.50454803295522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PIVOT!$A$18:$A$21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PIVOT!$B$18:$B$21</c:f>
              <c:numCache>
                <c:formatCode>0</c:formatCode>
                <c:ptCount val="3"/>
                <c:pt idx="0">
                  <c:v>85.5</c:v>
                </c:pt>
                <c:pt idx="1">
                  <c:v>85.9375</c:v>
                </c:pt>
                <c:pt idx="2">
                  <c:v>87.75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A-4ACF-9A7A-7008D7AE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3793472"/>
        <c:axId val="963791552"/>
      </c:barChart>
      <c:catAx>
        <c:axId val="9637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91552"/>
        <c:crosses val="autoZero"/>
        <c:auto val="1"/>
        <c:lblAlgn val="ctr"/>
        <c:lblOffset val="100"/>
        <c:noMultiLvlLbl val="0"/>
      </c:catAx>
      <c:valAx>
        <c:axId val="9637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325755</xdr:colOff>
      <xdr:row>9</xdr:row>
      <xdr:rowOff>170497</xdr:rowOff>
    </xdr:from>
    <xdr:to>
      <xdr:col>9</xdr:col>
      <xdr:colOff>36195</xdr:colOff>
      <xdr:row>25</xdr:row>
      <xdr:rowOff>16192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72400-3A50-3ABB-0BA8-C3A063642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Pham" refreshedDate="45830.873436805552" createdVersion="8" refreshedVersion="8" minRefreshableVersion="3" recordCount="100" xr:uid="{ED1D9F86-A92B-4FE3-B302-7ED179EDE61C}">
  <cacheSource type="worksheet">
    <worksheetSource name="Table1"/>
  </cacheSource>
  <cacheFields count="19">
    <cacheField name="Customer ID" numFmtId="0">
      <sharedItems/>
    </cacheField>
    <cacheField name="First Name" numFmtId="0">
      <sharedItems/>
    </cacheField>
    <cacheField name="Last Name" numFmtId="0">
      <sharedItems/>
    </cacheField>
    <cacheField name="Barista" numFmtId="0">
      <sharedItems count="4">
        <s v="Barista Amy"/>
        <s v="Barista May"/>
        <s v="Barista Tom"/>
        <s v="Barista John"/>
      </sharedItems>
    </cacheField>
    <cacheField name="Full Name" numFmtId="0">
      <sharedItems/>
    </cacheField>
    <cacheField name="Email" numFmtId="0">
      <sharedItems/>
    </cacheField>
    <cacheField name="# ID" numFmtId="0">
      <sharedItems/>
    </cacheField>
    <cacheField name="Term 1 Score" numFmtId="0">
      <sharedItems containsSemiMixedTypes="0" containsString="0" containsNumber="1" containsInteger="1" minValue="62" maxValue="98" count="29">
        <n v="86"/>
        <n v="75"/>
        <n v="76"/>
        <n v="81"/>
        <n v="80"/>
        <n v="91"/>
        <n v="77"/>
        <n v="67"/>
        <n v="73"/>
        <n v="82"/>
        <n v="78"/>
        <n v="83"/>
        <n v="85"/>
        <n v="70"/>
        <n v="90"/>
        <n v="88"/>
        <n v="95"/>
        <n v="93"/>
        <n v="69"/>
        <n v="98"/>
        <n v="87"/>
        <n v="84"/>
        <n v="71"/>
        <n v="68"/>
        <n v="72"/>
        <n v="62"/>
        <n v="92"/>
        <n v="74"/>
        <n v="79"/>
      </sharedItems>
    </cacheField>
    <cacheField name="Term 2 Score" numFmtId="0">
      <sharedItems containsSemiMixedTypes="0" containsString="0" containsNumber="1" containsInteger="1" minValue="66" maxValue="96"/>
    </cacheField>
    <cacheField name="Term 3 Score" numFmtId="0">
      <sharedItems containsSemiMixedTypes="0" containsString="0" containsNumber="1" containsInteger="1" minValue="65" maxValue="94"/>
    </cacheField>
    <cacheField name="Term 4 Score" numFmtId="0">
      <sharedItems containsSemiMixedTypes="0" containsString="0" containsNumber="1" containsInteger="1" minValue="65" maxValue="92"/>
    </cacheField>
    <cacheField name="Year Sold" numFmtId="0">
      <sharedItems containsSemiMixedTypes="0" containsString="0" containsNumber="1" containsInteger="1" minValue="2022" maxValue="2024" count="3">
        <n v="2024"/>
        <n v="2022"/>
        <n v="2023"/>
      </sharedItems>
    </cacheField>
    <cacheField name="Trend" numFmtId="0">
      <sharedItems containsNonDate="0" containsString="0" containsBlank="1"/>
    </cacheField>
    <cacheField name="Performance Final Score" numFmtId="1">
      <sharedItems containsSemiMixedTypes="0" containsString="0" containsNumber="1" minValue="72" maxValue="91.25"/>
    </cacheField>
    <cacheField name="Grade" numFmtId="0">
      <sharedItems count="3">
        <s v="A"/>
        <s v="B"/>
        <s v="C"/>
      </sharedItems>
    </cacheField>
    <cacheField name="Loyalty Tier" numFmtId="0">
      <sharedItems/>
    </cacheField>
    <cacheField name="Orders Missed" numFmtId="0">
      <sharedItems containsSemiMixedTypes="0" containsString="0" containsNumber="1" containsInteger="1" minValue="0" maxValue="4"/>
    </cacheField>
    <cacheField name="Balance Owing ($)" numFmtId="0">
      <sharedItems containsSemiMixedTypes="0" containsString="0" containsNumber="1" containsInteger="1" minValue="0" maxValue="25"/>
    </cacheField>
    <cacheField name="Check Digit" numFmtId="0">
      <sharedItems containsSemiMixedTypes="0" containsString="0" containsNumber="1" containsInteger="1" minValue="1009" maxValue="99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CUST0001"/>
    <s v="Ava"/>
    <s v="Hoang"/>
    <x v="0"/>
    <s v="Ava Hoang"/>
    <s v="ahoang@bbt.com"/>
    <s v="2015-001"/>
    <x v="0"/>
    <n v="86"/>
    <n v="85"/>
    <n v="90"/>
    <x v="0"/>
    <m/>
    <n v="86.75"/>
    <x v="0"/>
    <s v="Silver"/>
    <n v="2"/>
    <n v="20"/>
    <n v="1209"/>
  </r>
  <r>
    <s v="CUST0002"/>
    <s v="LIAM"/>
    <s v="PHAM"/>
    <x v="1"/>
    <s v="Liam Pham"/>
    <s v="lpham@bbt.com"/>
    <s v="2015-002"/>
    <x v="1"/>
    <n v="91"/>
    <n v="76"/>
    <n v="87"/>
    <x v="1"/>
    <m/>
    <n v="82.25"/>
    <x v="1"/>
    <s v="Gold"/>
    <n v="3"/>
    <n v="25"/>
    <n v="3433"/>
  </r>
  <r>
    <s v="CUST0003"/>
    <s v="AIDEN"/>
    <s v="WONG"/>
    <x v="2"/>
    <s v="Aiden Wong"/>
    <s v="awong@bbt.com"/>
    <s v="2015-003"/>
    <x v="2"/>
    <n v="90"/>
    <n v="72"/>
    <n v="81"/>
    <x v="0"/>
    <m/>
    <n v="79.75"/>
    <x v="1"/>
    <s v="Silver"/>
    <n v="4"/>
    <n v="5"/>
    <n v="4350"/>
  </r>
  <r>
    <s v="CUST0004"/>
    <s v="LIAM"/>
    <s v="Kim"/>
    <x v="2"/>
    <s v="Liam Kim"/>
    <s v="lkim@bbt.com"/>
    <s v="2015-004"/>
    <x v="3"/>
    <n v="70"/>
    <n v="86"/>
    <n v="76"/>
    <x v="0"/>
    <m/>
    <n v="78.25"/>
    <x v="1"/>
    <s v="Gold"/>
    <n v="3"/>
    <n v="20"/>
    <n v="2002"/>
  </r>
  <r>
    <s v="CUST0005"/>
    <s v="LUCAS"/>
    <s v="Choi"/>
    <x v="2"/>
    <s v="Lucas Choi"/>
    <s v="lchoi@bbt.com"/>
    <s v="2015-005"/>
    <x v="3"/>
    <n v="75"/>
    <n v="70"/>
    <n v="88"/>
    <x v="1"/>
    <m/>
    <n v="78.5"/>
    <x v="1"/>
    <s v="Gold"/>
    <n v="3"/>
    <n v="15"/>
    <n v="6169"/>
  </r>
  <r>
    <s v="CUST0006"/>
    <s v="Ethan"/>
    <s v="tran"/>
    <x v="0"/>
    <s v="Ethan Tran"/>
    <s v="etran@bbt.com"/>
    <s v="2015-006"/>
    <x v="4"/>
    <n v="87"/>
    <n v="85"/>
    <n v="75"/>
    <x v="1"/>
    <m/>
    <n v="81.75"/>
    <x v="1"/>
    <s v="Bronze"/>
    <n v="0"/>
    <n v="15"/>
    <n v="4347"/>
  </r>
  <r>
    <s v="CUST0007"/>
    <s v="LIAM"/>
    <s v="WONG"/>
    <x v="1"/>
    <s v="Liam Wong"/>
    <s v="lwong@bbt.com"/>
    <s v="2015-007"/>
    <x v="5"/>
    <n v="72"/>
    <n v="78"/>
    <n v="71"/>
    <x v="0"/>
    <m/>
    <n v="78"/>
    <x v="1"/>
    <s v="Gold"/>
    <n v="3"/>
    <n v="5"/>
    <n v="6826"/>
  </r>
  <r>
    <s v="CUST0008"/>
    <s v="emma"/>
    <s v="PHAM"/>
    <x v="2"/>
    <s v="Emma Pham"/>
    <s v="epham@bbt.com"/>
    <s v="2015-008"/>
    <x v="6"/>
    <n v="94"/>
    <n v="68"/>
    <n v="72"/>
    <x v="2"/>
    <m/>
    <n v="77.75"/>
    <x v="1"/>
    <s v="Gold"/>
    <n v="0"/>
    <n v="20"/>
    <n v="8703"/>
  </r>
  <r>
    <s v="CUST0009"/>
    <s v="AIDEN"/>
    <s v="PHAM"/>
    <x v="3"/>
    <s v="Aiden Pham"/>
    <s v="apham@bbt.com"/>
    <s v="2015-009"/>
    <x v="2"/>
    <n v="66"/>
    <n v="85"/>
    <n v="76"/>
    <x v="0"/>
    <m/>
    <n v="75.75"/>
    <x v="1"/>
    <s v="Bronze"/>
    <n v="1"/>
    <n v="20"/>
    <n v="9519"/>
  </r>
  <r>
    <s v="CUST0010"/>
    <s v="LUCAS"/>
    <s v="WONG"/>
    <x v="2"/>
    <s v="Lucas Wong"/>
    <s v="lwong@bbt.com"/>
    <s v="2015-010"/>
    <x v="7"/>
    <n v="83"/>
    <n v="82"/>
    <n v="72"/>
    <x v="0"/>
    <m/>
    <n v="76"/>
    <x v="1"/>
    <s v="Bronze"/>
    <n v="1"/>
    <n v="10"/>
    <n v="9205"/>
  </r>
  <r>
    <s v="CUST0011"/>
    <s v="emma"/>
    <s v="Nguyen"/>
    <x v="3"/>
    <s v="Emma Nguyen"/>
    <s v="enguyen@bbt.com"/>
    <s v="2015-011"/>
    <x v="2"/>
    <n v="83"/>
    <n v="78"/>
    <n v="67"/>
    <x v="0"/>
    <m/>
    <n v="76"/>
    <x v="1"/>
    <s v="Gold"/>
    <n v="2"/>
    <n v="20"/>
    <n v="2933"/>
  </r>
  <r>
    <s v="CUST0012"/>
    <s v="Ava"/>
    <s v="Hoang"/>
    <x v="3"/>
    <s v="Ava Hoang"/>
    <s v="ahoang@bbt.com"/>
    <s v="2015-012"/>
    <x v="5"/>
    <n v="93"/>
    <n v="81"/>
    <n v="77"/>
    <x v="0"/>
    <m/>
    <n v="85.5"/>
    <x v="0"/>
    <s v="Bronze"/>
    <n v="0"/>
    <n v="25"/>
    <n v="8066"/>
  </r>
  <r>
    <s v="CUST0013"/>
    <s v="Luna"/>
    <s v="PHAM"/>
    <x v="2"/>
    <s v="Luna Pham"/>
    <s v="lpham@bbt.com"/>
    <s v="2015-013"/>
    <x v="8"/>
    <n v="78"/>
    <n v="74"/>
    <n v="74"/>
    <x v="1"/>
    <m/>
    <n v="74.75"/>
    <x v="2"/>
    <s v="Silver"/>
    <n v="1"/>
    <n v="0"/>
    <n v="5794"/>
  </r>
  <r>
    <s v="CUST0014"/>
    <s v="MIA"/>
    <s v="Nguyen"/>
    <x v="3"/>
    <s v="Mia Nguyen"/>
    <s v="mnguyen@bbt.com"/>
    <s v="2015-014"/>
    <x v="9"/>
    <n v="80"/>
    <n v="71"/>
    <n v="73"/>
    <x v="0"/>
    <m/>
    <n v="76.5"/>
    <x v="1"/>
    <s v="Gold"/>
    <n v="4"/>
    <n v="0"/>
    <n v="8917"/>
  </r>
  <r>
    <s v="CUST0015"/>
    <s v="AIDEN"/>
    <s v="Lin"/>
    <x v="0"/>
    <s v="Aiden Lin"/>
    <s v="alin@bbt.com"/>
    <s v="2015-015"/>
    <x v="3"/>
    <n v="88"/>
    <n v="86"/>
    <n v="74"/>
    <x v="2"/>
    <m/>
    <n v="82.25"/>
    <x v="1"/>
    <s v="Silver"/>
    <n v="0"/>
    <n v="15"/>
    <n v="2914"/>
  </r>
  <r>
    <s v="CUST0016"/>
    <s v="AIDEN"/>
    <s v="Chen"/>
    <x v="2"/>
    <s v="Aiden Chen"/>
    <s v="achen@bbt.com"/>
    <s v="2015-016"/>
    <x v="10"/>
    <n v="93"/>
    <n v="81"/>
    <n v="72"/>
    <x v="1"/>
    <m/>
    <n v="81"/>
    <x v="1"/>
    <s v="Silver"/>
    <n v="1"/>
    <n v="5"/>
    <n v="3666"/>
  </r>
  <r>
    <s v="CUST0017"/>
    <s v="Ava"/>
    <s v="tran"/>
    <x v="0"/>
    <s v="Ava Tran"/>
    <s v="atran@bbt.com"/>
    <s v="2015-017"/>
    <x v="11"/>
    <n v="89"/>
    <n v="87"/>
    <n v="88"/>
    <x v="2"/>
    <m/>
    <n v="86.75"/>
    <x v="0"/>
    <s v="Bronze"/>
    <n v="2"/>
    <n v="5"/>
    <n v="8682"/>
  </r>
  <r>
    <s v="CUST0018"/>
    <s v="Noah"/>
    <s v="Choi"/>
    <x v="0"/>
    <s v="Noah Choi"/>
    <s v="nchoi@bbt.com"/>
    <s v="2015-018"/>
    <x v="12"/>
    <n v="91"/>
    <n v="77"/>
    <n v="85"/>
    <x v="2"/>
    <m/>
    <n v="84.5"/>
    <x v="1"/>
    <s v="Gold"/>
    <n v="2"/>
    <n v="0"/>
    <n v="9794"/>
  </r>
  <r>
    <s v="CUST0019"/>
    <s v="olivia"/>
    <s v="lee"/>
    <x v="1"/>
    <s v="Olivia Lee"/>
    <s v="olee@bbt.com"/>
    <s v="2015-019"/>
    <x v="13"/>
    <n v="82"/>
    <n v="88"/>
    <n v="89"/>
    <x v="2"/>
    <m/>
    <n v="82.25"/>
    <x v="1"/>
    <s v="Bronze"/>
    <n v="0"/>
    <n v="20"/>
    <n v="5154"/>
  </r>
  <r>
    <s v="CUST0020"/>
    <s v="Noah"/>
    <s v="Chen"/>
    <x v="0"/>
    <s v="Noah Chen"/>
    <s v="nchen@bbt.com"/>
    <s v="2015-020"/>
    <x v="14"/>
    <n v="92"/>
    <n v="89"/>
    <n v="91"/>
    <x v="2"/>
    <m/>
    <n v="90.5"/>
    <x v="0"/>
    <s v="Bronze"/>
    <n v="2"/>
    <n v="5"/>
    <n v="7712"/>
  </r>
  <r>
    <s v="CUST0021"/>
    <s v="Noah"/>
    <s v="WONG"/>
    <x v="3"/>
    <s v="Noah Wong"/>
    <s v="nwong@bbt.com"/>
    <s v="2015-021"/>
    <x v="11"/>
    <n v="81"/>
    <n v="83"/>
    <n v="90"/>
    <x v="1"/>
    <m/>
    <n v="84.25"/>
    <x v="1"/>
    <s v="Silver"/>
    <n v="3"/>
    <n v="0"/>
    <n v="9586"/>
  </r>
  <r>
    <s v="CUST0022"/>
    <s v="MIA"/>
    <s v="Choi"/>
    <x v="3"/>
    <s v="Mia Choi"/>
    <s v="mchoi@bbt.com"/>
    <s v="2015-022"/>
    <x v="1"/>
    <n v="84"/>
    <n v="87"/>
    <n v="73"/>
    <x v="1"/>
    <m/>
    <n v="79.75"/>
    <x v="1"/>
    <s v="Bronze"/>
    <n v="2"/>
    <n v="15"/>
    <n v="5311"/>
  </r>
  <r>
    <s v="CUST0023"/>
    <s v="MIA"/>
    <s v="Chen"/>
    <x v="3"/>
    <s v="Mia Chen"/>
    <s v="mchen@bbt.com"/>
    <s v="2015-023"/>
    <x v="15"/>
    <n v="71"/>
    <n v="78"/>
    <n v="85"/>
    <x v="2"/>
    <m/>
    <n v="80.5"/>
    <x v="1"/>
    <s v="Bronze"/>
    <n v="2"/>
    <n v="5"/>
    <n v="8657"/>
  </r>
  <r>
    <s v="CUST0024"/>
    <s v="emma"/>
    <s v="Chen"/>
    <x v="2"/>
    <s v="Emma Chen"/>
    <s v="echen@bbt.com"/>
    <s v="2015-024"/>
    <x v="1"/>
    <n v="91"/>
    <n v="89"/>
    <n v="77"/>
    <x v="2"/>
    <m/>
    <n v="83"/>
    <x v="1"/>
    <s v="Bronze"/>
    <n v="4"/>
    <n v="15"/>
    <n v="3355"/>
  </r>
  <r>
    <s v="CUST0025"/>
    <s v="MIA"/>
    <s v="tran"/>
    <x v="2"/>
    <s v="Mia Tran"/>
    <s v="mtran@bbt.com"/>
    <s v="2015-025"/>
    <x v="16"/>
    <n v="92"/>
    <n v="76"/>
    <n v="86"/>
    <x v="1"/>
    <m/>
    <n v="87.25"/>
    <x v="1"/>
    <s v="Gold"/>
    <n v="3"/>
    <n v="10"/>
    <n v="5198"/>
  </r>
  <r>
    <s v="CUST0026"/>
    <s v="Luna"/>
    <s v="Hoang"/>
    <x v="1"/>
    <s v="Luna Hoang"/>
    <s v="lhoang@bbt.com"/>
    <s v="2015-026"/>
    <x v="8"/>
    <n v="85"/>
    <n v="91"/>
    <n v="86"/>
    <x v="1"/>
    <m/>
    <n v="83.75"/>
    <x v="1"/>
    <s v="Gold"/>
    <n v="2"/>
    <n v="15"/>
    <n v="4127"/>
  </r>
  <r>
    <s v="CUST0027"/>
    <s v="LIAM"/>
    <s v="Nguyen"/>
    <x v="2"/>
    <s v="Liam Nguyen"/>
    <s v="lnguyen@bbt.com"/>
    <s v="2015-027"/>
    <x v="1"/>
    <n v="76"/>
    <n v="77"/>
    <n v="73"/>
    <x v="1"/>
    <m/>
    <n v="75.25"/>
    <x v="1"/>
    <s v="Bronze"/>
    <n v="4"/>
    <n v="15"/>
    <n v="1150"/>
  </r>
  <r>
    <s v="CUST0028"/>
    <s v="LUCAS"/>
    <s v="Hoang"/>
    <x v="3"/>
    <s v="Lucas Hoang"/>
    <s v="lhoang@bbt.com"/>
    <s v="2015-028"/>
    <x v="17"/>
    <n v="79"/>
    <n v="85"/>
    <n v="79"/>
    <x v="0"/>
    <m/>
    <n v="84"/>
    <x v="1"/>
    <s v="Bronze"/>
    <n v="3"/>
    <n v="5"/>
    <n v="9860"/>
  </r>
  <r>
    <s v="CUST0029"/>
    <s v="LUCAS"/>
    <s v="PHAM"/>
    <x v="1"/>
    <s v="Lucas Pham"/>
    <s v="lpham@bbt.com"/>
    <s v="2015-029"/>
    <x v="18"/>
    <n v="77"/>
    <n v="74"/>
    <n v="68"/>
    <x v="0"/>
    <m/>
    <n v="72"/>
    <x v="2"/>
    <s v="Gold"/>
    <n v="2"/>
    <n v="10"/>
    <n v="8315"/>
  </r>
  <r>
    <s v="CUST0030"/>
    <s v="AIDEN"/>
    <s v="Lin"/>
    <x v="0"/>
    <s v="Aiden Lin"/>
    <s v="alin@bbt.com"/>
    <s v="2015-030"/>
    <x v="16"/>
    <n v="88"/>
    <n v="90"/>
    <n v="92"/>
    <x v="0"/>
    <m/>
    <n v="91.25"/>
    <x v="0"/>
    <s v="Gold"/>
    <n v="0"/>
    <n v="5"/>
    <n v="5842"/>
  </r>
  <r>
    <s v="CUST0031"/>
    <s v="emma"/>
    <s v="Hoang"/>
    <x v="0"/>
    <s v="Emma Hoang"/>
    <s v="ehoang@bbt.com"/>
    <s v="2015-031"/>
    <x v="19"/>
    <n v="77"/>
    <n v="75"/>
    <n v="90"/>
    <x v="2"/>
    <m/>
    <n v="85"/>
    <x v="1"/>
    <s v="Gold"/>
    <n v="1"/>
    <n v="5"/>
    <n v="6157"/>
  </r>
  <r>
    <s v="CUST0032"/>
    <s v="emma"/>
    <s v="PHAM"/>
    <x v="2"/>
    <s v="Emma Pham"/>
    <s v="epham@bbt.com"/>
    <s v="2015-032"/>
    <x v="11"/>
    <n v="79"/>
    <n v="71"/>
    <n v="73"/>
    <x v="0"/>
    <m/>
    <n v="76.5"/>
    <x v="1"/>
    <s v="Gold"/>
    <n v="0"/>
    <n v="20"/>
    <n v="1086"/>
  </r>
  <r>
    <s v="CUST0033"/>
    <s v="LIAM"/>
    <s v="Nguyen"/>
    <x v="1"/>
    <s v="Liam Nguyen"/>
    <s v="lnguyen@bbt.com"/>
    <s v="2015-033"/>
    <x v="10"/>
    <n v="70"/>
    <n v="84"/>
    <n v="73"/>
    <x v="2"/>
    <m/>
    <n v="76.25"/>
    <x v="1"/>
    <s v="Silver"/>
    <n v="2"/>
    <n v="5"/>
    <n v="6943"/>
  </r>
  <r>
    <s v="CUST0034"/>
    <s v="Noah"/>
    <s v="WONG"/>
    <x v="0"/>
    <s v="Noah Wong"/>
    <s v="nwong@bbt.com"/>
    <s v="2015-034"/>
    <x v="20"/>
    <n v="75"/>
    <n v="85"/>
    <n v="70"/>
    <x v="2"/>
    <m/>
    <n v="79.25"/>
    <x v="1"/>
    <s v="Gold"/>
    <n v="4"/>
    <n v="10"/>
    <n v="7704"/>
  </r>
  <r>
    <s v="CUST0035"/>
    <s v="Ethan"/>
    <s v="Nguyen"/>
    <x v="3"/>
    <s v="Ethan Nguyen"/>
    <s v="enguyen@bbt.com"/>
    <s v="2015-035"/>
    <x v="3"/>
    <n v="74"/>
    <n v="78"/>
    <n v="70"/>
    <x v="0"/>
    <m/>
    <n v="75.75"/>
    <x v="1"/>
    <s v="Gold"/>
    <n v="4"/>
    <n v="5"/>
    <n v="3201"/>
  </r>
  <r>
    <s v="CUST0036"/>
    <s v="LUCAS"/>
    <s v="lee"/>
    <x v="2"/>
    <s v="Lucas Lee"/>
    <s v="llee@bbt.com"/>
    <s v="2015-036"/>
    <x v="9"/>
    <n v="76"/>
    <n v="75"/>
    <n v="68"/>
    <x v="2"/>
    <m/>
    <n v="75.25"/>
    <x v="1"/>
    <s v="Silver"/>
    <n v="1"/>
    <n v="0"/>
    <n v="4634"/>
  </r>
  <r>
    <s v="CUST0037"/>
    <s v="emma"/>
    <s v="PHAM"/>
    <x v="1"/>
    <s v="Emma Pham"/>
    <s v="epham@bbt.com"/>
    <s v="2015-037"/>
    <x v="21"/>
    <n v="92"/>
    <n v="89"/>
    <n v="92"/>
    <x v="0"/>
    <m/>
    <n v="89.25"/>
    <x v="1"/>
    <s v="Bronze"/>
    <n v="4"/>
    <n v="10"/>
    <n v="3345"/>
  </r>
  <r>
    <s v="CUST0038"/>
    <s v="olivia"/>
    <s v="Chen"/>
    <x v="0"/>
    <s v="Olivia Chen"/>
    <s v="ochen@bbt.com"/>
    <s v="2015-038"/>
    <x v="20"/>
    <n v="81"/>
    <n v="85"/>
    <n v="88"/>
    <x v="0"/>
    <m/>
    <n v="85.25"/>
    <x v="1"/>
    <s v="Gold"/>
    <n v="4"/>
    <n v="0"/>
    <n v="9959"/>
  </r>
  <r>
    <s v="CUST0039"/>
    <s v="Noah"/>
    <s v="Choi"/>
    <x v="2"/>
    <s v="Noah Choi"/>
    <s v="nchoi@bbt.com"/>
    <s v="2015-039"/>
    <x v="1"/>
    <n v="76"/>
    <n v="82"/>
    <n v="86"/>
    <x v="1"/>
    <m/>
    <n v="79.75"/>
    <x v="1"/>
    <s v="Silver"/>
    <n v="0"/>
    <n v="10"/>
    <n v="8555"/>
  </r>
  <r>
    <s v="CUST0040"/>
    <s v="Ava"/>
    <s v="Nguyen"/>
    <x v="3"/>
    <s v="Ava Nguyen"/>
    <s v="anguyen@bbt.com"/>
    <s v="2015-040"/>
    <x v="22"/>
    <n v="78"/>
    <n v="94"/>
    <n v="73"/>
    <x v="0"/>
    <m/>
    <n v="79"/>
    <x v="1"/>
    <s v="Bronze"/>
    <n v="2"/>
    <n v="25"/>
    <n v="3574"/>
  </r>
  <r>
    <s v="CUST0041"/>
    <s v="Ethan"/>
    <s v="PHAM"/>
    <x v="0"/>
    <s v="Ethan Pham"/>
    <s v="epham@bbt.com"/>
    <s v="2015-041"/>
    <x v="0"/>
    <n v="73"/>
    <n v="86"/>
    <n v="85"/>
    <x v="1"/>
    <m/>
    <n v="82.5"/>
    <x v="1"/>
    <s v="Silver"/>
    <n v="3"/>
    <n v="10"/>
    <n v="2542"/>
  </r>
  <r>
    <s v="CUST0042"/>
    <s v="AIDEN"/>
    <s v="Choi"/>
    <x v="3"/>
    <s v="Aiden Choi"/>
    <s v="achoi@bbt.com"/>
    <s v="2015-042"/>
    <x v="23"/>
    <n v="89"/>
    <n v="79"/>
    <n v="69"/>
    <x v="0"/>
    <m/>
    <n v="76.25"/>
    <x v="1"/>
    <s v="Gold"/>
    <n v="0"/>
    <n v="5"/>
    <n v="4591"/>
  </r>
  <r>
    <s v="CUST0043"/>
    <s v="olivia"/>
    <s v="Hoang"/>
    <x v="3"/>
    <s v="Olivia Hoang"/>
    <s v="ohoang@bbt.com"/>
    <s v="2015-043"/>
    <x v="24"/>
    <n v="84"/>
    <n v="84"/>
    <n v="84"/>
    <x v="0"/>
    <m/>
    <n v="81"/>
    <x v="1"/>
    <s v="Gold"/>
    <n v="0"/>
    <n v="15"/>
    <n v="8173"/>
  </r>
  <r>
    <s v="CUST0044"/>
    <s v="Luna"/>
    <s v="Kim"/>
    <x v="2"/>
    <s v="Luna Kim"/>
    <s v="lkim@bbt.com"/>
    <s v="2015-044"/>
    <x v="25"/>
    <n v="71"/>
    <n v="88"/>
    <n v="80"/>
    <x v="1"/>
    <m/>
    <n v="75.25"/>
    <x v="1"/>
    <s v="Silver"/>
    <n v="4"/>
    <n v="10"/>
    <n v="2424"/>
  </r>
  <r>
    <s v="CUST0045"/>
    <s v="Noah"/>
    <s v="PHAM"/>
    <x v="0"/>
    <s v="Noah Pham"/>
    <s v="npham@bbt.com"/>
    <s v="2015-045"/>
    <x v="12"/>
    <n v="87"/>
    <n v="87"/>
    <n v="91"/>
    <x v="1"/>
    <m/>
    <n v="87.5"/>
    <x v="0"/>
    <s v="Gold"/>
    <n v="2"/>
    <n v="15"/>
    <n v="3275"/>
  </r>
  <r>
    <s v="CUST0046"/>
    <s v="LUCAS"/>
    <s v="PHAM"/>
    <x v="2"/>
    <s v="Lucas Pham"/>
    <s v="lpham@bbt.com"/>
    <s v="2015-046"/>
    <x v="21"/>
    <n v="85"/>
    <n v="68"/>
    <n v="76"/>
    <x v="0"/>
    <m/>
    <n v="78.25"/>
    <x v="1"/>
    <s v="Gold"/>
    <n v="3"/>
    <n v="15"/>
    <n v="4421"/>
  </r>
  <r>
    <s v="CUST0047"/>
    <s v="Luna"/>
    <s v="tran"/>
    <x v="1"/>
    <s v="Luna Tran"/>
    <s v="ltran@bbt.com"/>
    <s v="2015-047"/>
    <x v="21"/>
    <n v="78"/>
    <n v="77"/>
    <n v="85"/>
    <x v="2"/>
    <m/>
    <n v="81"/>
    <x v="1"/>
    <s v="Silver"/>
    <n v="0"/>
    <n v="15"/>
    <n v="4141"/>
  </r>
  <r>
    <s v="CUST0048"/>
    <s v="MIA"/>
    <s v="Choi"/>
    <x v="3"/>
    <s v="Mia Choi"/>
    <s v="mchoi@bbt.com"/>
    <s v="2015-048"/>
    <x v="10"/>
    <n v="96"/>
    <n v="78"/>
    <n v="75"/>
    <x v="1"/>
    <m/>
    <n v="81.75"/>
    <x v="1"/>
    <s v="Bronze"/>
    <n v="3"/>
    <n v="0"/>
    <n v="2391"/>
  </r>
  <r>
    <s v="CUST0049"/>
    <s v="AIDEN"/>
    <s v="Chen"/>
    <x v="3"/>
    <s v="Aiden Chen"/>
    <s v="achen@bbt.com"/>
    <s v="2015-049"/>
    <x v="22"/>
    <n v="86"/>
    <n v="79"/>
    <n v="90"/>
    <x v="2"/>
    <m/>
    <n v="81.5"/>
    <x v="1"/>
    <s v="Bronze"/>
    <n v="4"/>
    <n v="10"/>
    <n v="3153"/>
  </r>
  <r>
    <s v="CUST0050"/>
    <s v="AIDEN"/>
    <s v="lee"/>
    <x v="3"/>
    <s v="Aiden Lee"/>
    <s v="alee@bbt.com"/>
    <s v="2015-050"/>
    <x v="12"/>
    <n v="73"/>
    <n v="71"/>
    <n v="80"/>
    <x v="2"/>
    <m/>
    <n v="77.25"/>
    <x v="1"/>
    <s v="Bronze"/>
    <n v="2"/>
    <n v="5"/>
    <n v="5221"/>
  </r>
  <r>
    <s v="CUST0051"/>
    <s v="LUCAS"/>
    <s v="PHAM"/>
    <x v="3"/>
    <s v="Lucas Pham"/>
    <s v="lpham@bbt.com"/>
    <s v="2015-051"/>
    <x v="0"/>
    <n v="68"/>
    <n v="76"/>
    <n v="87"/>
    <x v="2"/>
    <m/>
    <n v="79.25"/>
    <x v="1"/>
    <s v="Gold"/>
    <n v="3"/>
    <n v="0"/>
    <n v="7433"/>
  </r>
  <r>
    <s v="CUST0052"/>
    <s v="Luna"/>
    <s v="Choi"/>
    <x v="1"/>
    <s v="Luna Choi"/>
    <s v="lchoi@bbt.com"/>
    <s v="2015-052"/>
    <x v="3"/>
    <n v="84"/>
    <n v="81"/>
    <n v="86"/>
    <x v="1"/>
    <m/>
    <n v="83"/>
    <x v="1"/>
    <s v="Silver"/>
    <n v="3"/>
    <n v="10"/>
    <n v="4003"/>
  </r>
  <r>
    <s v="CUST0053"/>
    <s v="emma"/>
    <s v="Nguyen"/>
    <x v="0"/>
    <s v="Emma Nguyen"/>
    <s v="enguyen@bbt.com"/>
    <s v="2015-053"/>
    <x v="15"/>
    <n v="86"/>
    <n v="88"/>
    <n v="92"/>
    <x v="2"/>
    <m/>
    <n v="88.5"/>
    <x v="0"/>
    <s v="Gold"/>
    <n v="3"/>
    <n v="25"/>
    <n v="2796"/>
  </r>
  <r>
    <s v="CUST0054"/>
    <s v="AIDEN"/>
    <s v="Hoang"/>
    <x v="1"/>
    <s v="Aiden Hoang"/>
    <s v="ahoang@bbt.com"/>
    <s v="2015-054"/>
    <x v="15"/>
    <n v="84"/>
    <n v="78"/>
    <n v="77"/>
    <x v="1"/>
    <m/>
    <n v="81.75"/>
    <x v="1"/>
    <s v="Gold"/>
    <n v="0"/>
    <n v="25"/>
    <n v="7382"/>
  </r>
  <r>
    <s v="CUST0055"/>
    <s v="AIDEN"/>
    <s v="Nguyen"/>
    <x v="3"/>
    <s v="Aiden Nguyen"/>
    <s v="anguyen@bbt.com"/>
    <s v="2015-055"/>
    <x v="16"/>
    <n v="78"/>
    <n v="79"/>
    <n v="80"/>
    <x v="2"/>
    <m/>
    <n v="83"/>
    <x v="1"/>
    <s v="Gold"/>
    <n v="2"/>
    <n v="25"/>
    <n v="6765"/>
  </r>
  <r>
    <s v="CUST0056"/>
    <s v="LIAM"/>
    <s v="Nguyen"/>
    <x v="1"/>
    <s v="Liam Nguyen"/>
    <s v="lnguyen@bbt.com"/>
    <s v="2015-056"/>
    <x v="23"/>
    <n v="78"/>
    <n v="81"/>
    <n v="88"/>
    <x v="0"/>
    <m/>
    <n v="78.75"/>
    <x v="1"/>
    <s v="Silver"/>
    <n v="2"/>
    <n v="20"/>
    <n v="8129"/>
  </r>
  <r>
    <s v="CUST0057"/>
    <s v="Luna"/>
    <s v="Hoang"/>
    <x v="2"/>
    <s v="Luna Hoang"/>
    <s v="lhoang@bbt.com"/>
    <s v="2015-057"/>
    <x v="8"/>
    <n v="94"/>
    <n v="72"/>
    <n v="90"/>
    <x v="0"/>
    <m/>
    <n v="82.25"/>
    <x v="1"/>
    <s v="Bronze"/>
    <n v="4"/>
    <n v="10"/>
    <n v="4307"/>
  </r>
  <r>
    <s v="CUST0058"/>
    <s v="LUCAS"/>
    <s v="Hoang"/>
    <x v="3"/>
    <s v="Lucas Hoang"/>
    <s v="lhoang@bbt.com"/>
    <s v="2015-058"/>
    <x v="22"/>
    <n v="79"/>
    <n v="66"/>
    <n v="80"/>
    <x v="1"/>
    <m/>
    <n v="74"/>
    <x v="2"/>
    <s v="Silver"/>
    <n v="4"/>
    <n v="5"/>
    <n v="6737"/>
  </r>
  <r>
    <s v="CUST0059"/>
    <s v="Luna"/>
    <s v="Lin"/>
    <x v="1"/>
    <s v="Luna Lin"/>
    <s v="llin@bbt.com"/>
    <s v="2015-059"/>
    <x v="12"/>
    <n v="75"/>
    <n v="87"/>
    <n v="78"/>
    <x v="0"/>
    <m/>
    <n v="81.25"/>
    <x v="1"/>
    <s v="Bronze"/>
    <n v="2"/>
    <n v="0"/>
    <n v="9104"/>
  </r>
  <r>
    <s v="CUST0060"/>
    <s v="AIDEN"/>
    <s v="Nguyen"/>
    <x v="0"/>
    <s v="Aiden Nguyen"/>
    <s v="anguyen@bbt.com"/>
    <s v="2015-060"/>
    <x v="12"/>
    <n v="87"/>
    <n v="89"/>
    <n v="90"/>
    <x v="0"/>
    <m/>
    <n v="87.75"/>
    <x v="0"/>
    <s v="Silver"/>
    <n v="2"/>
    <n v="0"/>
    <n v="7650"/>
  </r>
  <r>
    <s v="CUST0061"/>
    <s v="Luna"/>
    <s v="Hoang"/>
    <x v="0"/>
    <s v="Luna Hoang"/>
    <s v="lhoang@bbt.com"/>
    <s v="2015-061"/>
    <x v="21"/>
    <n v="88"/>
    <n v="80"/>
    <n v="86"/>
    <x v="2"/>
    <m/>
    <n v="84.5"/>
    <x v="1"/>
    <s v="Bronze"/>
    <n v="3"/>
    <n v="0"/>
    <n v="7677"/>
  </r>
  <r>
    <s v="CUST0062"/>
    <s v="MIA"/>
    <s v="Lin"/>
    <x v="0"/>
    <s v="Mia Lin"/>
    <s v="mlin@bbt.com"/>
    <s v="2015-062"/>
    <x v="17"/>
    <n v="89"/>
    <n v="91"/>
    <n v="73"/>
    <x v="1"/>
    <m/>
    <n v="86.5"/>
    <x v="0"/>
    <s v="Gold"/>
    <n v="3"/>
    <n v="10"/>
    <n v="6102"/>
  </r>
  <r>
    <s v="CUST0063"/>
    <s v="Ethan"/>
    <s v="lee"/>
    <x v="2"/>
    <s v="Ethan Lee"/>
    <s v="elee@bbt.com"/>
    <s v="2015-063"/>
    <x v="1"/>
    <n v="67"/>
    <n v="80"/>
    <n v="69"/>
    <x v="2"/>
    <m/>
    <n v="72.75"/>
    <x v="2"/>
    <s v="Bronze"/>
    <n v="3"/>
    <n v="15"/>
    <n v="8272"/>
  </r>
  <r>
    <s v="CUST0064"/>
    <s v="AIDEN"/>
    <s v="Kim"/>
    <x v="3"/>
    <s v="Aiden Kim"/>
    <s v="akim@bbt.com"/>
    <s v="2015-064"/>
    <x v="11"/>
    <n v="77"/>
    <n v="86"/>
    <n v="83"/>
    <x v="2"/>
    <m/>
    <n v="82.25"/>
    <x v="1"/>
    <s v="Gold"/>
    <n v="3"/>
    <n v="25"/>
    <n v="5107"/>
  </r>
  <r>
    <s v="CUST0065"/>
    <s v="emma"/>
    <s v="lee"/>
    <x v="0"/>
    <s v="Emma Lee"/>
    <s v="elee@bbt.com"/>
    <s v="2015-065"/>
    <x v="26"/>
    <n v="91"/>
    <n v="85"/>
    <n v="72"/>
    <x v="2"/>
    <m/>
    <n v="85"/>
    <x v="1"/>
    <s v="Bronze"/>
    <n v="1"/>
    <n v="15"/>
    <n v="6147"/>
  </r>
  <r>
    <s v="CUST0066"/>
    <s v="Ethan"/>
    <s v="Choi"/>
    <x v="1"/>
    <s v="Ethan Choi"/>
    <s v="echoi@bbt.com"/>
    <s v="2015-066"/>
    <x v="21"/>
    <n v="78"/>
    <n v="71"/>
    <n v="79"/>
    <x v="2"/>
    <m/>
    <n v="78"/>
    <x v="1"/>
    <s v="Gold"/>
    <n v="1"/>
    <n v="0"/>
    <n v="5961"/>
  </r>
  <r>
    <s v="CUST0067"/>
    <s v="Luna"/>
    <s v="WONG"/>
    <x v="3"/>
    <s v="Luna Wong"/>
    <s v="lwong@bbt.com"/>
    <s v="2015-067"/>
    <x v="13"/>
    <n v="83"/>
    <n v="75"/>
    <n v="84"/>
    <x v="2"/>
    <m/>
    <n v="78"/>
    <x v="1"/>
    <s v="Gold"/>
    <n v="3"/>
    <n v="0"/>
    <n v="5327"/>
  </r>
  <r>
    <s v="CUST0068"/>
    <s v="Ethan"/>
    <s v="Kim"/>
    <x v="0"/>
    <s v="Ethan Kim"/>
    <s v="ekim@bbt.com"/>
    <s v="2015-068"/>
    <x v="5"/>
    <n v="92"/>
    <n v="85"/>
    <n v="91"/>
    <x v="2"/>
    <m/>
    <n v="89.75"/>
    <x v="0"/>
    <s v="Bronze"/>
    <n v="1"/>
    <n v="20"/>
    <n v="3984"/>
  </r>
  <r>
    <s v="CUST0069"/>
    <s v="emma"/>
    <s v="tran"/>
    <x v="2"/>
    <s v="Emma Tran"/>
    <s v="etran@bbt.com"/>
    <s v="2015-069"/>
    <x v="23"/>
    <n v="92"/>
    <n v="91"/>
    <n v="86"/>
    <x v="2"/>
    <m/>
    <n v="84.25"/>
    <x v="1"/>
    <s v="Gold"/>
    <n v="3"/>
    <n v="15"/>
    <n v="4807"/>
  </r>
  <r>
    <s v="CUST0070"/>
    <s v="Luna"/>
    <s v="Nguyen"/>
    <x v="1"/>
    <s v="Luna Nguyen"/>
    <s v="lnguyen@bbt.com"/>
    <s v="2015-070"/>
    <x v="13"/>
    <n v="82"/>
    <n v="83"/>
    <n v="91"/>
    <x v="1"/>
    <m/>
    <n v="81.5"/>
    <x v="1"/>
    <s v="Gold"/>
    <n v="0"/>
    <n v="15"/>
    <n v="1248"/>
  </r>
  <r>
    <s v="CUST0071"/>
    <s v="Luna"/>
    <s v="Chen"/>
    <x v="1"/>
    <s v="Luna Chen"/>
    <s v="lchen@bbt.com"/>
    <s v="2015-071"/>
    <x v="21"/>
    <n v="88"/>
    <n v="72"/>
    <n v="79"/>
    <x v="0"/>
    <m/>
    <n v="80.75"/>
    <x v="1"/>
    <s v="Bronze"/>
    <n v="4"/>
    <n v="15"/>
    <n v="4508"/>
  </r>
  <r>
    <s v="CUST0072"/>
    <s v="Luna"/>
    <s v="Kim"/>
    <x v="1"/>
    <s v="Luna Kim"/>
    <s v="lkim@bbt.com"/>
    <s v="2015-072"/>
    <x v="27"/>
    <n v="92"/>
    <n v="72"/>
    <n v="81"/>
    <x v="2"/>
    <m/>
    <n v="79.75"/>
    <x v="1"/>
    <s v="Bronze"/>
    <n v="4"/>
    <n v="10"/>
    <n v="1322"/>
  </r>
  <r>
    <s v="CUST0073"/>
    <s v="Luna"/>
    <s v="Lin"/>
    <x v="0"/>
    <s v="Luna Lin"/>
    <s v="llin@bbt.com"/>
    <s v="2015-073"/>
    <x v="14"/>
    <n v="88"/>
    <n v="82"/>
    <n v="92"/>
    <x v="2"/>
    <m/>
    <n v="88"/>
    <x v="0"/>
    <s v="Bronze"/>
    <n v="2"/>
    <n v="25"/>
    <n v="7856"/>
  </r>
  <r>
    <s v="CUST0074"/>
    <s v="Noah"/>
    <s v="lee"/>
    <x v="1"/>
    <s v="Noah Lee"/>
    <s v="nlee@bbt.com"/>
    <s v="2015-074"/>
    <x v="1"/>
    <n v="90"/>
    <n v="79"/>
    <n v="82"/>
    <x v="2"/>
    <m/>
    <n v="81.5"/>
    <x v="1"/>
    <s v="Gold"/>
    <n v="0"/>
    <n v="20"/>
    <n v="6341"/>
  </r>
  <r>
    <s v="CUST0075"/>
    <s v="LIAM"/>
    <s v="lee"/>
    <x v="3"/>
    <s v="Liam Lee"/>
    <s v="llee@bbt.com"/>
    <s v="2015-075"/>
    <x v="10"/>
    <n v="73"/>
    <n v="80"/>
    <n v="82"/>
    <x v="2"/>
    <m/>
    <n v="78.25"/>
    <x v="1"/>
    <s v="Bronze"/>
    <n v="2"/>
    <n v="0"/>
    <n v="5001"/>
  </r>
  <r>
    <s v="CUST0076"/>
    <s v="Noah"/>
    <s v="Lin"/>
    <x v="0"/>
    <s v="Noah Lin"/>
    <s v="nlin@bbt.com"/>
    <s v="2015-076"/>
    <x v="15"/>
    <n v="86"/>
    <n v="87"/>
    <n v="88"/>
    <x v="2"/>
    <m/>
    <n v="87.25"/>
    <x v="0"/>
    <s v="Gold"/>
    <n v="4"/>
    <n v="20"/>
    <n v="9326"/>
  </r>
  <r>
    <s v="CUST0077"/>
    <s v="emma"/>
    <s v="Hoang"/>
    <x v="1"/>
    <s v="Emma Hoang"/>
    <s v="ehoang@bbt.com"/>
    <s v="2015-077"/>
    <x v="12"/>
    <n v="90"/>
    <n v="73"/>
    <n v="80"/>
    <x v="2"/>
    <m/>
    <n v="82"/>
    <x v="1"/>
    <s v="Silver"/>
    <n v="4"/>
    <n v="5"/>
    <n v="2430"/>
  </r>
  <r>
    <s v="CUST0078"/>
    <s v="Ethan"/>
    <s v="tran"/>
    <x v="3"/>
    <s v="Ethan Tran"/>
    <s v="etran@bbt.com"/>
    <s v="2015-078"/>
    <x v="2"/>
    <n v="71"/>
    <n v="77"/>
    <n v="75"/>
    <x v="0"/>
    <m/>
    <n v="74.75"/>
    <x v="2"/>
    <s v="Gold"/>
    <n v="3"/>
    <n v="15"/>
    <n v="9020"/>
  </r>
  <r>
    <s v="CUST0079"/>
    <s v="Luna"/>
    <s v="WONG"/>
    <x v="2"/>
    <s v="Luna Wong"/>
    <s v="lwong@bbt.com"/>
    <s v="2015-079"/>
    <x v="0"/>
    <n v="74"/>
    <n v="77"/>
    <n v="65"/>
    <x v="0"/>
    <m/>
    <n v="75.5"/>
    <x v="1"/>
    <s v="Bronze"/>
    <n v="3"/>
    <n v="15"/>
    <n v="3861"/>
  </r>
  <r>
    <s v="CUST0080"/>
    <s v="olivia"/>
    <s v="Kim"/>
    <x v="1"/>
    <s v="Olivia Kim"/>
    <s v="okim@bbt.com"/>
    <s v="2015-080"/>
    <x v="2"/>
    <n v="81"/>
    <n v="86"/>
    <n v="75"/>
    <x v="2"/>
    <m/>
    <n v="79.5"/>
    <x v="1"/>
    <s v="Silver"/>
    <n v="4"/>
    <n v="10"/>
    <n v="1190"/>
  </r>
  <r>
    <s v="CUST0081"/>
    <s v="olivia"/>
    <s v="PHAM"/>
    <x v="3"/>
    <s v="Olivia Pham"/>
    <s v="opham@bbt.com"/>
    <s v="2015-081"/>
    <x v="14"/>
    <n v="80"/>
    <n v="73"/>
    <n v="77"/>
    <x v="0"/>
    <m/>
    <n v="80"/>
    <x v="1"/>
    <s v="Silver"/>
    <n v="3"/>
    <n v="15"/>
    <n v="8944"/>
  </r>
  <r>
    <s v="CUST0082"/>
    <s v="MIA"/>
    <s v="tran"/>
    <x v="3"/>
    <s v="Mia Tran"/>
    <s v="mtran@bbt.com"/>
    <s v="2015-082"/>
    <x v="23"/>
    <n v="79"/>
    <n v="88"/>
    <n v="69"/>
    <x v="1"/>
    <m/>
    <n v="76"/>
    <x v="1"/>
    <s v="Silver"/>
    <n v="3"/>
    <n v="20"/>
    <n v="2220"/>
  </r>
  <r>
    <s v="CUST0083"/>
    <s v="Ethan"/>
    <s v="Lin"/>
    <x v="1"/>
    <s v="Ethan Lin"/>
    <s v="elin@bbt.com"/>
    <s v="2015-083"/>
    <x v="0"/>
    <n v="86"/>
    <n v="76"/>
    <n v="80"/>
    <x v="2"/>
    <m/>
    <n v="82"/>
    <x v="1"/>
    <s v="Bronze"/>
    <n v="2"/>
    <n v="15"/>
    <n v="9959"/>
  </r>
  <r>
    <s v="CUST0084"/>
    <s v="Ethan"/>
    <s v="Lin"/>
    <x v="0"/>
    <s v="Ethan Lin"/>
    <s v="elin@bbt.com"/>
    <s v="2015-084"/>
    <x v="0"/>
    <n v="87"/>
    <n v="88"/>
    <n v="85"/>
    <x v="1"/>
    <m/>
    <n v="86.5"/>
    <x v="0"/>
    <s v="Silver"/>
    <n v="0"/>
    <n v="25"/>
    <n v="6382"/>
  </r>
  <r>
    <s v="CUST0085"/>
    <s v="olivia"/>
    <s v="Hoang"/>
    <x v="1"/>
    <s v="Olivia Hoang"/>
    <s v="ohoang@bbt.com"/>
    <s v="2015-085"/>
    <x v="6"/>
    <n v="82"/>
    <n v="79"/>
    <n v="73"/>
    <x v="1"/>
    <m/>
    <n v="77.75"/>
    <x v="1"/>
    <s v="Silver"/>
    <n v="4"/>
    <n v="25"/>
    <n v="5315"/>
  </r>
  <r>
    <s v="CUST0086"/>
    <s v="olivia"/>
    <s v="Kim"/>
    <x v="1"/>
    <s v="Olivia Kim"/>
    <s v="okim@bbt.com"/>
    <s v="2015-086"/>
    <x v="27"/>
    <n v="81"/>
    <n v="83"/>
    <n v="81"/>
    <x v="2"/>
    <m/>
    <n v="79.75"/>
    <x v="1"/>
    <s v="Gold"/>
    <n v="1"/>
    <n v="20"/>
    <n v="9906"/>
  </r>
  <r>
    <s v="CUST0087"/>
    <s v="Ethan"/>
    <s v="PHAM"/>
    <x v="2"/>
    <s v="Ethan Pham"/>
    <s v="epham@bbt.com"/>
    <s v="2015-087"/>
    <x v="8"/>
    <n v="80"/>
    <n v="70"/>
    <n v="77"/>
    <x v="0"/>
    <m/>
    <n v="75"/>
    <x v="2"/>
    <s v="Bronze"/>
    <n v="0"/>
    <n v="10"/>
    <n v="5514"/>
  </r>
  <r>
    <s v="CUST0088"/>
    <s v="Ava"/>
    <s v="Kim"/>
    <x v="2"/>
    <s v="Ava Kim"/>
    <s v="akim@bbt.com"/>
    <s v="2015-088"/>
    <x v="21"/>
    <n v="76"/>
    <n v="74"/>
    <n v="85"/>
    <x v="1"/>
    <m/>
    <n v="79.75"/>
    <x v="1"/>
    <s v="Bronze"/>
    <n v="1"/>
    <n v="25"/>
    <n v="4212"/>
  </r>
  <r>
    <s v="CUST0089"/>
    <s v="Ava"/>
    <s v="Kim"/>
    <x v="3"/>
    <s v="Ava Kim"/>
    <s v="akim@bbt.com"/>
    <s v="2015-089"/>
    <x v="7"/>
    <n v="78"/>
    <n v="76"/>
    <n v="79"/>
    <x v="2"/>
    <m/>
    <n v="75"/>
    <x v="2"/>
    <s v="Bronze"/>
    <n v="3"/>
    <n v="10"/>
    <n v="6826"/>
  </r>
  <r>
    <s v="CUST0090"/>
    <s v="Ava"/>
    <s v="Hoang"/>
    <x v="3"/>
    <s v="Ava Hoang"/>
    <s v="ahoang@bbt.com"/>
    <s v="2015-090"/>
    <x v="14"/>
    <n v="76"/>
    <n v="72"/>
    <n v="81"/>
    <x v="1"/>
    <m/>
    <n v="79.75"/>
    <x v="1"/>
    <s v="Silver"/>
    <n v="1"/>
    <n v="5"/>
    <n v="2901"/>
  </r>
  <r>
    <s v="CUST0091"/>
    <s v="olivia"/>
    <s v="Choi"/>
    <x v="2"/>
    <s v="Olivia Choi"/>
    <s v="ochoi@bbt.com"/>
    <s v="2015-091"/>
    <x v="8"/>
    <n v="78"/>
    <n v="92"/>
    <n v="68"/>
    <x v="1"/>
    <m/>
    <n v="77.75"/>
    <x v="1"/>
    <s v="Gold"/>
    <n v="0"/>
    <n v="5"/>
    <n v="8352"/>
  </r>
  <r>
    <s v="CUST0092"/>
    <s v="MIA"/>
    <s v="tran"/>
    <x v="2"/>
    <s v="Mia Tran"/>
    <s v="mtran@bbt.com"/>
    <s v="2015-092"/>
    <x v="11"/>
    <n v="79"/>
    <n v="87"/>
    <n v="88"/>
    <x v="1"/>
    <m/>
    <n v="84.25"/>
    <x v="1"/>
    <s v="Silver"/>
    <n v="1"/>
    <n v="25"/>
    <n v="8439"/>
  </r>
  <r>
    <s v="CUST0093"/>
    <s v="Ethan"/>
    <s v="WONG"/>
    <x v="0"/>
    <s v="Ethan Wong"/>
    <s v="ewong@bbt.com"/>
    <s v="2015-093"/>
    <x v="20"/>
    <n v="86"/>
    <n v="89"/>
    <n v="91"/>
    <x v="1"/>
    <m/>
    <n v="88.25"/>
    <x v="0"/>
    <s v="Gold"/>
    <n v="1"/>
    <n v="5"/>
    <n v="9981"/>
  </r>
  <r>
    <s v="CUST0094"/>
    <s v="Ava"/>
    <s v="WONG"/>
    <x v="3"/>
    <s v="Ava Wong"/>
    <s v="awong@bbt.com"/>
    <s v="2015-094"/>
    <x v="8"/>
    <n v="80"/>
    <n v="73"/>
    <n v="89"/>
    <x v="0"/>
    <m/>
    <n v="78.75"/>
    <x v="1"/>
    <s v="Bronze"/>
    <n v="4"/>
    <n v="0"/>
    <n v="1009"/>
  </r>
  <r>
    <s v="CUST0095"/>
    <s v="Ethan"/>
    <s v="PHAM"/>
    <x v="2"/>
    <s v="Ethan Pham"/>
    <s v="epham@bbt.com"/>
    <s v="2015-095"/>
    <x v="4"/>
    <n v="77"/>
    <n v="82"/>
    <n v="76"/>
    <x v="1"/>
    <m/>
    <n v="78.75"/>
    <x v="1"/>
    <s v="Gold"/>
    <n v="1"/>
    <n v="25"/>
    <n v="5567"/>
  </r>
  <r>
    <s v="CUST0096"/>
    <s v="LUCAS"/>
    <s v="WONG"/>
    <x v="3"/>
    <s v="Lucas Wong"/>
    <s v="lwong@bbt.com"/>
    <s v="2015-096"/>
    <x v="28"/>
    <n v="82"/>
    <n v="85"/>
    <n v="82"/>
    <x v="1"/>
    <m/>
    <n v="82"/>
    <x v="1"/>
    <s v="Silver"/>
    <n v="3"/>
    <n v="20"/>
    <n v="1666"/>
  </r>
  <r>
    <s v="CUST0097"/>
    <s v="Noah"/>
    <s v="tran"/>
    <x v="1"/>
    <s v="Noah Tran"/>
    <s v="ntran@bbt.com"/>
    <s v="2015-097"/>
    <x v="26"/>
    <n v="76"/>
    <n v="74"/>
    <n v="78"/>
    <x v="1"/>
    <m/>
    <n v="80"/>
    <x v="1"/>
    <s v="Gold"/>
    <n v="2"/>
    <n v="25"/>
    <n v="1245"/>
  </r>
  <r>
    <s v="CUST0098"/>
    <s v="Noah"/>
    <s v="lee"/>
    <x v="3"/>
    <s v="Noah Lee"/>
    <s v="nlee@bbt.com"/>
    <s v="2015-098"/>
    <x v="12"/>
    <n v="84"/>
    <n v="79"/>
    <n v="78"/>
    <x v="0"/>
    <m/>
    <n v="81.5"/>
    <x v="1"/>
    <s v="Silver"/>
    <n v="0"/>
    <n v="0"/>
    <n v="9211"/>
  </r>
  <r>
    <s v="CUST0099"/>
    <s v="LIAM"/>
    <s v="WONG"/>
    <x v="3"/>
    <s v="Liam Wong"/>
    <s v="lwong@bbt.com"/>
    <s v="2015-099"/>
    <x v="24"/>
    <n v="74"/>
    <n v="87"/>
    <n v="91"/>
    <x v="1"/>
    <m/>
    <n v="81"/>
    <x v="1"/>
    <s v="Bronze"/>
    <n v="4"/>
    <n v="25"/>
    <n v="2587"/>
  </r>
  <r>
    <s v="CUST0100"/>
    <s v="Ethan"/>
    <s v="Choi"/>
    <x v="3"/>
    <s v="Ethan Choi"/>
    <s v="echoi@bbt.com"/>
    <s v="2015-100"/>
    <x v="28"/>
    <n v="79"/>
    <n v="65"/>
    <n v="70"/>
    <x v="1"/>
    <m/>
    <n v="73.25"/>
    <x v="2"/>
    <s v="Bronze"/>
    <n v="3"/>
    <n v="0"/>
    <n v="30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E3A56-698C-4AFC-8D85-CDAF5510D0C6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7:B21" firstHeaderRow="1" firstDataRow="1" firstDataCol="1" rowPageCount="1" colPageCount="1"/>
  <pivotFields count="19">
    <pivotField showAll="0"/>
    <pivotField showAll="0"/>
    <pivotField showAll="0"/>
    <pivotField axis="axisPage" multipleItemSelectionAllowed="1" showAll="0">
      <items count="5">
        <item x="0"/>
        <item h="1" x="3"/>
        <item h="1" x="1"/>
        <item h="1" x="2"/>
        <item t="default"/>
      </items>
    </pivotField>
    <pivotField showAll="0"/>
    <pivotField showAll="0"/>
    <pivotField showAll="0"/>
    <pivotField showAll="0">
      <items count="30">
        <item x="25"/>
        <item x="7"/>
        <item x="23"/>
        <item x="18"/>
        <item x="13"/>
        <item x="22"/>
        <item x="24"/>
        <item x="8"/>
        <item x="27"/>
        <item x="1"/>
        <item x="2"/>
        <item x="6"/>
        <item x="10"/>
        <item x="28"/>
        <item x="4"/>
        <item x="3"/>
        <item x="9"/>
        <item x="11"/>
        <item x="21"/>
        <item x="12"/>
        <item x="0"/>
        <item x="20"/>
        <item x="15"/>
        <item x="14"/>
        <item x="5"/>
        <item x="26"/>
        <item x="17"/>
        <item x="16"/>
        <item x="19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numFmtId="1"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Average of Performance Final Score" fld="13" subtotal="average" baseField="0" baseItem="0" numFmtId="1"/>
  </dataFields>
  <formats count="3">
    <format dxfId="0">
      <pivotArea collapsedLevelsAreSubtotals="1" fieldPosition="0">
        <references count="1">
          <reference field="11" count="1">
            <x v="2"/>
          </reference>
        </references>
      </pivotArea>
    </format>
    <format dxfId="1">
      <pivotArea dataOnly="0" labelOnly="1" fieldPosition="0">
        <references count="1">
          <reference field="11" count="1">
            <x v="2"/>
          </reference>
        </references>
      </pivotArea>
    </format>
    <format dxfId="2">
      <pivotArea dataOnly="0" labelOnly="1" fieldPosition="0">
        <references count="1">
          <reference field="11" count="1">
            <x v="2"/>
          </reference>
        </references>
      </pivotArea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AA776-DF35-4FE1-8F54-166B8A0276B7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/>
  <pivotFields count="19">
    <pivotField showAll="0"/>
    <pivotField showAll="0"/>
    <pivotField showAll="0"/>
    <pivotField axis="axisCol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rade" fld="14" subtotal="count" showDataAs="percentOfCol" baseField="0" baseItem="0" numFmtId="10"/>
  </dataFields>
  <formats count="5">
    <format dxfId="18">
      <pivotArea dataOnly="0" labelOnly="1" fieldPosition="0">
        <references count="1">
          <reference field="3" count="2">
            <x v="0"/>
            <x v="1"/>
          </reference>
        </references>
      </pivotArea>
    </format>
    <format dxfId="17">
      <pivotArea collapsedLevelsAreSubtotals="1" fieldPosition="0">
        <references count="2">
          <reference field="3" count="2" selected="0">
            <x v="0"/>
            <x v="1"/>
          </reference>
          <reference field="14" count="1">
            <x v="0"/>
          </reference>
        </references>
      </pivotArea>
    </format>
    <format dxfId="16">
      <pivotArea dataOnly="0" labelOnly="1" fieldPosition="0">
        <references count="1">
          <reference field="14" count="1">
            <x v="0"/>
          </reference>
        </references>
      </pivotArea>
    </format>
    <format dxfId="15">
      <pivotArea dataOnly="0" labelOnly="1" fieldPosition="0">
        <references count="1">
          <reference field="14" count="1">
            <x v="2"/>
          </reference>
        </references>
      </pivotArea>
    </format>
    <format dxfId="14">
      <pivotArea collapsedLevelsAreSubtotals="1" fieldPosition="0">
        <references count="2">
          <reference field="3" count="2" selected="0">
            <x v="0"/>
            <x v="1"/>
          </reference>
          <reference field="1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A003DD-7088-421D-92E2-E5223BF19276}" name="Table1" displayName="Table1" ref="A3:S104" totalsRowCount="1" headerRowDxfId="19" headerRowBorderDxfId="20" headerRowCellStyle="Heading 3">
  <autoFilter ref="A3:S103" xr:uid="{1DA003DD-7088-421D-92E2-E5223BF19276}"/>
  <tableColumns count="19">
    <tableColumn id="1" xr3:uid="{64356A29-2D7A-4DA4-967D-5A6B072D57C9}" name="Customer ID" totalsRowLabel="Total"/>
    <tableColumn id="2" xr3:uid="{3DFCA1D8-A0AD-4504-A578-61736DA7611A}" name="First Name"/>
    <tableColumn id="3" xr3:uid="{C8023F41-C3D5-446C-AB06-BB17C3BBA89E}" name="Last Name"/>
    <tableColumn id="4" xr3:uid="{ED796750-D08F-4AB0-8C90-EAFFC27F33C2}" name="Barista"/>
    <tableColumn id="5" xr3:uid="{412A4CE2-73CD-4302-91C0-E77250A829A5}" name="Full Name" dataDxfId="12" totalsRowDxfId="9">
      <calculatedColumnFormula>PROPER(_xlfn.CONCAT(B4," ",C4))</calculatedColumnFormula>
    </tableColumn>
    <tableColumn id="6" xr3:uid="{D162D0E2-4BF3-4307-B697-D18A24031777}" name="Email" dataDxfId="11" totalsRowDxfId="8">
      <calculatedColumnFormula>LOWER(_xlfn.CONCAT(LEFT(B4,1),C4,"@bbt.com"))</calculatedColumnFormula>
    </tableColumn>
    <tableColumn id="7" xr3:uid="{1355F58A-4E4E-4D6F-A6FC-638A102212F4}" name="# ID" totalsRowFunction="count" dataDxfId="10" totalsRowDxfId="7">
      <calculatedColumnFormula>_xlfn.CONCAT(2015,"-",RIGHT(A4,3))</calculatedColumnFormula>
    </tableColumn>
    <tableColumn id="8" xr3:uid="{5566DEF7-3AFB-481D-B5BE-75D699A6905F}" name="Term 1 Score"/>
    <tableColumn id="9" xr3:uid="{D860B7F5-A4CE-4DC9-94A0-877B89706A6E}" name="Term 2 Score"/>
    <tableColumn id="10" xr3:uid="{E2CEAE60-30E4-45DC-8A9B-AFA2F9F195DC}" name="Term 3 Score"/>
    <tableColumn id="11" xr3:uid="{F1BDB111-4168-465D-9E8D-B10A74B9F023}" name="Term 4 Score"/>
    <tableColumn id="19" xr3:uid="{869421FD-3662-474A-975C-63BB2C921A99}" name="Year Sold"/>
    <tableColumn id="12" xr3:uid="{EC29A077-C7F6-4FB8-B9C1-EFFC0D66216A}" name="Trend"/>
    <tableColumn id="13" xr3:uid="{AD5C041C-A6CA-4CDC-9C79-A7038EB3A60D}" name="Performance Final Score" totalsRowFunction="max" dataDxfId="3" totalsRowDxfId="6">
      <calculatedColumnFormula>AVERAGE($H4:$K4)</calculatedColumnFormula>
    </tableColumn>
    <tableColumn id="14" xr3:uid="{336DBFBE-84C8-4E38-AECD-8F604C8A6D1F}" name="Grade"/>
    <tableColumn id="15" xr3:uid="{2A82CDB2-F9E6-4CDE-BD1E-7881BA99698B}" name="Loyalty Tier"/>
    <tableColumn id="16" xr3:uid="{CDEED172-B2B1-42BF-B6BF-8B19AA0E6081}" name="Orders Missed" totalsRowFunction="count" totalsRowDxfId="5"/>
    <tableColumn id="17" xr3:uid="{4A1327FE-8E55-4FD1-8BEA-1D6D6B0C999B}" name="Balance Owing ($)" totalsRowFunction="sum" totalsRowDxfId="4"/>
    <tableColumn id="18" xr3:uid="{6BCE783E-E4C8-4BD8-8A89-75D343F34FC0}" name="Check Digi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A1:I103"/>
  <sheetViews>
    <sheetView workbookViewId="0">
      <selection activeCell="E3" sqref="E3"/>
    </sheetView>
  </sheetViews>
  <sheetFormatPr defaultRowHeight="14.4" x14ac:dyDescent="0.3"/>
  <cols>
    <col min="1" max="1" width="14.109375" customWidth="1"/>
    <col min="2" max="2" width="12.21875" customWidth="1"/>
    <col min="3" max="3" width="11.77734375" customWidth="1"/>
    <col min="4" max="4" width="11.21875" bestFit="1" customWidth="1"/>
    <col min="5" max="5" width="19.21875" customWidth="1"/>
    <col min="6" max="6" width="16" style="11" customWidth="1"/>
    <col min="7" max="7" width="13.77734375" style="11" customWidth="1"/>
    <col min="8" max="8" width="11.44140625" customWidth="1"/>
    <col min="9" max="9" width="9.88671875" bestFit="1" customWidth="1"/>
  </cols>
  <sheetData>
    <row r="1" spans="1:9" s="1" customFormat="1" ht="23.4" x14ac:dyDescent="0.45">
      <c r="A1" s="1" t="s">
        <v>154</v>
      </c>
      <c r="F1" s="10"/>
      <c r="G1" s="10"/>
    </row>
    <row r="3" spans="1:9" ht="1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216</v>
      </c>
      <c r="F3" s="2" t="s">
        <v>161</v>
      </c>
      <c r="G3" s="2" t="s">
        <v>162</v>
      </c>
      <c r="H3" s="2" t="s">
        <v>4</v>
      </c>
      <c r="I3" s="2" t="s">
        <v>5</v>
      </c>
    </row>
    <row r="4" spans="1:9" x14ac:dyDescent="0.3">
      <c r="A4" t="s">
        <v>6</v>
      </c>
      <c r="B4" t="s">
        <v>7</v>
      </c>
      <c r="C4" t="s">
        <v>8</v>
      </c>
      <c r="D4" t="s">
        <v>9</v>
      </c>
      <c r="E4">
        <v>86</v>
      </c>
      <c r="F4">
        <v>100</v>
      </c>
      <c r="G4">
        <v>50</v>
      </c>
      <c r="H4" t="s">
        <v>10</v>
      </c>
      <c r="I4" t="s">
        <v>11</v>
      </c>
    </row>
    <row r="5" spans="1:9" x14ac:dyDescent="0.3">
      <c r="A5" t="s">
        <v>12</v>
      </c>
      <c r="B5" t="s">
        <v>13</v>
      </c>
      <c r="C5" t="s">
        <v>14</v>
      </c>
      <c r="D5" t="s">
        <v>15</v>
      </c>
      <c r="E5">
        <v>75</v>
      </c>
      <c r="F5">
        <v>50</v>
      </c>
      <c r="G5">
        <v>0</v>
      </c>
      <c r="H5" t="s">
        <v>16</v>
      </c>
      <c r="I5" t="s">
        <v>11</v>
      </c>
    </row>
    <row r="6" spans="1:9" x14ac:dyDescent="0.3">
      <c r="A6" t="s">
        <v>17</v>
      </c>
      <c r="B6" t="s">
        <v>18</v>
      </c>
      <c r="C6" t="s">
        <v>19</v>
      </c>
      <c r="D6" t="s">
        <v>20</v>
      </c>
      <c r="E6">
        <v>76</v>
      </c>
      <c r="F6">
        <v>30</v>
      </c>
      <c r="G6">
        <v>100</v>
      </c>
      <c r="H6" t="s">
        <v>16</v>
      </c>
      <c r="I6" t="s">
        <v>21</v>
      </c>
    </row>
    <row r="7" spans="1:9" x14ac:dyDescent="0.3">
      <c r="A7" t="s">
        <v>22</v>
      </c>
      <c r="B7" t="s">
        <v>13</v>
      </c>
      <c r="C7" t="s">
        <v>23</v>
      </c>
      <c r="D7" t="s">
        <v>20</v>
      </c>
      <c r="E7">
        <v>81</v>
      </c>
      <c r="F7">
        <v>100</v>
      </c>
      <c r="G7">
        <v>0</v>
      </c>
      <c r="H7" t="s">
        <v>16</v>
      </c>
      <c r="I7" t="s">
        <v>24</v>
      </c>
    </row>
    <row r="8" spans="1:9" x14ac:dyDescent="0.3">
      <c r="A8" t="s">
        <v>25</v>
      </c>
      <c r="B8" t="s">
        <v>26</v>
      </c>
      <c r="C8" t="s">
        <v>27</v>
      </c>
      <c r="D8" t="s">
        <v>20</v>
      </c>
      <c r="E8">
        <v>81</v>
      </c>
      <c r="F8">
        <v>70</v>
      </c>
      <c r="G8">
        <v>50</v>
      </c>
      <c r="H8" t="s">
        <v>10</v>
      </c>
      <c r="I8" t="s">
        <v>28</v>
      </c>
    </row>
    <row r="9" spans="1:9" x14ac:dyDescent="0.3">
      <c r="A9" t="s">
        <v>29</v>
      </c>
      <c r="B9" t="s">
        <v>30</v>
      </c>
      <c r="C9" t="s">
        <v>31</v>
      </c>
      <c r="D9" t="s">
        <v>9</v>
      </c>
      <c r="E9">
        <v>80</v>
      </c>
      <c r="F9">
        <v>70</v>
      </c>
      <c r="G9">
        <v>50</v>
      </c>
      <c r="H9" t="s">
        <v>16</v>
      </c>
      <c r="I9" t="s">
        <v>21</v>
      </c>
    </row>
    <row r="10" spans="1:9" x14ac:dyDescent="0.3">
      <c r="A10" t="s">
        <v>32</v>
      </c>
      <c r="B10" t="s">
        <v>13</v>
      </c>
      <c r="C10" t="s">
        <v>19</v>
      </c>
      <c r="D10" t="s">
        <v>15</v>
      </c>
      <c r="E10">
        <v>91</v>
      </c>
      <c r="F10">
        <v>70</v>
      </c>
      <c r="G10">
        <v>100</v>
      </c>
      <c r="H10" t="s">
        <v>10</v>
      </c>
      <c r="I10" t="s">
        <v>24</v>
      </c>
    </row>
    <row r="11" spans="1:9" x14ac:dyDescent="0.3">
      <c r="A11" t="s">
        <v>33</v>
      </c>
      <c r="B11" t="s">
        <v>34</v>
      </c>
      <c r="C11" t="s">
        <v>14</v>
      </c>
      <c r="D11" t="s">
        <v>20</v>
      </c>
      <c r="E11">
        <v>80</v>
      </c>
      <c r="F11">
        <v>50</v>
      </c>
      <c r="G11">
        <v>100</v>
      </c>
      <c r="H11" t="s">
        <v>16</v>
      </c>
      <c r="I11" t="s">
        <v>11</v>
      </c>
    </row>
    <row r="12" spans="1:9" x14ac:dyDescent="0.3">
      <c r="A12" t="s">
        <v>35</v>
      </c>
      <c r="B12" t="s">
        <v>18</v>
      </c>
      <c r="C12" t="s">
        <v>14</v>
      </c>
      <c r="D12" t="s">
        <v>36</v>
      </c>
      <c r="E12">
        <v>76</v>
      </c>
      <c r="F12">
        <v>30</v>
      </c>
      <c r="G12">
        <v>0</v>
      </c>
      <c r="H12" t="s">
        <v>16</v>
      </c>
      <c r="I12" t="s">
        <v>21</v>
      </c>
    </row>
    <row r="13" spans="1:9" x14ac:dyDescent="0.3">
      <c r="A13" t="s">
        <v>37</v>
      </c>
      <c r="B13" t="s">
        <v>26</v>
      </c>
      <c r="C13" t="s">
        <v>19</v>
      </c>
      <c r="D13" t="s">
        <v>20</v>
      </c>
      <c r="E13">
        <v>67</v>
      </c>
      <c r="F13">
        <v>70</v>
      </c>
      <c r="G13">
        <v>50</v>
      </c>
      <c r="H13" t="s">
        <v>10</v>
      </c>
      <c r="I13" t="s">
        <v>24</v>
      </c>
    </row>
    <row r="14" spans="1:9" x14ac:dyDescent="0.3">
      <c r="A14" t="s">
        <v>38</v>
      </c>
      <c r="B14" t="s">
        <v>34</v>
      </c>
      <c r="C14" t="s">
        <v>39</v>
      </c>
      <c r="D14" t="s">
        <v>36</v>
      </c>
      <c r="E14">
        <v>76</v>
      </c>
      <c r="F14">
        <v>50</v>
      </c>
      <c r="G14">
        <v>50</v>
      </c>
      <c r="H14" t="s">
        <v>10</v>
      </c>
      <c r="I14" t="s">
        <v>24</v>
      </c>
    </row>
    <row r="15" spans="1:9" x14ac:dyDescent="0.3">
      <c r="A15" t="s">
        <v>40</v>
      </c>
      <c r="B15" t="s">
        <v>7</v>
      </c>
      <c r="C15" t="s">
        <v>8</v>
      </c>
      <c r="D15" t="s">
        <v>36</v>
      </c>
      <c r="E15">
        <v>91</v>
      </c>
      <c r="F15">
        <v>50</v>
      </c>
      <c r="G15">
        <v>50</v>
      </c>
      <c r="H15" t="s">
        <v>10</v>
      </c>
      <c r="I15" t="s">
        <v>24</v>
      </c>
    </row>
    <row r="16" spans="1:9" x14ac:dyDescent="0.3">
      <c r="A16" t="s">
        <v>41</v>
      </c>
      <c r="B16" t="s">
        <v>42</v>
      </c>
      <c r="C16" t="s">
        <v>14</v>
      </c>
      <c r="D16" t="s">
        <v>20</v>
      </c>
      <c r="E16">
        <v>73</v>
      </c>
      <c r="F16">
        <v>100</v>
      </c>
      <c r="G16">
        <v>50</v>
      </c>
      <c r="H16" t="s">
        <v>10</v>
      </c>
      <c r="I16" t="s">
        <v>24</v>
      </c>
    </row>
    <row r="17" spans="1:9" x14ac:dyDescent="0.3">
      <c r="A17" t="s">
        <v>43</v>
      </c>
      <c r="B17" t="s">
        <v>44</v>
      </c>
      <c r="C17" t="s">
        <v>39</v>
      </c>
      <c r="D17" t="s">
        <v>36</v>
      </c>
      <c r="E17">
        <v>82</v>
      </c>
      <c r="F17">
        <v>30</v>
      </c>
      <c r="G17">
        <v>50</v>
      </c>
      <c r="H17" t="s">
        <v>10</v>
      </c>
      <c r="I17" t="s">
        <v>21</v>
      </c>
    </row>
    <row r="18" spans="1:9" x14ac:dyDescent="0.3">
      <c r="A18" t="s">
        <v>45</v>
      </c>
      <c r="B18" t="s">
        <v>18</v>
      </c>
      <c r="C18" t="s">
        <v>46</v>
      </c>
      <c r="D18" t="s">
        <v>9</v>
      </c>
      <c r="E18">
        <v>81</v>
      </c>
      <c r="F18">
        <v>30</v>
      </c>
      <c r="G18">
        <v>50</v>
      </c>
      <c r="H18" t="s">
        <v>10</v>
      </c>
      <c r="I18" t="s">
        <v>28</v>
      </c>
    </row>
    <row r="19" spans="1:9" x14ac:dyDescent="0.3">
      <c r="A19" t="s">
        <v>47</v>
      </c>
      <c r="B19" t="s">
        <v>18</v>
      </c>
      <c r="C19" t="s">
        <v>48</v>
      </c>
      <c r="D19" t="s">
        <v>20</v>
      </c>
      <c r="E19">
        <v>78</v>
      </c>
      <c r="F19">
        <v>100</v>
      </c>
      <c r="G19">
        <v>100</v>
      </c>
      <c r="H19" t="s">
        <v>10</v>
      </c>
      <c r="I19" t="s">
        <v>24</v>
      </c>
    </row>
    <row r="20" spans="1:9" x14ac:dyDescent="0.3">
      <c r="A20" t="s">
        <v>49</v>
      </c>
      <c r="B20" t="s">
        <v>7</v>
      </c>
      <c r="C20" t="s">
        <v>31</v>
      </c>
      <c r="D20" t="s">
        <v>9</v>
      </c>
      <c r="E20">
        <v>83</v>
      </c>
      <c r="F20">
        <v>30</v>
      </c>
      <c r="G20">
        <v>50</v>
      </c>
      <c r="H20" t="s">
        <v>10</v>
      </c>
      <c r="I20" t="s">
        <v>28</v>
      </c>
    </row>
    <row r="21" spans="1:9" x14ac:dyDescent="0.3">
      <c r="A21" t="s">
        <v>50</v>
      </c>
      <c r="B21" t="s">
        <v>51</v>
      </c>
      <c r="C21" t="s">
        <v>27</v>
      </c>
      <c r="D21" t="s">
        <v>9</v>
      </c>
      <c r="E21">
        <v>85</v>
      </c>
      <c r="F21">
        <v>30</v>
      </c>
      <c r="G21">
        <v>50</v>
      </c>
      <c r="H21" t="s">
        <v>10</v>
      </c>
      <c r="I21" t="s">
        <v>28</v>
      </c>
    </row>
    <row r="22" spans="1:9" x14ac:dyDescent="0.3">
      <c r="A22" t="s">
        <v>52</v>
      </c>
      <c r="B22" t="s">
        <v>53</v>
      </c>
      <c r="C22" t="s">
        <v>54</v>
      </c>
      <c r="D22" t="s">
        <v>15</v>
      </c>
      <c r="E22">
        <v>70</v>
      </c>
      <c r="F22">
        <v>70</v>
      </c>
      <c r="G22">
        <v>50</v>
      </c>
      <c r="H22" t="s">
        <v>10</v>
      </c>
      <c r="I22" t="s">
        <v>24</v>
      </c>
    </row>
    <row r="23" spans="1:9" x14ac:dyDescent="0.3">
      <c r="A23" t="s">
        <v>55</v>
      </c>
      <c r="B23" t="s">
        <v>51</v>
      </c>
      <c r="C23" t="s">
        <v>48</v>
      </c>
      <c r="D23" t="s">
        <v>9</v>
      </c>
      <c r="E23">
        <v>90</v>
      </c>
      <c r="F23">
        <v>50</v>
      </c>
      <c r="G23">
        <v>0</v>
      </c>
      <c r="H23" t="s">
        <v>10</v>
      </c>
      <c r="I23" t="s">
        <v>24</v>
      </c>
    </row>
    <row r="24" spans="1:9" x14ac:dyDescent="0.3">
      <c r="A24" t="s">
        <v>56</v>
      </c>
      <c r="B24" t="s">
        <v>51</v>
      </c>
      <c r="C24" t="s">
        <v>19</v>
      </c>
      <c r="D24" t="s">
        <v>36</v>
      </c>
      <c r="E24">
        <v>83</v>
      </c>
      <c r="F24">
        <v>50</v>
      </c>
      <c r="G24">
        <v>50</v>
      </c>
      <c r="H24" t="s">
        <v>10</v>
      </c>
      <c r="I24" t="s">
        <v>24</v>
      </c>
    </row>
    <row r="25" spans="1:9" x14ac:dyDescent="0.3">
      <c r="A25" t="s">
        <v>57</v>
      </c>
      <c r="B25" t="s">
        <v>44</v>
      </c>
      <c r="C25" t="s">
        <v>27</v>
      </c>
      <c r="D25" t="s">
        <v>36</v>
      </c>
      <c r="E25">
        <v>75</v>
      </c>
      <c r="F25">
        <v>50</v>
      </c>
      <c r="G25">
        <v>0</v>
      </c>
      <c r="H25" t="s">
        <v>16</v>
      </c>
      <c r="I25" t="s">
        <v>11</v>
      </c>
    </row>
    <row r="26" spans="1:9" x14ac:dyDescent="0.3">
      <c r="A26" t="s">
        <v>58</v>
      </c>
      <c r="B26" t="s">
        <v>44</v>
      </c>
      <c r="C26" t="s">
        <v>48</v>
      </c>
      <c r="D26" t="s">
        <v>36</v>
      </c>
      <c r="E26">
        <v>88</v>
      </c>
      <c r="F26">
        <v>50</v>
      </c>
      <c r="G26">
        <v>0</v>
      </c>
      <c r="H26" t="s">
        <v>16</v>
      </c>
      <c r="I26" t="s">
        <v>24</v>
      </c>
    </row>
    <row r="27" spans="1:9" x14ac:dyDescent="0.3">
      <c r="A27" t="s">
        <v>59</v>
      </c>
      <c r="B27" t="s">
        <v>34</v>
      </c>
      <c r="C27" t="s">
        <v>48</v>
      </c>
      <c r="D27" t="s">
        <v>20</v>
      </c>
      <c r="E27">
        <v>75</v>
      </c>
      <c r="F27">
        <v>30</v>
      </c>
      <c r="G27">
        <v>100</v>
      </c>
      <c r="H27" t="s">
        <v>16</v>
      </c>
      <c r="I27" t="s">
        <v>24</v>
      </c>
    </row>
    <row r="28" spans="1:9" x14ac:dyDescent="0.3">
      <c r="A28" t="s">
        <v>60</v>
      </c>
      <c r="B28" t="s">
        <v>44</v>
      </c>
      <c r="C28" t="s">
        <v>31</v>
      </c>
      <c r="D28" t="s">
        <v>20</v>
      </c>
      <c r="E28">
        <v>95</v>
      </c>
      <c r="F28">
        <v>50</v>
      </c>
      <c r="G28">
        <v>0</v>
      </c>
      <c r="H28" t="s">
        <v>10</v>
      </c>
      <c r="I28" t="s">
        <v>11</v>
      </c>
    </row>
    <row r="29" spans="1:9" x14ac:dyDescent="0.3">
      <c r="A29" t="s">
        <v>61</v>
      </c>
      <c r="B29" t="s">
        <v>42</v>
      </c>
      <c r="C29" t="s">
        <v>8</v>
      </c>
      <c r="D29" t="s">
        <v>15</v>
      </c>
      <c r="E29">
        <v>73</v>
      </c>
      <c r="F29">
        <v>100</v>
      </c>
      <c r="G29">
        <v>50</v>
      </c>
      <c r="H29" t="s">
        <v>10</v>
      </c>
      <c r="I29" t="s">
        <v>28</v>
      </c>
    </row>
    <row r="30" spans="1:9" x14ac:dyDescent="0.3">
      <c r="A30" t="s">
        <v>62</v>
      </c>
      <c r="B30" t="s">
        <v>13</v>
      </c>
      <c r="C30" t="s">
        <v>39</v>
      </c>
      <c r="D30" t="s">
        <v>20</v>
      </c>
      <c r="E30">
        <v>75</v>
      </c>
      <c r="F30">
        <v>50</v>
      </c>
      <c r="G30">
        <v>0</v>
      </c>
      <c r="H30" t="s">
        <v>16</v>
      </c>
      <c r="I30" t="s">
        <v>21</v>
      </c>
    </row>
    <row r="31" spans="1:9" x14ac:dyDescent="0.3">
      <c r="A31" t="s">
        <v>63</v>
      </c>
      <c r="B31" t="s">
        <v>26</v>
      </c>
      <c r="C31" t="s">
        <v>8</v>
      </c>
      <c r="D31" t="s">
        <v>36</v>
      </c>
      <c r="E31">
        <v>93</v>
      </c>
      <c r="F31">
        <v>70</v>
      </c>
      <c r="G31">
        <v>100</v>
      </c>
      <c r="H31" t="s">
        <v>10</v>
      </c>
      <c r="I31" t="s">
        <v>28</v>
      </c>
    </row>
    <row r="32" spans="1:9" x14ac:dyDescent="0.3">
      <c r="A32" t="s">
        <v>64</v>
      </c>
      <c r="B32" t="s">
        <v>26</v>
      </c>
      <c r="C32" t="s">
        <v>14</v>
      </c>
      <c r="D32" t="s">
        <v>15</v>
      </c>
      <c r="E32">
        <v>69</v>
      </c>
      <c r="F32">
        <v>30</v>
      </c>
      <c r="G32">
        <v>50</v>
      </c>
      <c r="H32" t="s">
        <v>16</v>
      </c>
      <c r="I32" t="s">
        <v>21</v>
      </c>
    </row>
    <row r="33" spans="1:9" x14ac:dyDescent="0.3">
      <c r="A33" t="s">
        <v>65</v>
      </c>
      <c r="B33" t="s">
        <v>18</v>
      </c>
      <c r="C33" t="s">
        <v>46</v>
      </c>
      <c r="D33" t="s">
        <v>9</v>
      </c>
      <c r="E33">
        <v>95</v>
      </c>
      <c r="F33">
        <v>70</v>
      </c>
      <c r="G33">
        <v>0</v>
      </c>
      <c r="H33" t="s">
        <v>10</v>
      </c>
      <c r="I33" t="s">
        <v>24</v>
      </c>
    </row>
    <row r="34" spans="1:9" x14ac:dyDescent="0.3">
      <c r="A34" t="s">
        <v>66</v>
      </c>
      <c r="B34" t="s">
        <v>34</v>
      </c>
      <c r="C34" t="s">
        <v>8</v>
      </c>
      <c r="D34" t="s">
        <v>9</v>
      </c>
      <c r="E34">
        <v>98</v>
      </c>
      <c r="F34">
        <v>100</v>
      </c>
      <c r="G34">
        <v>50</v>
      </c>
      <c r="H34" t="s">
        <v>10</v>
      </c>
      <c r="I34" t="s">
        <v>11</v>
      </c>
    </row>
    <row r="35" spans="1:9" x14ac:dyDescent="0.3">
      <c r="A35" t="s">
        <v>67</v>
      </c>
      <c r="B35" t="s">
        <v>34</v>
      </c>
      <c r="C35" t="s">
        <v>14</v>
      </c>
      <c r="D35" t="s">
        <v>20</v>
      </c>
      <c r="E35">
        <v>83</v>
      </c>
      <c r="F35">
        <v>50</v>
      </c>
      <c r="G35">
        <v>50</v>
      </c>
      <c r="H35" t="s">
        <v>16</v>
      </c>
      <c r="I35" t="s">
        <v>24</v>
      </c>
    </row>
    <row r="36" spans="1:9" x14ac:dyDescent="0.3">
      <c r="A36" t="s">
        <v>68</v>
      </c>
      <c r="B36" t="s">
        <v>13</v>
      </c>
      <c r="C36" t="s">
        <v>39</v>
      </c>
      <c r="D36" t="s">
        <v>15</v>
      </c>
      <c r="E36">
        <v>78</v>
      </c>
      <c r="F36">
        <v>50</v>
      </c>
      <c r="G36">
        <v>0</v>
      </c>
      <c r="H36" t="s">
        <v>16</v>
      </c>
      <c r="I36" t="s">
        <v>11</v>
      </c>
    </row>
    <row r="37" spans="1:9" x14ac:dyDescent="0.3">
      <c r="A37" t="s">
        <v>69</v>
      </c>
      <c r="B37" t="s">
        <v>51</v>
      </c>
      <c r="C37" t="s">
        <v>19</v>
      </c>
      <c r="D37" t="s">
        <v>9</v>
      </c>
      <c r="E37">
        <v>87</v>
      </c>
      <c r="F37">
        <v>70</v>
      </c>
      <c r="G37">
        <v>0</v>
      </c>
      <c r="H37" t="s">
        <v>16</v>
      </c>
      <c r="I37" t="s">
        <v>28</v>
      </c>
    </row>
    <row r="38" spans="1:9" x14ac:dyDescent="0.3">
      <c r="A38" t="s">
        <v>70</v>
      </c>
      <c r="B38" t="s">
        <v>30</v>
      </c>
      <c r="C38" t="s">
        <v>39</v>
      </c>
      <c r="D38" t="s">
        <v>36</v>
      </c>
      <c r="E38">
        <v>81</v>
      </c>
      <c r="F38">
        <v>50</v>
      </c>
      <c r="G38">
        <v>0</v>
      </c>
      <c r="H38" t="s">
        <v>16</v>
      </c>
      <c r="I38" t="s">
        <v>11</v>
      </c>
    </row>
    <row r="39" spans="1:9" x14ac:dyDescent="0.3">
      <c r="A39" t="s">
        <v>71</v>
      </c>
      <c r="B39" t="s">
        <v>26</v>
      </c>
      <c r="C39" t="s">
        <v>54</v>
      </c>
      <c r="D39" t="s">
        <v>20</v>
      </c>
      <c r="E39">
        <v>82</v>
      </c>
      <c r="F39">
        <v>100</v>
      </c>
      <c r="G39">
        <v>50</v>
      </c>
      <c r="H39" t="s">
        <v>16</v>
      </c>
      <c r="I39" t="s">
        <v>11</v>
      </c>
    </row>
    <row r="40" spans="1:9" x14ac:dyDescent="0.3">
      <c r="A40" t="s">
        <v>72</v>
      </c>
      <c r="B40" t="s">
        <v>34</v>
      </c>
      <c r="C40" t="s">
        <v>14</v>
      </c>
      <c r="D40" t="s">
        <v>15</v>
      </c>
      <c r="E40">
        <v>84</v>
      </c>
      <c r="F40">
        <v>30</v>
      </c>
      <c r="G40">
        <v>50</v>
      </c>
      <c r="H40" t="s">
        <v>16</v>
      </c>
      <c r="I40" t="s">
        <v>11</v>
      </c>
    </row>
    <row r="41" spans="1:9" x14ac:dyDescent="0.3">
      <c r="A41" t="s">
        <v>73</v>
      </c>
      <c r="B41" t="s">
        <v>53</v>
      </c>
      <c r="C41" t="s">
        <v>48</v>
      </c>
      <c r="D41" t="s">
        <v>9</v>
      </c>
      <c r="E41">
        <v>87</v>
      </c>
      <c r="F41">
        <v>30</v>
      </c>
      <c r="G41">
        <v>100</v>
      </c>
      <c r="H41" t="s">
        <v>10</v>
      </c>
      <c r="I41" t="s">
        <v>28</v>
      </c>
    </row>
    <row r="42" spans="1:9" x14ac:dyDescent="0.3">
      <c r="A42" t="s">
        <v>74</v>
      </c>
      <c r="B42" t="s">
        <v>51</v>
      </c>
      <c r="C42" t="s">
        <v>27</v>
      </c>
      <c r="D42" t="s">
        <v>20</v>
      </c>
      <c r="E42">
        <v>75</v>
      </c>
      <c r="F42">
        <v>100</v>
      </c>
      <c r="G42">
        <v>100</v>
      </c>
      <c r="H42" t="s">
        <v>10</v>
      </c>
      <c r="I42" t="s">
        <v>21</v>
      </c>
    </row>
    <row r="43" spans="1:9" x14ac:dyDescent="0.3">
      <c r="A43" t="s">
        <v>75</v>
      </c>
      <c r="B43" t="s">
        <v>7</v>
      </c>
      <c r="C43" t="s">
        <v>39</v>
      </c>
      <c r="D43" t="s">
        <v>36</v>
      </c>
      <c r="E43">
        <v>71</v>
      </c>
      <c r="F43">
        <v>70</v>
      </c>
      <c r="G43">
        <v>100</v>
      </c>
      <c r="H43" t="s">
        <v>16</v>
      </c>
      <c r="I43" t="s">
        <v>21</v>
      </c>
    </row>
    <row r="44" spans="1:9" x14ac:dyDescent="0.3">
      <c r="A44" t="s">
        <v>76</v>
      </c>
      <c r="B44" t="s">
        <v>30</v>
      </c>
      <c r="C44" t="s">
        <v>14</v>
      </c>
      <c r="D44" t="s">
        <v>9</v>
      </c>
      <c r="E44">
        <v>86</v>
      </c>
      <c r="F44">
        <v>50</v>
      </c>
      <c r="G44">
        <v>0</v>
      </c>
      <c r="H44" t="s">
        <v>10</v>
      </c>
      <c r="I44" t="s">
        <v>28</v>
      </c>
    </row>
    <row r="45" spans="1:9" x14ac:dyDescent="0.3">
      <c r="A45" t="s">
        <v>77</v>
      </c>
      <c r="B45" t="s">
        <v>18</v>
      </c>
      <c r="C45" t="s">
        <v>27</v>
      </c>
      <c r="D45" t="s">
        <v>36</v>
      </c>
      <c r="E45">
        <v>68</v>
      </c>
      <c r="F45">
        <v>30</v>
      </c>
      <c r="G45">
        <v>100</v>
      </c>
      <c r="H45" t="s">
        <v>10</v>
      </c>
      <c r="I45" t="s">
        <v>11</v>
      </c>
    </row>
    <row r="46" spans="1:9" x14ac:dyDescent="0.3">
      <c r="A46" t="s">
        <v>78</v>
      </c>
      <c r="B46" t="s">
        <v>53</v>
      </c>
      <c r="C46" t="s">
        <v>8</v>
      </c>
      <c r="D46" t="s">
        <v>36</v>
      </c>
      <c r="E46">
        <v>72</v>
      </c>
      <c r="F46">
        <v>50</v>
      </c>
      <c r="G46">
        <v>0</v>
      </c>
      <c r="H46" t="s">
        <v>16</v>
      </c>
      <c r="I46" t="s">
        <v>11</v>
      </c>
    </row>
    <row r="47" spans="1:9" x14ac:dyDescent="0.3">
      <c r="A47" t="s">
        <v>79</v>
      </c>
      <c r="B47" t="s">
        <v>42</v>
      </c>
      <c r="C47" t="s">
        <v>23</v>
      </c>
      <c r="D47" t="s">
        <v>20</v>
      </c>
      <c r="E47">
        <v>62</v>
      </c>
      <c r="F47">
        <v>70</v>
      </c>
      <c r="G47">
        <v>50</v>
      </c>
      <c r="H47" t="s">
        <v>10</v>
      </c>
      <c r="I47" t="s">
        <v>21</v>
      </c>
    </row>
    <row r="48" spans="1:9" x14ac:dyDescent="0.3">
      <c r="A48" t="s">
        <v>80</v>
      </c>
      <c r="B48" t="s">
        <v>51</v>
      </c>
      <c r="C48" t="s">
        <v>14</v>
      </c>
      <c r="D48" t="s">
        <v>9</v>
      </c>
      <c r="E48">
        <v>85</v>
      </c>
      <c r="F48">
        <v>50</v>
      </c>
      <c r="G48">
        <v>0</v>
      </c>
      <c r="H48" t="s">
        <v>10</v>
      </c>
      <c r="I48" t="s">
        <v>28</v>
      </c>
    </row>
    <row r="49" spans="1:9" x14ac:dyDescent="0.3">
      <c r="A49" t="s">
        <v>81</v>
      </c>
      <c r="B49" t="s">
        <v>26</v>
      </c>
      <c r="C49" t="s">
        <v>14</v>
      </c>
      <c r="D49" t="s">
        <v>20</v>
      </c>
      <c r="E49">
        <v>84</v>
      </c>
      <c r="F49">
        <v>50</v>
      </c>
      <c r="G49">
        <v>100</v>
      </c>
      <c r="H49" t="s">
        <v>16</v>
      </c>
      <c r="I49" t="s">
        <v>21</v>
      </c>
    </row>
    <row r="50" spans="1:9" x14ac:dyDescent="0.3">
      <c r="A50" t="s">
        <v>82</v>
      </c>
      <c r="B50" t="s">
        <v>42</v>
      </c>
      <c r="C50" t="s">
        <v>31</v>
      </c>
      <c r="D50" t="s">
        <v>15</v>
      </c>
      <c r="E50">
        <v>84</v>
      </c>
      <c r="F50">
        <v>50</v>
      </c>
      <c r="G50">
        <v>100</v>
      </c>
      <c r="H50" t="s">
        <v>16</v>
      </c>
      <c r="I50" t="s">
        <v>11</v>
      </c>
    </row>
    <row r="51" spans="1:9" x14ac:dyDescent="0.3">
      <c r="A51" t="s">
        <v>83</v>
      </c>
      <c r="B51" t="s">
        <v>44</v>
      </c>
      <c r="C51" t="s">
        <v>27</v>
      </c>
      <c r="D51" t="s">
        <v>36</v>
      </c>
      <c r="E51">
        <v>78</v>
      </c>
      <c r="F51">
        <v>70</v>
      </c>
      <c r="G51">
        <v>100</v>
      </c>
      <c r="H51" t="s">
        <v>10</v>
      </c>
      <c r="I51" t="s">
        <v>21</v>
      </c>
    </row>
    <row r="52" spans="1:9" x14ac:dyDescent="0.3">
      <c r="A52" t="s">
        <v>84</v>
      </c>
      <c r="B52" t="s">
        <v>18</v>
      </c>
      <c r="C52" t="s">
        <v>48</v>
      </c>
      <c r="D52" t="s">
        <v>36</v>
      </c>
      <c r="E52">
        <v>71</v>
      </c>
      <c r="F52">
        <v>70</v>
      </c>
      <c r="G52">
        <v>50</v>
      </c>
      <c r="H52" t="s">
        <v>16</v>
      </c>
      <c r="I52" t="s">
        <v>28</v>
      </c>
    </row>
    <row r="53" spans="1:9" x14ac:dyDescent="0.3">
      <c r="A53" t="s">
        <v>85</v>
      </c>
      <c r="B53" t="s">
        <v>18</v>
      </c>
      <c r="C53" t="s">
        <v>54</v>
      </c>
      <c r="D53" t="s">
        <v>36</v>
      </c>
      <c r="E53">
        <v>85</v>
      </c>
      <c r="F53">
        <v>70</v>
      </c>
      <c r="G53">
        <v>0</v>
      </c>
      <c r="H53" t="s">
        <v>16</v>
      </c>
      <c r="I53" t="s">
        <v>11</v>
      </c>
    </row>
    <row r="54" spans="1:9" x14ac:dyDescent="0.3">
      <c r="A54" t="s">
        <v>86</v>
      </c>
      <c r="B54" t="s">
        <v>26</v>
      </c>
      <c r="C54" t="s">
        <v>14</v>
      </c>
      <c r="D54" t="s">
        <v>36</v>
      </c>
      <c r="E54">
        <v>86</v>
      </c>
      <c r="F54">
        <v>100</v>
      </c>
      <c r="G54">
        <v>50</v>
      </c>
      <c r="H54" t="s">
        <v>10</v>
      </c>
      <c r="I54" t="s">
        <v>28</v>
      </c>
    </row>
    <row r="55" spans="1:9" x14ac:dyDescent="0.3">
      <c r="A55" t="s">
        <v>87</v>
      </c>
      <c r="B55" t="s">
        <v>42</v>
      </c>
      <c r="C55" t="s">
        <v>27</v>
      </c>
      <c r="D55" t="s">
        <v>15</v>
      </c>
      <c r="E55">
        <v>81</v>
      </c>
      <c r="F55">
        <v>70</v>
      </c>
      <c r="G55">
        <v>100</v>
      </c>
      <c r="H55" t="s">
        <v>10</v>
      </c>
      <c r="I55" t="s">
        <v>21</v>
      </c>
    </row>
    <row r="56" spans="1:9" x14ac:dyDescent="0.3">
      <c r="A56" t="s">
        <v>88</v>
      </c>
      <c r="B56" t="s">
        <v>34</v>
      </c>
      <c r="C56" t="s">
        <v>39</v>
      </c>
      <c r="D56" t="s">
        <v>9</v>
      </c>
      <c r="E56">
        <v>88</v>
      </c>
      <c r="F56">
        <v>30</v>
      </c>
      <c r="G56">
        <v>50</v>
      </c>
      <c r="H56" t="s">
        <v>10</v>
      </c>
      <c r="I56" t="s">
        <v>28</v>
      </c>
    </row>
    <row r="57" spans="1:9" x14ac:dyDescent="0.3">
      <c r="A57" t="s">
        <v>89</v>
      </c>
      <c r="B57" t="s">
        <v>18</v>
      </c>
      <c r="C57" t="s">
        <v>8</v>
      </c>
      <c r="D57" t="s">
        <v>15</v>
      </c>
      <c r="E57">
        <v>88</v>
      </c>
      <c r="F57">
        <v>70</v>
      </c>
      <c r="G57">
        <v>50</v>
      </c>
      <c r="H57" t="s">
        <v>10</v>
      </c>
      <c r="I57" t="s">
        <v>28</v>
      </c>
    </row>
    <row r="58" spans="1:9" x14ac:dyDescent="0.3">
      <c r="A58" t="s">
        <v>90</v>
      </c>
      <c r="B58" t="s">
        <v>18</v>
      </c>
      <c r="C58" t="s">
        <v>39</v>
      </c>
      <c r="D58" t="s">
        <v>36</v>
      </c>
      <c r="E58">
        <v>95</v>
      </c>
      <c r="F58">
        <v>30</v>
      </c>
      <c r="G58">
        <v>0</v>
      </c>
      <c r="H58" t="s">
        <v>16</v>
      </c>
      <c r="I58" t="s">
        <v>21</v>
      </c>
    </row>
    <row r="59" spans="1:9" x14ac:dyDescent="0.3">
      <c r="A59" t="s">
        <v>91</v>
      </c>
      <c r="B59" t="s">
        <v>13</v>
      </c>
      <c r="C59" t="s">
        <v>39</v>
      </c>
      <c r="D59" t="s">
        <v>15</v>
      </c>
      <c r="E59">
        <v>68</v>
      </c>
      <c r="F59">
        <v>70</v>
      </c>
      <c r="G59">
        <v>0</v>
      </c>
      <c r="H59" t="s">
        <v>16</v>
      </c>
      <c r="I59" t="s">
        <v>21</v>
      </c>
    </row>
    <row r="60" spans="1:9" x14ac:dyDescent="0.3">
      <c r="A60" t="s">
        <v>92</v>
      </c>
      <c r="B60" t="s">
        <v>42</v>
      </c>
      <c r="C60" t="s">
        <v>8</v>
      </c>
      <c r="D60" t="s">
        <v>20</v>
      </c>
      <c r="E60">
        <v>73</v>
      </c>
      <c r="F60">
        <v>50</v>
      </c>
      <c r="G60">
        <v>50</v>
      </c>
      <c r="H60" t="s">
        <v>16</v>
      </c>
      <c r="I60" t="s">
        <v>28</v>
      </c>
    </row>
    <row r="61" spans="1:9" x14ac:dyDescent="0.3">
      <c r="A61" t="s">
        <v>93</v>
      </c>
      <c r="B61" t="s">
        <v>26</v>
      </c>
      <c r="C61" t="s">
        <v>8</v>
      </c>
      <c r="D61" t="s">
        <v>36</v>
      </c>
      <c r="E61">
        <v>71</v>
      </c>
      <c r="F61">
        <v>100</v>
      </c>
      <c r="G61">
        <v>50</v>
      </c>
      <c r="H61" t="s">
        <v>10</v>
      </c>
      <c r="I61" t="s">
        <v>28</v>
      </c>
    </row>
    <row r="62" spans="1:9" x14ac:dyDescent="0.3">
      <c r="A62" t="s">
        <v>94</v>
      </c>
      <c r="B62" t="s">
        <v>42</v>
      </c>
      <c r="C62" t="s">
        <v>46</v>
      </c>
      <c r="D62" t="s">
        <v>15</v>
      </c>
      <c r="E62">
        <v>85</v>
      </c>
      <c r="F62">
        <v>100</v>
      </c>
      <c r="G62">
        <v>0</v>
      </c>
      <c r="H62" t="s">
        <v>10</v>
      </c>
      <c r="I62" t="s">
        <v>28</v>
      </c>
    </row>
    <row r="63" spans="1:9" x14ac:dyDescent="0.3">
      <c r="A63" t="s">
        <v>95</v>
      </c>
      <c r="B63" t="s">
        <v>18</v>
      </c>
      <c r="C63" t="s">
        <v>39</v>
      </c>
      <c r="D63" t="s">
        <v>9</v>
      </c>
      <c r="E63">
        <v>85</v>
      </c>
      <c r="F63">
        <v>30</v>
      </c>
      <c r="G63">
        <v>50</v>
      </c>
      <c r="H63" t="s">
        <v>10</v>
      </c>
      <c r="I63" t="s">
        <v>11</v>
      </c>
    </row>
    <row r="64" spans="1:9" x14ac:dyDescent="0.3">
      <c r="A64" t="s">
        <v>96</v>
      </c>
      <c r="B64" t="s">
        <v>42</v>
      </c>
      <c r="C64" t="s">
        <v>8</v>
      </c>
      <c r="D64" t="s">
        <v>9</v>
      </c>
      <c r="E64">
        <v>84</v>
      </c>
      <c r="F64">
        <v>30</v>
      </c>
      <c r="G64">
        <v>50</v>
      </c>
      <c r="H64" t="s">
        <v>16</v>
      </c>
      <c r="I64" t="s">
        <v>24</v>
      </c>
    </row>
    <row r="65" spans="1:9" x14ac:dyDescent="0.3">
      <c r="A65" t="s">
        <v>97</v>
      </c>
      <c r="B65" t="s">
        <v>44</v>
      </c>
      <c r="C65" t="s">
        <v>46</v>
      </c>
      <c r="D65" t="s">
        <v>9</v>
      </c>
      <c r="E65">
        <v>93</v>
      </c>
      <c r="F65">
        <v>30</v>
      </c>
      <c r="G65">
        <v>0</v>
      </c>
      <c r="H65" t="s">
        <v>16</v>
      </c>
      <c r="I65" t="s">
        <v>24</v>
      </c>
    </row>
    <row r="66" spans="1:9" x14ac:dyDescent="0.3">
      <c r="A66" t="s">
        <v>98</v>
      </c>
      <c r="B66" t="s">
        <v>30</v>
      </c>
      <c r="C66" t="s">
        <v>54</v>
      </c>
      <c r="D66" t="s">
        <v>20</v>
      </c>
      <c r="E66">
        <v>75</v>
      </c>
      <c r="F66">
        <v>100</v>
      </c>
      <c r="G66">
        <v>100</v>
      </c>
      <c r="H66" t="s">
        <v>16</v>
      </c>
      <c r="I66" t="s">
        <v>24</v>
      </c>
    </row>
    <row r="67" spans="1:9" x14ac:dyDescent="0.3">
      <c r="A67" t="s">
        <v>99</v>
      </c>
      <c r="B67" t="s">
        <v>18</v>
      </c>
      <c r="C67" t="s">
        <v>23</v>
      </c>
      <c r="D67" t="s">
        <v>36</v>
      </c>
      <c r="E67">
        <v>83</v>
      </c>
      <c r="F67">
        <v>70</v>
      </c>
      <c r="G67">
        <v>100</v>
      </c>
      <c r="H67" t="s">
        <v>10</v>
      </c>
      <c r="I67" t="s">
        <v>21</v>
      </c>
    </row>
    <row r="68" spans="1:9" x14ac:dyDescent="0.3">
      <c r="A68" t="s">
        <v>100</v>
      </c>
      <c r="B68" t="s">
        <v>34</v>
      </c>
      <c r="C68" t="s">
        <v>54</v>
      </c>
      <c r="D68" t="s">
        <v>9</v>
      </c>
      <c r="E68">
        <v>92</v>
      </c>
      <c r="F68">
        <v>50</v>
      </c>
      <c r="G68">
        <v>100</v>
      </c>
      <c r="H68" t="s">
        <v>10</v>
      </c>
      <c r="I68" t="s">
        <v>21</v>
      </c>
    </row>
    <row r="69" spans="1:9" x14ac:dyDescent="0.3">
      <c r="A69" t="s">
        <v>101</v>
      </c>
      <c r="B69" t="s">
        <v>30</v>
      </c>
      <c r="C69" t="s">
        <v>27</v>
      </c>
      <c r="D69" t="s">
        <v>15</v>
      </c>
      <c r="E69">
        <v>84</v>
      </c>
      <c r="F69">
        <v>100</v>
      </c>
      <c r="G69">
        <v>0</v>
      </c>
      <c r="H69" t="s">
        <v>16</v>
      </c>
      <c r="I69" t="s">
        <v>24</v>
      </c>
    </row>
    <row r="70" spans="1:9" x14ac:dyDescent="0.3">
      <c r="A70" t="s">
        <v>102</v>
      </c>
      <c r="B70" t="s">
        <v>42</v>
      </c>
      <c r="C70" t="s">
        <v>19</v>
      </c>
      <c r="D70" t="s">
        <v>36</v>
      </c>
      <c r="E70">
        <v>70</v>
      </c>
      <c r="F70">
        <v>70</v>
      </c>
      <c r="G70">
        <v>0</v>
      </c>
      <c r="H70" t="s">
        <v>10</v>
      </c>
      <c r="I70" t="s">
        <v>11</v>
      </c>
    </row>
    <row r="71" spans="1:9" x14ac:dyDescent="0.3">
      <c r="A71" t="s">
        <v>103</v>
      </c>
      <c r="B71" t="s">
        <v>30</v>
      </c>
      <c r="C71" t="s">
        <v>23</v>
      </c>
      <c r="D71" t="s">
        <v>9</v>
      </c>
      <c r="E71">
        <v>91</v>
      </c>
      <c r="F71">
        <v>50</v>
      </c>
      <c r="G71">
        <v>50</v>
      </c>
      <c r="H71" t="s">
        <v>10</v>
      </c>
      <c r="I71" t="s">
        <v>28</v>
      </c>
    </row>
    <row r="72" spans="1:9" x14ac:dyDescent="0.3">
      <c r="A72" t="s">
        <v>104</v>
      </c>
      <c r="B72" t="s">
        <v>34</v>
      </c>
      <c r="C72" t="s">
        <v>31</v>
      </c>
      <c r="D72" t="s">
        <v>20</v>
      </c>
      <c r="E72">
        <v>68</v>
      </c>
      <c r="F72">
        <v>30</v>
      </c>
      <c r="G72">
        <v>0</v>
      </c>
      <c r="H72" t="s">
        <v>16</v>
      </c>
      <c r="I72" t="s">
        <v>21</v>
      </c>
    </row>
    <row r="73" spans="1:9" x14ac:dyDescent="0.3">
      <c r="A73" t="s">
        <v>105</v>
      </c>
      <c r="B73" t="s">
        <v>42</v>
      </c>
      <c r="C73" t="s">
        <v>39</v>
      </c>
      <c r="D73" t="s">
        <v>15</v>
      </c>
      <c r="E73">
        <v>70</v>
      </c>
      <c r="F73">
        <v>70</v>
      </c>
      <c r="G73">
        <v>100</v>
      </c>
      <c r="H73" t="s">
        <v>10</v>
      </c>
      <c r="I73" t="s">
        <v>21</v>
      </c>
    </row>
    <row r="74" spans="1:9" x14ac:dyDescent="0.3">
      <c r="A74" t="s">
        <v>106</v>
      </c>
      <c r="B74" t="s">
        <v>42</v>
      </c>
      <c r="C74" t="s">
        <v>48</v>
      </c>
      <c r="D74" t="s">
        <v>15</v>
      </c>
      <c r="E74">
        <v>84</v>
      </c>
      <c r="F74">
        <v>100</v>
      </c>
      <c r="G74">
        <v>50</v>
      </c>
      <c r="H74" t="s">
        <v>16</v>
      </c>
      <c r="I74" t="s">
        <v>11</v>
      </c>
    </row>
    <row r="75" spans="1:9" x14ac:dyDescent="0.3">
      <c r="A75" t="s">
        <v>107</v>
      </c>
      <c r="B75" t="s">
        <v>42</v>
      </c>
      <c r="C75" t="s">
        <v>23</v>
      </c>
      <c r="D75" t="s">
        <v>15</v>
      </c>
      <c r="E75">
        <v>74</v>
      </c>
      <c r="F75">
        <v>30</v>
      </c>
      <c r="G75">
        <v>100</v>
      </c>
      <c r="H75" t="s">
        <v>16</v>
      </c>
      <c r="I75" t="s">
        <v>28</v>
      </c>
    </row>
    <row r="76" spans="1:9" x14ac:dyDescent="0.3">
      <c r="A76" t="s">
        <v>108</v>
      </c>
      <c r="B76" t="s">
        <v>42</v>
      </c>
      <c r="C76" t="s">
        <v>46</v>
      </c>
      <c r="D76" t="s">
        <v>9</v>
      </c>
      <c r="E76">
        <v>90</v>
      </c>
      <c r="F76">
        <v>100</v>
      </c>
      <c r="G76">
        <v>100</v>
      </c>
      <c r="H76" t="s">
        <v>10</v>
      </c>
      <c r="I76" t="s">
        <v>28</v>
      </c>
    </row>
    <row r="77" spans="1:9" x14ac:dyDescent="0.3">
      <c r="A77" t="s">
        <v>109</v>
      </c>
      <c r="B77" t="s">
        <v>51</v>
      </c>
      <c r="C77" t="s">
        <v>54</v>
      </c>
      <c r="D77" t="s">
        <v>15</v>
      </c>
      <c r="E77">
        <v>75</v>
      </c>
      <c r="F77">
        <v>30</v>
      </c>
      <c r="G77">
        <v>0</v>
      </c>
      <c r="H77" t="s">
        <v>16</v>
      </c>
      <c r="I77" t="s">
        <v>21</v>
      </c>
    </row>
    <row r="78" spans="1:9" x14ac:dyDescent="0.3">
      <c r="A78" t="s">
        <v>110</v>
      </c>
      <c r="B78" t="s">
        <v>13</v>
      </c>
      <c r="C78" t="s">
        <v>54</v>
      </c>
      <c r="D78" t="s">
        <v>36</v>
      </c>
      <c r="E78">
        <v>78</v>
      </c>
      <c r="F78">
        <v>30</v>
      </c>
      <c r="G78">
        <v>50</v>
      </c>
      <c r="H78" t="s">
        <v>16</v>
      </c>
      <c r="I78" t="s">
        <v>24</v>
      </c>
    </row>
    <row r="79" spans="1:9" x14ac:dyDescent="0.3">
      <c r="A79" t="s">
        <v>111</v>
      </c>
      <c r="B79" t="s">
        <v>51</v>
      </c>
      <c r="C79" t="s">
        <v>46</v>
      </c>
      <c r="D79" t="s">
        <v>9</v>
      </c>
      <c r="E79">
        <v>88</v>
      </c>
      <c r="F79">
        <v>30</v>
      </c>
      <c r="G79">
        <v>50</v>
      </c>
      <c r="H79" t="s">
        <v>16</v>
      </c>
      <c r="I79" t="s">
        <v>28</v>
      </c>
    </row>
    <row r="80" spans="1:9" x14ac:dyDescent="0.3">
      <c r="A80" t="s">
        <v>112</v>
      </c>
      <c r="B80" t="s">
        <v>34</v>
      </c>
      <c r="C80" t="s">
        <v>8</v>
      </c>
      <c r="D80" t="s">
        <v>15</v>
      </c>
      <c r="E80">
        <v>85</v>
      </c>
      <c r="F80">
        <v>100</v>
      </c>
      <c r="G80">
        <v>100</v>
      </c>
      <c r="H80" t="s">
        <v>10</v>
      </c>
      <c r="I80" t="s">
        <v>24</v>
      </c>
    </row>
    <row r="81" spans="1:9" x14ac:dyDescent="0.3">
      <c r="A81" t="s">
        <v>113</v>
      </c>
      <c r="B81" t="s">
        <v>30</v>
      </c>
      <c r="C81" t="s">
        <v>31</v>
      </c>
      <c r="D81" t="s">
        <v>36</v>
      </c>
      <c r="E81">
        <v>76</v>
      </c>
      <c r="F81">
        <v>100</v>
      </c>
      <c r="G81">
        <v>0</v>
      </c>
      <c r="H81" t="s">
        <v>16</v>
      </c>
      <c r="I81" t="s">
        <v>11</v>
      </c>
    </row>
    <row r="82" spans="1:9" x14ac:dyDescent="0.3">
      <c r="A82" t="s">
        <v>114</v>
      </c>
      <c r="B82" t="s">
        <v>42</v>
      </c>
      <c r="C82" t="s">
        <v>19</v>
      </c>
      <c r="D82" t="s">
        <v>20</v>
      </c>
      <c r="E82">
        <v>86</v>
      </c>
      <c r="F82">
        <v>30</v>
      </c>
      <c r="G82">
        <v>100</v>
      </c>
      <c r="H82" t="s">
        <v>10</v>
      </c>
      <c r="I82" t="s">
        <v>24</v>
      </c>
    </row>
    <row r="83" spans="1:9" x14ac:dyDescent="0.3">
      <c r="A83" t="s">
        <v>115</v>
      </c>
      <c r="B83" t="s">
        <v>53</v>
      </c>
      <c r="C83" t="s">
        <v>23</v>
      </c>
      <c r="D83" t="s">
        <v>15</v>
      </c>
      <c r="E83">
        <v>76</v>
      </c>
      <c r="F83">
        <v>30</v>
      </c>
      <c r="G83">
        <v>0</v>
      </c>
      <c r="H83" t="s">
        <v>10</v>
      </c>
      <c r="I83" t="s">
        <v>21</v>
      </c>
    </row>
    <row r="84" spans="1:9" x14ac:dyDescent="0.3">
      <c r="A84" t="s">
        <v>116</v>
      </c>
      <c r="B84" t="s">
        <v>53</v>
      </c>
      <c r="C84" t="s">
        <v>14</v>
      </c>
      <c r="D84" t="s">
        <v>36</v>
      </c>
      <c r="E84">
        <v>90</v>
      </c>
      <c r="F84">
        <v>100</v>
      </c>
      <c r="G84">
        <v>100</v>
      </c>
      <c r="H84" t="s">
        <v>10</v>
      </c>
      <c r="I84" t="s">
        <v>24</v>
      </c>
    </row>
    <row r="85" spans="1:9" x14ac:dyDescent="0.3">
      <c r="A85" t="s">
        <v>117</v>
      </c>
      <c r="B85" t="s">
        <v>44</v>
      </c>
      <c r="C85" t="s">
        <v>31</v>
      </c>
      <c r="D85" t="s">
        <v>36</v>
      </c>
      <c r="E85">
        <v>68</v>
      </c>
      <c r="F85">
        <v>100</v>
      </c>
      <c r="G85">
        <v>50</v>
      </c>
      <c r="H85" t="s">
        <v>16</v>
      </c>
      <c r="I85" t="s">
        <v>11</v>
      </c>
    </row>
    <row r="86" spans="1:9" x14ac:dyDescent="0.3">
      <c r="A86" t="s">
        <v>118</v>
      </c>
      <c r="B86" t="s">
        <v>30</v>
      </c>
      <c r="C86" t="s">
        <v>46</v>
      </c>
      <c r="D86" t="s">
        <v>15</v>
      </c>
      <c r="E86">
        <v>86</v>
      </c>
      <c r="F86">
        <v>30</v>
      </c>
      <c r="G86">
        <v>50</v>
      </c>
      <c r="H86" t="s">
        <v>16</v>
      </c>
      <c r="I86" t="s">
        <v>28</v>
      </c>
    </row>
    <row r="87" spans="1:9" x14ac:dyDescent="0.3">
      <c r="A87" t="s">
        <v>119</v>
      </c>
      <c r="B87" t="s">
        <v>30</v>
      </c>
      <c r="C87" t="s">
        <v>46</v>
      </c>
      <c r="D87" t="s">
        <v>9</v>
      </c>
      <c r="E87">
        <v>86</v>
      </c>
      <c r="F87">
        <v>30</v>
      </c>
      <c r="G87">
        <v>0</v>
      </c>
      <c r="H87" t="s">
        <v>10</v>
      </c>
      <c r="I87" t="s">
        <v>24</v>
      </c>
    </row>
    <row r="88" spans="1:9" x14ac:dyDescent="0.3">
      <c r="A88" t="s">
        <v>120</v>
      </c>
      <c r="B88" t="s">
        <v>53</v>
      </c>
      <c r="C88" t="s">
        <v>8</v>
      </c>
      <c r="D88" t="s">
        <v>15</v>
      </c>
      <c r="E88">
        <v>77</v>
      </c>
      <c r="F88">
        <v>50</v>
      </c>
      <c r="G88">
        <v>50</v>
      </c>
      <c r="H88" t="s">
        <v>10</v>
      </c>
      <c r="I88" t="s">
        <v>11</v>
      </c>
    </row>
    <row r="89" spans="1:9" x14ac:dyDescent="0.3">
      <c r="A89" t="s">
        <v>121</v>
      </c>
      <c r="B89" t="s">
        <v>53</v>
      </c>
      <c r="C89" t="s">
        <v>23</v>
      </c>
      <c r="D89" t="s">
        <v>15</v>
      </c>
      <c r="E89">
        <v>74</v>
      </c>
      <c r="F89">
        <v>70</v>
      </c>
      <c r="G89">
        <v>0</v>
      </c>
      <c r="H89" t="s">
        <v>10</v>
      </c>
      <c r="I89" t="s">
        <v>24</v>
      </c>
    </row>
    <row r="90" spans="1:9" x14ac:dyDescent="0.3">
      <c r="A90" t="s">
        <v>122</v>
      </c>
      <c r="B90" t="s">
        <v>30</v>
      </c>
      <c r="C90" t="s">
        <v>14</v>
      </c>
      <c r="D90" t="s">
        <v>20</v>
      </c>
      <c r="E90">
        <v>73</v>
      </c>
      <c r="F90">
        <v>100</v>
      </c>
      <c r="G90">
        <v>100</v>
      </c>
      <c r="H90" t="s">
        <v>16</v>
      </c>
      <c r="I90" t="s">
        <v>21</v>
      </c>
    </row>
    <row r="91" spans="1:9" x14ac:dyDescent="0.3">
      <c r="A91" t="s">
        <v>123</v>
      </c>
      <c r="B91" t="s">
        <v>7</v>
      </c>
      <c r="C91" t="s">
        <v>23</v>
      </c>
      <c r="D91" t="s">
        <v>20</v>
      </c>
      <c r="E91">
        <v>84</v>
      </c>
      <c r="F91">
        <v>70</v>
      </c>
      <c r="G91">
        <v>0</v>
      </c>
      <c r="H91" t="s">
        <v>16</v>
      </c>
      <c r="I91" t="s">
        <v>21</v>
      </c>
    </row>
    <row r="92" spans="1:9" x14ac:dyDescent="0.3">
      <c r="A92" t="s">
        <v>124</v>
      </c>
      <c r="B92" t="s">
        <v>7</v>
      </c>
      <c r="C92" t="s">
        <v>23</v>
      </c>
      <c r="D92" t="s">
        <v>36</v>
      </c>
      <c r="E92">
        <v>67</v>
      </c>
      <c r="F92">
        <v>50</v>
      </c>
      <c r="G92">
        <v>100</v>
      </c>
      <c r="H92" t="s">
        <v>10</v>
      </c>
      <c r="I92" t="s">
        <v>11</v>
      </c>
    </row>
    <row r="93" spans="1:9" x14ac:dyDescent="0.3">
      <c r="A93" t="s">
        <v>125</v>
      </c>
      <c r="B93" t="s">
        <v>7</v>
      </c>
      <c r="C93" t="s">
        <v>8</v>
      </c>
      <c r="D93" t="s">
        <v>36</v>
      </c>
      <c r="E93">
        <v>90</v>
      </c>
      <c r="F93">
        <v>30</v>
      </c>
      <c r="G93">
        <v>100</v>
      </c>
      <c r="H93" t="s">
        <v>16</v>
      </c>
      <c r="I93" t="s">
        <v>21</v>
      </c>
    </row>
    <row r="94" spans="1:9" x14ac:dyDescent="0.3">
      <c r="A94" t="s">
        <v>126</v>
      </c>
      <c r="B94" t="s">
        <v>53</v>
      </c>
      <c r="C94" t="s">
        <v>27</v>
      </c>
      <c r="D94" t="s">
        <v>20</v>
      </c>
      <c r="E94">
        <v>73</v>
      </c>
      <c r="F94">
        <v>50</v>
      </c>
      <c r="G94">
        <v>100</v>
      </c>
      <c r="H94" t="s">
        <v>16</v>
      </c>
      <c r="I94" t="s">
        <v>24</v>
      </c>
    </row>
    <row r="95" spans="1:9" x14ac:dyDescent="0.3">
      <c r="A95" t="s">
        <v>127</v>
      </c>
      <c r="B95" t="s">
        <v>44</v>
      </c>
      <c r="C95" t="s">
        <v>31</v>
      </c>
      <c r="D95" t="s">
        <v>20</v>
      </c>
      <c r="E95">
        <v>83</v>
      </c>
      <c r="F95">
        <v>50</v>
      </c>
      <c r="G95">
        <v>100</v>
      </c>
      <c r="H95" t="s">
        <v>16</v>
      </c>
      <c r="I95" t="s">
        <v>21</v>
      </c>
    </row>
    <row r="96" spans="1:9" x14ac:dyDescent="0.3">
      <c r="A96" t="s">
        <v>128</v>
      </c>
      <c r="B96" t="s">
        <v>30</v>
      </c>
      <c r="C96" t="s">
        <v>19</v>
      </c>
      <c r="D96" t="s">
        <v>9</v>
      </c>
      <c r="E96">
        <v>87</v>
      </c>
      <c r="F96">
        <v>50</v>
      </c>
      <c r="G96">
        <v>0</v>
      </c>
      <c r="H96" t="s">
        <v>16</v>
      </c>
      <c r="I96" t="s">
        <v>28</v>
      </c>
    </row>
    <row r="97" spans="1:9" x14ac:dyDescent="0.3">
      <c r="A97" t="s">
        <v>129</v>
      </c>
      <c r="B97" t="s">
        <v>7</v>
      </c>
      <c r="C97" t="s">
        <v>19</v>
      </c>
      <c r="D97" t="s">
        <v>36</v>
      </c>
      <c r="E97">
        <v>73</v>
      </c>
      <c r="F97">
        <v>50</v>
      </c>
      <c r="G97">
        <v>0</v>
      </c>
      <c r="H97" t="s">
        <v>16</v>
      </c>
      <c r="I97" t="s">
        <v>24</v>
      </c>
    </row>
    <row r="98" spans="1:9" x14ac:dyDescent="0.3">
      <c r="A98" t="s">
        <v>130</v>
      </c>
      <c r="B98" t="s">
        <v>30</v>
      </c>
      <c r="C98" t="s">
        <v>14</v>
      </c>
      <c r="D98" t="s">
        <v>20</v>
      </c>
      <c r="E98">
        <v>80</v>
      </c>
      <c r="F98">
        <v>30</v>
      </c>
      <c r="G98">
        <v>50</v>
      </c>
      <c r="H98" t="s">
        <v>16</v>
      </c>
      <c r="I98" t="s">
        <v>28</v>
      </c>
    </row>
    <row r="99" spans="1:9" x14ac:dyDescent="0.3">
      <c r="A99" t="s">
        <v>131</v>
      </c>
      <c r="B99" t="s">
        <v>26</v>
      </c>
      <c r="C99" t="s">
        <v>19</v>
      </c>
      <c r="D99" t="s">
        <v>36</v>
      </c>
      <c r="E99">
        <v>79</v>
      </c>
      <c r="F99">
        <v>100</v>
      </c>
      <c r="G99">
        <v>100</v>
      </c>
      <c r="H99" t="s">
        <v>16</v>
      </c>
      <c r="I99" t="s">
        <v>21</v>
      </c>
    </row>
    <row r="100" spans="1:9" x14ac:dyDescent="0.3">
      <c r="A100" t="s">
        <v>132</v>
      </c>
      <c r="B100" t="s">
        <v>51</v>
      </c>
      <c r="C100" t="s">
        <v>31</v>
      </c>
      <c r="D100" t="s">
        <v>15</v>
      </c>
      <c r="E100">
        <v>92</v>
      </c>
      <c r="F100">
        <v>50</v>
      </c>
      <c r="G100">
        <v>50</v>
      </c>
      <c r="H100" t="s">
        <v>10</v>
      </c>
      <c r="I100" t="s">
        <v>28</v>
      </c>
    </row>
    <row r="101" spans="1:9" x14ac:dyDescent="0.3">
      <c r="A101" t="s">
        <v>133</v>
      </c>
      <c r="B101" t="s">
        <v>51</v>
      </c>
      <c r="C101" t="s">
        <v>54</v>
      </c>
      <c r="D101" t="s">
        <v>36</v>
      </c>
      <c r="E101">
        <v>85</v>
      </c>
      <c r="F101">
        <v>50</v>
      </c>
      <c r="G101">
        <v>50</v>
      </c>
      <c r="H101" t="s">
        <v>16</v>
      </c>
      <c r="I101" t="s">
        <v>11</v>
      </c>
    </row>
    <row r="102" spans="1:9" x14ac:dyDescent="0.3">
      <c r="A102" t="s">
        <v>134</v>
      </c>
      <c r="B102" t="s">
        <v>13</v>
      </c>
      <c r="C102" t="s">
        <v>19</v>
      </c>
      <c r="D102" t="s">
        <v>36</v>
      </c>
      <c r="E102">
        <v>72</v>
      </c>
      <c r="F102">
        <v>100</v>
      </c>
      <c r="G102">
        <v>0</v>
      </c>
      <c r="H102" t="s">
        <v>10</v>
      </c>
      <c r="I102" t="s">
        <v>11</v>
      </c>
    </row>
    <row r="103" spans="1:9" x14ac:dyDescent="0.3">
      <c r="A103" t="s">
        <v>135</v>
      </c>
      <c r="B103" t="s">
        <v>30</v>
      </c>
      <c r="C103" t="s">
        <v>27</v>
      </c>
      <c r="D103" t="s">
        <v>36</v>
      </c>
      <c r="E103">
        <v>79</v>
      </c>
      <c r="F103">
        <v>100</v>
      </c>
      <c r="G103">
        <v>0</v>
      </c>
      <c r="H103" t="s">
        <v>10</v>
      </c>
      <c r="I103" t="s">
        <v>21</v>
      </c>
    </row>
  </sheetData>
  <sortState xmlns:xlrd2="http://schemas.microsoft.com/office/spreadsheetml/2017/richdata2" ref="A4:I103">
    <sortCondition ref="A7:A103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249977111117893"/>
  </sheetPr>
  <dimension ref="A1:B11"/>
  <sheetViews>
    <sheetView workbookViewId="0">
      <selection activeCell="B1" sqref="B1:B1048576"/>
    </sheetView>
  </sheetViews>
  <sheetFormatPr defaultRowHeight="14.4" x14ac:dyDescent="0.3"/>
  <cols>
    <col min="2" max="2" width="18.109375" style="6" bestFit="1" customWidth="1"/>
  </cols>
  <sheetData>
    <row r="1" spans="1:2" s="4" customFormat="1" ht="15" thickBot="1" x14ac:dyDescent="0.35">
      <c r="A1" s="2" t="s">
        <v>0</v>
      </c>
      <c r="B1" s="5" t="s">
        <v>153</v>
      </c>
    </row>
    <row r="2" spans="1:2" x14ac:dyDescent="0.3">
      <c r="A2" t="s">
        <v>80</v>
      </c>
      <c r="B2" s="6">
        <v>45738</v>
      </c>
    </row>
    <row r="3" spans="1:2" x14ac:dyDescent="0.3">
      <c r="A3" t="s">
        <v>47</v>
      </c>
      <c r="B3" s="6">
        <v>45723</v>
      </c>
    </row>
    <row r="4" spans="1:2" x14ac:dyDescent="0.3">
      <c r="A4" t="s">
        <v>112</v>
      </c>
      <c r="B4" s="6">
        <v>45741</v>
      </c>
    </row>
    <row r="5" spans="1:2" x14ac:dyDescent="0.3">
      <c r="A5" t="s">
        <v>83</v>
      </c>
      <c r="B5" s="6">
        <v>45740</v>
      </c>
    </row>
    <row r="6" spans="1:2" x14ac:dyDescent="0.3">
      <c r="A6" t="s">
        <v>71</v>
      </c>
      <c r="B6" s="6">
        <v>45718</v>
      </c>
    </row>
    <row r="7" spans="1:2" x14ac:dyDescent="0.3">
      <c r="A7" t="s">
        <v>25</v>
      </c>
      <c r="B7" s="6">
        <v>45731</v>
      </c>
    </row>
    <row r="8" spans="1:2" x14ac:dyDescent="0.3">
      <c r="A8" t="s">
        <v>135</v>
      </c>
      <c r="B8" s="6">
        <v>45725</v>
      </c>
    </row>
    <row r="9" spans="1:2" x14ac:dyDescent="0.3">
      <c r="A9" t="s">
        <v>76</v>
      </c>
      <c r="B9" s="6">
        <v>45729</v>
      </c>
    </row>
    <row r="10" spans="1:2" x14ac:dyDescent="0.3">
      <c r="A10" t="s">
        <v>38</v>
      </c>
      <c r="B10" s="6">
        <v>45738</v>
      </c>
    </row>
    <row r="11" spans="1:2" x14ac:dyDescent="0.3">
      <c r="A11" t="s">
        <v>22</v>
      </c>
      <c r="B11" s="6">
        <v>45720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14999847407452621"/>
  </sheetPr>
  <dimension ref="A1:I11"/>
  <sheetViews>
    <sheetView workbookViewId="0">
      <selection activeCell="B1" sqref="B1:B1048576"/>
    </sheetView>
  </sheetViews>
  <sheetFormatPr defaultRowHeight="14.4" x14ac:dyDescent="0.3"/>
  <cols>
    <col min="2" max="2" width="18.109375" style="6" bestFit="1" customWidth="1"/>
  </cols>
  <sheetData>
    <row r="1" spans="1:9" ht="15" thickBot="1" x14ac:dyDescent="0.35">
      <c r="A1" s="2" t="s">
        <v>0</v>
      </c>
      <c r="B1" s="5" t="s">
        <v>153</v>
      </c>
      <c r="C1" s="4"/>
      <c r="D1" s="4"/>
      <c r="E1" s="4"/>
      <c r="F1" s="4"/>
      <c r="G1" s="4"/>
      <c r="H1" s="4"/>
      <c r="I1" s="4"/>
    </row>
    <row r="2" spans="1:9" x14ac:dyDescent="0.3">
      <c r="A2" t="s">
        <v>95</v>
      </c>
      <c r="B2" s="6">
        <v>45749</v>
      </c>
    </row>
    <row r="3" spans="1:9" x14ac:dyDescent="0.3">
      <c r="A3" t="s">
        <v>85</v>
      </c>
      <c r="B3" s="6">
        <v>45753</v>
      </c>
    </row>
    <row r="4" spans="1:9" x14ac:dyDescent="0.3">
      <c r="A4" t="s">
        <v>132</v>
      </c>
      <c r="B4" s="6">
        <v>45750</v>
      </c>
    </row>
    <row r="5" spans="1:9" x14ac:dyDescent="0.3">
      <c r="A5" t="s">
        <v>90</v>
      </c>
      <c r="B5" s="6">
        <v>45755</v>
      </c>
    </row>
    <row r="6" spans="1:9" x14ac:dyDescent="0.3">
      <c r="A6" t="s">
        <v>85</v>
      </c>
      <c r="B6" s="6">
        <v>45760</v>
      </c>
    </row>
    <row r="7" spans="1:9" x14ac:dyDescent="0.3">
      <c r="A7" t="s">
        <v>92</v>
      </c>
      <c r="B7" s="6">
        <v>45760</v>
      </c>
    </row>
    <row r="8" spans="1:9" x14ac:dyDescent="0.3">
      <c r="A8" t="s">
        <v>62</v>
      </c>
      <c r="B8" s="6">
        <v>45753</v>
      </c>
    </row>
    <row r="9" spans="1:9" x14ac:dyDescent="0.3">
      <c r="A9" t="s">
        <v>89</v>
      </c>
      <c r="B9" s="6">
        <v>45762</v>
      </c>
    </row>
    <row r="10" spans="1:9" x14ac:dyDescent="0.3">
      <c r="A10" t="s">
        <v>106</v>
      </c>
      <c r="B10" s="6">
        <v>45773</v>
      </c>
    </row>
    <row r="11" spans="1:9" x14ac:dyDescent="0.3">
      <c r="A11" t="s">
        <v>105</v>
      </c>
      <c r="B11" s="6">
        <v>45752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4.9989318521683403E-2"/>
  </sheetPr>
  <dimension ref="A1:I11"/>
  <sheetViews>
    <sheetView workbookViewId="0">
      <selection activeCell="S27" sqref="S27"/>
    </sheetView>
  </sheetViews>
  <sheetFormatPr defaultRowHeight="14.4" x14ac:dyDescent="0.3"/>
  <cols>
    <col min="2" max="2" width="18.109375" style="6" bestFit="1" customWidth="1"/>
  </cols>
  <sheetData>
    <row r="1" spans="1:9" ht="15" thickBot="1" x14ac:dyDescent="0.35">
      <c r="A1" s="2" t="s">
        <v>0</v>
      </c>
      <c r="B1" s="5" t="s">
        <v>153</v>
      </c>
      <c r="C1" s="4"/>
      <c r="D1" s="4"/>
      <c r="E1" s="4"/>
      <c r="F1" s="4"/>
      <c r="G1" s="4"/>
      <c r="H1" s="4"/>
      <c r="I1" s="4"/>
    </row>
    <row r="2" spans="1:9" x14ac:dyDescent="0.3">
      <c r="A2" t="s">
        <v>52</v>
      </c>
      <c r="B2" s="6">
        <v>45779</v>
      </c>
    </row>
    <row r="3" spans="1:9" x14ac:dyDescent="0.3">
      <c r="A3" t="s">
        <v>35</v>
      </c>
      <c r="B3" s="6">
        <v>45802</v>
      </c>
    </row>
    <row r="4" spans="1:9" x14ac:dyDescent="0.3">
      <c r="A4" t="s">
        <v>114</v>
      </c>
      <c r="B4" s="6">
        <v>45786</v>
      </c>
    </row>
    <row r="5" spans="1:9" x14ac:dyDescent="0.3">
      <c r="A5" t="s">
        <v>87</v>
      </c>
      <c r="B5" s="6">
        <v>45784</v>
      </c>
    </row>
    <row r="6" spans="1:9" x14ac:dyDescent="0.3">
      <c r="A6" t="s">
        <v>69</v>
      </c>
      <c r="B6" s="6">
        <v>45782</v>
      </c>
    </row>
    <row r="7" spans="1:9" x14ac:dyDescent="0.3">
      <c r="A7" t="s">
        <v>6</v>
      </c>
      <c r="B7" s="6">
        <v>45781</v>
      </c>
    </row>
    <row r="8" spans="1:9" x14ac:dyDescent="0.3">
      <c r="A8" t="s">
        <v>114</v>
      </c>
      <c r="B8" s="6">
        <v>45802</v>
      </c>
    </row>
    <row r="9" spans="1:9" x14ac:dyDescent="0.3">
      <c r="A9" t="s">
        <v>101</v>
      </c>
      <c r="B9" s="6">
        <v>45793</v>
      </c>
    </row>
    <row r="10" spans="1:9" x14ac:dyDescent="0.3">
      <c r="A10" t="s">
        <v>121</v>
      </c>
      <c r="B10" s="6">
        <v>45789</v>
      </c>
    </row>
    <row r="11" spans="1:9" x14ac:dyDescent="0.3">
      <c r="A11" t="s">
        <v>78</v>
      </c>
      <c r="B11" s="6">
        <v>45801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I103"/>
  <sheetViews>
    <sheetView workbookViewId="0">
      <selection activeCell="E3" sqref="E3"/>
    </sheetView>
  </sheetViews>
  <sheetFormatPr defaultRowHeight="14.4" x14ac:dyDescent="0.3"/>
  <cols>
    <col min="1" max="1" width="14.77734375" customWidth="1"/>
    <col min="2" max="2" width="10.21875" bestFit="1" customWidth="1"/>
    <col min="3" max="3" width="9.88671875" bestFit="1" customWidth="1"/>
    <col min="4" max="4" width="11.21875" bestFit="1" customWidth="1"/>
    <col min="5" max="5" width="19.21875" customWidth="1"/>
    <col min="6" max="6" width="15.6640625" customWidth="1"/>
    <col min="7" max="7" width="11.77734375" bestFit="1" customWidth="1"/>
    <col min="8" max="8" width="9.44140625" bestFit="1" customWidth="1"/>
    <col min="9" max="9" width="9.88671875" bestFit="1" customWidth="1"/>
  </cols>
  <sheetData>
    <row r="1" spans="1:9" ht="23.4" x14ac:dyDescent="0.45">
      <c r="A1" s="1" t="s">
        <v>158</v>
      </c>
    </row>
    <row r="3" spans="1:9" ht="1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216</v>
      </c>
      <c r="F3" s="2" t="s">
        <v>161</v>
      </c>
      <c r="G3" s="2" t="s">
        <v>162</v>
      </c>
      <c r="H3" s="2" t="s">
        <v>4</v>
      </c>
      <c r="I3" s="2" t="s">
        <v>5</v>
      </c>
    </row>
    <row r="4" spans="1:9" x14ac:dyDescent="0.3">
      <c r="A4" t="s">
        <v>6</v>
      </c>
      <c r="B4" t="s">
        <v>7</v>
      </c>
      <c r="C4" t="s">
        <v>8</v>
      </c>
      <c r="D4" t="s">
        <v>9</v>
      </c>
      <c r="E4">
        <v>86</v>
      </c>
      <c r="F4">
        <v>100</v>
      </c>
      <c r="G4">
        <v>0</v>
      </c>
      <c r="H4" t="s">
        <v>10</v>
      </c>
      <c r="I4" t="s">
        <v>11</v>
      </c>
    </row>
    <row r="5" spans="1:9" x14ac:dyDescent="0.3">
      <c r="A5" t="s">
        <v>12</v>
      </c>
      <c r="B5" t="s">
        <v>13</v>
      </c>
      <c r="C5" t="s">
        <v>14</v>
      </c>
      <c r="D5" t="s">
        <v>15</v>
      </c>
      <c r="E5">
        <v>91</v>
      </c>
      <c r="F5">
        <v>70</v>
      </c>
      <c r="G5">
        <v>50</v>
      </c>
      <c r="H5" t="s">
        <v>10</v>
      </c>
      <c r="I5" t="s">
        <v>28</v>
      </c>
    </row>
    <row r="6" spans="1:9" x14ac:dyDescent="0.3">
      <c r="A6" t="s">
        <v>17</v>
      </c>
      <c r="B6" t="s">
        <v>18</v>
      </c>
      <c r="C6" t="s">
        <v>19</v>
      </c>
      <c r="D6" t="s">
        <v>20</v>
      </c>
      <c r="E6">
        <v>90</v>
      </c>
      <c r="F6">
        <v>50</v>
      </c>
      <c r="G6">
        <v>50</v>
      </c>
      <c r="H6" t="s">
        <v>10</v>
      </c>
      <c r="I6" t="s">
        <v>24</v>
      </c>
    </row>
    <row r="7" spans="1:9" x14ac:dyDescent="0.3">
      <c r="A7" t="s">
        <v>22</v>
      </c>
      <c r="B7" t="s">
        <v>13</v>
      </c>
      <c r="C7" t="s">
        <v>23</v>
      </c>
      <c r="D7" t="s">
        <v>20</v>
      </c>
      <c r="E7">
        <v>70</v>
      </c>
      <c r="F7">
        <v>100</v>
      </c>
      <c r="G7">
        <v>100</v>
      </c>
      <c r="H7" t="s">
        <v>10</v>
      </c>
      <c r="I7" t="s">
        <v>21</v>
      </c>
    </row>
    <row r="8" spans="1:9" x14ac:dyDescent="0.3">
      <c r="A8" t="s">
        <v>25</v>
      </c>
      <c r="B8" t="s">
        <v>26</v>
      </c>
      <c r="C8" t="s">
        <v>27</v>
      </c>
      <c r="D8" t="s">
        <v>20</v>
      </c>
      <c r="E8">
        <v>75</v>
      </c>
      <c r="F8">
        <v>70</v>
      </c>
      <c r="G8">
        <v>100</v>
      </c>
      <c r="H8" t="s">
        <v>16</v>
      </c>
      <c r="I8" t="s">
        <v>24</v>
      </c>
    </row>
    <row r="9" spans="1:9" x14ac:dyDescent="0.3">
      <c r="A9" t="s">
        <v>29</v>
      </c>
      <c r="B9" t="s">
        <v>30</v>
      </c>
      <c r="C9" t="s">
        <v>31</v>
      </c>
      <c r="D9" t="s">
        <v>9</v>
      </c>
      <c r="E9">
        <v>87</v>
      </c>
      <c r="F9">
        <v>30</v>
      </c>
      <c r="G9">
        <v>0</v>
      </c>
      <c r="H9" t="s">
        <v>10</v>
      </c>
      <c r="I9" t="s">
        <v>24</v>
      </c>
    </row>
    <row r="10" spans="1:9" x14ac:dyDescent="0.3">
      <c r="A10" t="s">
        <v>32</v>
      </c>
      <c r="B10" t="s">
        <v>13</v>
      </c>
      <c r="C10" t="s">
        <v>19</v>
      </c>
      <c r="D10" t="s">
        <v>15</v>
      </c>
      <c r="E10">
        <v>72</v>
      </c>
      <c r="F10">
        <v>30</v>
      </c>
      <c r="G10">
        <v>50</v>
      </c>
      <c r="H10" t="s">
        <v>10</v>
      </c>
      <c r="I10" t="s">
        <v>28</v>
      </c>
    </row>
    <row r="11" spans="1:9" x14ac:dyDescent="0.3">
      <c r="A11" t="s">
        <v>33</v>
      </c>
      <c r="B11" t="s">
        <v>34</v>
      </c>
      <c r="C11" t="s">
        <v>14</v>
      </c>
      <c r="D11" t="s">
        <v>20</v>
      </c>
      <c r="E11">
        <v>94</v>
      </c>
      <c r="F11">
        <v>100</v>
      </c>
      <c r="G11">
        <v>50</v>
      </c>
      <c r="H11" t="s">
        <v>10</v>
      </c>
      <c r="I11" t="s">
        <v>24</v>
      </c>
    </row>
    <row r="12" spans="1:9" x14ac:dyDescent="0.3">
      <c r="A12" t="s">
        <v>35</v>
      </c>
      <c r="B12" t="s">
        <v>18</v>
      </c>
      <c r="C12" t="s">
        <v>14</v>
      </c>
      <c r="D12" t="s">
        <v>36</v>
      </c>
      <c r="E12">
        <v>66</v>
      </c>
      <c r="F12">
        <v>30</v>
      </c>
      <c r="G12">
        <v>0</v>
      </c>
      <c r="H12" t="s">
        <v>16</v>
      </c>
      <c r="I12" t="s">
        <v>28</v>
      </c>
    </row>
    <row r="13" spans="1:9" x14ac:dyDescent="0.3">
      <c r="A13" t="s">
        <v>37</v>
      </c>
      <c r="B13" t="s">
        <v>26</v>
      </c>
      <c r="C13" t="s">
        <v>19</v>
      </c>
      <c r="D13" t="s">
        <v>20</v>
      </c>
      <c r="E13">
        <v>83</v>
      </c>
      <c r="F13">
        <v>70</v>
      </c>
      <c r="G13">
        <v>50</v>
      </c>
      <c r="H13" t="s">
        <v>10</v>
      </c>
      <c r="I13" t="s">
        <v>11</v>
      </c>
    </row>
    <row r="14" spans="1:9" x14ac:dyDescent="0.3">
      <c r="A14" t="s">
        <v>38</v>
      </c>
      <c r="B14" t="s">
        <v>34</v>
      </c>
      <c r="C14" t="s">
        <v>39</v>
      </c>
      <c r="D14" t="s">
        <v>36</v>
      </c>
      <c r="E14">
        <v>83</v>
      </c>
      <c r="F14">
        <v>50</v>
      </c>
      <c r="G14">
        <v>100</v>
      </c>
      <c r="H14" t="s">
        <v>16</v>
      </c>
      <c r="I14" t="s">
        <v>21</v>
      </c>
    </row>
    <row r="15" spans="1:9" x14ac:dyDescent="0.3">
      <c r="A15" t="s">
        <v>40</v>
      </c>
      <c r="B15" t="s">
        <v>7</v>
      </c>
      <c r="C15" t="s">
        <v>8</v>
      </c>
      <c r="D15" t="s">
        <v>36</v>
      </c>
      <c r="E15">
        <v>93</v>
      </c>
      <c r="F15">
        <v>70</v>
      </c>
      <c r="G15">
        <v>50</v>
      </c>
      <c r="H15" t="s">
        <v>10</v>
      </c>
      <c r="I15" t="s">
        <v>28</v>
      </c>
    </row>
    <row r="16" spans="1:9" x14ac:dyDescent="0.3">
      <c r="A16" t="s">
        <v>41</v>
      </c>
      <c r="B16" t="s">
        <v>42</v>
      </c>
      <c r="C16" t="s">
        <v>14</v>
      </c>
      <c r="D16" t="s">
        <v>20</v>
      </c>
      <c r="E16">
        <v>78</v>
      </c>
      <c r="F16">
        <v>100</v>
      </c>
      <c r="G16">
        <v>50</v>
      </c>
      <c r="H16" t="s">
        <v>16</v>
      </c>
      <c r="I16" t="s">
        <v>21</v>
      </c>
    </row>
    <row r="17" spans="1:9" x14ac:dyDescent="0.3">
      <c r="A17" t="s">
        <v>43</v>
      </c>
      <c r="B17" t="s">
        <v>44</v>
      </c>
      <c r="C17" t="s">
        <v>39</v>
      </c>
      <c r="D17" t="s">
        <v>36</v>
      </c>
      <c r="E17">
        <v>80</v>
      </c>
      <c r="F17">
        <v>100</v>
      </c>
      <c r="G17">
        <v>0</v>
      </c>
      <c r="H17" t="s">
        <v>16</v>
      </c>
      <c r="I17" t="s">
        <v>21</v>
      </c>
    </row>
    <row r="18" spans="1:9" x14ac:dyDescent="0.3">
      <c r="A18" t="s">
        <v>45</v>
      </c>
      <c r="B18" t="s">
        <v>18</v>
      </c>
      <c r="C18" t="s">
        <v>46</v>
      </c>
      <c r="D18" t="s">
        <v>9</v>
      </c>
      <c r="E18">
        <v>88</v>
      </c>
      <c r="F18">
        <v>50</v>
      </c>
      <c r="G18">
        <v>100</v>
      </c>
      <c r="H18" t="s">
        <v>10</v>
      </c>
      <c r="I18" t="s">
        <v>11</v>
      </c>
    </row>
    <row r="19" spans="1:9" x14ac:dyDescent="0.3">
      <c r="A19" t="s">
        <v>47</v>
      </c>
      <c r="B19" t="s">
        <v>18</v>
      </c>
      <c r="C19" t="s">
        <v>48</v>
      </c>
      <c r="D19" t="s">
        <v>20</v>
      </c>
      <c r="E19">
        <v>93</v>
      </c>
      <c r="F19">
        <v>30</v>
      </c>
      <c r="G19">
        <v>50</v>
      </c>
      <c r="H19" t="s">
        <v>10</v>
      </c>
      <c r="I19" t="s">
        <v>11</v>
      </c>
    </row>
    <row r="20" spans="1:9" x14ac:dyDescent="0.3">
      <c r="A20" t="s">
        <v>49</v>
      </c>
      <c r="B20" t="s">
        <v>7</v>
      </c>
      <c r="C20" t="s">
        <v>31</v>
      </c>
      <c r="D20" t="s">
        <v>9</v>
      </c>
      <c r="E20">
        <v>89</v>
      </c>
      <c r="F20">
        <v>30</v>
      </c>
      <c r="G20">
        <v>0</v>
      </c>
      <c r="H20" t="s">
        <v>10</v>
      </c>
      <c r="I20" t="s">
        <v>21</v>
      </c>
    </row>
    <row r="21" spans="1:9" x14ac:dyDescent="0.3">
      <c r="A21" t="s">
        <v>50</v>
      </c>
      <c r="B21" t="s">
        <v>51</v>
      </c>
      <c r="C21" t="s">
        <v>27</v>
      </c>
      <c r="D21" t="s">
        <v>9</v>
      </c>
      <c r="E21">
        <v>91</v>
      </c>
      <c r="F21">
        <v>70</v>
      </c>
      <c r="G21">
        <v>50</v>
      </c>
      <c r="H21" t="s">
        <v>10</v>
      </c>
      <c r="I21" t="s">
        <v>21</v>
      </c>
    </row>
    <row r="22" spans="1:9" x14ac:dyDescent="0.3">
      <c r="A22" t="s">
        <v>52</v>
      </c>
      <c r="B22" t="s">
        <v>53</v>
      </c>
      <c r="C22" t="s">
        <v>54</v>
      </c>
      <c r="D22" t="s">
        <v>15</v>
      </c>
      <c r="E22">
        <v>82</v>
      </c>
      <c r="F22">
        <v>30</v>
      </c>
      <c r="G22">
        <v>50</v>
      </c>
      <c r="H22" t="s">
        <v>10</v>
      </c>
      <c r="I22" t="s">
        <v>28</v>
      </c>
    </row>
    <row r="23" spans="1:9" x14ac:dyDescent="0.3">
      <c r="A23" t="s">
        <v>55</v>
      </c>
      <c r="B23" t="s">
        <v>51</v>
      </c>
      <c r="C23" t="s">
        <v>48</v>
      </c>
      <c r="D23" t="s">
        <v>9</v>
      </c>
      <c r="E23">
        <v>92</v>
      </c>
      <c r="F23">
        <v>30</v>
      </c>
      <c r="G23">
        <v>50</v>
      </c>
      <c r="H23" t="s">
        <v>10</v>
      </c>
      <c r="I23" t="s">
        <v>24</v>
      </c>
    </row>
    <row r="24" spans="1:9" x14ac:dyDescent="0.3">
      <c r="A24" t="s">
        <v>56</v>
      </c>
      <c r="B24" t="s">
        <v>51</v>
      </c>
      <c r="C24" t="s">
        <v>19</v>
      </c>
      <c r="D24" t="s">
        <v>36</v>
      </c>
      <c r="E24">
        <v>81</v>
      </c>
      <c r="F24">
        <v>50</v>
      </c>
      <c r="G24">
        <v>100</v>
      </c>
      <c r="H24" t="s">
        <v>10</v>
      </c>
      <c r="I24" t="s">
        <v>21</v>
      </c>
    </row>
    <row r="25" spans="1:9" x14ac:dyDescent="0.3">
      <c r="A25" t="s">
        <v>57</v>
      </c>
      <c r="B25" t="s">
        <v>44</v>
      </c>
      <c r="C25" t="s">
        <v>27</v>
      </c>
      <c r="D25" t="s">
        <v>36</v>
      </c>
      <c r="E25">
        <v>84</v>
      </c>
      <c r="F25">
        <v>70</v>
      </c>
      <c r="G25">
        <v>50</v>
      </c>
      <c r="H25" t="s">
        <v>10</v>
      </c>
      <c r="I25" t="s">
        <v>28</v>
      </c>
    </row>
    <row r="26" spans="1:9" x14ac:dyDescent="0.3">
      <c r="A26" t="s">
        <v>58</v>
      </c>
      <c r="B26" t="s">
        <v>44</v>
      </c>
      <c r="C26" t="s">
        <v>48</v>
      </c>
      <c r="D26" t="s">
        <v>36</v>
      </c>
      <c r="E26">
        <v>71</v>
      </c>
      <c r="F26">
        <v>50</v>
      </c>
      <c r="G26">
        <v>0</v>
      </c>
      <c r="H26" t="s">
        <v>16</v>
      </c>
      <c r="I26" t="s">
        <v>21</v>
      </c>
    </row>
    <row r="27" spans="1:9" x14ac:dyDescent="0.3">
      <c r="A27" t="s">
        <v>59</v>
      </c>
      <c r="B27" t="s">
        <v>34</v>
      </c>
      <c r="C27" t="s">
        <v>48</v>
      </c>
      <c r="D27" t="s">
        <v>20</v>
      </c>
      <c r="E27">
        <v>91</v>
      </c>
      <c r="F27">
        <v>30</v>
      </c>
      <c r="G27">
        <v>100</v>
      </c>
      <c r="H27" t="s">
        <v>10</v>
      </c>
      <c r="I27" t="s">
        <v>28</v>
      </c>
    </row>
    <row r="28" spans="1:9" x14ac:dyDescent="0.3">
      <c r="A28" t="s">
        <v>60</v>
      </c>
      <c r="B28" t="s">
        <v>44</v>
      </c>
      <c r="C28" t="s">
        <v>31</v>
      </c>
      <c r="D28" t="s">
        <v>20</v>
      </c>
      <c r="E28">
        <v>92</v>
      </c>
      <c r="F28">
        <v>30</v>
      </c>
      <c r="G28">
        <v>100</v>
      </c>
      <c r="H28" t="s">
        <v>10</v>
      </c>
      <c r="I28" t="s">
        <v>21</v>
      </c>
    </row>
    <row r="29" spans="1:9" x14ac:dyDescent="0.3">
      <c r="A29" t="s">
        <v>61</v>
      </c>
      <c r="B29" t="s">
        <v>42</v>
      </c>
      <c r="C29" t="s">
        <v>8</v>
      </c>
      <c r="D29" t="s">
        <v>15</v>
      </c>
      <c r="E29">
        <v>85</v>
      </c>
      <c r="F29">
        <v>30</v>
      </c>
      <c r="G29">
        <v>100</v>
      </c>
      <c r="H29" t="s">
        <v>16</v>
      </c>
      <c r="I29" t="s">
        <v>24</v>
      </c>
    </row>
    <row r="30" spans="1:9" x14ac:dyDescent="0.3">
      <c r="A30" t="s">
        <v>62</v>
      </c>
      <c r="B30" t="s">
        <v>13</v>
      </c>
      <c r="C30" t="s">
        <v>39</v>
      </c>
      <c r="D30" t="s">
        <v>20</v>
      </c>
      <c r="E30">
        <v>76</v>
      </c>
      <c r="F30">
        <v>70</v>
      </c>
      <c r="G30">
        <v>100</v>
      </c>
      <c r="H30" t="s">
        <v>16</v>
      </c>
      <c r="I30" t="s">
        <v>21</v>
      </c>
    </row>
    <row r="31" spans="1:9" x14ac:dyDescent="0.3">
      <c r="A31" t="s">
        <v>63</v>
      </c>
      <c r="B31" t="s">
        <v>26</v>
      </c>
      <c r="C31" t="s">
        <v>8</v>
      </c>
      <c r="D31" t="s">
        <v>36</v>
      </c>
      <c r="E31">
        <v>79</v>
      </c>
      <c r="F31">
        <v>30</v>
      </c>
      <c r="G31">
        <v>0</v>
      </c>
      <c r="H31" t="s">
        <v>16</v>
      </c>
      <c r="I31" t="s">
        <v>11</v>
      </c>
    </row>
    <row r="32" spans="1:9" x14ac:dyDescent="0.3">
      <c r="A32" t="s">
        <v>64</v>
      </c>
      <c r="B32" t="s">
        <v>26</v>
      </c>
      <c r="C32" t="s">
        <v>14</v>
      </c>
      <c r="D32" t="s">
        <v>15</v>
      </c>
      <c r="E32">
        <v>77</v>
      </c>
      <c r="F32">
        <v>30</v>
      </c>
      <c r="G32">
        <v>0</v>
      </c>
      <c r="H32" t="s">
        <v>16</v>
      </c>
      <c r="I32" t="s">
        <v>21</v>
      </c>
    </row>
    <row r="33" spans="1:9" x14ac:dyDescent="0.3">
      <c r="A33" t="s">
        <v>65</v>
      </c>
      <c r="B33" t="s">
        <v>18</v>
      </c>
      <c r="C33" t="s">
        <v>46</v>
      </c>
      <c r="D33" t="s">
        <v>9</v>
      </c>
      <c r="E33">
        <v>88</v>
      </c>
      <c r="F33">
        <v>30</v>
      </c>
      <c r="G33">
        <v>0</v>
      </c>
      <c r="H33" t="s">
        <v>10</v>
      </c>
      <c r="I33" t="s">
        <v>21</v>
      </c>
    </row>
    <row r="34" spans="1:9" x14ac:dyDescent="0.3">
      <c r="A34" t="s">
        <v>66</v>
      </c>
      <c r="B34" t="s">
        <v>34</v>
      </c>
      <c r="C34" t="s">
        <v>8</v>
      </c>
      <c r="D34" t="s">
        <v>9</v>
      </c>
      <c r="E34">
        <v>77</v>
      </c>
      <c r="F34">
        <v>70</v>
      </c>
      <c r="G34">
        <v>100</v>
      </c>
      <c r="H34" t="s">
        <v>10</v>
      </c>
      <c r="I34" t="s">
        <v>24</v>
      </c>
    </row>
    <row r="35" spans="1:9" x14ac:dyDescent="0.3">
      <c r="A35" t="s">
        <v>67</v>
      </c>
      <c r="B35" t="s">
        <v>34</v>
      </c>
      <c r="C35" t="s">
        <v>14</v>
      </c>
      <c r="D35" t="s">
        <v>20</v>
      </c>
      <c r="E35">
        <v>79</v>
      </c>
      <c r="F35">
        <v>50</v>
      </c>
      <c r="G35">
        <v>0</v>
      </c>
      <c r="H35" t="s">
        <v>10</v>
      </c>
      <c r="I35" t="s">
        <v>21</v>
      </c>
    </row>
    <row r="36" spans="1:9" x14ac:dyDescent="0.3">
      <c r="A36" t="s">
        <v>68</v>
      </c>
      <c r="B36" t="s">
        <v>13</v>
      </c>
      <c r="C36" t="s">
        <v>39</v>
      </c>
      <c r="D36" t="s">
        <v>15</v>
      </c>
      <c r="E36">
        <v>70</v>
      </c>
      <c r="F36">
        <v>30</v>
      </c>
      <c r="G36">
        <v>0</v>
      </c>
      <c r="H36" t="s">
        <v>16</v>
      </c>
      <c r="I36" t="s">
        <v>11</v>
      </c>
    </row>
    <row r="37" spans="1:9" x14ac:dyDescent="0.3">
      <c r="A37" t="s">
        <v>69</v>
      </c>
      <c r="B37" t="s">
        <v>51</v>
      </c>
      <c r="C37" t="s">
        <v>19</v>
      </c>
      <c r="D37" t="s">
        <v>9</v>
      </c>
      <c r="E37">
        <v>75</v>
      </c>
      <c r="F37">
        <v>100</v>
      </c>
      <c r="G37">
        <v>100</v>
      </c>
      <c r="H37" t="s">
        <v>16</v>
      </c>
      <c r="I37" t="s">
        <v>28</v>
      </c>
    </row>
    <row r="38" spans="1:9" x14ac:dyDescent="0.3">
      <c r="A38" t="s">
        <v>70</v>
      </c>
      <c r="B38" t="s">
        <v>30</v>
      </c>
      <c r="C38" t="s">
        <v>39</v>
      </c>
      <c r="D38" t="s">
        <v>36</v>
      </c>
      <c r="E38">
        <v>74</v>
      </c>
      <c r="F38">
        <v>100</v>
      </c>
      <c r="G38">
        <v>100</v>
      </c>
      <c r="H38" t="s">
        <v>16</v>
      </c>
      <c r="I38" t="s">
        <v>28</v>
      </c>
    </row>
    <row r="39" spans="1:9" x14ac:dyDescent="0.3">
      <c r="A39" t="s">
        <v>71</v>
      </c>
      <c r="B39" t="s">
        <v>26</v>
      </c>
      <c r="C39" t="s">
        <v>54</v>
      </c>
      <c r="D39" t="s">
        <v>20</v>
      </c>
      <c r="E39">
        <v>76</v>
      </c>
      <c r="F39">
        <v>100</v>
      </c>
      <c r="G39">
        <v>50</v>
      </c>
      <c r="H39" t="s">
        <v>10</v>
      </c>
      <c r="I39" t="s">
        <v>24</v>
      </c>
    </row>
    <row r="40" spans="1:9" x14ac:dyDescent="0.3">
      <c r="A40" t="s">
        <v>72</v>
      </c>
      <c r="B40" t="s">
        <v>34</v>
      </c>
      <c r="C40" t="s">
        <v>14</v>
      </c>
      <c r="D40" t="s">
        <v>15</v>
      </c>
      <c r="E40">
        <v>92</v>
      </c>
      <c r="F40">
        <v>70</v>
      </c>
      <c r="G40">
        <v>0</v>
      </c>
      <c r="H40" t="s">
        <v>16</v>
      </c>
      <c r="I40" t="s">
        <v>28</v>
      </c>
    </row>
    <row r="41" spans="1:9" x14ac:dyDescent="0.3">
      <c r="A41" t="s">
        <v>73</v>
      </c>
      <c r="B41" t="s">
        <v>53</v>
      </c>
      <c r="C41" t="s">
        <v>48</v>
      </c>
      <c r="D41" t="s">
        <v>9</v>
      </c>
      <c r="E41">
        <v>81</v>
      </c>
      <c r="F41">
        <v>100</v>
      </c>
      <c r="G41">
        <v>50</v>
      </c>
      <c r="H41" t="s">
        <v>16</v>
      </c>
      <c r="I41" t="s">
        <v>21</v>
      </c>
    </row>
    <row r="42" spans="1:9" x14ac:dyDescent="0.3">
      <c r="A42" t="s">
        <v>74</v>
      </c>
      <c r="B42" t="s">
        <v>51</v>
      </c>
      <c r="C42" t="s">
        <v>27</v>
      </c>
      <c r="D42" t="s">
        <v>20</v>
      </c>
      <c r="E42">
        <v>76</v>
      </c>
      <c r="F42">
        <v>30</v>
      </c>
      <c r="G42">
        <v>0</v>
      </c>
      <c r="H42" t="s">
        <v>10</v>
      </c>
      <c r="I42" t="s">
        <v>21</v>
      </c>
    </row>
    <row r="43" spans="1:9" x14ac:dyDescent="0.3">
      <c r="A43" t="s">
        <v>75</v>
      </c>
      <c r="B43" t="s">
        <v>7</v>
      </c>
      <c r="C43" t="s">
        <v>39</v>
      </c>
      <c r="D43" t="s">
        <v>36</v>
      </c>
      <c r="E43">
        <v>78</v>
      </c>
      <c r="F43">
        <v>30</v>
      </c>
      <c r="G43">
        <v>0</v>
      </c>
      <c r="H43" t="s">
        <v>10</v>
      </c>
      <c r="I43" t="s">
        <v>21</v>
      </c>
    </row>
    <row r="44" spans="1:9" x14ac:dyDescent="0.3">
      <c r="A44" t="s">
        <v>76</v>
      </c>
      <c r="B44" t="s">
        <v>30</v>
      </c>
      <c r="C44" t="s">
        <v>14</v>
      </c>
      <c r="D44" t="s">
        <v>9</v>
      </c>
      <c r="E44">
        <v>73</v>
      </c>
      <c r="F44">
        <v>30</v>
      </c>
      <c r="G44">
        <v>50</v>
      </c>
      <c r="H44" t="s">
        <v>16</v>
      </c>
      <c r="I44" t="s">
        <v>24</v>
      </c>
    </row>
    <row r="45" spans="1:9" x14ac:dyDescent="0.3">
      <c r="A45" t="s">
        <v>77</v>
      </c>
      <c r="B45" t="s">
        <v>18</v>
      </c>
      <c r="C45" t="s">
        <v>27</v>
      </c>
      <c r="D45" t="s">
        <v>36</v>
      </c>
      <c r="E45">
        <v>89</v>
      </c>
      <c r="F45">
        <v>70</v>
      </c>
      <c r="G45">
        <v>0</v>
      </c>
      <c r="H45" t="s">
        <v>10</v>
      </c>
      <c r="I45" t="s">
        <v>11</v>
      </c>
    </row>
    <row r="46" spans="1:9" x14ac:dyDescent="0.3">
      <c r="A46" t="s">
        <v>78</v>
      </c>
      <c r="B46" t="s">
        <v>53</v>
      </c>
      <c r="C46" t="s">
        <v>8</v>
      </c>
      <c r="D46" t="s">
        <v>36</v>
      </c>
      <c r="E46">
        <v>84</v>
      </c>
      <c r="F46">
        <v>70</v>
      </c>
      <c r="G46">
        <v>0</v>
      </c>
      <c r="H46" t="s">
        <v>10</v>
      </c>
      <c r="I46" t="s">
        <v>21</v>
      </c>
    </row>
    <row r="47" spans="1:9" x14ac:dyDescent="0.3">
      <c r="A47" t="s">
        <v>79</v>
      </c>
      <c r="B47" t="s">
        <v>42</v>
      </c>
      <c r="C47" t="s">
        <v>23</v>
      </c>
      <c r="D47" t="s">
        <v>20</v>
      </c>
      <c r="E47">
        <v>71</v>
      </c>
      <c r="F47">
        <v>50</v>
      </c>
      <c r="G47">
        <v>0</v>
      </c>
      <c r="H47" t="s">
        <v>16</v>
      </c>
      <c r="I47" t="s">
        <v>24</v>
      </c>
    </row>
    <row r="48" spans="1:9" x14ac:dyDescent="0.3">
      <c r="A48" t="s">
        <v>80</v>
      </c>
      <c r="B48" t="s">
        <v>51</v>
      </c>
      <c r="C48" t="s">
        <v>14</v>
      </c>
      <c r="D48" t="s">
        <v>9</v>
      </c>
      <c r="E48">
        <v>87</v>
      </c>
      <c r="F48">
        <v>50</v>
      </c>
      <c r="G48">
        <v>100</v>
      </c>
      <c r="H48" t="s">
        <v>10</v>
      </c>
      <c r="I48" t="s">
        <v>11</v>
      </c>
    </row>
    <row r="49" spans="1:9" x14ac:dyDescent="0.3">
      <c r="A49" t="s">
        <v>81</v>
      </c>
      <c r="B49" t="s">
        <v>26</v>
      </c>
      <c r="C49" t="s">
        <v>14</v>
      </c>
      <c r="D49" t="s">
        <v>20</v>
      </c>
      <c r="E49">
        <v>85</v>
      </c>
      <c r="F49">
        <v>30</v>
      </c>
      <c r="G49">
        <v>0</v>
      </c>
      <c r="H49" t="s">
        <v>16</v>
      </c>
      <c r="I49" t="s">
        <v>11</v>
      </c>
    </row>
    <row r="50" spans="1:9" x14ac:dyDescent="0.3">
      <c r="A50" t="s">
        <v>82</v>
      </c>
      <c r="B50" t="s">
        <v>42</v>
      </c>
      <c r="C50" t="s">
        <v>31</v>
      </c>
      <c r="D50" t="s">
        <v>15</v>
      </c>
      <c r="E50">
        <v>78</v>
      </c>
      <c r="F50">
        <v>100</v>
      </c>
      <c r="G50">
        <v>0</v>
      </c>
      <c r="H50" t="s">
        <v>10</v>
      </c>
      <c r="I50" t="s">
        <v>28</v>
      </c>
    </row>
    <row r="51" spans="1:9" x14ac:dyDescent="0.3">
      <c r="A51" t="s">
        <v>83</v>
      </c>
      <c r="B51" t="s">
        <v>44</v>
      </c>
      <c r="C51" t="s">
        <v>27</v>
      </c>
      <c r="D51" t="s">
        <v>36</v>
      </c>
      <c r="E51">
        <v>96</v>
      </c>
      <c r="F51">
        <v>100</v>
      </c>
      <c r="G51">
        <v>50</v>
      </c>
      <c r="H51" t="s">
        <v>16</v>
      </c>
      <c r="I51" t="s">
        <v>24</v>
      </c>
    </row>
    <row r="52" spans="1:9" x14ac:dyDescent="0.3">
      <c r="A52" t="s">
        <v>84</v>
      </c>
      <c r="B52" t="s">
        <v>18</v>
      </c>
      <c r="C52" t="s">
        <v>48</v>
      </c>
      <c r="D52" t="s">
        <v>36</v>
      </c>
      <c r="E52">
        <v>86</v>
      </c>
      <c r="F52">
        <v>30</v>
      </c>
      <c r="G52">
        <v>100</v>
      </c>
      <c r="H52" t="s">
        <v>10</v>
      </c>
      <c r="I52" t="s">
        <v>28</v>
      </c>
    </row>
    <row r="53" spans="1:9" x14ac:dyDescent="0.3">
      <c r="A53" t="s">
        <v>85</v>
      </c>
      <c r="B53" t="s">
        <v>18</v>
      </c>
      <c r="C53" t="s">
        <v>54</v>
      </c>
      <c r="D53" t="s">
        <v>36</v>
      </c>
      <c r="E53">
        <v>73</v>
      </c>
      <c r="F53">
        <v>30</v>
      </c>
      <c r="G53">
        <v>0</v>
      </c>
      <c r="H53" t="s">
        <v>16</v>
      </c>
      <c r="I53" t="s">
        <v>28</v>
      </c>
    </row>
    <row r="54" spans="1:9" x14ac:dyDescent="0.3">
      <c r="A54" t="s">
        <v>86</v>
      </c>
      <c r="B54" t="s">
        <v>26</v>
      </c>
      <c r="C54" t="s">
        <v>14</v>
      </c>
      <c r="D54" t="s">
        <v>36</v>
      </c>
      <c r="E54">
        <v>68</v>
      </c>
      <c r="F54">
        <v>30</v>
      </c>
      <c r="G54">
        <v>50</v>
      </c>
      <c r="H54" t="s">
        <v>16</v>
      </c>
      <c r="I54" t="s">
        <v>28</v>
      </c>
    </row>
    <row r="55" spans="1:9" x14ac:dyDescent="0.3">
      <c r="A55" t="s">
        <v>87</v>
      </c>
      <c r="B55" t="s">
        <v>42</v>
      </c>
      <c r="C55" t="s">
        <v>27</v>
      </c>
      <c r="D55" t="s">
        <v>15</v>
      </c>
      <c r="E55">
        <v>84</v>
      </c>
      <c r="F55">
        <v>30</v>
      </c>
      <c r="G55">
        <v>100</v>
      </c>
      <c r="H55" t="s">
        <v>10</v>
      </c>
      <c r="I55" t="s">
        <v>24</v>
      </c>
    </row>
    <row r="56" spans="1:9" x14ac:dyDescent="0.3">
      <c r="A56" t="s">
        <v>88</v>
      </c>
      <c r="B56" t="s">
        <v>34</v>
      </c>
      <c r="C56" t="s">
        <v>39</v>
      </c>
      <c r="D56" t="s">
        <v>9</v>
      </c>
      <c r="E56">
        <v>86</v>
      </c>
      <c r="F56">
        <v>70</v>
      </c>
      <c r="G56">
        <v>0</v>
      </c>
      <c r="H56" t="s">
        <v>16</v>
      </c>
      <c r="I56" t="s">
        <v>24</v>
      </c>
    </row>
    <row r="57" spans="1:9" x14ac:dyDescent="0.3">
      <c r="A57" t="s">
        <v>89</v>
      </c>
      <c r="B57" t="s">
        <v>18</v>
      </c>
      <c r="C57" t="s">
        <v>8</v>
      </c>
      <c r="D57" t="s">
        <v>15</v>
      </c>
      <c r="E57">
        <v>84</v>
      </c>
      <c r="F57">
        <v>30</v>
      </c>
      <c r="G57">
        <v>0</v>
      </c>
      <c r="H57" t="s">
        <v>16</v>
      </c>
      <c r="I57" t="s">
        <v>24</v>
      </c>
    </row>
    <row r="58" spans="1:9" x14ac:dyDescent="0.3">
      <c r="A58" t="s">
        <v>90</v>
      </c>
      <c r="B58" t="s">
        <v>18</v>
      </c>
      <c r="C58" t="s">
        <v>39</v>
      </c>
      <c r="D58" t="s">
        <v>36</v>
      </c>
      <c r="E58">
        <v>78</v>
      </c>
      <c r="F58">
        <v>50</v>
      </c>
      <c r="G58">
        <v>100</v>
      </c>
      <c r="H58" t="s">
        <v>10</v>
      </c>
      <c r="I58" t="s">
        <v>28</v>
      </c>
    </row>
    <row r="59" spans="1:9" x14ac:dyDescent="0.3">
      <c r="A59" t="s">
        <v>91</v>
      </c>
      <c r="B59" t="s">
        <v>13</v>
      </c>
      <c r="C59" t="s">
        <v>39</v>
      </c>
      <c r="D59" t="s">
        <v>15</v>
      </c>
      <c r="E59">
        <v>78</v>
      </c>
      <c r="F59">
        <v>100</v>
      </c>
      <c r="G59">
        <v>50</v>
      </c>
      <c r="H59" t="s">
        <v>10</v>
      </c>
      <c r="I59" t="s">
        <v>28</v>
      </c>
    </row>
    <row r="60" spans="1:9" x14ac:dyDescent="0.3">
      <c r="A60" t="s">
        <v>92</v>
      </c>
      <c r="B60" t="s">
        <v>42</v>
      </c>
      <c r="C60" t="s">
        <v>8</v>
      </c>
      <c r="D60" t="s">
        <v>20</v>
      </c>
      <c r="E60">
        <v>94</v>
      </c>
      <c r="F60">
        <v>30</v>
      </c>
      <c r="G60">
        <v>50</v>
      </c>
      <c r="H60" t="s">
        <v>16</v>
      </c>
      <c r="I60" t="s">
        <v>24</v>
      </c>
    </row>
    <row r="61" spans="1:9" x14ac:dyDescent="0.3">
      <c r="A61" t="s">
        <v>93</v>
      </c>
      <c r="B61" t="s">
        <v>26</v>
      </c>
      <c r="C61" t="s">
        <v>8</v>
      </c>
      <c r="D61" t="s">
        <v>36</v>
      </c>
      <c r="E61">
        <v>79</v>
      </c>
      <c r="F61">
        <v>30</v>
      </c>
      <c r="G61">
        <v>50</v>
      </c>
      <c r="H61" t="s">
        <v>10</v>
      </c>
      <c r="I61" t="s">
        <v>28</v>
      </c>
    </row>
    <row r="62" spans="1:9" x14ac:dyDescent="0.3">
      <c r="A62" t="s">
        <v>94</v>
      </c>
      <c r="B62" t="s">
        <v>42</v>
      </c>
      <c r="C62" t="s">
        <v>46</v>
      </c>
      <c r="D62" t="s">
        <v>15</v>
      </c>
      <c r="E62">
        <v>75</v>
      </c>
      <c r="F62">
        <v>50</v>
      </c>
      <c r="G62">
        <v>0</v>
      </c>
      <c r="H62" t="s">
        <v>10</v>
      </c>
      <c r="I62" t="s">
        <v>11</v>
      </c>
    </row>
    <row r="63" spans="1:9" x14ac:dyDescent="0.3">
      <c r="A63" t="s">
        <v>95</v>
      </c>
      <c r="B63" t="s">
        <v>18</v>
      </c>
      <c r="C63" t="s">
        <v>39</v>
      </c>
      <c r="D63" t="s">
        <v>9</v>
      </c>
      <c r="E63">
        <v>87</v>
      </c>
      <c r="F63">
        <v>70</v>
      </c>
      <c r="G63">
        <v>100</v>
      </c>
      <c r="H63" t="s">
        <v>10</v>
      </c>
      <c r="I63" t="s">
        <v>28</v>
      </c>
    </row>
    <row r="64" spans="1:9" x14ac:dyDescent="0.3">
      <c r="A64" t="s">
        <v>96</v>
      </c>
      <c r="B64" t="s">
        <v>42</v>
      </c>
      <c r="C64" t="s">
        <v>8</v>
      </c>
      <c r="D64" t="s">
        <v>9</v>
      </c>
      <c r="E64">
        <v>88</v>
      </c>
      <c r="F64">
        <v>50</v>
      </c>
      <c r="G64">
        <v>100</v>
      </c>
      <c r="H64" t="s">
        <v>10</v>
      </c>
      <c r="I64" t="s">
        <v>24</v>
      </c>
    </row>
    <row r="65" spans="1:9" x14ac:dyDescent="0.3">
      <c r="A65" t="s">
        <v>97</v>
      </c>
      <c r="B65" t="s">
        <v>44</v>
      </c>
      <c r="C65" t="s">
        <v>46</v>
      </c>
      <c r="D65" t="s">
        <v>9</v>
      </c>
      <c r="E65">
        <v>89</v>
      </c>
      <c r="F65">
        <v>100</v>
      </c>
      <c r="G65">
        <v>50</v>
      </c>
      <c r="H65" t="s">
        <v>16</v>
      </c>
      <c r="I65" t="s">
        <v>11</v>
      </c>
    </row>
    <row r="66" spans="1:9" x14ac:dyDescent="0.3">
      <c r="A66" t="s">
        <v>98</v>
      </c>
      <c r="B66" t="s">
        <v>30</v>
      </c>
      <c r="C66" t="s">
        <v>54</v>
      </c>
      <c r="D66" t="s">
        <v>20</v>
      </c>
      <c r="E66">
        <v>67</v>
      </c>
      <c r="F66">
        <v>70</v>
      </c>
      <c r="G66">
        <v>50</v>
      </c>
      <c r="H66" t="s">
        <v>16</v>
      </c>
      <c r="I66" t="s">
        <v>21</v>
      </c>
    </row>
    <row r="67" spans="1:9" x14ac:dyDescent="0.3">
      <c r="A67" t="s">
        <v>99</v>
      </c>
      <c r="B67" t="s">
        <v>18</v>
      </c>
      <c r="C67" t="s">
        <v>23</v>
      </c>
      <c r="D67" t="s">
        <v>36</v>
      </c>
      <c r="E67">
        <v>77</v>
      </c>
      <c r="F67">
        <v>50</v>
      </c>
      <c r="G67">
        <v>0</v>
      </c>
      <c r="H67" t="s">
        <v>10</v>
      </c>
      <c r="I67" t="s">
        <v>21</v>
      </c>
    </row>
    <row r="68" spans="1:9" x14ac:dyDescent="0.3">
      <c r="A68" t="s">
        <v>100</v>
      </c>
      <c r="B68" t="s">
        <v>34</v>
      </c>
      <c r="C68" t="s">
        <v>54</v>
      </c>
      <c r="D68" t="s">
        <v>9</v>
      </c>
      <c r="E68">
        <v>91</v>
      </c>
      <c r="F68">
        <v>70</v>
      </c>
      <c r="G68">
        <v>0</v>
      </c>
      <c r="H68" t="s">
        <v>16</v>
      </c>
      <c r="I68" t="s">
        <v>11</v>
      </c>
    </row>
    <row r="69" spans="1:9" x14ac:dyDescent="0.3">
      <c r="A69" t="s">
        <v>101</v>
      </c>
      <c r="B69" t="s">
        <v>30</v>
      </c>
      <c r="C69" t="s">
        <v>27</v>
      </c>
      <c r="D69" t="s">
        <v>15</v>
      </c>
      <c r="E69">
        <v>78</v>
      </c>
      <c r="F69">
        <v>30</v>
      </c>
      <c r="G69">
        <v>0</v>
      </c>
      <c r="H69" t="s">
        <v>16</v>
      </c>
      <c r="I69" t="s">
        <v>11</v>
      </c>
    </row>
    <row r="70" spans="1:9" x14ac:dyDescent="0.3">
      <c r="A70" t="s">
        <v>102</v>
      </c>
      <c r="B70" t="s">
        <v>42</v>
      </c>
      <c r="C70" t="s">
        <v>19</v>
      </c>
      <c r="D70" t="s">
        <v>36</v>
      </c>
      <c r="E70">
        <v>83</v>
      </c>
      <c r="F70">
        <v>70</v>
      </c>
      <c r="G70">
        <v>0</v>
      </c>
      <c r="H70" t="s">
        <v>10</v>
      </c>
      <c r="I70" t="s">
        <v>11</v>
      </c>
    </row>
    <row r="71" spans="1:9" x14ac:dyDescent="0.3">
      <c r="A71" t="s">
        <v>103</v>
      </c>
      <c r="B71" t="s">
        <v>30</v>
      </c>
      <c r="C71" t="s">
        <v>23</v>
      </c>
      <c r="D71" t="s">
        <v>9</v>
      </c>
      <c r="E71">
        <v>92</v>
      </c>
      <c r="F71">
        <v>50</v>
      </c>
      <c r="G71">
        <v>100</v>
      </c>
      <c r="H71" t="s">
        <v>10</v>
      </c>
      <c r="I71" t="s">
        <v>21</v>
      </c>
    </row>
    <row r="72" spans="1:9" x14ac:dyDescent="0.3">
      <c r="A72" t="s">
        <v>104</v>
      </c>
      <c r="B72" t="s">
        <v>34</v>
      </c>
      <c r="C72" t="s">
        <v>31</v>
      </c>
      <c r="D72" t="s">
        <v>20</v>
      </c>
      <c r="E72">
        <v>92</v>
      </c>
      <c r="F72">
        <v>100</v>
      </c>
      <c r="G72">
        <v>0</v>
      </c>
      <c r="H72" t="s">
        <v>10</v>
      </c>
      <c r="I72" t="s">
        <v>11</v>
      </c>
    </row>
    <row r="73" spans="1:9" x14ac:dyDescent="0.3">
      <c r="A73" t="s">
        <v>105</v>
      </c>
      <c r="B73" t="s">
        <v>42</v>
      </c>
      <c r="C73" t="s">
        <v>39</v>
      </c>
      <c r="D73" t="s">
        <v>15</v>
      </c>
      <c r="E73">
        <v>82</v>
      </c>
      <c r="F73">
        <v>50</v>
      </c>
      <c r="G73">
        <v>0</v>
      </c>
      <c r="H73" t="s">
        <v>10</v>
      </c>
      <c r="I73" t="s">
        <v>11</v>
      </c>
    </row>
    <row r="74" spans="1:9" x14ac:dyDescent="0.3">
      <c r="A74" t="s">
        <v>106</v>
      </c>
      <c r="B74" t="s">
        <v>42</v>
      </c>
      <c r="C74" t="s">
        <v>48</v>
      </c>
      <c r="D74" t="s">
        <v>15</v>
      </c>
      <c r="E74">
        <v>88</v>
      </c>
      <c r="F74">
        <v>100</v>
      </c>
      <c r="G74">
        <v>50</v>
      </c>
      <c r="H74" t="s">
        <v>10</v>
      </c>
      <c r="I74" t="s">
        <v>11</v>
      </c>
    </row>
    <row r="75" spans="1:9" x14ac:dyDescent="0.3">
      <c r="A75" t="s">
        <v>107</v>
      </c>
      <c r="B75" t="s">
        <v>42</v>
      </c>
      <c r="C75" t="s">
        <v>23</v>
      </c>
      <c r="D75" t="s">
        <v>15</v>
      </c>
      <c r="E75">
        <v>92</v>
      </c>
      <c r="F75">
        <v>70</v>
      </c>
      <c r="G75">
        <v>0</v>
      </c>
      <c r="H75" t="s">
        <v>16</v>
      </c>
      <c r="I75" t="s">
        <v>21</v>
      </c>
    </row>
    <row r="76" spans="1:9" x14ac:dyDescent="0.3">
      <c r="A76" t="s">
        <v>108</v>
      </c>
      <c r="B76" t="s">
        <v>42</v>
      </c>
      <c r="C76" t="s">
        <v>46</v>
      </c>
      <c r="D76" t="s">
        <v>9</v>
      </c>
      <c r="E76">
        <v>88</v>
      </c>
      <c r="F76">
        <v>30</v>
      </c>
      <c r="G76">
        <v>50</v>
      </c>
      <c r="H76" t="s">
        <v>16</v>
      </c>
      <c r="I76" t="s">
        <v>24</v>
      </c>
    </row>
    <row r="77" spans="1:9" x14ac:dyDescent="0.3">
      <c r="A77" t="s">
        <v>109</v>
      </c>
      <c r="B77" t="s">
        <v>51</v>
      </c>
      <c r="C77" t="s">
        <v>54</v>
      </c>
      <c r="D77" t="s">
        <v>15</v>
      </c>
      <c r="E77">
        <v>90</v>
      </c>
      <c r="F77">
        <v>70</v>
      </c>
      <c r="G77">
        <v>50</v>
      </c>
      <c r="H77" t="s">
        <v>10</v>
      </c>
      <c r="I77" t="s">
        <v>28</v>
      </c>
    </row>
    <row r="78" spans="1:9" x14ac:dyDescent="0.3">
      <c r="A78" t="s">
        <v>110</v>
      </c>
      <c r="B78" t="s">
        <v>13</v>
      </c>
      <c r="C78" t="s">
        <v>54</v>
      </c>
      <c r="D78" t="s">
        <v>36</v>
      </c>
      <c r="E78">
        <v>73</v>
      </c>
      <c r="F78">
        <v>50</v>
      </c>
      <c r="G78">
        <v>50</v>
      </c>
      <c r="H78" t="s">
        <v>10</v>
      </c>
      <c r="I78" t="s">
        <v>11</v>
      </c>
    </row>
    <row r="79" spans="1:9" x14ac:dyDescent="0.3">
      <c r="A79" t="s">
        <v>111</v>
      </c>
      <c r="B79" t="s">
        <v>51</v>
      </c>
      <c r="C79" t="s">
        <v>46</v>
      </c>
      <c r="D79" t="s">
        <v>9</v>
      </c>
      <c r="E79">
        <v>86</v>
      </c>
      <c r="F79">
        <v>50</v>
      </c>
      <c r="G79">
        <v>100</v>
      </c>
      <c r="H79" t="s">
        <v>10</v>
      </c>
      <c r="I79" t="s">
        <v>28</v>
      </c>
    </row>
    <row r="80" spans="1:9" x14ac:dyDescent="0.3">
      <c r="A80" t="s">
        <v>112</v>
      </c>
      <c r="B80" t="s">
        <v>34</v>
      </c>
      <c r="C80" t="s">
        <v>8</v>
      </c>
      <c r="D80" t="s">
        <v>15</v>
      </c>
      <c r="E80">
        <v>90</v>
      </c>
      <c r="F80">
        <v>30</v>
      </c>
      <c r="G80">
        <v>50</v>
      </c>
      <c r="H80" t="s">
        <v>10</v>
      </c>
      <c r="I80" t="s">
        <v>28</v>
      </c>
    </row>
    <row r="81" spans="1:9" x14ac:dyDescent="0.3">
      <c r="A81" t="s">
        <v>113</v>
      </c>
      <c r="B81" t="s">
        <v>30</v>
      </c>
      <c r="C81" t="s">
        <v>31</v>
      </c>
      <c r="D81" t="s">
        <v>36</v>
      </c>
      <c r="E81">
        <v>71</v>
      </c>
      <c r="F81">
        <v>100</v>
      </c>
      <c r="G81">
        <v>0</v>
      </c>
      <c r="H81" t="s">
        <v>10</v>
      </c>
      <c r="I81" t="s">
        <v>11</v>
      </c>
    </row>
    <row r="82" spans="1:9" x14ac:dyDescent="0.3">
      <c r="A82" t="s">
        <v>114</v>
      </c>
      <c r="B82" t="s">
        <v>42</v>
      </c>
      <c r="C82" t="s">
        <v>19</v>
      </c>
      <c r="D82" t="s">
        <v>20</v>
      </c>
      <c r="E82">
        <v>74</v>
      </c>
      <c r="F82">
        <v>100</v>
      </c>
      <c r="G82">
        <v>100</v>
      </c>
      <c r="H82" t="s">
        <v>16</v>
      </c>
      <c r="I82" t="s">
        <v>24</v>
      </c>
    </row>
    <row r="83" spans="1:9" x14ac:dyDescent="0.3">
      <c r="A83" t="s">
        <v>115</v>
      </c>
      <c r="B83" t="s">
        <v>53</v>
      </c>
      <c r="C83" t="s">
        <v>23</v>
      </c>
      <c r="D83" t="s">
        <v>15</v>
      </c>
      <c r="E83">
        <v>81</v>
      </c>
      <c r="F83">
        <v>50</v>
      </c>
      <c r="G83">
        <v>0</v>
      </c>
      <c r="H83" t="s">
        <v>16</v>
      </c>
      <c r="I83" t="s">
        <v>24</v>
      </c>
    </row>
    <row r="84" spans="1:9" x14ac:dyDescent="0.3">
      <c r="A84" t="s">
        <v>116</v>
      </c>
      <c r="B84" t="s">
        <v>53</v>
      </c>
      <c r="C84" t="s">
        <v>14</v>
      </c>
      <c r="D84" t="s">
        <v>36</v>
      </c>
      <c r="E84">
        <v>80</v>
      </c>
      <c r="F84">
        <v>50</v>
      </c>
      <c r="G84">
        <v>50</v>
      </c>
      <c r="H84" t="s">
        <v>10</v>
      </c>
      <c r="I84" t="s">
        <v>24</v>
      </c>
    </row>
    <row r="85" spans="1:9" x14ac:dyDescent="0.3">
      <c r="A85" t="s">
        <v>117</v>
      </c>
      <c r="B85" t="s">
        <v>44</v>
      </c>
      <c r="C85" t="s">
        <v>31</v>
      </c>
      <c r="D85" t="s">
        <v>36</v>
      </c>
      <c r="E85">
        <v>79</v>
      </c>
      <c r="F85">
        <v>70</v>
      </c>
      <c r="G85">
        <v>0</v>
      </c>
      <c r="H85" t="s">
        <v>16</v>
      </c>
      <c r="I85" t="s">
        <v>24</v>
      </c>
    </row>
    <row r="86" spans="1:9" x14ac:dyDescent="0.3">
      <c r="A86" t="s">
        <v>118</v>
      </c>
      <c r="B86" t="s">
        <v>30</v>
      </c>
      <c r="C86" t="s">
        <v>46</v>
      </c>
      <c r="D86" t="s">
        <v>15</v>
      </c>
      <c r="E86">
        <v>86</v>
      </c>
      <c r="F86">
        <v>70</v>
      </c>
      <c r="G86">
        <v>100</v>
      </c>
      <c r="H86" t="s">
        <v>10</v>
      </c>
      <c r="I86" t="s">
        <v>11</v>
      </c>
    </row>
    <row r="87" spans="1:9" x14ac:dyDescent="0.3">
      <c r="A87" t="s">
        <v>119</v>
      </c>
      <c r="B87" t="s">
        <v>30</v>
      </c>
      <c r="C87" t="s">
        <v>46</v>
      </c>
      <c r="D87" t="s">
        <v>9</v>
      </c>
      <c r="E87">
        <v>87</v>
      </c>
      <c r="F87">
        <v>30</v>
      </c>
      <c r="G87">
        <v>100</v>
      </c>
      <c r="H87" t="s">
        <v>10</v>
      </c>
      <c r="I87" t="s">
        <v>21</v>
      </c>
    </row>
    <row r="88" spans="1:9" x14ac:dyDescent="0.3">
      <c r="A88" t="s">
        <v>120</v>
      </c>
      <c r="B88" t="s">
        <v>53</v>
      </c>
      <c r="C88" t="s">
        <v>8</v>
      </c>
      <c r="D88" t="s">
        <v>15</v>
      </c>
      <c r="E88">
        <v>82</v>
      </c>
      <c r="F88">
        <v>30</v>
      </c>
      <c r="G88">
        <v>50</v>
      </c>
      <c r="H88" t="s">
        <v>10</v>
      </c>
      <c r="I88" t="s">
        <v>11</v>
      </c>
    </row>
    <row r="89" spans="1:9" x14ac:dyDescent="0.3">
      <c r="A89" t="s">
        <v>121</v>
      </c>
      <c r="B89" t="s">
        <v>53</v>
      </c>
      <c r="C89" t="s">
        <v>23</v>
      </c>
      <c r="D89" t="s">
        <v>15</v>
      </c>
      <c r="E89">
        <v>81</v>
      </c>
      <c r="F89">
        <v>70</v>
      </c>
      <c r="G89">
        <v>100</v>
      </c>
      <c r="H89" t="s">
        <v>16</v>
      </c>
      <c r="I89" t="s">
        <v>21</v>
      </c>
    </row>
    <row r="90" spans="1:9" x14ac:dyDescent="0.3">
      <c r="A90" t="s">
        <v>122</v>
      </c>
      <c r="B90" t="s">
        <v>30</v>
      </c>
      <c r="C90" t="s">
        <v>14</v>
      </c>
      <c r="D90" t="s">
        <v>20</v>
      </c>
      <c r="E90">
        <v>80</v>
      </c>
      <c r="F90">
        <v>50</v>
      </c>
      <c r="G90">
        <v>0</v>
      </c>
      <c r="H90" t="s">
        <v>16</v>
      </c>
      <c r="I90" t="s">
        <v>11</v>
      </c>
    </row>
    <row r="91" spans="1:9" x14ac:dyDescent="0.3">
      <c r="A91" t="s">
        <v>123</v>
      </c>
      <c r="B91" t="s">
        <v>7</v>
      </c>
      <c r="C91" t="s">
        <v>23</v>
      </c>
      <c r="D91" t="s">
        <v>20</v>
      </c>
      <c r="E91">
        <v>76</v>
      </c>
      <c r="F91">
        <v>70</v>
      </c>
      <c r="G91">
        <v>50</v>
      </c>
      <c r="H91" t="s">
        <v>10</v>
      </c>
      <c r="I91" t="s">
        <v>11</v>
      </c>
    </row>
    <row r="92" spans="1:9" x14ac:dyDescent="0.3">
      <c r="A92" t="s">
        <v>124</v>
      </c>
      <c r="B92" t="s">
        <v>7</v>
      </c>
      <c r="C92" t="s">
        <v>23</v>
      </c>
      <c r="D92" t="s">
        <v>36</v>
      </c>
      <c r="E92">
        <v>78</v>
      </c>
      <c r="F92">
        <v>70</v>
      </c>
      <c r="G92">
        <v>100</v>
      </c>
      <c r="H92" t="s">
        <v>16</v>
      </c>
      <c r="I92" t="s">
        <v>24</v>
      </c>
    </row>
    <row r="93" spans="1:9" x14ac:dyDescent="0.3">
      <c r="A93" t="s">
        <v>125</v>
      </c>
      <c r="B93" t="s">
        <v>7</v>
      </c>
      <c r="C93" t="s">
        <v>8</v>
      </c>
      <c r="D93" t="s">
        <v>36</v>
      </c>
      <c r="E93">
        <v>76</v>
      </c>
      <c r="F93">
        <v>100</v>
      </c>
      <c r="G93">
        <v>100</v>
      </c>
      <c r="H93" t="s">
        <v>16</v>
      </c>
      <c r="I93" t="s">
        <v>28</v>
      </c>
    </row>
    <row r="94" spans="1:9" x14ac:dyDescent="0.3">
      <c r="A94" t="s">
        <v>126</v>
      </c>
      <c r="B94" t="s">
        <v>53</v>
      </c>
      <c r="C94" t="s">
        <v>27</v>
      </c>
      <c r="D94" t="s">
        <v>20</v>
      </c>
      <c r="E94">
        <v>78</v>
      </c>
      <c r="F94">
        <v>70</v>
      </c>
      <c r="G94">
        <v>50</v>
      </c>
      <c r="H94" t="s">
        <v>10</v>
      </c>
      <c r="I94" t="s">
        <v>21</v>
      </c>
    </row>
    <row r="95" spans="1:9" x14ac:dyDescent="0.3">
      <c r="A95" t="s">
        <v>127</v>
      </c>
      <c r="B95" t="s">
        <v>44</v>
      </c>
      <c r="C95" t="s">
        <v>31</v>
      </c>
      <c r="D95" t="s">
        <v>20</v>
      </c>
      <c r="E95">
        <v>79</v>
      </c>
      <c r="F95">
        <v>100</v>
      </c>
      <c r="G95">
        <v>100</v>
      </c>
      <c r="H95" t="s">
        <v>10</v>
      </c>
      <c r="I95" t="s">
        <v>21</v>
      </c>
    </row>
    <row r="96" spans="1:9" x14ac:dyDescent="0.3">
      <c r="A96" t="s">
        <v>128</v>
      </c>
      <c r="B96" t="s">
        <v>30</v>
      </c>
      <c r="C96" t="s">
        <v>19</v>
      </c>
      <c r="D96" t="s">
        <v>9</v>
      </c>
      <c r="E96">
        <v>86</v>
      </c>
      <c r="F96">
        <v>100</v>
      </c>
      <c r="G96">
        <v>0</v>
      </c>
      <c r="H96" t="s">
        <v>16</v>
      </c>
      <c r="I96" t="s">
        <v>11</v>
      </c>
    </row>
    <row r="97" spans="1:9" x14ac:dyDescent="0.3">
      <c r="A97" t="s">
        <v>129</v>
      </c>
      <c r="B97" t="s">
        <v>7</v>
      </c>
      <c r="C97" t="s">
        <v>19</v>
      </c>
      <c r="D97" t="s">
        <v>36</v>
      </c>
      <c r="E97">
        <v>80</v>
      </c>
      <c r="F97">
        <v>50</v>
      </c>
      <c r="G97">
        <v>50</v>
      </c>
      <c r="H97" t="s">
        <v>16</v>
      </c>
      <c r="I97" t="s">
        <v>11</v>
      </c>
    </row>
    <row r="98" spans="1:9" x14ac:dyDescent="0.3">
      <c r="A98" t="s">
        <v>130</v>
      </c>
      <c r="B98" t="s">
        <v>30</v>
      </c>
      <c r="C98" t="s">
        <v>14</v>
      </c>
      <c r="D98" t="s">
        <v>20</v>
      </c>
      <c r="E98">
        <v>77</v>
      </c>
      <c r="F98">
        <v>50</v>
      </c>
      <c r="G98">
        <v>0</v>
      </c>
      <c r="H98" t="s">
        <v>10</v>
      </c>
      <c r="I98" t="s">
        <v>24</v>
      </c>
    </row>
    <row r="99" spans="1:9" x14ac:dyDescent="0.3">
      <c r="A99" t="s">
        <v>131</v>
      </c>
      <c r="B99" t="s">
        <v>26</v>
      </c>
      <c r="C99" t="s">
        <v>19</v>
      </c>
      <c r="D99" t="s">
        <v>36</v>
      </c>
      <c r="E99">
        <v>82</v>
      </c>
      <c r="F99">
        <v>50</v>
      </c>
      <c r="G99">
        <v>100</v>
      </c>
      <c r="H99" t="s">
        <v>10</v>
      </c>
      <c r="I99" t="s">
        <v>28</v>
      </c>
    </row>
    <row r="100" spans="1:9" x14ac:dyDescent="0.3">
      <c r="A100" t="s">
        <v>132</v>
      </c>
      <c r="B100" t="s">
        <v>51</v>
      </c>
      <c r="C100" t="s">
        <v>31</v>
      </c>
      <c r="D100" t="s">
        <v>15</v>
      </c>
      <c r="E100">
        <v>76</v>
      </c>
      <c r="F100">
        <v>50</v>
      </c>
      <c r="G100">
        <v>0</v>
      </c>
      <c r="H100" t="s">
        <v>10</v>
      </c>
      <c r="I100" t="s">
        <v>24</v>
      </c>
    </row>
    <row r="101" spans="1:9" x14ac:dyDescent="0.3">
      <c r="A101" t="s">
        <v>133</v>
      </c>
      <c r="B101" t="s">
        <v>51</v>
      </c>
      <c r="C101" t="s">
        <v>54</v>
      </c>
      <c r="D101" t="s">
        <v>36</v>
      </c>
      <c r="E101">
        <v>84</v>
      </c>
      <c r="F101">
        <v>30</v>
      </c>
      <c r="G101">
        <v>50</v>
      </c>
      <c r="H101" t="s">
        <v>16</v>
      </c>
      <c r="I101" t="s">
        <v>21</v>
      </c>
    </row>
    <row r="102" spans="1:9" x14ac:dyDescent="0.3">
      <c r="A102" t="s">
        <v>134</v>
      </c>
      <c r="B102" t="s">
        <v>13</v>
      </c>
      <c r="C102" t="s">
        <v>19</v>
      </c>
      <c r="D102" t="s">
        <v>36</v>
      </c>
      <c r="E102">
        <v>74</v>
      </c>
      <c r="F102">
        <v>100</v>
      </c>
      <c r="G102">
        <v>50</v>
      </c>
      <c r="H102" t="s">
        <v>16</v>
      </c>
      <c r="I102" t="s">
        <v>28</v>
      </c>
    </row>
    <row r="103" spans="1:9" x14ac:dyDescent="0.3">
      <c r="A103" t="s">
        <v>135</v>
      </c>
      <c r="B103" t="s">
        <v>30</v>
      </c>
      <c r="C103" t="s">
        <v>27</v>
      </c>
      <c r="D103" t="s">
        <v>36</v>
      </c>
      <c r="E103">
        <v>79</v>
      </c>
      <c r="F103">
        <v>70</v>
      </c>
      <c r="G103">
        <v>50</v>
      </c>
      <c r="H103" t="s">
        <v>16</v>
      </c>
      <c r="I103" t="s">
        <v>11</v>
      </c>
    </row>
  </sheetData>
  <sortState xmlns:xlrd2="http://schemas.microsoft.com/office/spreadsheetml/2017/richdata2" ref="A4:I103">
    <sortCondition ref="A9:A10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I103"/>
  <sheetViews>
    <sheetView workbookViewId="0">
      <selection activeCell="E3" sqref="E3"/>
    </sheetView>
  </sheetViews>
  <sheetFormatPr defaultRowHeight="14.4" x14ac:dyDescent="0.3"/>
  <cols>
    <col min="1" max="1" width="12.44140625" customWidth="1"/>
    <col min="2" max="2" width="10.21875" bestFit="1" customWidth="1"/>
    <col min="3" max="3" width="9.88671875" bestFit="1" customWidth="1"/>
    <col min="4" max="4" width="11.21875" bestFit="1" customWidth="1"/>
    <col min="5" max="5" width="19.21875" customWidth="1"/>
    <col min="6" max="6" width="14.109375" bestFit="1" customWidth="1"/>
    <col min="7" max="7" width="11.77734375" bestFit="1" customWidth="1"/>
    <col min="8" max="8" width="9.44140625" bestFit="1" customWidth="1"/>
    <col min="9" max="9" width="9.88671875" bestFit="1" customWidth="1"/>
  </cols>
  <sheetData>
    <row r="1" spans="1:9" ht="23.4" x14ac:dyDescent="0.45">
      <c r="A1" s="1" t="s">
        <v>157</v>
      </c>
    </row>
    <row r="3" spans="1:9" ht="1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216</v>
      </c>
      <c r="F3" s="2" t="s">
        <v>161</v>
      </c>
      <c r="G3" s="2" t="s">
        <v>162</v>
      </c>
      <c r="H3" s="2" t="s">
        <v>4</v>
      </c>
      <c r="I3" s="2" t="s">
        <v>5</v>
      </c>
    </row>
    <row r="4" spans="1:9" x14ac:dyDescent="0.3">
      <c r="A4" t="s">
        <v>6</v>
      </c>
      <c r="B4" t="s">
        <v>7</v>
      </c>
      <c r="C4" t="s">
        <v>8</v>
      </c>
      <c r="D4" t="s">
        <v>9</v>
      </c>
      <c r="E4">
        <v>85</v>
      </c>
      <c r="F4">
        <v>50</v>
      </c>
      <c r="G4">
        <v>100</v>
      </c>
      <c r="H4" t="s">
        <v>10</v>
      </c>
      <c r="I4" t="s">
        <v>28</v>
      </c>
    </row>
    <row r="5" spans="1:9" x14ac:dyDescent="0.3">
      <c r="A5" t="s">
        <v>12</v>
      </c>
      <c r="B5" t="s">
        <v>13</v>
      </c>
      <c r="C5" t="s">
        <v>14</v>
      </c>
      <c r="D5" t="s">
        <v>15</v>
      </c>
      <c r="E5">
        <v>76</v>
      </c>
      <c r="F5">
        <v>50</v>
      </c>
      <c r="G5">
        <v>0</v>
      </c>
      <c r="H5" t="s">
        <v>10</v>
      </c>
      <c r="I5" t="s">
        <v>21</v>
      </c>
    </row>
    <row r="6" spans="1:9" x14ac:dyDescent="0.3">
      <c r="A6" t="s">
        <v>17</v>
      </c>
      <c r="B6" t="s">
        <v>18</v>
      </c>
      <c r="C6" t="s">
        <v>19</v>
      </c>
      <c r="D6" t="s">
        <v>20</v>
      </c>
      <c r="E6">
        <v>72</v>
      </c>
      <c r="F6">
        <v>30</v>
      </c>
      <c r="G6">
        <v>50</v>
      </c>
      <c r="H6" t="s">
        <v>16</v>
      </c>
      <c r="I6" t="s">
        <v>21</v>
      </c>
    </row>
    <row r="7" spans="1:9" x14ac:dyDescent="0.3">
      <c r="A7" t="s">
        <v>22</v>
      </c>
      <c r="B7" t="s">
        <v>13</v>
      </c>
      <c r="C7" t="s">
        <v>23</v>
      </c>
      <c r="D7" t="s">
        <v>20</v>
      </c>
      <c r="E7">
        <v>86</v>
      </c>
      <c r="F7">
        <v>100</v>
      </c>
      <c r="G7">
        <v>0</v>
      </c>
      <c r="H7" t="s">
        <v>16</v>
      </c>
      <c r="I7" t="s">
        <v>28</v>
      </c>
    </row>
    <row r="8" spans="1:9" x14ac:dyDescent="0.3">
      <c r="A8" t="s">
        <v>25</v>
      </c>
      <c r="B8" t="s">
        <v>26</v>
      </c>
      <c r="C8" t="s">
        <v>27</v>
      </c>
      <c r="D8" t="s">
        <v>20</v>
      </c>
      <c r="E8">
        <v>70</v>
      </c>
      <c r="F8">
        <v>70</v>
      </c>
      <c r="G8">
        <v>0</v>
      </c>
      <c r="H8" t="s">
        <v>10</v>
      </c>
      <c r="I8" t="s">
        <v>28</v>
      </c>
    </row>
    <row r="9" spans="1:9" x14ac:dyDescent="0.3">
      <c r="A9" t="s">
        <v>29</v>
      </c>
      <c r="B9" t="s">
        <v>30</v>
      </c>
      <c r="C9" t="s">
        <v>31</v>
      </c>
      <c r="D9" t="s">
        <v>9</v>
      </c>
      <c r="E9">
        <v>85</v>
      </c>
      <c r="F9">
        <v>70</v>
      </c>
      <c r="G9">
        <v>0</v>
      </c>
      <c r="H9" t="s">
        <v>10</v>
      </c>
      <c r="I9" t="s">
        <v>11</v>
      </c>
    </row>
    <row r="10" spans="1:9" x14ac:dyDescent="0.3">
      <c r="A10" t="s">
        <v>32</v>
      </c>
      <c r="B10" t="s">
        <v>13</v>
      </c>
      <c r="C10" t="s">
        <v>19</v>
      </c>
      <c r="D10" t="s">
        <v>15</v>
      </c>
      <c r="E10">
        <v>78</v>
      </c>
      <c r="F10">
        <v>70</v>
      </c>
      <c r="G10">
        <v>0</v>
      </c>
      <c r="H10" t="s">
        <v>16</v>
      </c>
      <c r="I10" t="s">
        <v>21</v>
      </c>
    </row>
    <row r="11" spans="1:9" x14ac:dyDescent="0.3">
      <c r="A11" t="s">
        <v>33</v>
      </c>
      <c r="B11" t="s">
        <v>34</v>
      </c>
      <c r="C11" t="s">
        <v>14</v>
      </c>
      <c r="D11" t="s">
        <v>20</v>
      </c>
      <c r="E11">
        <v>68</v>
      </c>
      <c r="F11">
        <v>30</v>
      </c>
      <c r="G11">
        <v>100</v>
      </c>
      <c r="H11" t="s">
        <v>10</v>
      </c>
      <c r="I11" t="s">
        <v>21</v>
      </c>
    </row>
    <row r="12" spans="1:9" x14ac:dyDescent="0.3">
      <c r="A12" t="s">
        <v>35</v>
      </c>
      <c r="B12" t="s">
        <v>18</v>
      </c>
      <c r="C12" t="s">
        <v>14</v>
      </c>
      <c r="D12" t="s">
        <v>36</v>
      </c>
      <c r="E12">
        <v>85</v>
      </c>
      <c r="F12">
        <v>50</v>
      </c>
      <c r="G12">
        <v>100</v>
      </c>
      <c r="H12" t="s">
        <v>10</v>
      </c>
      <c r="I12" t="s">
        <v>28</v>
      </c>
    </row>
    <row r="13" spans="1:9" x14ac:dyDescent="0.3">
      <c r="A13" t="s">
        <v>37</v>
      </c>
      <c r="B13" t="s">
        <v>26</v>
      </c>
      <c r="C13" t="s">
        <v>19</v>
      </c>
      <c r="D13" t="s">
        <v>20</v>
      </c>
      <c r="E13">
        <v>82</v>
      </c>
      <c r="F13">
        <v>70</v>
      </c>
      <c r="G13">
        <v>50</v>
      </c>
      <c r="H13" t="s">
        <v>16</v>
      </c>
      <c r="I13" t="s">
        <v>24</v>
      </c>
    </row>
    <row r="14" spans="1:9" x14ac:dyDescent="0.3">
      <c r="A14" t="s">
        <v>38</v>
      </c>
      <c r="B14" t="s">
        <v>34</v>
      </c>
      <c r="C14" t="s">
        <v>39</v>
      </c>
      <c r="D14" t="s">
        <v>36</v>
      </c>
      <c r="E14">
        <v>85</v>
      </c>
      <c r="F14">
        <v>30</v>
      </c>
      <c r="G14">
        <v>50</v>
      </c>
      <c r="H14" t="s">
        <v>16</v>
      </c>
      <c r="I14" t="s">
        <v>28</v>
      </c>
    </row>
    <row r="15" spans="1:9" x14ac:dyDescent="0.3">
      <c r="A15" t="s">
        <v>40</v>
      </c>
      <c r="B15" t="s">
        <v>7</v>
      </c>
      <c r="C15" t="s">
        <v>8</v>
      </c>
      <c r="D15" t="s">
        <v>36</v>
      </c>
      <c r="E15">
        <v>81</v>
      </c>
      <c r="F15">
        <v>30</v>
      </c>
      <c r="G15">
        <v>0</v>
      </c>
      <c r="H15" t="s">
        <v>16</v>
      </c>
      <c r="I15" t="s">
        <v>11</v>
      </c>
    </row>
    <row r="16" spans="1:9" x14ac:dyDescent="0.3">
      <c r="A16" t="s">
        <v>41</v>
      </c>
      <c r="B16" t="s">
        <v>42</v>
      </c>
      <c r="C16" t="s">
        <v>14</v>
      </c>
      <c r="D16" t="s">
        <v>20</v>
      </c>
      <c r="E16">
        <v>74</v>
      </c>
      <c r="F16">
        <v>100</v>
      </c>
      <c r="G16">
        <v>100</v>
      </c>
      <c r="H16" t="s">
        <v>10</v>
      </c>
      <c r="I16" t="s">
        <v>24</v>
      </c>
    </row>
    <row r="17" spans="1:9" x14ac:dyDescent="0.3">
      <c r="A17" t="s">
        <v>43</v>
      </c>
      <c r="B17" t="s">
        <v>44</v>
      </c>
      <c r="C17" t="s">
        <v>39</v>
      </c>
      <c r="D17" t="s">
        <v>36</v>
      </c>
      <c r="E17">
        <v>71</v>
      </c>
      <c r="F17">
        <v>50</v>
      </c>
      <c r="G17">
        <v>0</v>
      </c>
      <c r="H17" t="s">
        <v>16</v>
      </c>
      <c r="I17" t="s">
        <v>28</v>
      </c>
    </row>
    <row r="18" spans="1:9" x14ac:dyDescent="0.3">
      <c r="A18" t="s">
        <v>45</v>
      </c>
      <c r="B18" t="s">
        <v>18</v>
      </c>
      <c r="C18" t="s">
        <v>46</v>
      </c>
      <c r="D18" t="s">
        <v>9</v>
      </c>
      <c r="E18">
        <v>86</v>
      </c>
      <c r="F18">
        <v>70</v>
      </c>
      <c r="G18">
        <v>100</v>
      </c>
      <c r="H18" t="s">
        <v>16</v>
      </c>
      <c r="I18" t="s">
        <v>21</v>
      </c>
    </row>
    <row r="19" spans="1:9" x14ac:dyDescent="0.3">
      <c r="A19" t="s">
        <v>47</v>
      </c>
      <c r="B19" t="s">
        <v>18</v>
      </c>
      <c r="C19" t="s">
        <v>48</v>
      </c>
      <c r="D19" t="s">
        <v>20</v>
      </c>
      <c r="E19">
        <v>81</v>
      </c>
      <c r="F19">
        <v>70</v>
      </c>
      <c r="G19">
        <v>0</v>
      </c>
      <c r="H19" t="s">
        <v>16</v>
      </c>
      <c r="I19" t="s">
        <v>28</v>
      </c>
    </row>
    <row r="20" spans="1:9" x14ac:dyDescent="0.3">
      <c r="A20" t="s">
        <v>49</v>
      </c>
      <c r="B20" t="s">
        <v>7</v>
      </c>
      <c r="C20" t="s">
        <v>31</v>
      </c>
      <c r="D20" t="s">
        <v>9</v>
      </c>
      <c r="E20">
        <v>87</v>
      </c>
      <c r="F20">
        <v>50</v>
      </c>
      <c r="G20">
        <v>0</v>
      </c>
      <c r="H20" t="s">
        <v>16</v>
      </c>
      <c r="I20" t="s">
        <v>11</v>
      </c>
    </row>
    <row r="21" spans="1:9" x14ac:dyDescent="0.3">
      <c r="A21" t="s">
        <v>50</v>
      </c>
      <c r="B21" t="s">
        <v>51</v>
      </c>
      <c r="C21" t="s">
        <v>27</v>
      </c>
      <c r="D21" t="s">
        <v>9</v>
      </c>
      <c r="E21">
        <v>77</v>
      </c>
      <c r="F21">
        <v>30</v>
      </c>
      <c r="G21">
        <v>50</v>
      </c>
      <c r="H21" t="s">
        <v>16</v>
      </c>
      <c r="I21" t="s">
        <v>24</v>
      </c>
    </row>
    <row r="22" spans="1:9" x14ac:dyDescent="0.3">
      <c r="A22" t="s">
        <v>52</v>
      </c>
      <c r="B22" t="s">
        <v>53</v>
      </c>
      <c r="C22" t="s">
        <v>54</v>
      </c>
      <c r="D22" t="s">
        <v>15</v>
      </c>
      <c r="E22">
        <v>88</v>
      </c>
      <c r="F22">
        <v>30</v>
      </c>
      <c r="G22">
        <v>50</v>
      </c>
      <c r="H22" t="s">
        <v>16</v>
      </c>
      <c r="I22" t="s">
        <v>28</v>
      </c>
    </row>
    <row r="23" spans="1:9" x14ac:dyDescent="0.3">
      <c r="A23" t="s">
        <v>55</v>
      </c>
      <c r="B23" t="s">
        <v>51</v>
      </c>
      <c r="C23" t="s">
        <v>48</v>
      </c>
      <c r="D23" t="s">
        <v>9</v>
      </c>
      <c r="E23">
        <v>89</v>
      </c>
      <c r="F23">
        <v>70</v>
      </c>
      <c r="G23">
        <v>0</v>
      </c>
      <c r="H23" t="s">
        <v>16</v>
      </c>
      <c r="I23" t="s">
        <v>24</v>
      </c>
    </row>
    <row r="24" spans="1:9" x14ac:dyDescent="0.3">
      <c r="A24" t="s">
        <v>56</v>
      </c>
      <c r="B24" t="s">
        <v>51</v>
      </c>
      <c r="C24" t="s">
        <v>19</v>
      </c>
      <c r="D24" t="s">
        <v>36</v>
      </c>
      <c r="E24">
        <v>83</v>
      </c>
      <c r="F24">
        <v>70</v>
      </c>
      <c r="G24">
        <v>0</v>
      </c>
      <c r="H24" t="s">
        <v>10</v>
      </c>
      <c r="I24" t="s">
        <v>11</v>
      </c>
    </row>
    <row r="25" spans="1:9" x14ac:dyDescent="0.3">
      <c r="A25" t="s">
        <v>57</v>
      </c>
      <c r="B25" t="s">
        <v>44</v>
      </c>
      <c r="C25" t="s">
        <v>27</v>
      </c>
      <c r="D25" t="s">
        <v>36</v>
      </c>
      <c r="E25">
        <v>87</v>
      </c>
      <c r="F25">
        <v>100</v>
      </c>
      <c r="G25">
        <v>50</v>
      </c>
      <c r="H25" t="s">
        <v>16</v>
      </c>
      <c r="I25" t="s">
        <v>24</v>
      </c>
    </row>
    <row r="26" spans="1:9" x14ac:dyDescent="0.3">
      <c r="A26" t="s">
        <v>58</v>
      </c>
      <c r="B26" t="s">
        <v>44</v>
      </c>
      <c r="C26" t="s">
        <v>48</v>
      </c>
      <c r="D26" t="s">
        <v>36</v>
      </c>
      <c r="E26">
        <v>78</v>
      </c>
      <c r="F26">
        <v>30</v>
      </c>
      <c r="G26">
        <v>0</v>
      </c>
      <c r="H26" t="s">
        <v>16</v>
      </c>
      <c r="I26" t="s">
        <v>11</v>
      </c>
    </row>
    <row r="27" spans="1:9" x14ac:dyDescent="0.3">
      <c r="A27" t="s">
        <v>59</v>
      </c>
      <c r="B27" t="s">
        <v>34</v>
      </c>
      <c r="C27" t="s">
        <v>48</v>
      </c>
      <c r="D27" t="s">
        <v>20</v>
      </c>
      <c r="E27">
        <v>89</v>
      </c>
      <c r="F27">
        <v>30</v>
      </c>
      <c r="G27">
        <v>0</v>
      </c>
      <c r="H27" t="s">
        <v>16</v>
      </c>
      <c r="I27" t="s">
        <v>11</v>
      </c>
    </row>
    <row r="28" spans="1:9" x14ac:dyDescent="0.3">
      <c r="A28" t="s">
        <v>60</v>
      </c>
      <c r="B28" t="s">
        <v>44</v>
      </c>
      <c r="C28" t="s">
        <v>31</v>
      </c>
      <c r="D28" t="s">
        <v>20</v>
      </c>
      <c r="E28">
        <v>76</v>
      </c>
      <c r="F28">
        <v>70</v>
      </c>
      <c r="G28">
        <v>0</v>
      </c>
      <c r="H28" t="s">
        <v>16</v>
      </c>
      <c r="I28" t="s">
        <v>21</v>
      </c>
    </row>
    <row r="29" spans="1:9" x14ac:dyDescent="0.3">
      <c r="A29" t="s">
        <v>61</v>
      </c>
      <c r="B29" t="s">
        <v>42</v>
      </c>
      <c r="C29" t="s">
        <v>8</v>
      </c>
      <c r="D29" t="s">
        <v>15</v>
      </c>
      <c r="E29">
        <v>91</v>
      </c>
      <c r="F29">
        <v>30</v>
      </c>
      <c r="G29">
        <v>100</v>
      </c>
      <c r="H29" t="s">
        <v>16</v>
      </c>
      <c r="I29" t="s">
        <v>28</v>
      </c>
    </row>
    <row r="30" spans="1:9" x14ac:dyDescent="0.3">
      <c r="A30" t="s">
        <v>62</v>
      </c>
      <c r="B30" t="s">
        <v>13</v>
      </c>
      <c r="C30" t="s">
        <v>39</v>
      </c>
      <c r="D30" t="s">
        <v>20</v>
      </c>
      <c r="E30">
        <v>77</v>
      </c>
      <c r="F30">
        <v>50</v>
      </c>
      <c r="G30">
        <v>50</v>
      </c>
      <c r="H30" t="s">
        <v>16</v>
      </c>
      <c r="I30" t="s">
        <v>21</v>
      </c>
    </row>
    <row r="31" spans="1:9" x14ac:dyDescent="0.3">
      <c r="A31" t="s">
        <v>63</v>
      </c>
      <c r="B31" t="s">
        <v>26</v>
      </c>
      <c r="C31" t="s">
        <v>8</v>
      </c>
      <c r="D31" t="s">
        <v>36</v>
      </c>
      <c r="E31">
        <v>85</v>
      </c>
      <c r="F31">
        <v>50</v>
      </c>
      <c r="G31">
        <v>100</v>
      </c>
      <c r="H31" t="s">
        <v>16</v>
      </c>
      <c r="I31" t="s">
        <v>21</v>
      </c>
    </row>
    <row r="32" spans="1:9" x14ac:dyDescent="0.3">
      <c r="A32" t="s">
        <v>64</v>
      </c>
      <c r="B32" t="s">
        <v>26</v>
      </c>
      <c r="C32" t="s">
        <v>14</v>
      </c>
      <c r="D32" t="s">
        <v>15</v>
      </c>
      <c r="E32">
        <v>74</v>
      </c>
      <c r="F32">
        <v>30</v>
      </c>
      <c r="G32">
        <v>50</v>
      </c>
      <c r="H32" t="s">
        <v>10</v>
      </c>
      <c r="I32" t="s">
        <v>28</v>
      </c>
    </row>
    <row r="33" spans="1:9" x14ac:dyDescent="0.3">
      <c r="A33" t="s">
        <v>65</v>
      </c>
      <c r="B33" t="s">
        <v>18</v>
      </c>
      <c r="C33" t="s">
        <v>46</v>
      </c>
      <c r="D33" t="s">
        <v>9</v>
      </c>
      <c r="E33">
        <v>90</v>
      </c>
      <c r="F33">
        <v>70</v>
      </c>
      <c r="G33">
        <v>0</v>
      </c>
      <c r="H33" t="s">
        <v>16</v>
      </c>
      <c r="I33" t="s">
        <v>11</v>
      </c>
    </row>
    <row r="34" spans="1:9" x14ac:dyDescent="0.3">
      <c r="A34" t="s">
        <v>66</v>
      </c>
      <c r="B34" t="s">
        <v>34</v>
      </c>
      <c r="C34" t="s">
        <v>8</v>
      </c>
      <c r="D34" t="s">
        <v>9</v>
      </c>
      <c r="E34">
        <v>75</v>
      </c>
      <c r="F34">
        <v>30</v>
      </c>
      <c r="G34">
        <v>50</v>
      </c>
      <c r="H34" t="s">
        <v>16</v>
      </c>
      <c r="I34" t="s">
        <v>21</v>
      </c>
    </row>
    <row r="35" spans="1:9" x14ac:dyDescent="0.3">
      <c r="A35" t="s">
        <v>67</v>
      </c>
      <c r="B35" t="s">
        <v>34</v>
      </c>
      <c r="C35" t="s">
        <v>14</v>
      </c>
      <c r="D35" t="s">
        <v>20</v>
      </c>
      <c r="E35">
        <v>71</v>
      </c>
      <c r="F35">
        <v>50</v>
      </c>
      <c r="G35">
        <v>50</v>
      </c>
      <c r="H35" t="s">
        <v>16</v>
      </c>
      <c r="I35" t="s">
        <v>28</v>
      </c>
    </row>
    <row r="36" spans="1:9" x14ac:dyDescent="0.3">
      <c r="A36" t="s">
        <v>68</v>
      </c>
      <c r="B36" t="s">
        <v>13</v>
      </c>
      <c r="C36" t="s">
        <v>39</v>
      </c>
      <c r="D36" t="s">
        <v>15</v>
      </c>
      <c r="E36">
        <v>84</v>
      </c>
      <c r="F36">
        <v>30</v>
      </c>
      <c r="G36">
        <v>50</v>
      </c>
      <c r="H36" t="s">
        <v>16</v>
      </c>
      <c r="I36" t="s">
        <v>11</v>
      </c>
    </row>
    <row r="37" spans="1:9" x14ac:dyDescent="0.3">
      <c r="A37" t="s">
        <v>69</v>
      </c>
      <c r="B37" t="s">
        <v>51</v>
      </c>
      <c r="C37" t="s">
        <v>19</v>
      </c>
      <c r="D37" t="s">
        <v>9</v>
      </c>
      <c r="E37">
        <v>85</v>
      </c>
      <c r="F37">
        <v>50</v>
      </c>
      <c r="G37">
        <v>0</v>
      </c>
      <c r="H37" t="s">
        <v>16</v>
      </c>
      <c r="I37" t="s">
        <v>21</v>
      </c>
    </row>
    <row r="38" spans="1:9" x14ac:dyDescent="0.3">
      <c r="A38" t="s">
        <v>70</v>
      </c>
      <c r="B38" t="s">
        <v>30</v>
      </c>
      <c r="C38" t="s">
        <v>39</v>
      </c>
      <c r="D38" t="s">
        <v>36</v>
      </c>
      <c r="E38">
        <v>78</v>
      </c>
      <c r="F38">
        <v>70</v>
      </c>
      <c r="G38">
        <v>100</v>
      </c>
      <c r="H38" t="s">
        <v>16</v>
      </c>
      <c r="I38" t="s">
        <v>28</v>
      </c>
    </row>
    <row r="39" spans="1:9" x14ac:dyDescent="0.3">
      <c r="A39" t="s">
        <v>71</v>
      </c>
      <c r="B39" t="s">
        <v>26</v>
      </c>
      <c r="C39" t="s">
        <v>54</v>
      </c>
      <c r="D39" t="s">
        <v>20</v>
      </c>
      <c r="E39">
        <v>75</v>
      </c>
      <c r="F39">
        <v>100</v>
      </c>
      <c r="G39">
        <v>100</v>
      </c>
      <c r="H39" t="s">
        <v>10</v>
      </c>
      <c r="I39" t="s">
        <v>28</v>
      </c>
    </row>
    <row r="40" spans="1:9" x14ac:dyDescent="0.3">
      <c r="A40" t="s">
        <v>72</v>
      </c>
      <c r="B40" t="s">
        <v>34</v>
      </c>
      <c r="C40" t="s">
        <v>14</v>
      </c>
      <c r="D40" t="s">
        <v>15</v>
      </c>
      <c r="E40">
        <v>89</v>
      </c>
      <c r="F40">
        <v>100</v>
      </c>
      <c r="G40">
        <v>100</v>
      </c>
      <c r="H40" t="s">
        <v>16</v>
      </c>
      <c r="I40" t="s">
        <v>28</v>
      </c>
    </row>
    <row r="41" spans="1:9" x14ac:dyDescent="0.3">
      <c r="A41" t="s">
        <v>73</v>
      </c>
      <c r="B41" t="s">
        <v>53</v>
      </c>
      <c r="C41" t="s">
        <v>48</v>
      </c>
      <c r="D41" t="s">
        <v>9</v>
      </c>
      <c r="E41">
        <v>85</v>
      </c>
      <c r="F41">
        <v>30</v>
      </c>
      <c r="G41">
        <v>0</v>
      </c>
      <c r="H41" t="s">
        <v>10</v>
      </c>
      <c r="I41" t="s">
        <v>24</v>
      </c>
    </row>
    <row r="42" spans="1:9" x14ac:dyDescent="0.3">
      <c r="A42" t="s">
        <v>74</v>
      </c>
      <c r="B42" t="s">
        <v>51</v>
      </c>
      <c r="C42" t="s">
        <v>27</v>
      </c>
      <c r="D42" t="s">
        <v>20</v>
      </c>
      <c r="E42">
        <v>82</v>
      </c>
      <c r="F42">
        <v>30</v>
      </c>
      <c r="G42">
        <v>0</v>
      </c>
      <c r="H42" t="s">
        <v>16</v>
      </c>
      <c r="I42" t="s">
        <v>11</v>
      </c>
    </row>
    <row r="43" spans="1:9" x14ac:dyDescent="0.3">
      <c r="A43" t="s">
        <v>75</v>
      </c>
      <c r="B43" t="s">
        <v>7</v>
      </c>
      <c r="C43" t="s">
        <v>39</v>
      </c>
      <c r="D43" t="s">
        <v>36</v>
      </c>
      <c r="E43">
        <v>94</v>
      </c>
      <c r="F43">
        <v>100</v>
      </c>
      <c r="G43">
        <v>100</v>
      </c>
      <c r="H43" t="s">
        <v>16</v>
      </c>
      <c r="I43" t="s">
        <v>21</v>
      </c>
    </row>
    <row r="44" spans="1:9" x14ac:dyDescent="0.3">
      <c r="A44" t="s">
        <v>76</v>
      </c>
      <c r="B44" t="s">
        <v>30</v>
      </c>
      <c r="C44" t="s">
        <v>14</v>
      </c>
      <c r="D44" t="s">
        <v>9</v>
      </c>
      <c r="E44">
        <v>86</v>
      </c>
      <c r="F44">
        <v>100</v>
      </c>
      <c r="G44">
        <v>0</v>
      </c>
      <c r="H44" t="s">
        <v>16</v>
      </c>
      <c r="I44" t="s">
        <v>11</v>
      </c>
    </row>
    <row r="45" spans="1:9" x14ac:dyDescent="0.3">
      <c r="A45" t="s">
        <v>77</v>
      </c>
      <c r="B45" t="s">
        <v>18</v>
      </c>
      <c r="C45" t="s">
        <v>27</v>
      </c>
      <c r="D45" t="s">
        <v>36</v>
      </c>
      <c r="E45">
        <v>79</v>
      </c>
      <c r="F45">
        <v>70</v>
      </c>
      <c r="G45">
        <v>50</v>
      </c>
      <c r="H45" t="s">
        <v>16</v>
      </c>
      <c r="I45" t="s">
        <v>28</v>
      </c>
    </row>
    <row r="46" spans="1:9" x14ac:dyDescent="0.3">
      <c r="A46" t="s">
        <v>78</v>
      </c>
      <c r="B46" t="s">
        <v>53</v>
      </c>
      <c r="C46" t="s">
        <v>8</v>
      </c>
      <c r="D46" t="s">
        <v>36</v>
      </c>
      <c r="E46">
        <v>84</v>
      </c>
      <c r="F46">
        <v>50</v>
      </c>
      <c r="G46">
        <v>50</v>
      </c>
      <c r="H46" t="s">
        <v>10</v>
      </c>
      <c r="I46" t="s">
        <v>11</v>
      </c>
    </row>
    <row r="47" spans="1:9" x14ac:dyDescent="0.3">
      <c r="A47" t="s">
        <v>79</v>
      </c>
      <c r="B47" t="s">
        <v>42</v>
      </c>
      <c r="C47" t="s">
        <v>23</v>
      </c>
      <c r="D47" t="s">
        <v>20</v>
      </c>
      <c r="E47">
        <v>88</v>
      </c>
      <c r="F47">
        <v>70</v>
      </c>
      <c r="G47">
        <v>50</v>
      </c>
      <c r="H47" t="s">
        <v>16</v>
      </c>
      <c r="I47" t="s">
        <v>11</v>
      </c>
    </row>
    <row r="48" spans="1:9" x14ac:dyDescent="0.3">
      <c r="A48" t="s">
        <v>80</v>
      </c>
      <c r="B48" t="s">
        <v>51</v>
      </c>
      <c r="C48" t="s">
        <v>14</v>
      </c>
      <c r="D48" t="s">
        <v>9</v>
      </c>
      <c r="E48">
        <v>87</v>
      </c>
      <c r="F48">
        <v>70</v>
      </c>
      <c r="G48">
        <v>100</v>
      </c>
      <c r="H48" t="s">
        <v>16</v>
      </c>
      <c r="I48" t="s">
        <v>11</v>
      </c>
    </row>
    <row r="49" spans="1:9" x14ac:dyDescent="0.3">
      <c r="A49" t="s">
        <v>81</v>
      </c>
      <c r="B49" t="s">
        <v>26</v>
      </c>
      <c r="C49" t="s">
        <v>14</v>
      </c>
      <c r="D49" t="s">
        <v>20</v>
      </c>
      <c r="E49">
        <v>68</v>
      </c>
      <c r="F49">
        <v>70</v>
      </c>
      <c r="G49">
        <v>100</v>
      </c>
      <c r="H49" t="s">
        <v>16</v>
      </c>
      <c r="I49" t="s">
        <v>24</v>
      </c>
    </row>
    <row r="50" spans="1:9" x14ac:dyDescent="0.3">
      <c r="A50" t="s">
        <v>82</v>
      </c>
      <c r="B50" t="s">
        <v>42</v>
      </c>
      <c r="C50" t="s">
        <v>31</v>
      </c>
      <c r="D50" t="s">
        <v>15</v>
      </c>
      <c r="E50">
        <v>77</v>
      </c>
      <c r="F50">
        <v>30</v>
      </c>
      <c r="G50">
        <v>50</v>
      </c>
      <c r="H50" t="s">
        <v>10</v>
      </c>
      <c r="I50" t="s">
        <v>21</v>
      </c>
    </row>
    <row r="51" spans="1:9" x14ac:dyDescent="0.3">
      <c r="A51" t="s">
        <v>83</v>
      </c>
      <c r="B51" t="s">
        <v>44</v>
      </c>
      <c r="C51" t="s">
        <v>27</v>
      </c>
      <c r="D51" t="s">
        <v>36</v>
      </c>
      <c r="E51">
        <v>78</v>
      </c>
      <c r="F51">
        <v>70</v>
      </c>
      <c r="G51">
        <v>0</v>
      </c>
      <c r="H51" t="s">
        <v>10</v>
      </c>
      <c r="I51" t="s">
        <v>24</v>
      </c>
    </row>
    <row r="52" spans="1:9" x14ac:dyDescent="0.3">
      <c r="A52" t="s">
        <v>84</v>
      </c>
      <c r="B52" t="s">
        <v>18</v>
      </c>
      <c r="C52" t="s">
        <v>48</v>
      </c>
      <c r="D52" t="s">
        <v>36</v>
      </c>
      <c r="E52">
        <v>79</v>
      </c>
      <c r="F52">
        <v>30</v>
      </c>
      <c r="G52">
        <v>50</v>
      </c>
      <c r="H52" t="s">
        <v>16</v>
      </c>
      <c r="I52" t="s">
        <v>11</v>
      </c>
    </row>
    <row r="53" spans="1:9" x14ac:dyDescent="0.3">
      <c r="A53" t="s">
        <v>85</v>
      </c>
      <c r="B53" t="s">
        <v>18</v>
      </c>
      <c r="C53" t="s">
        <v>54</v>
      </c>
      <c r="D53" t="s">
        <v>36</v>
      </c>
      <c r="E53">
        <v>71</v>
      </c>
      <c r="F53">
        <v>70</v>
      </c>
      <c r="G53">
        <v>0</v>
      </c>
      <c r="H53" t="s">
        <v>16</v>
      </c>
      <c r="I53" t="s">
        <v>28</v>
      </c>
    </row>
    <row r="54" spans="1:9" x14ac:dyDescent="0.3">
      <c r="A54" t="s">
        <v>86</v>
      </c>
      <c r="B54" t="s">
        <v>26</v>
      </c>
      <c r="C54" t="s">
        <v>14</v>
      </c>
      <c r="D54" t="s">
        <v>36</v>
      </c>
      <c r="E54">
        <v>76</v>
      </c>
      <c r="F54">
        <v>50</v>
      </c>
      <c r="G54">
        <v>0</v>
      </c>
      <c r="H54" t="s">
        <v>10</v>
      </c>
      <c r="I54" t="s">
        <v>11</v>
      </c>
    </row>
    <row r="55" spans="1:9" x14ac:dyDescent="0.3">
      <c r="A55" t="s">
        <v>87</v>
      </c>
      <c r="B55" t="s">
        <v>42</v>
      </c>
      <c r="C55" t="s">
        <v>27</v>
      </c>
      <c r="D55" t="s">
        <v>15</v>
      </c>
      <c r="E55">
        <v>81</v>
      </c>
      <c r="F55">
        <v>100</v>
      </c>
      <c r="G55">
        <v>0</v>
      </c>
      <c r="H55" t="s">
        <v>16</v>
      </c>
      <c r="I55" t="s">
        <v>21</v>
      </c>
    </row>
    <row r="56" spans="1:9" x14ac:dyDescent="0.3">
      <c r="A56" t="s">
        <v>88</v>
      </c>
      <c r="B56" t="s">
        <v>34</v>
      </c>
      <c r="C56" t="s">
        <v>39</v>
      </c>
      <c r="D56" t="s">
        <v>9</v>
      </c>
      <c r="E56">
        <v>88</v>
      </c>
      <c r="F56">
        <v>30</v>
      </c>
      <c r="G56">
        <v>0</v>
      </c>
      <c r="H56" t="s">
        <v>10</v>
      </c>
      <c r="I56" t="s">
        <v>21</v>
      </c>
    </row>
    <row r="57" spans="1:9" x14ac:dyDescent="0.3">
      <c r="A57" t="s">
        <v>89</v>
      </c>
      <c r="B57" t="s">
        <v>18</v>
      </c>
      <c r="C57" t="s">
        <v>8</v>
      </c>
      <c r="D57" t="s">
        <v>15</v>
      </c>
      <c r="E57">
        <v>78</v>
      </c>
      <c r="F57">
        <v>50</v>
      </c>
      <c r="G57">
        <v>100</v>
      </c>
      <c r="H57" t="s">
        <v>10</v>
      </c>
      <c r="I57" t="s">
        <v>11</v>
      </c>
    </row>
    <row r="58" spans="1:9" x14ac:dyDescent="0.3">
      <c r="A58" t="s">
        <v>90</v>
      </c>
      <c r="B58" t="s">
        <v>18</v>
      </c>
      <c r="C58" t="s">
        <v>39</v>
      </c>
      <c r="D58" t="s">
        <v>36</v>
      </c>
      <c r="E58">
        <v>79</v>
      </c>
      <c r="F58">
        <v>50</v>
      </c>
      <c r="G58">
        <v>100</v>
      </c>
      <c r="H58" t="s">
        <v>16</v>
      </c>
      <c r="I58" t="s">
        <v>21</v>
      </c>
    </row>
    <row r="59" spans="1:9" x14ac:dyDescent="0.3">
      <c r="A59" t="s">
        <v>91</v>
      </c>
      <c r="B59" t="s">
        <v>13</v>
      </c>
      <c r="C59" t="s">
        <v>39</v>
      </c>
      <c r="D59" t="s">
        <v>15</v>
      </c>
      <c r="E59">
        <v>81</v>
      </c>
      <c r="F59">
        <v>50</v>
      </c>
      <c r="G59">
        <v>100</v>
      </c>
      <c r="H59" t="s">
        <v>10</v>
      </c>
      <c r="I59" t="s">
        <v>28</v>
      </c>
    </row>
    <row r="60" spans="1:9" x14ac:dyDescent="0.3">
      <c r="A60" t="s">
        <v>92</v>
      </c>
      <c r="B60" t="s">
        <v>42</v>
      </c>
      <c r="C60" t="s">
        <v>8</v>
      </c>
      <c r="D60" t="s">
        <v>20</v>
      </c>
      <c r="E60">
        <v>72</v>
      </c>
      <c r="F60">
        <v>50</v>
      </c>
      <c r="G60">
        <v>50</v>
      </c>
      <c r="H60" t="s">
        <v>16</v>
      </c>
      <c r="I60" t="s">
        <v>28</v>
      </c>
    </row>
    <row r="61" spans="1:9" x14ac:dyDescent="0.3">
      <c r="A61" t="s">
        <v>93</v>
      </c>
      <c r="B61" t="s">
        <v>26</v>
      </c>
      <c r="C61" t="s">
        <v>8</v>
      </c>
      <c r="D61" t="s">
        <v>36</v>
      </c>
      <c r="E61">
        <v>66</v>
      </c>
      <c r="F61">
        <v>100</v>
      </c>
      <c r="G61">
        <v>100</v>
      </c>
      <c r="H61" t="s">
        <v>10</v>
      </c>
      <c r="I61" t="s">
        <v>11</v>
      </c>
    </row>
    <row r="62" spans="1:9" x14ac:dyDescent="0.3">
      <c r="A62" t="s">
        <v>94</v>
      </c>
      <c r="B62" t="s">
        <v>42</v>
      </c>
      <c r="C62" t="s">
        <v>46</v>
      </c>
      <c r="D62" t="s">
        <v>15</v>
      </c>
      <c r="E62">
        <v>87</v>
      </c>
      <c r="F62">
        <v>30</v>
      </c>
      <c r="G62">
        <v>50</v>
      </c>
      <c r="H62" t="s">
        <v>10</v>
      </c>
      <c r="I62" t="s">
        <v>24</v>
      </c>
    </row>
    <row r="63" spans="1:9" x14ac:dyDescent="0.3">
      <c r="A63" t="s">
        <v>95</v>
      </c>
      <c r="B63" t="s">
        <v>18</v>
      </c>
      <c r="C63" t="s">
        <v>39</v>
      </c>
      <c r="D63" t="s">
        <v>9</v>
      </c>
      <c r="E63">
        <v>89</v>
      </c>
      <c r="F63">
        <v>30</v>
      </c>
      <c r="G63">
        <v>50</v>
      </c>
      <c r="H63" t="s">
        <v>16</v>
      </c>
      <c r="I63" t="s">
        <v>11</v>
      </c>
    </row>
    <row r="64" spans="1:9" x14ac:dyDescent="0.3">
      <c r="A64" t="s">
        <v>96</v>
      </c>
      <c r="B64" t="s">
        <v>42</v>
      </c>
      <c r="C64" t="s">
        <v>8</v>
      </c>
      <c r="D64" t="s">
        <v>9</v>
      </c>
      <c r="E64">
        <v>80</v>
      </c>
      <c r="F64">
        <v>100</v>
      </c>
      <c r="G64">
        <v>100</v>
      </c>
      <c r="H64" t="s">
        <v>10</v>
      </c>
      <c r="I64" t="s">
        <v>24</v>
      </c>
    </row>
    <row r="65" spans="1:9" x14ac:dyDescent="0.3">
      <c r="A65" t="s">
        <v>97</v>
      </c>
      <c r="B65" t="s">
        <v>44</v>
      </c>
      <c r="C65" t="s">
        <v>46</v>
      </c>
      <c r="D65" t="s">
        <v>9</v>
      </c>
      <c r="E65">
        <v>91</v>
      </c>
      <c r="F65">
        <v>70</v>
      </c>
      <c r="G65">
        <v>100</v>
      </c>
      <c r="H65" t="s">
        <v>16</v>
      </c>
      <c r="I65" t="s">
        <v>24</v>
      </c>
    </row>
    <row r="66" spans="1:9" x14ac:dyDescent="0.3">
      <c r="A66" t="s">
        <v>98</v>
      </c>
      <c r="B66" t="s">
        <v>30</v>
      </c>
      <c r="C66" t="s">
        <v>54</v>
      </c>
      <c r="D66" t="s">
        <v>20</v>
      </c>
      <c r="E66">
        <v>80</v>
      </c>
      <c r="F66">
        <v>100</v>
      </c>
      <c r="G66">
        <v>0</v>
      </c>
      <c r="H66" t="s">
        <v>16</v>
      </c>
      <c r="I66" t="s">
        <v>24</v>
      </c>
    </row>
    <row r="67" spans="1:9" x14ac:dyDescent="0.3">
      <c r="A67" t="s">
        <v>99</v>
      </c>
      <c r="B67" t="s">
        <v>18</v>
      </c>
      <c r="C67" t="s">
        <v>23</v>
      </c>
      <c r="D67" t="s">
        <v>36</v>
      </c>
      <c r="E67">
        <v>86</v>
      </c>
      <c r="F67">
        <v>100</v>
      </c>
      <c r="G67">
        <v>0</v>
      </c>
      <c r="H67" t="s">
        <v>16</v>
      </c>
      <c r="I67" t="s">
        <v>28</v>
      </c>
    </row>
    <row r="68" spans="1:9" x14ac:dyDescent="0.3">
      <c r="A68" t="s">
        <v>100</v>
      </c>
      <c r="B68" t="s">
        <v>34</v>
      </c>
      <c r="C68" t="s">
        <v>54</v>
      </c>
      <c r="D68" t="s">
        <v>9</v>
      </c>
      <c r="E68">
        <v>85</v>
      </c>
      <c r="F68">
        <v>30</v>
      </c>
      <c r="G68">
        <v>0</v>
      </c>
      <c r="H68" t="s">
        <v>10</v>
      </c>
      <c r="I68" t="s">
        <v>28</v>
      </c>
    </row>
    <row r="69" spans="1:9" x14ac:dyDescent="0.3">
      <c r="A69" t="s">
        <v>101</v>
      </c>
      <c r="B69" t="s">
        <v>30</v>
      </c>
      <c r="C69" t="s">
        <v>27</v>
      </c>
      <c r="D69" t="s">
        <v>15</v>
      </c>
      <c r="E69">
        <v>71</v>
      </c>
      <c r="F69">
        <v>30</v>
      </c>
      <c r="G69">
        <v>100</v>
      </c>
      <c r="H69" t="s">
        <v>16</v>
      </c>
      <c r="I69" t="s">
        <v>28</v>
      </c>
    </row>
    <row r="70" spans="1:9" x14ac:dyDescent="0.3">
      <c r="A70" t="s">
        <v>102</v>
      </c>
      <c r="B70" t="s">
        <v>42</v>
      </c>
      <c r="C70" t="s">
        <v>19</v>
      </c>
      <c r="D70" t="s">
        <v>36</v>
      </c>
      <c r="E70">
        <v>75</v>
      </c>
      <c r="F70">
        <v>50</v>
      </c>
      <c r="G70">
        <v>50</v>
      </c>
      <c r="H70" t="s">
        <v>10</v>
      </c>
      <c r="I70" t="s">
        <v>21</v>
      </c>
    </row>
    <row r="71" spans="1:9" x14ac:dyDescent="0.3">
      <c r="A71" t="s">
        <v>103</v>
      </c>
      <c r="B71" t="s">
        <v>30</v>
      </c>
      <c r="C71" t="s">
        <v>23</v>
      </c>
      <c r="D71" t="s">
        <v>9</v>
      </c>
      <c r="E71">
        <v>85</v>
      </c>
      <c r="F71">
        <v>50</v>
      </c>
      <c r="G71">
        <v>0</v>
      </c>
      <c r="H71" t="s">
        <v>10</v>
      </c>
      <c r="I71" t="s">
        <v>11</v>
      </c>
    </row>
    <row r="72" spans="1:9" x14ac:dyDescent="0.3">
      <c r="A72" t="s">
        <v>104</v>
      </c>
      <c r="B72" t="s">
        <v>34</v>
      </c>
      <c r="C72" t="s">
        <v>31</v>
      </c>
      <c r="D72" t="s">
        <v>20</v>
      </c>
      <c r="E72">
        <v>91</v>
      </c>
      <c r="F72">
        <v>50</v>
      </c>
      <c r="G72">
        <v>50</v>
      </c>
      <c r="H72" t="s">
        <v>16</v>
      </c>
      <c r="I72" t="s">
        <v>24</v>
      </c>
    </row>
    <row r="73" spans="1:9" x14ac:dyDescent="0.3">
      <c r="A73" t="s">
        <v>105</v>
      </c>
      <c r="B73" t="s">
        <v>42</v>
      </c>
      <c r="C73" t="s">
        <v>39</v>
      </c>
      <c r="D73" t="s">
        <v>15</v>
      </c>
      <c r="E73">
        <v>83</v>
      </c>
      <c r="F73">
        <v>100</v>
      </c>
      <c r="G73">
        <v>0</v>
      </c>
      <c r="H73" t="s">
        <v>16</v>
      </c>
      <c r="I73" t="s">
        <v>21</v>
      </c>
    </row>
    <row r="74" spans="1:9" x14ac:dyDescent="0.3">
      <c r="A74" t="s">
        <v>106</v>
      </c>
      <c r="B74" t="s">
        <v>42</v>
      </c>
      <c r="C74" t="s">
        <v>48</v>
      </c>
      <c r="D74" t="s">
        <v>15</v>
      </c>
      <c r="E74">
        <v>72</v>
      </c>
      <c r="F74">
        <v>70</v>
      </c>
      <c r="G74">
        <v>50</v>
      </c>
      <c r="H74" t="s">
        <v>10</v>
      </c>
      <c r="I74" t="s">
        <v>24</v>
      </c>
    </row>
    <row r="75" spans="1:9" x14ac:dyDescent="0.3">
      <c r="A75" t="s">
        <v>107</v>
      </c>
      <c r="B75" t="s">
        <v>42</v>
      </c>
      <c r="C75" t="s">
        <v>23</v>
      </c>
      <c r="D75" t="s">
        <v>15</v>
      </c>
      <c r="E75">
        <v>72</v>
      </c>
      <c r="F75">
        <v>50</v>
      </c>
      <c r="G75">
        <v>100</v>
      </c>
      <c r="H75" t="s">
        <v>16</v>
      </c>
      <c r="I75" t="s">
        <v>21</v>
      </c>
    </row>
    <row r="76" spans="1:9" x14ac:dyDescent="0.3">
      <c r="A76" t="s">
        <v>108</v>
      </c>
      <c r="B76" t="s">
        <v>42</v>
      </c>
      <c r="C76" t="s">
        <v>46</v>
      </c>
      <c r="D76" t="s">
        <v>9</v>
      </c>
      <c r="E76">
        <v>82</v>
      </c>
      <c r="F76">
        <v>50</v>
      </c>
      <c r="G76">
        <v>50</v>
      </c>
      <c r="H76" t="s">
        <v>16</v>
      </c>
      <c r="I76" t="s">
        <v>24</v>
      </c>
    </row>
    <row r="77" spans="1:9" x14ac:dyDescent="0.3">
      <c r="A77" t="s">
        <v>109</v>
      </c>
      <c r="B77" t="s">
        <v>51</v>
      </c>
      <c r="C77" t="s">
        <v>54</v>
      </c>
      <c r="D77" t="s">
        <v>15</v>
      </c>
      <c r="E77">
        <v>79</v>
      </c>
      <c r="F77">
        <v>50</v>
      </c>
      <c r="G77">
        <v>50</v>
      </c>
      <c r="H77" t="s">
        <v>16</v>
      </c>
      <c r="I77" t="s">
        <v>28</v>
      </c>
    </row>
    <row r="78" spans="1:9" x14ac:dyDescent="0.3">
      <c r="A78" t="s">
        <v>110</v>
      </c>
      <c r="B78" t="s">
        <v>13</v>
      </c>
      <c r="C78" t="s">
        <v>54</v>
      </c>
      <c r="D78" t="s">
        <v>36</v>
      </c>
      <c r="E78">
        <v>80</v>
      </c>
      <c r="F78">
        <v>50</v>
      </c>
      <c r="G78">
        <v>50</v>
      </c>
      <c r="H78" t="s">
        <v>16</v>
      </c>
      <c r="I78" t="s">
        <v>11</v>
      </c>
    </row>
    <row r="79" spans="1:9" x14ac:dyDescent="0.3">
      <c r="A79" t="s">
        <v>111</v>
      </c>
      <c r="B79" t="s">
        <v>51</v>
      </c>
      <c r="C79" t="s">
        <v>46</v>
      </c>
      <c r="D79" t="s">
        <v>9</v>
      </c>
      <c r="E79">
        <v>87</v>
      </c>
      <c r="F79">
        <v>30</v>
      </c>
      <c r="G79">
        <v>0</v>
      </c>
      <c r="H79" t="s">
        <v>10</v>
      </c>
      <c r="I79" t="s">
        <v>11</v>
      </c>
    </row>
    <row r="80" spans="1:9" x14ac:dyDescent="0.3">
      <c r="A80" t="s">
        <v>112</v>
      </c>
      <c r="B80" t="s">
        <v>34</v>
      </c>
      <c r="C80" t="s">
        <v>8</v>
      </c>
      <c r="D80" t="s">
        <v>15</v>
      </c>
      <c r="E80">
        <v>73</v>
      </c>
      <c r="F80">
        <v>30</v>
      </c>
      <c r="G80">
        <v>50</v>
      </c>
      <c r="H80" t="s">
        <v>16</v>
      </c>
      <c r="I80" t="s">
        <v>21</v>
      </c>
    </row>
    <row r="81" spans="1:9" x14ac:dyDescent="0.3">
      <c r="A81" t="s">
        <v>113</v>
      </c>
      <c r="B81" t="s">
        <v>30</v>
      </c>
      <c r="C81" t="s">
        <v>31</v>
      </c>
      <c r="D81" t="s">
        <v>36</v>
      </c>
      <c r="E81">
        <v>77</v>
      </c>
      <c r="F81">
        <v>30</v>
      </c>
      <c r="G81">
        <v>0</v>
      </c>
      <c r="H81" t="s">
        <v>16</v>
      </c>
      <c r="I81" t="s">
        <v>11</v>
      </c>
    </row>
    <row r="82" spans="1:9" x14ac:dyDescent="0.3">
      <c r="A82" t="s">
        <v>114</v>
      </c>
      <c r="B82" t="s">
        <v>42</v>
      </c>
      <c r="C82" t="s">
        <v>19</v>
      </c>
      <c r="D82" t="s">
        <v>20</v>
      </c>
      <c r="E82">
        <v>77</v>
      </c>
      <c r="F82">
        <v>70</v>
      </c>
      <c r="G82">
        <v>0</v>
      </c>
      <c r="H82" t="s">
        <v>16</v>
      </c>
      <c r="I82" t="s">
        <v>21</v>
      </c>
    </row>
    <row r="83" spans="1:9" x14ac:dyDescent="0.3">
      <c r="A83" t="s">
        <v>115</v>
      </c>
      <c r="B83" t="s">
        <v>53</v>
      </c>
      <c r="C83" t="s">
        <v>23</v>
      </c>
      <c r="D83" t="s">
        <v>15</v>
      </c>
      <c r="E83">
        <v>86</v>
      </c>
      <c r="F83">
        <v>100</v>
      </c>
      <c r="G83">
        <v>50</v>
      </c>
      <c r="H83" t="s">
        <v>16</v>
      </c>
      <c r="I83" t="s">
        <v>21</v>
      </c>
    </row>
    <row r="84" spans="1:9" x14ac:dyDescent="0.3">
      <c r="A84" t="s">
        <v>116</v>
      </c>
      <c r="B84" t="s">
        <v>53</v>
      </c>
      <c r="C84" t="s">
        <v>14</v>
      </c>
      <c r="D84" t="s">
        <v>36</v>
      </c>
      <c r="E84">
        <v>73</v>
      </c>
      <c r="F84">
        <v>30</v>
      </c>
      <c r="G84">
        <v>50</v>
      </c>
      <c r="H84" t="s">
        <v>16</v>
      </c>
      <c r="I84" t="s">
        <v>11</v>
      </c>
    </row>
    <row r="85" spans="1:9" x14ac:dyDescent="0.3">
      <c r="A85" t="s">
        <v>117</v>
      </c>
      <c r="B85" t="s">
        <v>44</v>
      </c>
      <c r="C85" t="s">
        <v>31</v>
      </c>
      <c r="D85" t="s">
        <v>36</v>
      </c>
      <c r="E85">
        <v>88</v>
      </c>
      <c r="F85">
        <v>70</v>
      </c>
      <c r="G85">
        <v>100</v>
      </c>
      <c r="H85" t="s">
        <v>16</v>
      </c>
      <c r="I85" t="s">
        <v>21</v>
      </c>
    </row>
    <row r="86" spans="1:9" x14ac:dyDescent="0.3">
      <c r="A86" t="s">
        <v>118</v>
      </c>
      <c r="B86" t="s">
        <v>30</v>
      </c>
      <c r="C86" t="s">
        <v>46</v>
      </c>
      <c r="D86" t="s">
        <v>15</v>
      </c>
      <c r="E86">
        <v>76</v>
      </c>
      <c r="F86">
        <v>50</v>
      </c>
      <c r="G86">
        <v>100</v>
      </c>
      <c r="H86" t="s">
        <v>10</v>
      </c>
      <c r="I86" t="s">
        <v>24</v>
      </c>
    </row>
    <row r="87" spans="1:9" x14ac:dyDescent="0.3">
      <c r="A87" t="s">
        <v>119</v>
      </c>
      <c r="B87" t="s">
        <v>30</v>
      </c>
      <c r="C87" t="s">
        <v>46</v>
      </c>
      <c r="D87" t="s">
        <v>9</v>
      </c>
      <c r="E87">
        <v>88</v>
      </c>
      <c r="F87">
        <v>30</v>
      </c>
      <c r="G87">
        <v>0</v>
      </c>
      <c r="H87" t="s">
        <v>16</v>
      </c>
      <c r="I87" t="s">
        <v>24</v>
      </c>
    </row>
    <row r="88" spans="1:9" x14ac:dyDescent="0.3">
      <c r="A88" t="s">
        <v>120</v>
      </c>
      <c r="B88" t="s">
        <v>53</v>
      </c>
      <c r="C88" t="s">
        <v>8</v>
      </c>
      <c r="D88" t="s">
        <v>15</v>
      </c>
      <c r="E88">
        <v>79</v>
      </c>
      <c r="F88">
        <v>30</v>
      </c>
      <c r="G88">
        <v>0</v>
      </c>
      <c r="H88" t="s">
        <v>16</v>
      </c>
      <c r="I88" t="s">
        <v>21</v>
      </c>
    </row>
    <row r="89" spans="1:9" x14ac:dyDescent="0.3">
      <c r="A89" t="s">
        <v>121</v>
      </c>
      <c r="B89" t="s">
        <v>53</v>
      </c>
      <c r="C89" t="s">
        <v>23</v>
      </c>
      <c r="D89" t="s">
        <v>15</v>
      </c>
      <c r="E89">
        <v>83</v>
      </c>
      <c r="F89">
        <v>50</v>
      </c>
      <c r="G89">
        <v>50</v>
      </c>
      <c r="H89" t="s">
        <v>10</v>
      </c>
      <c r="I89" t="s">
        <v>21</v>
      </c>
    </row>
    <row r="90" spans="1:9" x14ac:dyDescent="0.3">
      <c r="A90" t="s">
        <v>122</v>
      </c>
      <c r="B90" t="s">
        <v>30</v>
      </c>
      <c r="C90" t="s">
        <v>14</v>
      </c>
      <c r="D90" t="s">
        <v>20</v>
      </c>
      <c r="E90">
        <v>70</v>
      </c>
      <c r="F90">
        <v>50</v>
      </c>
      <c r="G90">
        <v>50</v>
      </c>
      <c r="H90" t="s">
        <v>10</v>
      </c>
      <c r="I90" t="s">
        <v>28</v>
      </c>
    </row>
    <row r="91" spans="1:9" x14ac:dyDescent="0.3">
      <c r="A91" t="s">
        <v>123</v>
      </c>
      <c r="B91" t="s">
        <v>7</v>
      </c>
      <c r="C91" t="s">
        <v>23</v>
      </c>
      <c r="D91" t="s">
        <v>20</v>
      </c>
      <c r="E91">
        <v>74</v>
      </c>
      <c r="F91">
        <v>50</v>
      </c>
      <c r="G91">
        <v>100</v>
      </c>
      <c r="H91" t="s">
        <v>16</v>
      </c>
      <c r="I91" t="s">
        <v>21</v>
      </c>
    </row>
    <row r="92" spans="1:9" x14ac:dyDescent="0.3">
      <c r="A92" t="s">
        <v>124</v>
      </c>
      <c r="B92" t="s">
        <v>7</v>
      </c>
      <c r="C92" t="s">
        <v>23</v>
      </c>
      <c r="D92" t="s">
        <v>36</v>
      </c>
      <c r="E92">
        <v>76</v>
      </c>
      <c r="F92">
        <v>50</v>
      </c>
      <c r="G92">
        <v>0</v>
      </c>
      <c r="H92" t="s">
        <v>16</v>
      </c>
      <c r="I92" t="s">
        <v>21</v>
      </c>
    </row>
    <row r="93" spans="1:9" x14ac:dyDescent="0.3">
      <c r="A93" t="s">
        <v>125</v>
      </c>
      <c r="B93" t="s">
        <v>7</v>
      </c>
      <c r="C93" t="s">
        <v>8</v>
      </c>
      <c r="D93" t="s">
        <v>36</v>
      </c>
      <c r="E93">
        <v>72</v>
      </c>
      <c r="F93">
        <v>100</v>
      </c>
      <c r="G93">
        <v>0</v>
      </c>
      <c r="H93" t="s">
        <v>16</v>
      </c>
      <c r="I93" t="s">
        <v>21</v>
      </c>
    </row>
    <row r="94" spans="1:9" x14ac:dyDescent="0.3">
      <c r="A94" t="s">
        <v>126</v>
      </c>
      <c r="B94" t="s">
        <v>53</v>
      </c>
      <c r="C94" t="s">
        <v>27</v>
      </c>
      <c r="D94" t="s">
        <v>20</v>
      </c>
      <c r="E94">
        <v>92</v>
      </c>
      <c r="F94">
        <v>100</v>
      </c>
      <c r="G94">
        <v>100</v>
      </c>
      <c r="H94" t="s">
        <v>10</v>
      </c>
      <c r="I94" t="s">
        <v>28</v>
      </c>
    </row>
    <row r="95" spans="1:9" x14ac:dyDescent="0.3">
      <c r="A95" t="s">
        <v>127</v>
      </c>
      <c r="B95" t="s">
        <v>44</v>
      </c>
      <c r="C95" t="s">
        <v>31</v>
      </c>
      <c r="D95" t="s">
        <v>20</v>
      </c>
      <c r="E95">
        <v>87</v>
      </c>
      <c r="F95">
        <v>50</v>
      </c>
      <c r="G95">
        <v>50</v>
      </c>
      <c r="H95" t="s">
        <v>10</v>
      </c>
      <c r="I95" t="s">
        <v>28</v>
      </c>
    </row>
    <row r="96" spans="1:9" x14ac:dyDescent="0.3">
      <c r="A96" t="s">
        <v>128</v>
      </c>
      <c r="B96" t="s">
        <v>30</v>
      </c>
      <c r="C96" t="s">
        <v>19</v>
      </c>
      <c r="D96" t="s">
        <v>9</v>
      </c>
      <c r="E96">
        <v>89</v>
      </c>
      <c r="F96">
        <v>70</v>
      </c>
      <c r="G96">
        <v>0</v>
      </c>
      <c r="H96" t="s">
        <v>16</v>
      </c>
      <c r="I96" t="s">
        <v>21</v>
      </c>
    </row>
    <row r="97" spans="1:9" x14ac:dyDescent="0.3">
      <c r="A97" t="s">
        <v>129</v>
      </c>
      <c r="B97" t="s">
        <v>7</v>
      </c>
      <c r="C97" t="s">
        <v>19</v>
      </c>
      <c r="D97" t="s">
        <v>36</v>
      </c>
      <c r="E97">
        <v>73</v>
      </c>
      <c r="F97">
        <v>100</v>
      </c>
      <c r="G97">
        <v>50</v>
      </c>
      <c r="H97" t="s">
        <v>16</v>
      </c>
      <c r="I97" t="s">
        <v>11</v>
      </c>
    </row>
    <row r="98" spans="1:9" x14ac:dyDescent="0.3">
      <c r="A98" t="s">
        <v>130</v>
      </c>
      <c r="B98" t="s">
        <v>30</v>
      </c>
      <c r="C98" t="s">
        <v>14</v>
      </c>
      <c r="D98" t="s">
        <v>20</v>
      </c>
      <c r="E98">
        <v>82</v>
      </c>
      <c r="F98">
        <v>70</v>
      </c>
      <c r="G98">
        <v>50</v>
      </c>
      <c r="H98" t="s">
        <v>16</v>
      </c>
      <c r="I98" t="s">
        <v>24</v>
      </c>
    </row>
    <row r="99" spans="1:9" x14ac:dyDescent="0.3">
      <c r="A99" t="s">
        <v>131</v>
      </c>
      <c r="B99" t="s">
        <v>26</v>
      </c>
      <c r="C99" t="s">
        <v>19</v>
      </c>
      <c r="D99" t="s">
        <v>36</v>
      </c>
      <c r="E99">
        <v>85</v>
      </c>
      <c r="F99">
        <v>50</v>
      </c>
      <c r="G99">
        <v>0</v>
      </c>
      <c r="H99" t="s">
        <v>10</v>
      </c>
      <c r="I99" t="s">
        <v>24</v>
      </c>
    </row>
    <row r="100" spans="1:9" x14ac:dyDescent="0.3">
      <c r="A100" t="s">
        <v>132</v>
      </c>
      <c r="B100" t="s">
        <v>51</v>
      </c>
      <c r="C100" t="s">
        <v>31</v>
      </c>
      <c r="D100" t="s">
        <v>15</v>
      </c>
      <c r="E100">
        <v>74</v>
      </c>
      <c r="F100">
        <v>100</v>
      </c>
      <c r="G100">
        <v>50</v>
      </c>
      <c r="H100" t="s">
        <v>16</v>
      </c>
      <c r="I100" t="s">
        <v>11</v>
      </c>
    </row>
    <row r="101" spans="1:9" x14ac:dyDescent="0.3">
      <c r="A101" t="s">
        <v>133</v>
      </c>
      <c r="B101" t="s">
        <v>51</v>
      </c>
      <c r="C101" t="s">
        <v>54</v>
      </c>
      <c r="D101" t="s">
        <v>36</v>
      </c>
      <c r="E101">
        <v>79</v>
      </c>
      <c r="F101">
        <v>100</v>
      </c>
      <c r="G101">
        <v>0</v>
      </c>
      <c r="H101" t="s">
        <v>16</v>
      </c>
      <c r="I101" t="s">
        <v>24</v>
      </c>
    </row>
    <row r="102" spans="1:9" x14ac:dyDescent="0.3">
      <c r="A102" t="s">
        <v>134</v>
      </c>
      <c r="B102" t="s">
        <v>13</v>
      </c>
      <c r="C102" t="s">
        <v>19</v>
      </c>
      <c r="D102" t="s">
        <v>36</v>
      </c>
      <c r="E102">
        <v>87</v>
      </c>
      <c r="F102">
        <v>30</v>
      </c>
      <c r="G102">
        <v>100</v>
      </c>
      <c r="H102" t="s">
        <v>16</v>
      </c>
      <c r="I102" t="s">
        <v>24</v>
      </c>
    </row>
    <row r="103" spans="1:9" x14ac:dyDescent="0.3">
      <c r="A103" t="s">
        <v>135</v>
      </c>
      <c r="B103" t="s">
        <v>30</v>
      </c>
      <c r="C103" t="s">
        <v>27</v>
      </c>
      <c r="D103" t="s">
        <v>36</v>
      </c>
      <c r="E103">
        <v>65</v>
      </c>
      <c r="F103">
        <v>70</v>
      </c>
      <c r="G103">
        <v>100</v>
      </c>
      <c r="H103" t="s">
        <v>10</v>
      </c>
      <c r="I103" t="s">
        <v>24</v>
      </c>
    </row>
  </sheetData>
  <sortState xmlns:xlrd2="http://schemas.microsoft.com/office/spreadsheetml/2017/richdata2" ref="A4:I103">
    <sortCondition ref="A7:A10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4.9989318521683403E-2"/>
  </sheetPr>
  <dimension ref="A1:I103"/>
  <sheetViews>
    <sheetView workbookViewId="0">
      <selection activeCell="E3" sqref="E3"/>
    </sheetView>
  </sheetViews>
  <sheetFormatPr defaultRowHeight="14.4" x14ac:dyDescent="0.3"/>
  <cols>
    <col min="2" max="2" width="10.21875" bestFit="1" customWidth="1"/>
    <col min="3" max="3" width="9.88671875" bestFit="1" customWidth="1"/>
    <col min="4" max="4" width="11.21875" bestFit="1" customWidth="1"/>
    <col min="5" max="5" width="19.21875" customWidth="1"/>
    <col min="6" max="6" width="14.109375" bestFit="1" customWidth="1"/>
    <col min="7" max="7" width="11.77734375" bestFit="1" customWidth="1"/>
    <col min="8" max="8" width="9.44140625" bestFit="1" customWidth="1"/>
    <col min="9" max="9" width="9.88671875" bestFit="1" customWidth="1"/>
  </cols>
  <sheetData>
    <row r="1" spans="1:9" ht="23.4" x14ac:dyDescent="0.45">
      <c r="A1" s="1" t="s">
        <v>156</v>
      </c>
    </row>
    <row r="3" spans="1:9" ht="1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216</v>
      </c>
      <c r="F3" s="2" t="s">
        <v>161</v>
      </c>
      <c r="G3" s="2" t="s">
        <v>162</v>
      </c>
      <c r="H3" s="2" t="s">
        <v>4</v>
      </c>
      <c r="I3" s="2" t="s">
        <v>5</v>
      </c>
    </row>
    <row r="4" spans="1:9" x14ac:dyDescent="0.3">
      <c r="A4" t="s">
        <v>6</v>
      </c>
      <c r="B4" t="s">
        <v>7</v>
      </c>
      <c r="C4" t="s">
        <v>8</v>
      </c>
      <c r="D4" t="s">
        <v>9</v>
      </c>
      <c r="E4">
        <v>90</v>
      </c>
      <c r="F4">
        <v>100</v>
      </c>
      <c r="G4">
        <v>100</v>
      </c>
      <c r="H4" t="s">
        <v>16</v>
      </c>
      <c r="I4" t="s">
        <v>24</v>
      </c>
    </row>
    <row r="5" spans="1:9" x14ac:dyDescent="0.3">
      <c r="A5" t="s">
        <v>12</v>
      </c>
      <c r="B5" t="s">
        <v>13</v>
      </c>
      <c r="C5" t="s">
        <v>14</v>
      </c>
      <c r="D5" t="s">
        <v>15</v>
      </c>
      <c r="E5">
        <v>87</v>
      </c>
      <c r="F5">
        <v>50</v>
      </c>
      <c r="G5">
        <v>50</v>
      </c>
      <c r="H5" t="s">
        <v>10</v>
      </c>
      <c r="I5" t="s">
        <v>11</v>
      </c>
    </row>
    <row r="6" spans="1:9" x14ac:dyDescent="0.3">
      <c r="A6" t="s">
        <v>17</v>
      </c>
      <c r="B6" t="s">
        <v>18</v>
      </c>
      <c r="C6" t="s">
        <v>19</v>
      </c>
      <c r="D6" t="s">
        <v>20</v>
      </c>
      <c r="E6">
        <v>81</v>
      </c>
      <c r="F6">
        <v>30</v>
      </c>
      <c r="G6">
        <v>100</v>
      </c>
      <c r="H6" t="s">
        <v>10</v>
      </c>
      <c r="I6" t="s">
        <v>11</v>
      </c>
    </row>
    <row r="7" spans="1:9" x14ac:dyDescent="0.3">
      <c r="A7" t="s">
        <v>22</v>
      </c>
      <c r="B7" t="s">
        <v>13</v>
      </c>
      <c r="C7" t="s">
        <v>23</v>
      </c>
      <c r="D7" t="s">
        <v>20</v>
      </c>
      <c r="E7">
        <v>76</v>
      </c>
      <c r="F7">
        <v>50</v>
      </c>
      <c r="G7">
        <v>50</v>
      </c>
      <c r="H7" t="s">
        <v>10</v>
      </c>
      <c r="I7" t="s">
        <v>28</v>
      </c>
    </row>
    <row r="8" spans="1:9" x14ac:dyDescent="0.3">
      <c r="A8" t="s">
        <v>25</v>
      </c>
      <c r="B8" t="s">
        <v>26</v>
      </c>
      <c r="C8" t="s">
        <v>27</v>
      </c>
      <c r="D8" t="s">
        <v>20</v>
      </c>
      <c r="E8">
        <v>88</v>
      </c>
      <c r="F8">
        <v>30</v>
      </c>
      <c r="G8">
        <v>50</v>
      </c>
      <c r="H8" t="s">
        <v>10</v>
      </c>
      <c r="I8" t="s">
        <v>28</v>
      </c>
    </row>
    <row r="9" spans="1:9" x14ac:dyDescent="0.3">
      <c r="A9" t="s">
        <v>29</v>
      </c>
      <c r="B9" t="s">
        <v>30</v>
      </c>
      <c r="C9" t="s">
        <v>31</v>
      </c>
      <c r="D9" t="s">
        <v>9</v>
      </c>
      <c r="E9">
        <v>75</v>
      </c>
      <c r="F9">
        <v>30</v>
      </c>
      <c r="G9">
        <v>0</v>
      </c>
      <c r="H9" t="s">
        <v>10</v>
      </c>
      <c r="I9" t="s">
        <v>24</v>
      </c>
    </row>
    <row r="10" spans="1:9" x14ac:dyDescent="0.3">
      <c r="A10" t="s">
        <v>32</v>
      </c>
      <c r="B10" t="s">
        <v>13</v>
      </c>
      <c r="C10" t="s">
        <v>19</v>
      </c>
      <c r="D10" t="s">
        <v>15</v>
      </c>
      <c r="E10">
        <v>71</v>
      </c>
      <c r="F10">
        <v>50</v>
      </c>
      <c r="G10">
        <v>50</v>
      </c>
      <c r="H10" t="s">
        <v>16</v>
      </c>
      <c r="I10" t="s">
        <v>11</v>
      </c>
    </row>
    <row r="11" spans="1:9" x14ac:dyDescent="0.3">
      <c r="A11" t="s">
        <v>33</v>
      </c>
      <c r="B11" t="s">
        <v>34</v>
      </c>
      <c r="C11" t="s">
        <v>14</v>
      </c>
      <c r="D11" t="s">
        <v>20</v>
      </c>
      <c r="E11">
        <v>72</v>
      </c>
      <c r="F11">
        <v>70</v>
      </c>
      <c r="G11">
        <v>100</v>
      </c>
      <c r="H11" t="s">
        <v>16</v>
      </c>
      <c r="I11" t="s">
        <v>11</v>
      </c>
    </row>
    <row r="12" spans="1:9" x14ac:dyDescent="0.3">
      <c r="A12" t="s">
        <v>35</v>
      </c>
      <c r="B12" t="s">
        <v>18</v>
      </c>
      <c r="C12" t="s">
        <v>14</v>
      </c>
      <c r="D12" t="s">
        <v>36</v>
      </c>
      <c r="E12">
        <v>76</v>
      </c>
      <c r="F12">
        <v>50</v>
      </c>
      <c r="G12">
        <v>100</v>
      </c>
      <c r="H12" t="s">
        <v>16</v>
      </c>
      <c r="I12" t="s">
        <v>21</v>
      </c>
    </row>
    <row r="13" spans="1:9" x14ac:dyDescent="0.3">
      <c r="A13" t="s">
        <v>37</v>
      </c>
      <c r="B13" t="s">
        <v>26</v>
      </c>
      <c r="C13" t="s">
        <v>19</v>
      </c>
      <c r="D13" t="s">
        <v>20</v>
      </c>
      <c r="E13">
        <v>72</v>
      </c>
      <c r="F13">
        <v>50</v>
      </c>
      <c r="G13">
        <v>0</v>
      </c>
      <c r="H13" t="s">
        <v>16</v>
      </c>
      <c r="I13" t="s">
        <v>21</v>
      </c>
    </row>
    <row r="14" spans="1:9" x14ac:dyDescent="0.3">
      <c r="A14" t="s">
        <v>38</v>
      </c>
      <c r="B14" t="s">
        <v>34</v>
      </c>
      <c r="C14" t="s">
        <v>39</v>
      </c>
      <c r="D14" t="s">
        <v>36</v>
      </c>
      <c r="E14">
        <v>67</v>
      </c>
      <c r="F14">
        <v>30</v>
      </c>
      <c r="G14">
        <v>100</v>
      </c>
      <c r="H14" t="s">
        <v>16</v>
      </c>
      <c r="I14" t="s">
        <v>11</v>
      </c>
    </row>
    <row r="15" spans="1:9" x14ac:dyDescent="0.3">
      <c r="A15" t="s">
        <v>40</v>
      </c>
      <c r="B15" t="s">
        <v>7</v>
      </c>
      <c r="C15" t="s">
        <v>8</v>
      </c>
      <c r="D15" t="s">
        <v>36</v>
      </c>
      <c r="E15">
        <v>77</v>
      </c>
      <c r="F15">
        <v>70</v>
      </c>
      <c r="G15">
        <v>100</v>
      </c>
      <c r="H15" t="s">
        <v>16</v>
      </c>
      <c r="I15" t="s">
        <v>11</v>
      </c>
    </row>
    <row r="16" spans="1:9" x14ac:dyDescent="0.3">
      <c r="A16" t="s">
        <v>41</v>
      </c>
      <c r="B16" t="s">
        <v>42</v>
      </c>
      <c r="C16" t="s">
        <v>14</v>
      </c>
      <c r="D16" t="s">
        <v>20</v>
      </c>
      <c r="E16">
        <v>74</v>
      </c>
      <c r="F16">
        <v>70</v>
      </c>
      <c r="G16">
        <v>50</v>
      </c>
      <c r="H16" t="s">
        <v>10</v>
      </c>
      <c r="I16" t="s">
        <v>21</v>
      </c>
    </row>
    <row r="17" spans="1:9" x14ac:dyDescent="0.3">
      <c r="A17" t="s">
        <v>43</v>
      </c>
      <c r="B17" t="s">
        <v>44</v>
      </c>
      <c r="C17" t="s">
        <v>39</v>
      </c>
      <c r="D17" t="s">
        <v>36</v>
      </c>
      <c r="E17">
        <v>73</v>
      </c>
      <c r="F17">
        <v>50</v>
      </c>
      <c r="G17">
        <v>0</v>
      </c>
      <c r="H17" t="s">
        <v>10</v>
      </c>
      <c r="I17" t="s">
        <v>11</v>
      </c>
    </row>
    <row r="18" spans="1:9" x14ac:dyDescent="0.3">
      <c r="A18" t="s">
        <v>45</v>
      </c>
      <c r="B18" t="s">
        <v>18</v>
      </c>
      <c r="C18" t="s">
        <v>46</v>
      </c>
      <c r="D18" t="s">
        <v>9</v>
      </c>
      <c r="E18">
        <v>74</v>
      </c>
      <c r="F18">
        <v>50</v>
      </c>
      <c r="G18">
        <v>50</v>
      </c>
      <c r="H18" t="s">
        <v>16</v>
      </c>
      <c r="I18" t="s">
        <v>24</v>
      </c>
    </row>
    <row r="19" spans="1:9" x14ac:dyDescent="0.3">
      <c r="A19" t="s">
        <v>47</v>
      </c>
      <c r="B19" t="s">
        <v>18</v>
      </c>
      <c r="C19" t="s">
        <v>48</v>
      </c>
      <c r="D19" t="s">
        <v>20</v>
      </c>
      <c r="E19">
        <v>72</v>
      </c>
      <c r="F19">
        <v>100</v>
      </c>
      <c r="G19">
        <v>50</v>
      </c>
      <c r="H19" t="s">
        <v>10</v>
      </c>
      <c r="I19" t="s">
        <v>24</v>
      </c>
    </row>
    <row r="20" spans="1:9" x14ac:dyDescent="0.3">
      <c r="A20" t="s">
        <v>49</v>
      </c>
      <c r="B20" t="s">
        <v>7</v>
      </c>
      <c r="C20" t="s">
        <v>31</v>
      </c>
      <c r="D20" t="s">
        <v>9</v>
      </c>
      <c r="E20">
        <v>88</v>
      </c>
      <c r="F20">
        <v>70</v>
      </c>
      <c r="G20">
        <v>50</v>
      </c>
      <c r="H20" t="s">
        <v>16</v>
      </c>
      <c r="I20" t="s">
        <v>21</v>
      </c>
    </row>
    <row r="21" spans="1:9" x14ac:dyDescent="0.3">
      <c r="A21" t="s">
        <v>50</v>
      </c>
      <c r="B21" t="s">
        <v>51</v>
      </c>
      <c r="C21" t="s">
        <v>27</v>
      </c>
      <c r="D21" t="s">
        <v>9</v>
      </c>
      <c r="E21">
        <v>85</v>
      </c>
      <c r="F21">
        <v>30</v>
      </c>
      <c r="G21">
        <v>0</v>
      </c>
      <c r="H21" t="s">
        <v>10</v>
      </c>
      <c r="I21" t="s">
        <v>24</v>
      </c>
    </row>
    <row r="22" spans="1:9" x14ac:dyDescent="0.3">
      <c r="A22" t="s">
        <v>52</v>
      </c>
      <c r="B22" t="s">
        <v>53</v>
      </c>
      <c r="C22" t="s">
        <v>54</v>
      </c>
      <c r="D22" t="s">
        <v>15</v>
      </c>
      <c r="E22">
        <v>89</v>
      </c>
      <c r="F22">
        <v>30</v>
      </c>
      <c r="G22">
        <v>50</v>
      </c>
      <c r="H22" t="s">
        <v>10</v>
      </c>
      <c r="I22" t="s">
        <v>21</v>
      </c>
    </row>
    <row r="23" spans="1:9" x14ac:dyDescent="0.3">
      <c r="A23" t="s">
        <v>55</v>
      </c>
      <c r="B23" t="s">
        <v>51</v>
      </c>
      <c r="C23" t="s">
        <v>48</v>
      </c>
      <c r="D23" t="s">
        <v>9</v>
      </c>
      <c r="E23">
        <v>91</v>
      </c>
      <c r="F23">
        <v>30</v>
      </c>
      <c r="G23">
        <v>50</v>
      </c>
      <c r="H23" t="s">
        <v>16</v>
      </c>
      <c r="I23" t="s">
        <v>21</v>
      </c>
    </row>
    <row r="24" spans="1:9" x14ac:dyDescent="0.3">
      <c r="A24" t="s">
        <v>56</v>
      </c>
      <c r="B24" t="s">
        <v>51</v>
      </c>
      <c r="C24" t="s">
        <v>19</v>
      </c>
      <c r="D24" t="s">
        <v>36</v>
      </c>
      <c r="E24">
        <v>90</v>
      </c>
      <c r="F24">
        <v>70</v>
      </c>
      <c r="G24">
        <v>0</v>
      </c>
      <c r="H24" t="s">
        <v>10</v>
      </c>
      <c r="I24" t="s">
        <v>21</v>
      </c>
    </row>
    <row r="25" spans="1:9" x14ac:dyDescent="0.3">
      <c r="A25" t="s">
        <v>57</v>
      </c>
      <c r="B25" t="s">
        <v>44</v>
      </c>
      <c r="C25" t="s">
        <v>27</v>
      </c>
      <c r="D25" t="s">
        <v>36</v>
      </c>
      <c r="E25">
        <v>73</v>
      </c>
      <c r="F25">
        <v>30</v>
      </c>
      <c r="G25">
        <v>50</v>
      </c>
      <c r="H25" t="s">
        <v>10</v>
      </c>
      <c r="I25" t="s">
        <v>28</v>
      </c>
    </row>
    <row r="26" spans="1:9" x14ac:dyDescent="0.3">
      <c r="A26" t="s">
        <v>58</v>
      </c>
      <c r="B26" t="s">
        <v>44</v>
      </c>
      <c r="C26" t="s">
        <v>48</v>
      </c>
      <c r="D26" t="s">
        <v>36</v>
      </c>
      <c r="E26">
        <v>85</v>
      </c>
      <c r="F26">
        <v>100</v>
      </c>
      <c r="G26">
        <v>50</v>
      </c>
      <c r="H26" t="s">
        <v>10</v>
      </c>
      <c r="I26" t="s">
        <v>28</v>
      </c>
    </row>
    <row r="27" spans="1:9" x14ac:dyDescent="0.3">
      <c r="A27" t="s">
        <v>59</v>
      </c>
      <c r="B27" t="s">
        <v>34</v>
      </c>
      <c r="C27" t="s">
        <v>48</v>
      </c>
      <c r="D27" t="s">
        <v>20</v>
      </c>
      <c r="E27">
        <v>77</v>
      </c>
      <c r="F27">
        <v>30</v>
      </c>
      <c r="G27">
        <v>0</v>
      </c>
      <c r="H27" t="s">
        <v>10</v>
      </c>
      <c r="I27" t="s">
        <v>11</v>
      </c>
    </row>
    <row r="28" spans="1:9" x14ac:dyDescent="0.3">
      <c r="A28" t="s">
        <v>60</v>
      </c>
      <c r="B28" t="s">
        <v>44</v>
      </c>
      <c r="C28" t="s">
        <v>31</v>
      </c>
      <c r="D28" t="s">
        <v>20</v>
      </c>
      <c r="E28">
        <v>86</v>
      </c>
      <c r="F28">
        <v>30</v>
      </c>
      <c r="G28">
        <v>50</v>
      </c>
      <c r="H28" t="s">
        <v>10</v>
      </c>
      <c r="I28" t="s">
        <v>21</v>
      </c>
    </row>
    <row r="29" spans="1:9" x14ac:dyDescent="0.3">
      <c r="A29" t="s">
        <v>61</v>
      </c>
      <c r="B29" t="s">
        <v>42</v>
      </c>
      <c r="C29" t="s">
        <v>8</v>
      </c>
      <c r="D29" t="s">
        <v>15</v>
      </c>
      <c r="E29">
        <v>86</v>
      </c>
      <c r="F29">
        <v>50</v>
      </c>
      <c r="G29">
        <v>50</v>
      </c>
      <c r="H29" t="s">
        <v>16</v>
      </c>
      <c r="I29" t="s">
        <v>21</v>
      </c>
    </row>
    <row r="30" spans="1:9" x14ac:dyDescent="0.3">
      <c r="A30" t="s">
        <v>62</v>
      </c>
      <c r="B30" t="s">
        <v>13</v>
      </c>
      <c r="C30" t="s">
        <v>39</v>
      </c>
      <c r="D30" t="s">
        <v>20</v>
      </c>
      <c r="E30">
        <v>73</v>
      </c>
      <c r="F30">
        <v>30</v>
      </c>
      <c r="G30">
        <v>0</v>
      </c>
      <c r="H30" t="s">
        <v>10</v>
      </c>
      <c r="I30" t="s">
        <v>11</v>
      </c>
    </row>
    <row r="31" spans="1:9" x14ac:dyDescent="0.3">
      <c r="A31" t="s">
        <v>63</v>
      </c>
      <c r="B31" t="s">
        <v>26</v>
      </c>
      <c r="C31" t="s">
        <v>8</v>
      </c>
      <c r="D31" t="s">
        <v>36</v>
      </c>
      <c r="E31">
        <v>79</v>
      </c>
      <c r="F31">
        <v>100</v>
      </c>
      <c r="G31">
        <v>50</v>
      </c>
      <c r="H31" t="s">
        <v>16</v>
      </c>
      <c r="I31" t="s">
        <v>21</v>
      </c>
    </row>
    <row r="32" spans="1:9" x14ac:dyDescent="0.3">
      <c r="A32" t="s">
        <v>64</v>
      </c>
      <c r="B32" t="s">
        <v>26</v>
      </c>
      <c r="C32" t="s">
        <v>14</v>
      </c>
      <c r="D32" t="s">
        <v>15</v>
      </c>
      <c r="E32">
        <v>68</v>
      </c>
      <c r="F32">
        <v>70</v>
      </c>
      <c r="G32">
        <v>0</v>
      </c>
      <c r="H32" t="s">
        <v>16</v>
      </c>
      <c r="I32" t="s">
        <v>21</v>
      </c>
    </row>
    <row r="33" spans="1:9" x14ac:dyDescent="0.3">
      <c r="A33" t="s">
        <v>65</v>
      </c>
      <c r="B33" t="s">
        <v>18</v>
      </c>
      <c r="C33" t="s">
        <v>46</v>
      </c>
      <c r="D33" t="s">
        <v>9</v>
      </c>
      <c r="E33">
        <v>92</v>
      </c>
      <c r="F33">
        <v>50</v>
      </c>
      <c r="G33">
        <v>50</v>
      </c>
      <c r="H33" t="s">
        <v>10</v>
      </c>
      <c r="I33" t="s">
        <v>11</v>
      </c>
    </row>
    <row r="34" spans="1:9" x14ac:dyDescent="0.3">
      <c r="A34" t="s">
        <v>66</v>
      </c>
      <c r="B34" t="s">
        <v>34</v>
      </c>
      <c r="C34" t="s">
        <v>8</v>
      </c>
      <c r="D34" t="s">
        <v>9</v>
      </c>
      <c r="E34">
        <v>90</v>
      </c>
      <c r="F34">
        <v>50</v>
      </c>
      <c r="G34">
        <v>100</v>
      </c>
      <c r="H34" t="s">
        <v>10</v>
      </c>
      <c r="I34" t="s">
        <v>28</v>
      </c>
    </row>
    <row r="35" spans="1:9" x14ac:dyDescent="0.3">
      <c r="A35" t="s">
        <v>67</v>
      </c>
      <c r="B35" t="s">
        <v>34</v>
      </c>
      <c r="C35" t="s">
        <v>14</v>
      </c>
      <c r="D35" t="s">
        <v>20</v>
      </c>
      <c r="E35">
        <v>73</v>
      </c>
      <c r="F35">
        <v>70</v>
      </c>
      <c r="G35">
        <v>100</v>
      </c>
      <c r="H35" t="s">
        <v>16</v>
      </c>
      <c r="I35" t="s">
        <v>28</v>
      </c>
    </row>
    <row r="36" spans="1:9" x14ac:dyDescent="0.3">
      <c r="A36" t="s">
        <v>68</v>
      </c>
      <c r="B36" t="s">
        <v>13</v>
      </c>
      <c r="C36" t="s">
        <v>39</v>
      </c>
      <c r="D36" t="s">
        <v>15</v>
      </c>
      <c r="E36">
        <v>73</v>
      </c>
      <c r="F36">
        <v>100</v>
      </c>
      <c r="G36">
        <v>50</v>
      </c>
      <c r="H36" t="s">
        <v>10</v>
      </c>
      <c r="I36" t="s">
        <v>28</v>
      </c>
    </row>
    <row r="37" spans="1:9" x14ac:dyDescent="0.3">
      <c r="A37" t="s">
        <v>69</v>
      </c>
      <c r="B37" t="s">
        <v>51</v>
      </c>
      <c r="C37" t="s">
        <v>19</v>
      </c>
      <c r="D37" t="s">
        <v>9</v>
      </c>
      <c r="E37">
        <v>70</v>
      </c>
      <c r="F37">
        <v>70</v>
      </c>
      <c r="G37">
        <v>0</v>
      </c>
      <c r="H37" t="s">
        <v>10</v>
      </c>
      <c r="I37" t="s">
        <v>24</v>
      </c>
    </row>
    <row r="38" spans="1:9" x14ac:dyDescent="0.3">
      <c r="A38" t="s">
        <v>70</v>
      </c>
      <c r="B38" t="s">
        <v>30</v>
      </c>
      <c r="C38" t="s">
        <v>39</v>
      </c>
      <c r="D38" t="s">
        <v>36</v>
      </c>
      <c r="E38">
        <v>70</v>
      </c>
      <c r="F38">
        <v>70</v>
      </c>
      <c r="G38">
        <v>0</v>
      </c>
      <c r="H38" t="s">
        <v>16</v>
      </c>
      <c r="I38" t="s">
        <v>24</v>
      </c>
    </row>
    <row r="39" spans="1:9" x14ac:dyDescent="0.3">
      <c r="A39" t="s">
        <v>71</v>
      </c>
      <c r="B39" t="s">
        <v>26</v>
      </c>
      <c r="C39" t="s">
        <v>54</v>
      </c>
      <c r="D39" t="s">
        <v>20</v>
      </c>
      <c r="E39">
        <v>68</v>
      </c>
      <c r="F39">
        <v>30</v>
      </c>
      <c r="G39">
        <v>50</v>
      </c>
      <c r="H39" t="s">
        <v>16</v>
      </c>
      <c r="I39" t="s">
        <v>11</v>
      </c>
    </row>
    <row r="40" spans="1:9" x14ac:dyDescent="0.3">
      <c r="A40" t="s">
        <v>72</v>
      </c>
      <c r="B40" t="s">
        <v>34</v>
      </c>
      <c r="C40" t="s">
        <v>14</v>
      </c>
      <c r="D40" t="s">
        <v>15</v>
      </c>
      <c r="E40">
        <v>92</v>
      </c>
      <c r="F40">
        <v>30</v>
      </c>
      <c r="G40">
        <v>0</v>
      </c>
      <c r="H40" t="s">
        <v>10</v>
      </c>
      <c r="I40" t="s">
        <v>24</v>
      </c>
    </row>
    <row r="41" spans="1:9" x14ac:dyDescent="0.3">
      <c r="A41" t="s">
        <v>73</v>
      </c>
      <c r="B41" t="s">
        <v>53</v>
      </c>
      <c r="C41" t="s">
        <v>48</v>
      </c>
      <c r="D41" t="s">
        <v>9</v>
      </c>
      <c r="E41">
        <v>88</v>
      </c>
      <c r="F41">
        <v>30</v>
      </c>
      <c r="G41">
        <v>0</v>
      </c>
      <c r="H41" t="s">
        <v>10</v>
      </c>
      <c r="I41" t="s">
        <v>24</v>
      </c>
    </row>
    <row r="42" spans="1:9" x14ac:dyDescent="0.3">
      <c r="A42" t="s">
        <v>74</v>
      </c>
      <c r="B42" t="s">
        <v>51</v>
      </c>
      <c r="C42" t="s">
        <v>27</v>
      </c>
      <c r="D42" t="s">
        <v>20</v>
      </c>
      <c r="E42">
        <v>86</v>
      </c>
      <c r="F42">
        <v>70</v>
      </c>
      <c r="G42">
        <v>0</v>
      </c>
      <c r="H42" t="s">
        <v>16</v>
      </c>
      <c r="I42" t="s">
        <v>11</v>
      </c>
    </row>
    <row r="43" spans="1:9" x14ac:dyDescent="0.3">
      <c r="A43" t="s">
        <v>75</v>
      </c>
      <c r="B43" t="s">
        <v>7</v>
      </c>
      <c r="C43" t="s">
        <v>39</v>
      </c>
      <c r="D43" t="s">
        <v>36</v>
      </c>
      <c r="E43">
        <v>73</v>
      </c>
      <c r="F43">
        <v>70</v>
      </c>
      <c r="G43">
        <v>50</v>
      </c>
      <c r="H43" t="s">
        <v>16</v>
      </c>
      <c r="I43" t="s">
        <v>24</v>
      </c>
    </row>
    <row r="44" spans="1:9" x14ac:dyDescent="0.3">
      <c r="A44" t="s">
        <v>76</v>
      </c>
      <c r="B44" t="s">
        <v>30</v>
      </c>
      <c r="C44" t="s">
        <v>14</v>
      </c>
      <c r="D44" t="s">
        <v>9</v>
      </c>
      <c r="E44">
        <v>85</v>
      </c>
      <c r="F44">
        <v>30</v>
      </c>
      <c r="G44">
        <v>0</v>
      </c>
      <c r="H44" t="s">
        <v>10</v>
      </c>
      <c r="I44" t="s">
        <v>21</v>
      </c>
    </row>
    <row r="45" spans="1:9" x14ac:dyDescent="0.3">
      <c r="A45" t="s">
        <v>77</v>
      </c>
      <c r="B45" t="s">
        <v>18</v>
      </c>
      <c r="C45" t="s">
        <v>27</v>
      </c>
      <c r="D45" t="s">
        <v>36</v>
      </c>
      <c r="E45">
        <v>69</v>
      </c>
      <c r="F45">
        <v>30</v>
      </c>
      <c r="G45">
        <v>100</v>
      </c>
      <c r="H45" t="s">
        <v>16</v>
      </c>
      <c r="I45" t="s">
        <v>21</v>
      </c>
    </row>
    <row r="46" spans="1:9" x14ac:dyDescent="0.3">
      <c r="A46" t="s">
        <v>78</v>
      </c>
      <c r="B46" t="s">
        <v>53</v>
      </c>
      <c r="C46" t="s">
        <v>8</v>
      </c>
      <c r="D46" t="s">
        <v>36</v>
      </c>
      <c r="E46">
        <v>84</v>
      </c>
      <c r="F46">
        <v>50</v>
      </c>
      <c r="G46">
        <v>0</v>
      </c>
      <c r="H46" t="s">
        <v>10</v>
      </c>
      <c r="I46" t="s">
        <v>28</v>
      </c>
    </row>
    <row r="47" spans="1:9" x14ac:dyDescent="0.3">
      <c r="A47" t="s">
        <v>79</v>
      </c>
      <c r="B47" t="s">
        <v>42</v>
      </c>
      <c r="C47" t="s">
        <v>23</v>
      </c>
      <c r="D47" t="s">
        <v>20</v>
      </c>
      <c r="E47">
        <v>80</v>
      </c>
      <c r="F47">
        <v>50</v>
      </c>
      <c r="G47">
        <v>0</v>
      </c>
      <c r="H47" t="s">
        <v>10</v>
      </c>
      <c r="I47" t="s">
        <v>11</v>
      </c>
    </row>
    <row r="48" spans="1:9" x14ac:dyDescent="0.3">
      <c r="A48" t="s">
        <v>80</v>
      </c>
      <c r="B48" t="s">
        <v>51</v>
      </c>
      <c r="C48" t="s">
        <v>14</v>
      </c>
      <c r="D48" t="s">
        <v>9</v>
      </c>
      <c r="E48">
        <v>91</v>
      </c>
      <c r="F48">
        <v>50</v>
      </c>
      <c r="G48">
        <v>100</v>
      </c>
      <c r="H48" t="s">
        <v>10</v>
      </c>
      <c r="I48" t="s">
        <v>24</v>
      </c>
    </row>
    <row r="49" spans="1:9" x14ac:dyDescent="0.3">
      <c r="A49" t="s">
        <v>81</v>
      </c>
      <c r="B49" t="s">
        <v>26</v>
      </c>
      <c r="C49" t="s">
        <v>14</v>
      </c>
      <c r="D49" t="s">
        <v>20</v>
      </c>
      <c r="E49">
        <v>76</v>
      </c>
      <c r="F49">
        <v>70</v>
      </c>
      <c r="G49">
        <v>0</v>
      </c>
      <c r="H49" t="s">
        <v>10</v>
      </c>
      <c r="I49" t="s">
        <v>28</v>
      </c>
    </row>
    <row r="50" spans="1:9" x14ac:dyDescent="0.3">
      <c r="A50" t="s">
        <v>82</v>
      </c>
      <c r="B50" t="s">
        <v>42</v>
      </c>
      <c r="C50" t="s">
        <v>31</v>
      </c>
      <c r="D50" t="s">
        <v>15</v>
      </c>
      <c r="E50">
        <v>85</v>
      </c>
      <c r="F50">
        <v>50</v>
      </c>
      <c r="G50">
        <v>50</v>
      </c>
      <c r="H50" t="s">
        <v>16</v>
      </c>
      <c r="I50" t="s">
        <v>11</v>
      </c>
    </row>
    <row r="51" spans="1:9" x14ac:dyDescent="0.3">
      <c r="A51" t="s">
        <v>83</v>
      </c>
      <c r="B51" t="s">
        <v>44</v>
      </c>
      <c r="C51" t="s">
        <v>27</v>
      </c>
      <c r="D51" t="s">
        <v>36</v>
      </c>
      <c r="E51">
        <v>75</v>
      </c>
      <c r="F51">
        <v>70</v>
      </c>
      <c r="G51">
        <v>100</v>
      </c>
      <c r="H51" t="s">
        <v>16</v>
      </c>
      <c r="I51" t="s">
        <v>28</v>
      </c>
    </row>
    <row r="52" spans="1:9" x14ac:dyDescent="0.3">
      <c r="A52" t="s">
        <v>84</v>
      </c>
      <c r="B52" t="s">
        <v>18</v>
      </c>
      <c r="C52" t="s">
        <v>48</v>
      </c>
      <c r="D52" t="s">
        <v>36</v>
      </c>
      <c r="E52">
        <v>90</v>
      </c>
      <c r="F52">
        <v>100</v>
      </c>
      <c r="G52">
        <v>0</v>
      </c>
      <c r="H52" t="s">
        <v>16</v>
      </c>
      <c r="I52" t="s">
        <v>28</v>
      </c>
    </row>
    <row r="53" spans="1:9" x14ac:dyDescent="0.3">
      <c r="A53" t="s">
        <v>85</v>
      </c>
      <c r="B53" t="s">
        <v>18</v>
      </c>
      <c r="C53" t="s">
        <v>54</v>
      </c>
      <c r="D53" t="s">
        <v>36</v>
      </c>
      <c r="E53">
        <v>80</v>
      </c>
      <c r="F53">
        <v>30</v>
      </c>
      <c r="G53">
        <v>0</v>
      </c>
      <c r="H53" t="s">
        <v>10</v>
      </c>
      <c r="I53" t="s">
        <v>11</v>
      </c>
    </row>
    <row r="54" spans="1:9" x14ac:dyDescent="0.3">
      <c r="A54" t="s">
        <v>86</v>
      </c>
      <c r="B54" t="s">
        <v>26</v>
      </c>
      <c r="C54" t="s">
        <v>14</v>
      </c>
      <c r="D54" t="s">
        <v>36</v>
      </c>
      <c r="E54">
        <v>87</v>
      </c>
      <c r="F54">
        <v>30</v>
      </c>
      <c r="G54">
        <v>0</v>
      </c>
      <c r="H54" t="s">
        <v>10</v>
      </c>
      <c r="I54" t="s">
        <v>28</v>
      </c>
    </row>
    <row r="55" spans="1:9" x14ac:dyDescent="0.3">
      <c r="A55" t="s">
        <v>87</v>
      </c>
      <c r="B55" t="s">
        <v>42</v>
      </c>
      <c r="C55" t="s">
        <v>27</v>
      </c>
      <c r="D55" t="s">
        <v>15</v>
      </c>
      <c r="E55">
        <v>86</v>
      </c>
      <c r="F55">
        <v>50</v>
      </c>
      <c r="G55">
        <v>0</v>
      </c>
      <c r="H55" t="s">
        <v>16</v>
      </c>
      <c r="I55" t="s">
        <v>28</v>
      </c>
    </row>
    <row r="56" spans="1:9" x14ac:dyDescent="0.3">
      <c r="A56" t="s">
        <v>88</v>
      </c>
      <c r="B56" t="s">
        <v>34</v>
      </c>
      <c r="C56" t="s">
        <v>39</v>
      </c>
      <c r="D56" t="s">
        <v>9</v>
      </c>
      <c r="E56">
        <v>92</v>
      </c>
      <c r="F56">
        <v>70</v>
      </c>
      <c r="G56">
        <v>100</v>
      </c>
      <c r="H56" t="s">
        <v>16</v>
      </c>
      <c r="I56" t="s">
        <v>24</v>
      </c>
    </row>
    <row r="57" spans="1:9" x14ac:dyDescent="0.3">
      <c r="A57" t="s">
        <v>89</v>
      </c>
      <c r="B57" t="s">
        <v>18</v>
      </c>
      <c r="C57" t="s">
        <v>8</v>
      </c>
      <c r="D57" t="s">
        <v>15</v>
      </c>
      <c r="E57">
        <v>77</v>
      </c>
      <c r="F57">
        <v>100</v>
      </c>
      <c r="G57">
        <v>50</v>
      </c>
      <c r="H57" t="s">
        <v>10</v>
      </c>
      <c r="I57" t="s">
        <v>24</v>
      </c>
    </row>
    <row r="58" spans="1:9" x14ac:dyDescent="0.3">
      <c r="A58" t="s">
        <v>90</v>
      </c>
      <c r="B58" t="s">
        <v>18</v>
      </c>
      <c r="C58" t="s">
        <v>39</v>
      </c>
      <c r="D58" t="s">
        <v>36</v>
      </c>
      <c r="E58">
        <v>80</v>
      </c>
      <c r="F58">
        <v>30</v>
      </c>
      <c r="G58">
        <v>0</v>
      </c>
      <c r="H58" t="s">
        <v>10</v>
      </c>
      <c r="I58" t="s">
        <v>21</v>
      </c>
    </row>
    <row r="59" spans="1:9" x14ac:dyDescent="0.3">
      <c r="A59" t="s">
        <v>91</v>
      </c>
      <c r="B59" t="s">
        <v>13</v>
      </c>
      <c r="C59" t="s">
        <v>39</v>
      </c>
      <c r="D59" t="s">
        <v>15</v>
      </c>
      <c r="E59">
        <v>88</v>
      </c>
      <c r="F59">
        <v>100</v>
      </c>
      <c r="G59">
        <v>0</v>
      </c>
      <c r="H59" t="s">
        <v>16</v>
      </c>
      <c r="I59" t="s">
        <v>21</v>
      </c>
    </row>
    <row r="60" spans="1:9" x14ac:dyDescent="0.3">
      <c r="A60" t="s">
        <v>92</v>
      </c>
      <c r="B60" t="s">
        <v>42</v>
      </c>
      <c r="C60" t="s">
        <v>8</v>
      </c>
      <c r="D60" t="s">
        <v>20</v>
      </c>
      <c r="E60">
        <v>90</v>
      </c>
      <c r="F60">
        <v>50</v>
      </c>
      <c r="G60">
        <v>100</v>
      </c>
      <c r="H60" t="s">
        <v>10</v>
      </c>
      <c r="I60" t="s">
        <v>11</v>
      </c>
    </row>
    <row r="61" spans="1:9" x14ac:dyDescent="0.3">
      <c r="A61" t="s">
        <v>93</v>
      </c>
      <c r="B61" t="s">
        <v>26</v>
      </c>
      <c r="C61" t="s">
        <v>8</v>
      </c>
      <c r="D61" t="s">
        <v>36</v>
      </c>
      <c r="E61">
        <v>80</v>
      </c>
      <c r="F61">
        <v>70</v>
      </c>
      <c r="G61">
        <v>0</v>
      </c>
      <c r="H61" t="s">
        <v>16</v>
      </c>
      <c r="I61" t="s">
        <v>24</v>
      </c>
    </row>
    <row r="62" spans="1:9" x14ac:dyDescent="0.3">
      <c r="A62" t="s">
        <v>94</v>
      </c>
      <c r="B62" t="s">
        <v>42</v>
      </c>
      <c r="C62" t="s">
        <v>46</v>
      </c>
      <c r="D62" t="s">
        <v>15</v>
      </c>
      <c r="E62">
        <v>78</v>
      </c>
      <c r="F62">
        <v>30</v>
      </c>
      <c r="G62">
        <v>50</v>
      </c>
      <c r="H62" t="s">
        <v>10</v>
      </c>
      <c r="I62" t="s">
        <v>11</v>
      </c>
    </row>
    <row r="63" spans="1:9" x14ac:dyDescent="0.3">
      <c r="A63" t="s">
        <v>95</v>
      </c>
      <c r="B63" t="s">
        <v>18</v>
      </c>
      <c r="C63" t="s">
        <v>39</v>
      </c>
      <c r="D63" t="s">
        <v>9</v>
      </c>
      <c r="E63">
        <v>90</v>
      </c>
      <c r="F63">
        <v>30</v>
      </c>
      <c r="G63">
        <v>0</v>
      </c>
      <c r="H63" t="s">
        <v>10</v>
      </c>
      <c r="I63" t="s">
        <v>11</v>
      </c>
    </row>
    <row r="64" spans="1:9" x14ac:dyDescent="0.3">
      <c r="A64" t="s">
        <v>96</v>
      </c>
      <c r="B64" t="s">
        <v>42</v>
      </c>
      <c r="C64" t="s">
        <v>8</v>
      </c>
      <c r="D64" t="s">
        <v>9</v>
      </c>
      <c r="E64">
        <v>86</v>
      </c>
      <c r="F64">
        <v>100</v>
      </c>
      <c r="G64">
        <v>50</v>
      </c>
      <c r="H64" t="s">
        <v>16</v>
      </c>
      <c r="I64" t="s">
        <v>11</v>
      </c>
    </row>
    <row r="65" spans="1:9" x14ac:dyDescent="0.3">
      <c r="A65" t="s">
        <v>97</v>
      </c>
      <c r="B65" t="s">
        <v>44</v>
      </c>
      <c r="C65" t="s">
        <v>46</v>
      </c>
      <c r="D65" t="s">
        <v>9</v>
      </c>
      <c r="E65">
        <v>73</v>
      </c>
      <c r="F65">
        <v>100</v>
      </c>
      <c r="G65">
        <v>50</v>
      </c>
      <c r="H65" t="s">
        <v>16</v>
      </c>
      <c r="I65" t="s">
        <v>24</v>
      </c>
    </row>
    <row r="66" spans="1:9" x14ac:dyDescent="0.3">
      <c r="A66" t="s">
        <v>98</v>
      </c>
      <c r="B66" t="s">
        <v>30</v>
      </c>
      <c r="C66" t="s">
        <v>54</v>
      </c>
      <c r="D66" t="s">
        <v>20</v>
      </c>
      <c r="E66">
        <v>69</v>
      </c>
      <c r="F66">
        <v>70</v>
      </c>
      <c r="G66">
        <v>50</v>
      </c>
      <c r="H66" t="s">
        <v>10</v>
      </c>
      <c r="I66" t="s">
        <v>24</v>
      </c>
    </row>
    <row r="67" spans="1:9" x14ac:dyDescent="0.3">
      <c r="A67" t="s">
        <v>99</v>
      </c>
      <c r="B67" t="s">
        <v>18</v>
      </c>
      <c r="C67" t="s">
        <v>23</v>
      </c>
      <c r="D67" t="s">
        <v>36</v>
      </c>
      <c r="E67">
        <v>83</v>
      </c>
      <c r="F67">
        <v>30</v>
      </c>
      <c r="G67">
        <v>0</v>
      </c>
      <c r="H67" t="s">
        <v>10</v>
      </c>
      <c r="I67" t="s">
        <v>21</v>
      </c>
    </row>
    <row r="68" spans="1:9" x14ac:dyDescent="0.3">
      <c r="A68" t="s">
        <v>100</v>
      </c>
      <c r="B68" t="s">
        <v>34</v>
      </c>
      <c r="C68" t="s">
        <v>54</v>
      </c>
      <c r="D68" t="s">
        <v>9</v>
      </c>
      <c r="E68">
        <v>72</v>
      </c>
      <c r="F68">
        <v>70</v>
      </c>
      <c r="G68">
        <v>50</v>
      </c>
      <c r="H68" t="s">
        <v>10</v>
      </c>
      <c r="I68" t="s">
        <v>24</v>
      </c>
    </row>
    <row r="69" spans="1:9" x14ac:dyDescent="0.3">
      <c r="A69" t="s">
        <v>101</v>
      </c>
      <c r="B69" t="s">
        <v>30</v>
      </c>
      <c r="C69" t="s">
        <v>27</v>
      </c>
      <c r="D69" t="s">
        <v>15</v>
      </c>
      <c r="E69">
        <v>79</v>
      </c>
      <c r="F69">
        <v>100</v>
      </c>
      <c r="G69">
        <v>0</v>
      </c>
      <c r="H69" t="s">
        <v>10</v>
      </c>
      <c r="I69" t="s">
        <v>24</v>
      </c>
    </row>
    <row r="70" spans="1:9" x14ac:dyDescent="0.3">
      <c r="A70" t="s">
        <v>102</v>
      </c>
      <c r="B70" t="s">
        <v>42</v>
      </c>
      <c r="C70" t="s">
        <v>19</v>
      </c>
      <c r="D70" t="s">
        <v>36</v>
      </c>
      <c r="E70">
        <v>84</v>
      </c>
      <c r="F70">
        <v>100</v>
      </c>
      <c r="G70">
        <v>50</v>
      </c>
      <c r="H70" t="s">
        <v>10</v>
      </c>
      <c r="I70" t="s">
        <v>11</v>
      </c>
    </row>
    <row r="71" spans="1:9" x14ac:dyDescent="0.3">
      <c r="A71" t="s">
        <v>103</v>
      </c>
      <c r="B71" t="s">
        <v>30</v>
      </c>
      <c r="C71" t="s">
        <v>23</v>
      </c>
      <c r="D71" t="s">
        <v>9</v>
      </c>
      <c r="E71">
        <v>91</v>
      </c>
      <c r="F71">
        <v>100</v>
      </c>
      <c r="G71">
        <v>0</v>
      </c>
      <c r="H71" t="s">
        <v>10</v>
      </c>
      <c r="I71" t="s">
        <v>21</v>
      </c>
    </row>
    <row r="72" spans="1:9" x14ac:dyDescent="0.3">
      <c r="A72" t="s">
        <v>104</v>
      </c>
      <c r="B72" t="s">
        <v>34</v>
      </c>
      <c r="C72" t="s">
        <v>31</v>
      </c>
      <c r="D72" t="s">
        <v>20</v>
      </c>
      <c r="E72">
        <v>86</v>
      </c>
      <c r="F72">
        <v>70</v>
      </c>
      <c r="G72">
        <v>100</v>
      </c>
      <c r="H72" t="s">
        <v>16</v>
      </c>
      <c r="I72" t="s">
        <v>28</v>
      </c>
    </row>
    <row r="73" spans="1:9" x14ac:dyDescent="0.3">
      <c r="A73" t="s">
        <v>105</v>
      </c>
      <c r="B73" t="s">
        <v>42</v>
      </c>
      <c r="C73" t="s">
        <v>39</v>
      </c>
      <c r="D73" t="s">
        <v>15</v>
      </c>
      <c r="E73">
        <v>91</v>
      </c>
      <c r="F73">
        <v>100</v>
      </c>
      <c r="G73">
        <v>0</v>
      </c>
      <c r="H73" t="s">
        <v>16</v>
      </c>
      <c r="I73" t="s">
        <v>24</v>
      </c>
    </row>
    <row r="74" spans="1:9" x14ac:dyDescent="0.3">
      <c r="A74" t="s">
        <v>106</v>
      </c>
      <c r="B74" t="s">
        <v>42</v>
      </c>
      <c r="C74" t="s">
        <v>48</v>
      </c>
      <c r="D74" t="s">
        <v>15</v>
      </c>
      <c r="E74">
        <v>79</v>
      </c>
      <c r="F74">
        <v>30</v>
      </c>
      <c r="G74">
        <v>100</v>
      </c>
      <c r="H74" t="s">
        <v>10</v>
      </c>
      <c r="I74" t="s">
        <v>28</v>
      </c>
    </row>
    <row r="75" spans="1:9" x14ac:dyDescent="0.3">
      <c r="A75" t="s">
        <v>107</v>
      </c>
      <c r="B75" t="s">
        <v>42</v>
      </c>
      <c r="C75" t="s">
        <v>23</v>
      </c>
      <c r="D75" t="s">
        <v>15</v>
      </c>
      <c r="E75">
        <v>81</v>
      </c>
      <c r="F75">
        <v>50</v>
      </c>
      <c r="G75">
        <v>50</v>
      </c>
      <c r="H75" t="s">
        <v>10</v>
      </c>
      <c r="I75" t="s">
        <v>24</v>
      </c>
    </row>
    <row r="76" spans="1:9" x14ac:dyDescent="0.3">
      <c r="A76" t="s">
        <v>108</v>
      </c>
      <c r="B76" t="s">
        <v>42</v>
      </c>
      <c r="C76" t="s">
        <v>46</v>
      </c>
      <c r="D76" t="s">
        <v>9</v>
      </c>
      <c r="E76">
        <v>92</v>
      </c>
      <c r="F76">
        <v>100</v>
      </c>
      <c r="G76">
        <v>0</v>
      </c>
      <c r="H76" t="s">
        <v>10</v>
      </c>
      <c r="I76" t="s">
        <v>24</v>
      </c>
    </row>
    <row r="77" spans="1:9" x14ac:dyDescent="0.3">
      <c r="A77" t="s">
        <v>109</v>
      </c>
      <c r="B77" t="s">
        <v>51</v>
      </c>
      <c r="C77" t="s">
        <v>54</v>
      </c>
      <c r="D77" t="s">
        <v>15</v>
      </c>
      <c r="E77">
        <v>82</v>
      </c>
      <c r="F77">
        <v>70</v>
      </c>
      <c r="G77">
        <v>50</v>
      </c>
      <c r="H77" t="s">
        <v>16</v>
      </c>
      <c r="I77" t="s">
        <v>21</v>
      </c>
    </row>
    <row r="78" spans="1:9" x14ac:dyDescent="0.3">
      <c r="A78" t="s">
        <v>110</v>
      </c>
      <c r="B78" t="s">
        <v>13</v>
      </c>
      <c r="C78" t="s">
        <v>54</v>
      </c>
      <c r="D78" t="s">
        <v>36</v>
      </c>
      <c r="E78">
        <v>82</v>
      </c>
      <c r="F78">
        <v>100</v>
      </c>
      <c r="G78">
        <v>100</v>
      </c>
      <c r="H78" t="s">
        <v>16</v>
      </c>
      <c r="I78" t="s">
        <v>24</v>
      </c>
    </row>
    <row r="79" spans="1:9" x14ac:dyDescent="0.3">
      <c r="A79" t="s">
        <v>111</v>
      </c>
      <c r="B79" t="s">
        <v>51</v>
      </c>
      <c r="C79" t="s">
        <v>46</v>
      </c>
      <c r="D79" t="s">
        <v>9</v>
      </c>
      <c r="E79">
        <v>88</v>
      </c>
      <c r="F79">
        <v>30</v>
      </c>
      <c r="G79">
        <v>50</v>
      </c>
      <c r="H79" t="s">
        <v>16</v>
      </c>
      <c r="I79" t="s">
        <v>11</v>
      </c>
    </row>
    <row r="80" spans="1:9" x14ac:dyDescent="0.3">
      <c r="A80" t="s">
        <v>112</v>
      </c>
      <c r="B80" t="s">
        <v>34</v>
      </c>
      <c r="C80" t="s">
        <v>8</v>
      </c>
      <c r="D80" t="s">
        <v>15</v>
      </c>
      <c r="E80">
        <v>80</v>
      </c>
      <c r="F80">
        <v>30</v>
      </c>
      <c r="G80">
        <v>50</v>
      </c>
      <c r="H80" t="s">
        <v>16</v>
      </c>
      <c r="I80" t="s">
        <v>11</v>
      </c>
    </row>
    <row r="81" spans="1:9" x14ac:dyDescent="0.3">
      <c r="A81" t="s">
        <v>113</v>
      </c>
      <c r="B81" t="s">
        <v>30</v>
      </c>
      <c r="C81" t="s">
        <v>31</v>
      </c>
      <c r="D81" t="s">
        <v>36</v>
      </c>
      <c r="E81">
        <v>75</v>
      </c>
      <c r="F81">
        <v>50</v>
      </c>
      <c r="G81">
        <v>50</v>
      </c>
      <c r="H81" t="s">
        <v>16</v>
      </c>
      <c r="I81" t="s">
        <v>24</v>
      </c>
    </row>
    <row r="82" spans="1:9" x14ac:dyDescent="0.3">
      <c r="A82" t="s">
        <v>114</v>
      </c>
      <c r="B82" t="s">
        <v>42</v>
      </c>
      <c r="C82" t="s">
        <v>19</v>
      </c>
      <c r="D82" t="s">
        <v>20</v>
      </c>
      <c r="E82">
        <v>65</v>
      </c>
      <c r="F82">
        <v>100</v>
      </c>
      <c r="G82">
        <v>0</v>
      </c>
      <c r="H82" t="s">
        <v>16</v>
      </c>
      <c r="I82" t="s">
        <v>28</v>
      </c>
    </row>
    <row r="83" spans="1:9" x14ac:dyDescent="0.3">
      <c r="A83" t="s">
        <v>115</v>
      </c>
      <c r="B83" t="s">
        <v>53</v>
      </c>
      <c r="C83" t="s">
        <v>23</v>
      </c>
      <c r="D83" t="s">
        <v>15</v>
      </c>
      <c r="E83">
        <v>75</v>
      </c>
      <c r="F83">
        <v>70</v>
      </c>
      <c r="G83">
        <v>100</v>
      </c>
      <c r="H83" t="s">
        <v>10</v>
      </c>
      <c r="I83" t="s">
        <v>28</v>
      </c>
    </row>
    <row r="84" spans="1:9" x14ac:dyDescent="0.3">
      <c r="A84" t="s">
        <v>116</v>
      </c>
      <c r="B84" t="s">
        <v>53</v>
      </c>
      <c r="C84" t="s">
        <v>14</v>
      </c>
      <c r="D84" t="s">
        <v>36</v>
      </c>
      <c r="E84">
        <v>77</v>
      </c>
      <c r="F84">
        <v>50</v>
      </c>
      <c r="G84">
        <v>100</v>
      </c>
      <c r="H84" t="s">
        <v>10</v>
      </c>
      <c r="I84" t="s">
        <v>21</v>
      </c>
    </row>
    <row r="85" spans="1:9" x14ac:dyDescent="0.3">
      <c r="A85" t="s">
        <v>117</v>
      </c>
      <c r="B85" t="s">
        <v>44</v>
      </c>
      <c r="C85" t="s">
        <v>31</v>
      </c>
      <c r="D85" t="s">
        <v>36</v>
      </c>
      <c r="E85">
        <v>69</v>
      </c>
      <c r="F85">
        <v>100</v>
      </c>
      <c r="G85">
        <v>50</v>
      </c>
      <c r="H85" t="s">
        <v>16</v>
      </c>
      <c r="I85" t="s">
        <v>21</v>
      </c>
    </row>
    <row r="86" spans="1:9" x14ac:dyDescent="0.3">
      <c r="A86" t="s">
        <v>118</v>
      </c>
      <c r="B86" t="s">
        <v>30</v>
      </c>
      <c r="C86" t="s">
        <v>46</v>
      </c>
      <c r="D86" t="s">
        <v>15</v>
      </c>
      <c r="E86">
        <v>80</v>
      </c>
      <c r="F86">
        <v>70</v>
      </c>
      <c r="G86">
        <v>50</v>
      </c>
      <c r="H86" t="s">
        <v>16</v>
      </c>
      <c r="I86" t="s">
        <v>28</v>
      </c>
    </row>
    <row r="87" spans="1:9" x14ac:dyDescent="0.3">
      <c r="A87" t="s">
        <v>119</v>
      </c>
      <c r="B87" t="s">
        <v>30</v>
      </c>
      <c r="C87" t="s">
        <v>46</v>
      </c>
      <c r="D87" t="s">
        <v>9</v>
      </c>
      <c r="E87">
        <v>85</v>
      </c>
      <c r="F87">
        <v>50</v>
      </c>
      <c r="G87">
        <v>100</v>
      </c>
      <c r="H87" t="s">
        <v>16</v>
      </c>
      <c r="I87" t="s">
        <v>21</v>
      </c>
    </row>
    <row r="88" spans="1:9" x14ac:dyDescent="0.3">
      <c r="A88" t="s">
        <v>120</v>
      </c>
      <c r="B88" t="s">
        <v>53</v>
      </c>
      <c r="C88" t="s">
        <v>8</v>
      </c>
      <c r="D88" t="s">
        <v>15</v>
      </c>
      <c r="E88">
        <v>73</v>
      </c>
      <c r="F88">
        <v>70</v>
      </c>
      <c r="G88">
        <v>50</v>
      </c>
      <c r="H88" t="s">
        <v>16</v>
      </c>
      <c r="I88" t="s">
        <v>21</v>
      </c>
    </row>
    <row r="89" spans="1:9" x14ac:dyDescent="0.3">
      <c r="A89" t="s">
        <v>121</v>
      </c>
      <c r="B89" t="s">
        <v>53</v>
      </c>
      <c r="C89" t="s">
        <v>23</v>
      </c>
      <c r="D89" t="s">
        <v>15</v>
      </c>
      <c r="E89">
        <v>81</v>
      </c>
      <c r="F89">
        <v>70</v>
      </c>
      <c r="G89">
        <v>0</v>
      </c>
      <c r="H89" t="s">
        <v>16</v>
      </c>
      <c r="I89" t="s">
        <v>21</v>
      </c>
    </row>
    <row r="90" spans="1:9" x14ac:dyDescent="0.3">
      <c r="A90" t="s">
        <v>122</v>
      </c>
      <c r="B90" t="s">
        <v>30</v>
      </c>
      <c r="C90" t="s">
        <v>14</v>
      </c>
      <c r="D90" t="s">
        <v>20</v>
      </c>
      <c r="E90">
        <v>77</v>
      </c>
      <c r="F90">
        <v>30</v>
      </c>
      <c r="G90">
        <v>50</v>
      </c>
      <c r="H90" t="s">
        <v>16</v>
      </c>
      <c r="I90" t="s">
        <v>21</v>
      </c>
    </row>
    <row r="91" spans="1:9" x14ac:dyDescent="0.3">
      <c r="A91" t="s">
        <v>123</v>
      </c>
      <c r="B91" t="s">
        <v>7</v>
      </c>
      <c r="C91" t="s">
        <v>23</v>
      </c>
      <c r="D91" t="s">
        <v>20</v>
      </c>
      <c r="E91">
        <v>85</v>
      </c>
      <c r="F91">
        <v>50</v>
      </c>
      <c r="G91">
        <v>0</v>
      </c>
      <c r="H91" t="s">
        <v>10</v>
      </c>
      <c r="I91" t="s">
        <v>24</v>
      </c>
    </row>
    <row r="92" spans="1:9" x14ac:dyDescent="0.3">
      <c r="A92" t="s">
        <v>124</v>
      </c>
      <c r="B92" t="s">
        <v>7</v>
      </c>
      <c r="C92" t="s">
        <v>23</v>
      </c>
      <c r="D92" t="s">
        <v>36</v>
      </c>
      <c r="E92">
        <v>79</v>
      </c>
      <c r="F92">
        <v>70</v>
      </c>
      <c r="G92">
        <v>50</v>
      </c>
      <c r="H92" t="s">
        <v>10</v>
      </c>
      <c r="I92" t="s">
        <v>21</v>
      </c>
    </row>
    <row r="93" spans="1:9" x14ac:dyDescent="0.3">
      <c r="A93" t="s">
        <v>125</v>
      </c>
      <c r="B93" t="s">
        <v>7</v>
      </c>
      <c r="C93" t="s">
        <v>8</v>
      </c>
      <c r="D93" t="s">
        <v>36</v>
      </c>
      <c r="E93">
        <v>81</v>
      </c>
      <c r="F93">
        <v>30</v>
      </c>
      <c r="G93">
        <v>0</v>
      </c>
      <c r="H93" t="s">
        <v>16</v>
      </c>
      <c r="I93" t="s">
        <v>21</v>
      </c>
    </row>
    <row r="94" spans="1:9" x14ac:dyDescent="0.3">
      <c r="A94" t="s">
        <v>126</v>
      </c>
      <c r="B94" t="s">
        <v>53</v>
      </c>
      <c r="C94" t="s">
        <v>27</v>
      </c>
      <c r="D94" t="s">
        <v>20</v>
      </c>
      <c r="E94">
        <v>68</v>
      </c>
      <c r="F94">
        <v>70</v>
      </c>
      <c r="G94">
        <v>50</v>
      </c>
      <c r="H94" t="s">
        <v>16</v>
      </c>
      <c r="I94" t="s">
        <v>28</v>
      </c>
    </row>
    <row r="95" spans="1:9" x14ac:dyDescent="0.3">
      <c r="A95" t="s">
        <v>127</v>
      </c>
      <c r="B95" t="s">
        <v>44</v>
      </c>
      <c r="C95" t="s">
        <v>31</v>
      </c>
      <c r="D95" t="s">
        <v>20</v>
      </c>
      <c r="E95">
        <v>88</v>
      </c>
      <c r="F95">
        <v>50</v>
      </c>
      <c r="G95">
        <v>100</v>
      </c>
      <c r="H95" t="s">
        <v>16</v>
      </c>
      <c r="I95" t="s">
        <v>21</v>
      </c>
    </row>
    <row r="96" spans="1:9" x14ac:dyDescent="0.3">
      <c r="A96" t="s">
        <v>128</v>
      </c>
      <c r="B96" t="s">
        <v>30</v>
      </c>
      <c r="C96" t="s">
        <v>19</v>
      </c>
      <c r="D96" t="s">
        <v>9</v>
      </c>
      <c r="E96">
        <v>91</v>
      </c>
      <c r="F96">
        <v>70</v>
      </c>
      <c r="G96">
        <v>100</v>
      </c>
      <c r="H96" t="s">
        <v>10</v>
      </c>
      <c r="I96" t="s">
        <v>21</v>
      </c>
    </row>
    <row r="97" spans="1:9" x14ac:dyDescent="0.3">
      <c r="A97" t="s">
        <v>129</v>
      </c>
      <c r="B97" t="s">
        <v>7</v>
      </c>
      <c r="C97" t="s">
        <v>19</v>
      </c>
      <c r="D97" t="s">
        <v>36</v>
      </c>
      <c r="E97">
        <v>89</v>
      </c>
      <c r="F97">
        <v>30</v>
      </c>
      <c r="G97">
        <v>100</v>
      </c>
      <c r="H97" t="s">
        <v>16</v>
      </c>
      <c r="I97" t="s">
        <v>24</v>
      </c>
    </row>
    <row r="98" spans="1:9" x14ac:dyDescent="0.3">
      <c r="A98" t="s">
        <v>130</v>
      </c>
      <c r="B98" t="s">
        <v>30</v>
      </c>
      <c r="C98" t="s">
        <v>14</v>
      </c>
      <c r="D98" t="s">
        <v>20</v>
      </c>
      <c r="E98">
        <v>76</v>
      </c>
      <c r="F98">
        <v>50</v>
      </c>
      <c r="G98">
        <v>0</v>
      </c>
      <c r="H98" t="s">
        <v>10</v>
      </c>
      <c r="I98" t="s">
        <v>11</v>
      </c>
    </row>
    <row r="99" spans="1:9" x14ac:dyDescent="0.3">
      <c r="A99" t="s">
        <v>131</v>
      </c>
      <c r="B99" t="s">
        <v>26</v>
      </c>
      <c r="C99" t="s">
        <v>19</v>
      </c>
      <c r="D99" t="s">
        <v>36</v>
      </c>
      <c r="E99">
        <v>82</v>
      </c>
      <c r="F99">
        <v>70</v>
      </c>
      <c r="G99">
        <v>0</v>
      </c>
      <c r="H99" t="s">
        <v>10</v>
      </c>
      <c r="I99" t="s">
        <v>24</v>
      </c>
    </row>
    <row r="100" spans="1:9" x14ac:dyDescent="0.3">
      <c r="A100" t="s">
        <v>132</v>
      </c>
      <c r="B100" t="s">
        <v>51</v>
      </c>
      <c r="C100" t="s">
        <v>31</v>
      </c>
      <c r="D100" t="s">
        <v>15</v>
      </c>
      <c r="E100">
        <v>78</v>
      </c>
      <c r="F100">
        <v>30</v>
      </c>
      <c r="G100">
        <v>0</v>
      </c>
      <c r="H100" t="s">
        <v>16</v>
      </c>
      <c r="I100" t="s">
        <v>11</v>
      </c>
    </row>
    <row r="101" spans="1:9" x14ac:dyDescent="0.3">
      <c r="A101" t="s">
        <v>133</v>
      </c>
      <c r="B101" t="s">
        <v>51</v>
      </c>
      <c r="C101" t="s">
        <v>54</v>
      </c>
      <c r="D101" t="s">
        <v>36</v>
      </c>
      <c r="E101">
        <v>78</v>
      </c>
      <c r="F101">
        <v>100</v>
      </c>
      <c r="G101">
        <v>0</v>
      </c>
      <c r="H101" t="s">
        <v>10</v>
      </c>
      <c r="I101" t="s">
        <v>11</v>
      </c>
    </row>
    <row r="102" spans="1:9" x14ac:dyDescent="0.3">
      <c r="A102" t="s">
        <v>134</v>
      </c>
      <c r="B102" t="s">
        <v>13</v>
      </c>
      <c r="C102" t="s">
        <v>19</v>
      </c>
      <c r="D102" t="s">
        <v>36</v>
      </c>
      <c r="E102">
        <v>91</v>
      </c>
      <c r="F102">
        <v>70</v>
      </c>
      <c r="G102">
        <v>100</v>
      </c>
      <c r="H102" t="s">
        <v>16</v>
      </c>
      <c r="I102" t="s">
        <v>21</v>
      </c>
    </row>
    <row r="103" spans="1:9" x14ac:dyDescent="0.3">
      <c r="A103" t="s">
        <v>135</v>
      </c>
      <c r="B103" t="s">
        <v>30</v>
      </c>
      <c r="C103" t="s">
        <v>27</v>
      </c>
      <c r="D103" t="s">
        <v>36</v>
      </c>
      <c r="E103">
        <v>70</v>
      </c>
      <c r="F103">
        <v>30</v>
      </c>
      <c r="G103">
        <v>0</v>
      </c>
      <c r="H103" t="s">
        <v>10</v>
      </c>
      <c r="I103" t="s">
        <v>24</v>
      </c>
    </row>
  </sheetData>
  <sortState xmlns:xlrd2="http://schemas.microsoft.com/office/spreadsheetml/2017/richdata2" ref="A4:I103">
    <sortCondition ref="A7:A103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Q103"/>
  <sheetViews>
    <sheetView workbookViewId="0">
      <selection activeCell="E5" sqref="E5"/>
    </sheetView>
  </sheetViews>
  <sheetFormatPr defaultRowHeight="14.4" x14ac:dyDescent="0.3"/>
  <cols>
    <col min="1" max="1" width="15.44140625" customWidth="1"/>
    <col min="2" max="2" width="10.21875" bestFit="1" customWidth="1"/>
    <col min="3" max="3" width="9.88671875" bestFit="1" customWidth="1"/>
    <col min="4" max="4" width="11.21875" bestFit="1" customWidth="1"/>
    <col min="5" max="5" width="20.109375" style="8" customWidth="1"/>
    <col min="6" max="7" width="11.88671875" bestFit="1" customWidth="1"/>
    <col min="12" max="12" width="18.33203125" customWidth="1"/>
    <col min="13" max="13" width="12" customWidth="1"/>
    <col min="14" max="14" width="11.109375" bestFit="1" customWidth="1"/>
    <col min="15" max="15" width="14.33203125" bestFit="1" customWidth="1"/>
    <col min="16" max="17" width="11" bestFit="1" customWidth="1"/>
  </cols>
  <sheetData>
    <row r="1" spans="1:17" ht="23.4" x14ac:dyDescent="0.45">
      <c r="A1" s="1" t="s">
        <v>155</v>
      </c>
    </row>
    <row r="3" spans="1:17" ht="38.4" customHeight="1" thickBot="1" x14ac:dyDescent="0.35">
      <c r="A3" s="7" t="s">
        <v>0</v>
      </c>
      <c r="B3" s="7" t="s">
        <v>1</v>
      </c>
      <c r="C3" s="7" t="s">
        <v>2</v>
      </c>
      <c r="D3" s="7" t="s">
        <v>3</v>
      </c>
      <c r="E3" s="9" t="s">
        <v>219</v>
      </c>
      <c r="F3" s="13" t="s">
        <v>159</v>
      </c>
      <c r="G3" s="13" t="s">
        <v>160</v>
      </c>
      <c r="H3" s="7" t="s">
        <v>140</v>
      </c>
      <c r="L3" s="27" t="s">
        <v>163</v>
      </c>
      <c r="M3" s="27"/>
    </row>
    <row r="4" spans="1:17" x14ac:dyDescent="0.3">
      <c r="A4" t="s">
        <v>6</v>
      </c>
      <c r="B4" t="s">
        <v>7</v>
      </c>
      <c r="C4" t="s">
        <v>8</v>
      </c>
      <c r="D4" t="s">
        <v>9</v>
      </c>
      <c r="E4" s="12">
        <f>AVERAGE('Orders Term 1:Orders Term 4'!E4)</f>
        <v>86.75</v>
      </c>
      <c r="F4" s="11">
        <f>AVERAGE('Orders Term 1:Orders Term 4'!F4)</f>
        <v>87.5</v>
      </c>
      <c r="G4" s="11">
        <f>AVERAGE('Orders Term 1:Orders Term 4'!G4)</f>
        <v>62.5</v>
      </c>
      <c r="H4" s="3" t="s">
        <v>168</v>
      </c>
      <c r="L4" s="15" t="s">
        <v>164</v>
      </c>
      <c r="M4" s="16">
        <f>AVERAGE(E4:E103)</f>
        <v>80.88</v>
      </c>
      <c r="O4" t="s">
        <v>173</v>
      </c>
      <c r="P4" s="22">
        <f>M11</f>
        <v>79</v>
      </c>
    </row>
    <row r="5" spans="1:17" x14ac:dyDescent="0.3">
      <c r="A5" t="s">
        <v>12</v>
      </c>
      <c r="B5" t="s">
        <v>13</v>
      </c>
      <c r="C5" t="s">
        <v>14</v>
      </c>
      <c r="D5" t="s">
        <v>15</v>
      </c>
      <c r="E5" s="12">
        <f>AVERAGE('Orders Term 1:Orders Term 4'!E5)</f>
        <v>82.25</v>
      </c>
      <c r="F5" s="11">
        <f>AVERAGE('Orders Term 1:Orders Term 4'!F5)</f>
        <v>55</v>
      </c>
      <c r="G5" s="11">
        <f>AVERAGE('Orders Term 1:Orders Term 4'!G5)</f>
        <v>25</v>
      </c>
      <c r="H5" s="3" t="s">
        <v>141</v>
      </c>
      <c r="L5" s="17" t="s">
        <v>165</v>
      </c>
      <c r="M5" s="16">
        <f>MEDIAN(E4:E103)</f>
        <v>80.875</v>
      </c>
      <c r="O5" t="s">
        <v>217</v>
      </c>
      <c r="P5" s="25">
        <f>N10</f>
        <v>13</v>
      </c>
    </row>
    <row r="6" spans="1:17" x14ac:dyDescent="0.3">
      <c r="A6" t="s">
        <v>17</v>
      </c>
      <c r="B6" t="s">
        <v>18</v>
      </c>
      <c r="C6" t="s">
        <v>19</v>
      </c>
      <c r="D6" t="s">
        <v>20</v>
      </c>
      <c r="E6" s="12">
        <f>AVERAGE('Orders Term 1:Orders Term 4'!E6)</f>
        <v>79.75</v>
      </c>
      <c r="F6" s="11">
        <f>AVERAGE('Orders Term 1:Orders Term 4'!F6)</f>
        <v>35</v>
      </c>
      <c r="G6" s="11">
        <f>AVERAGE('Orders Term 1:Orders Term 4'!G6)</f>
        <v>75</v>
      </c>
      <c r="H6" s="3" t="s">
        <v>141</v>
      </c>
      <c r="L6" s="17" t="s">
        <v>166</v>
      </c>
      <c r="M6" s="16">
        <f>IFERROR(_xlfn.STDEV.P(E4:E103),STDEVP(E4:E103))</f>
        <v>4.2859479698195129</v>
      </c>
      <c r="O6" t="s">
        <v>174</v>
      </c>
      <c r="P6" s="25">
        <f t="shared" ref="P6:P7" si="0">N11</f>
        <v>9</v>
      </c>
    </row>
    <row r="7" spans="1:17" x14ac:dyDescent="0.3">
      <c r="A7" t="s">
        <v>22</v>
      </c>
      <c r="B7" t="s">
        <v>13</v>
      </c>
      <c r="C7" t="s">
        <v>23</v>
      </c>
      <c r="D7" t="s">
        <v>20</v>
      </c>
      <c r="E7" s="12">
        <f>AVERAGE('Orders Term 1:Orders Term 4'!E7)</f>
        <v>78.25</v>
      </c>
      <c r="F7" s="11">
        <f>AVERAGE('Orders Term 1:Orders Term 4'!F7)</f>
        <v>87.5</v>
      </c>
      <c r="G7" s="11">
        <f>AVERAGE('Orders Term 1:Orders Term 4'!G7)</f>
        <v>37.5</v>
      </c>
      <c r="H7" s="3" t="s">
        <v>141</v>
      </c>
      <c r="O7" t="s">
        <v>218</v>
      </c>
      <c r="P7" s="25">
        <f t="shared" si="0"/>
        <v>0</v>
      </c>
    </row>
    <row r="8" spans="1:17" x14ac:dyDescent="0.3">
      <c r="A8" t="s">
        <v>25</v>
      </c>
      <c r="B8" t="s">
        <v>26</v>
      </c>
      <c r="C8" t="s">
        <v>27</v>
      </c>
      <c r="D8" t="s">
        <v>20</v>
      </c>
      <c r="E8" s="12">
        <f>AVERAGE('Orders Term 1:Orders Term 4'!E8)</f>
        <v>78.5</v>
      </c>
      <c r="F8" s="11">
        <f>AVERAGE('Orders Term 1:Orders Term 4'!F8)</f>
        <v>60</v>
      </c>
      <c r="G8" s="11">
        <f>AVERAGE('Orders Term 1:Orders Term 4'!G8)</f>
        <v>50</v>
      </c>
      <c r="H8" s="3" t="s">
        <v>141</v>
      </c>
    </row>
    <row r="9" spans="1:17" ht="15" thickBot="1" x14ac:dyDescent="0.35">
      <c r="A9" t="s">
        <v>29</v>
      </c>
      <c r="B9" t="s">
        <v>30</v>
      </c>
      <c r="C9" t="s">
        <v>31</v>
      </c>
      <c r="D9" t="s">
        <v>9</v>
      </c>
      <c r="E9" s="12">
        <f>AVERAGE('Orders Term 1:Orders Term 4'!E9)</f>
        <v>81.75</v>
      </c>
      <c r="F9" s="11">
        <f>AVERAGE('Orders Term 1:Orders Term 4'!F9)</f>
        <v>50</v>
      </c>
      <c r="G9" s="11">
        <f>AVERAGE('Orders Term 1:Orders Term 4'!G9)</f>
        <v>12.5</v>
      </c>
      <c r="H9" s="3" t="s">
        <v>141</v>
      </c>
      <c r="L9" s="14" t="s">
        <v>140</v>
      </c>
      <c r="M9" s="24" t="s">
        <v>167</v>
      </c>
      <c r="N9" s="24" t="s">
        <v>9</v>
      </c>
      <c r="O9" s="24" t="s">
        <v>36</v>
      </c>
      <c r="P9" s="24" t="s">
        <v>15</v>
      </c>
      <c r="Q9" s="24" t="s">
        <v>20</v>
      </c>
    </row>
    <row r="10" spans="1:17" x14ac:dyDescent="0.3">
      <c r="A10" t="s">
        <v>32</v>
      </c>
      <c r="B10" t="s">
        <v>13</v>
      </c>
      <c r="C10" t="s">
        <v>19</v>
      </c>
      <c r="D10" t="s">
        <v>15</v>
      </c>
      <c r="E10" s="12">
        <f>AVERAGE('Orders Term 1:Orders Term 4'!E10)</f>
        <v>78</v>
      </c>
      <c r="F10" s="11">
        <f>AVERAGE('Orders Term 1:Orders Term 4'!F10)</f>
        <v>55</v>
      </c>
      <c r="G10" s="11">
        <f>AVERAGE('Orders Term 1:Orders Term 4'!G10)</f>
        <v>50</v>
      </c>
      <c r="H10" s="3" t="s">
        <v>141</v>
      </c>
      <c r="L10" s="18" t="s">
        <v>168</v>
      </c>
      <c r="M10" s="19">
        <f>COUNTIFS(Grade,$L10)</f>
        <v>13</v>
      </c>
      <c r="N10" s="19">
        <f t="shared" ref="N10:Q12" si="1">COUNTIFS(Barista,N$9,Grade,$L10)</f>
        <v>13</v>
      </c>
      <c r="O10" s="19">
        <f t="shared" si="1"/>
        <v>0</v>
      </c>
      <c r="P10" s="19">
        <f t="shared" si="1"/>
        <v>0</v>
      </c>
      <c r="Q10" s="19">
        <f t="shared" si="1"/>
        <v>0</v>
      </c>
    </row>
    <row r="11" spans="1:17" x14ac:dyDescent="0.3">
      <c r="A11" t="s">
        <v>33</v>
      </c>
      <c r="B11" t="s">
        <v>34</v>
      </c>
      <c r="C11" t="s">
        <v>14</v>
      </c>
      <c r="D11" t="s">
        <v>20</v>
      </c>
      <c r="E11" s="12">
        <f>AVERAGE('Orders Term 1:Orders Term 4'!E11)</f>
        <v>78.5</v>
      </c>
      <c r="F11" s="11">
        <f>AVERAGE('Orders Term 1:Orders Term 4'!F11)</f>
        <v>62.5</v>
      </c>
      <c r="G11" s="11">
        <f>AVERAGE('Orders Term 1:Orders Term 4'!G11)</f>
        <v>87.5</v>
      </c>
      <c r="H11" s="3" t="s">
        <v>141</v>
      </c>
      <c r="L11" s="18" t="s">
        <v>141</v>
      </c>
      <c r="M11" s="19">
        <f t="shared" ref="M11:M12" si="2">COUNTIFS(Grade,$L11)</f>
        <v>79</v>
      </c>
      <c r="N11" s="19">
        <f t="shared" si="1"/>
        <v>9</v>
      </c>
      <c r="O11" s="19">
        <f t="shared" si="1"/>
        <v>27</v>
      </c>
      <c r="P11" s="19">
        <f t="shared" si="1"/>
        <v>22</v>
      </c>
      <c r="Q11" s="19">
        <f t="shared" si="1"/>
        <v>21</v>
      </c>
    </row>
    <row r="12" spans="1:17" x14ac:dyDescent="0.3">
      <c r="A12" t="s">
        <v>35</v>
      </c>
      <c r="B12" t="s">
        <v>18</v>
      </c>
      <c r="C12" t="s">
        <v>14</v>
      </c>
      <c r="D12" t="s">
        <v>36</v>
      </c>
      <c r="E12" s="12">
        <f>AVERAGE('Orders Term 1:Orders Term 4'!E12)</f>
        <v>75.75</v>
      </c>
      <c r="F12" s="11">
        <f>AVERAGE('Orders Term 1:Orders Term 4'!F12)</f>
        <v>40</v>
      </c>
      <c r="G12" s="11">
        <f>AVERAGE('Orders Term 1:Orders Term 4'!G12)</f>
        <v>50</v>
      </c>
      <c r="H12" s="3" t="s">
        <v>141</v>
      </c>
      <c r="L12" s="18" t="s">
        <v>142</v>
      </c>
      <c r="M12" s="19">
        <f t="shared" si="2"/>
        <v>8</v>
      </c>
      <c r="N12" s="19">
        <f t="shared" si="1"/>
        <v>0</v>
      </c>
      <c r="O12" s="19">
        <f t="shared" si="1"/>
        <v>4</v>
      </c>
      <c r="P12" s="19">
        <f t="shared" si="1"/>
        <v>1</v>
      </c>
      <c r="Q12" s="19">
        <f t="shared" si="1"/>
        <v>3</v>
      </c>
    </row>
    <row r="13" spans="1:17" x14ac:dyDescent="0.3">
      <c r="A13" t="s">
        <v>37</v>
      </c>
      <c r="B13" t="s">
        <v>26</v>
      </c>
      <c r="C13" t="s">
        <v>19</v>
      </c>
      <c r="D13" t="s">
        <v>20</v>
      </c>
      <c r="E13" s="12">
        <f>AVERAGE('Orders Term 1:Orders Term 4'!E13)</f>
        <v>76</v>
      </c>
      <c r="F13" s="11">
        <f>AVERAGE('Orders Term 1:Orders Term 4'!F13)</f>
        <v>65</v>
      </c>
      <c r="G13" s="11">
        <f>AVERAGE('Orders Term 1:Orders Term 4'!G13)</f>
        <v>37.5</v>
      </c>
      <c r="H13" s="3" t="s">
        <v>141</v>
      </c>
      <c r="L13" s="18"/>
      <c r="M13" s="21"/>
      <c r="N13" s="21"/>
      <c r="O13" s="21"/>
      <c r="P13" s="21"/>
      <c r="Q13" s="21"/>
    </row>
    <row r="14" spans="1:17" x14ac:dyDescent="0.3">
      <c r="A14" t="s">
        <v>38</v>
      </c>
      <c r="B14" t="s">
        <v>34</v>
      </c>
      <c r="C14" t="s">
        <v>39</v>
      </c>
      <c r="D14" t="s">
        <v>36</v>
      </c>
      <c r="E14" s="12">
        <f>AVERAGE('Orders Term 1:Orders Term 4'!E14)</f>
        <v>77.75</v>
      </c>
      <c r="F14" s="11">
        <f>AVERAGE('Orders Term 1:Orders Term 4'!F14)</f>
        <v>40</v>
      </c>
      <c r="G14" s="11">
        <f>AVERAGE('Orders Term 1:Orders Term 4'!G14)</f>
        <v>75</v>
      </c>
      <c r="H14" s="3" t="s">
        <v>141</v>
      </c>
      <c r="L14" s="18"/>
      <c r="M14" s="21"/>
      <c r="N14" s="21"/>
      <c r="O14" s="21"/>
      <c r="P14" s="21"/>
      <c r="Q14" s="21"/>
    </row>
    <row r="15" spans="1:17" x14ac:dyDescent="0.3">
      <c r="A15" t="s">
        <v>40</v>
      </c>
      <c r="B15" t="s">
        <v>7</v>
      </c>
      <c r="C15" t="s">
        <v>8</v>
      </c>
      <c r="D15" t="s">
        <v>36</v>
      </c>
      <c r="E15" s="12">
        <f>AVERAGE('Orders Term 1:Orders Term 4'!E15)</f>
        <v>85.5</v>
      </c>
      <c r="F15" s="11">
        <f>AVERAGE('Orders Term 1:Orders Term 4'!F15)</f>
        <v>55</v>
      </c>
      <c r="G15" s="11">
        <f>AVERAGE('Orders Term 1:Orders Term 4'!G15)</f>
        <v>50</v>
      </c>
      <c r="H15" s="3" t="s">
        <v>141</v>
      </c>
      <c r="L15" s="18"/>
      <c r="M15" s="21"/>
      <c r="N15" s="21"/>
      <c r="O15" s="21"/>
      <c r="P15" s="21"/>
      <c r="Q15" s="21"/>
    </row>
    <row r="16" spans="1:17" x14ac:dyDescent="0.3">
      <c r="A16" t="s">
        <v>41</v>
      </c>
      <c r="B16" t="s">
        <v>42</v>
      </c>
      <c r="C16" t="s">
        <v>14</v>
      </c>
      <c r="D16" t="s">
        <v>20</v>
      </c>
      <c r="E16" s="12">
        <f>AVERAGE('Orders Term 1:Orders Term 4'!E16)</f>
        <v>74.75</v>
      </c>
      <c r="F16" s="11">
        <f>AVERAGE('Orders Term 1:Orders Term 4'!F16)</f>
        <v>92.5</v>
      </c>
      <c r="G16" s="11">
        <f>AVERAGE('Orders Term 1:Orders Term 4'!G16)</f>
        <v>62.5</v>
      </c>
      <c r="H16" s="3" t="s">
        <v>142</v>
      </c>
      <c r="L16" s="18"/>
      <c r="M16" s="21"/>
      <c r="N16" s="21"/>
      <c r="O16" s="21"/>
      <c r="P16" s="21"/>
      <c r="Q16" s="21"/>
    </row>
    <row r="17" spans="1:13" x14ac:dyDescent="0.3">
      <c r="A17" t="s">
        <v>43</v>
      </c>
      <c r="B17" t="s">
        <v>44</v>
      </c>
      <c r="C17" t="s">
        <v>39</v>
      </c>
      <c r="D17" t="s">
        <v>36</v>
      </c>
      <c r="E17" s="12">
        <f>AVERAGE('Orders Term 1:Orders Term 4'!E17)</f>
        <v>76.5</v>
      </c>
      <c r="F17" s="11">
        <f>AVERAGE('Orders Term 1:Orders Term 4'!F17)</f>
        <v>57.5</v>
      </c>
      <c r="G17" s="11">
        <f>AVERAGE('Orders Term 1:Orders Term 4'!G17)</f>
        <v>12.5</v>
      </c>
      <c r="H17" s="3" t="s">
        <v>141</v>
      </c>
      <c r="L17" s="18"/>
    </row>
    <row r="18" spans="1:13" x14ac:dyDescent="0.3">
      <c r="A18" t="s">
        <v>45</v>
      </c>
      <c r="B18" t="s">
        <v>18</v>
      </c>
      <c r="C18" t="s">
        <v>46</v>
      </c>
      <c r="D18" t="s">
        <v>9</v>
      </c>
      <c r="E18" s="12">
        <f>AVERAGE('Orders Term 1:Orders Term 4'!E18)</f>
        <v>82.25</v>
      </c>
      <c r="F18" s="11">
        <f>AVERAGE('Orders Term 1:Orders Term 4'!F18)</f>
        <v>50</v>
      </c>
      <c r="G18" s="11">
        <f>AVERAGE('Orders Term 1:Orders Term 4'!G18)</f>
        <v>75</v>
      </c>
      <c r="H18" s="3" t="s">
        <v>141</v>
      </c>
    </row>
    <row r="19" spans="1:13" ht="15" thickBot="1" x14ac:dyDescent="0.35">
      <c r="A19" t="s">
        <v>47</v>
      </c>
      <c r="B19" t="s">
        <v>18</v>
      </c>
      <c r="C19" t="s">
        <v>48</v>
      </c>
      <c r="D19" t="s">
        <v>20</v>
      </c>
      <c r="E19" s="12">
        <f>AVERAGE('Orders Term 1:Orders Term 4'!E19)</f>
        <v>81</v>
      </c>
      <c r="F19" s="11">
        <f>AVERAGE('Orders Term 1:Orders Term 4'!F19)</f>
        <v>75</v>
      </c>
      <c r="G19" s="11">
        <f>AVERAGE('Orders Term 1:Orders Term 4'!G19)</f>
        <v>50</v>
      </c>
      <c r="H19" s="3" t="s">
        <v>141</v>
      </c>
      <c r="L19" s="20" t="s">
        <v>169</v>
      </c>
      <c r="M19" s="20" t="s">
        <v>140</v>
      </c>
    </row>
    <row r="20" spans="1:13" x14ac:dyDescent="0.3">
      <c r="A20" t="s">
        <v>49</v>
      </c>
      <c r="B20" t="s">
        <v>7</v>
      </c>
      <c r="C20" t="s">
        <v>31</v>
      </c>
      <c r="D20" t="s">
        <v>9</v>
      </c>
      <c r="E20" s="12">
        <f>AVERAGE('Orders Term 1:Orders Term 4'!E20)</f>
        <v>86.75</v>
      </c>
      <c r="F20" s="11">
        <f>AVERAGE('Orders Term 1:Orders Term 4'!F20)</f>
        <v>45</v>
      </c>
      <c r="G20" s="11">
        <f>AVERAGE('Orders Term 1:Orders Term 4'!G20)</f>
        <v>25</v>
      </c>
      <c r="H20" s="3" t="s">
        <v>168</v>
      </c>
      <c r="L20" s="18" t="s">
        <v>170</v>
      </c>
      <c r="M20" s="18" t="s">
        <v>168</v>
      </c>
    </row>
    <row r="21" spans="1:13" x14ac:dyDescent="0.3">
      <c r="A21" t="s">
        <v>50</v>
      </c>
      <c r="B21" t="s">
        <v>51</v>
      </c>
      <c r="C21" t="s">
        <v>27</v>
      </c>
      <c r="D21" t="s">
        <v>9</v>
      </c>
      <c r="E21" s="12">
        <f>AVERAGE('Orders Term 1:Orders Term 4'!E21)</f>
        <v>84.5</v>
      </c>
      <c r="F21" s="11">
        <f>AVERAGE('Orders Term 1:Orders Term 4'!F21)</f>
        <v>40</v>
      </c>
      <c r="G21" s="11">
        <f>AVERAGE('Orders Term 1:Orders Term 4'!G21)</f>
        <v>37.5</v>
      </c>
      <c r="H21" s="3" t="s">
        <v>141</v>
      </c>
      <c r="L21" s="18" t="s">
        <v>171</v>
      </c>
      <c r="M21" s="18" t="s">
        <v>141</v>
      </c>
    </row>
    <row r="22" spans="1:13" x14ac:dyDescent="0.3">
      <c r="A22" t="s">
        <v>52</v>
      </c>
      <c r="B22" t="s">
        <v>53</v>
      </c>
      <c r="C22" t="s">
        <v>54</v>
      </c>
      <c r="D22" t="s">
        <v>15</v>
      </c>
      <c r="E22" s="12">
        <f>AVERAGE('Orders Term 1:Orders Term 4'!E22)</f>
        <v>82.25</v>
      </c>
      <c r="F22" s="11">
        <f>AVERAGE('Orders Term 1:Orders Term 4'!F22)</f>
        <v>40</v>
      </c>
      <c r="G22" s="11">
        <f>AVERAGE('Orders Term 1:Orders Term 4'!G22)</f>
        <v>50</v>
      </c>
      <c r="H22" s="3" t="s">
        <v>141</v>
      </c>
      <c r="L22" s="18" t="s">
        <v>172</v>
      </c>
      <c r="M22" s="18" t="s">
        <v>142</v>
      </c>
    </row>
    <row r="23" spans="1:13" x14ac:dyDescent="0.3">
      <c r="A23" t="s">
        <v>55</v>
      </c>
      <c r="B23" t="s">
        <v>51</v>
      </c>
      <c r="C23" t="s">
        <v>48</v>
      </c>
      <c r="D23" t="s">
        <v>9</v>
      </c>
      <c r="E23" s="12">
        <f>AVERAGE('Orders Term 1:Orders Term 4'!E23)</f>
        <v>90.5</v>
      </c>
      <c r="F23" s="11">
        <f>AVERAGE('Orders Term 1:Orders Term 4'!F23)</f>
        <v>45</v>
      </c>
      <c r="G23" s="11">
        <f>AVERAGE('Orders Term 1:Orders Term 4'!G23)</f>
        <v>25</v>
      </c>
      <c r="H23" s="3" t="s">
        <v>168</v>
      </c>
      <c r="L23" s="18"/>
      <c r="M23" s="18"/>
    </row>
    <row r="24" spans="1:13" x14ac:dyDescent="0.3">
      <c r="A24" t="s">
        <v>56</v>
      </c>
      <c r="B24" t="s">
        <v>51</v>
      </c>
      <c r="C24" t="s">
        <v>19</v>
      </c>
      <c r="D24" t="s">
        <v>36</v>
      </c>
      <c r="E24" s="12">
        <f>AVERAGE('Orders Term 1:Orders Term 4'!E24)</f>
        <v>84.25</v>
      </c>
      <c r="F24" s="11">
        <f>AVERAGE('Orders Term 1:Orders Term 4'!F24)</f>
        <v>60</v>
      </c>
      <c r="G24" s="11">
        <f>AVERAGE('Orders Term 1:Orders Term 4'!G24)</f>
        <v>37.5</v>
      </c>
      <c r="H24" s="3" t="s">
        <v>141</v>
      </c>
      <c r="L24" s="18"/>
      <c r="M24" s="18"/>
    </row>
    <row r="25" spans="1:13" x14ac:dyDescent="0.3">
      <c r="A25" t="s">
        <v>57</v>
      </c>
      <c r="B25" t="s">
        <v>44</v>
      </c>
      <c r="C25" t="s">
        <v>27</v>
      </c>
      <c r="D25" t="s">
        <v>36</v>
      </c>
      <c r="E25" s="12">
        <f>AVERAGE('Orders Term 1:Orders Term 4'!E25)</f>
        <v>79.75</v>
      </c>
      <c r="F25" s="11">
        <f>AVERAGE('Orders Term 1:Orders Term 4'!F25)</f>
        <v>62.5</v>
      </c>
      <c r="G25" s="11">
        <f>AVERAGE('Orders Term 1:Orders Term 4'!G25)</f>
        <v>37.5</v>
      </c>
      <c r="H25" s="3" t="s">
        <v>141</v>
      </c>
      <c r="L25" s="18"/>
      <c r="M25" s="18"/>
    </row>
    <row r="26" spans="1:13" x14ac:dyDescent="0.3">
      <c r="A26" t="s">
        <v>58</v>
      </c>
      <c r="B26" t="s">
        <v>44</v>
      </c>
      <c r="C26" t="s">
        <v>48</v>
      </c>
      <c r="D26" t="s">
        <v>36</v>
      </c>
      <c r="E26" s="12">
        <f>AVERAGE('Orders Term 1:Orders Term 4'!E26)</f>
        <v>80.5</v>
      </c>
      <c r="F26" s="11">
        <f>AVERAGE('Orders Term 1:Orders Term 4'!F26)</f>
        <v>57.5</v>
      </c>
      <c r="G26" s="11">
        <f>AVERAGE('Orders Term 1:Orders Term 4'!G26)</f>
        <v>12.5</v>
      </c>
      <c r="H26" s="3" t="s">
        <v>141</v>
      </c>
      <c r="L26" s="18"/>
      <c r="M26" s="18"/>
    </row>
    <row r="27" spans="1:13" x14ac:dyDescent="0.3">
      <c r="A27" t="s">
        <v>59</v>
      </c>
      <c r="B27" t="s">
        <v>34</v>
      </c>
      <c r="C27" t="s">
        <v>48</v>
      </c>
      <c r="D27" t="s">
        <v>20</v>
      </c>
      <c r="E27" s="12">
        <f>AVERAGE('Orders Term 1:Orders Term 4'!E27)</f>
        <v>83</v>
      </c>
      <c r="F27" s="11">
        <f>AVERAGE('Orders Term 1:Orders Term 4'!F27)</f>
        <v>30</v>
      </c>
      <c r="G27" s="11">
        <f>AVERAGE('Orders Term 1:Orders Term 4'!G27)</f>
        <v>50</v>
      </c>
      <c r="H27" s="3" t="s">
        <v>141</v>
      </c>
    </row>
    <row r="28" spans="1:13" x14ac:dyDescent="0.3">
      <c r="A28" t="s">
        <v>60</v>
      </c>
      <c r="B28" t="s">
        <v>44</v>
      </c>
      <c r="C28" t="s">
        <v>31</v>
      </c>
      <c r="D28" t="s">
        <v>20</v>
      </c>
      <c r="E28" s="12">
        <f>AVERAGE('Orders Term 1:Orders Term 4'!E28)</f>
        <v>87.25</v>
      </c>
      <c r="F28" s="11">
        <f>AVERAGE('Orders Term 1:Orders Term 4'!F28)</f>
        <v>45</v>
      </c>
      <c r="G28" s="11">
        <f>AVERAGE('Orders Term 1:Orders Term 4'!G28)</f>
        <v>37.5</v>
      </c>
      <c r="H28" s="3" t="s">
        <v>141</v>
      </c>
    </row>
    <row r="29" spans="1:13" x14ac:dyDescent="0.3">
      <c r="A29" t="s">
        <v>61</v>
      </c>
      <c r="B29" t="s">
        <v>42</v>
      </c>
      <c r="C29" t="s">
        <v>8</v>
      </c>
      <c r="D29" t="s">
        <v>15</v>
      </c>
      <c r="E29" s="12">
        <f>AVERAGE('Orders Term 1:Orders Term 4'!E29)</f>
        <v>83.75</v>
      </c>
      <c r="F29" s="11">
        <f>AVERAGE('Orders Term 1:Orders Term 4'!F29)</f>
        <v>52.5</v>
      </c>
      <c r="G29" s="11">
        <f>AVERAGE('Orders Term 1:Orders Term 4'!G29)</f>
        <v>75</v>
      </c>
      <c r="H29" s="3" t="s">
        <v>141</v>
      </c>
    </row>
    <row r="30" spans="1:13" x14ac:dyDescent="0.3">
      <c r="A30" t="s">
        <v>62</v>
      </c>
      <c r="B30" t="s">
        <v>13</v>
      </c>
      <c r="C30" t="s">
        <v>39</v>
      </c>
      <c r="D30" t="s">
        <v>20</v>
      </c>
      <c r="E30" s="12">
        <f>AVERAGE('Orders Term 1:Orders Term 4'!E30)</f>
        <v>75.25</v>
      </c>
      <c r="F30" s="11">
        <f>AVERAGE('Orders Term 1:Orders Term 4'!F30)</f>
        <v>50</v>
      </c>
      <c r="G30" s="11">
        <f>AVERAGE('Orders Term 1:Orders Term 4'!G30)</f>
        <v>37.5</v>
      </c>
      <c r="H30" s="3" t="s">
        <v>141</v>
      </c>
    </row>
    <row r="31" spans="1:13" x14ac:dyDescent="0.3">
      <c r="A31" t="s">
        <v>63</v>
      </c>
      <c r="B31" t="s">
        <v>26</v>
      </c>
      <c r="C31" t="s">
        <v>8</v>
      </c>
      <c r="D31" t="s">
        <v>36</v>
      </c>
      <c r="E31" s="12">
        <f>AVERAGE('Orders Term 1:Orders Term 4'!E31)</f>
        <v>84</v>
      </c>
      <c r="F31" s="11">
        <f>AVERAGE('Orders Term 1:Orders Term 4'!F31)</f>
        <v>62.5</v>
      </c>
      <c r="G31" s="11">
        <f>AVERAGE('Orders Term 1:Orders Term 4'!G31)</f>
        <v>62.5</v>
      </c>
      <c r="H31" s="3" t="s">
        <v>141</v>
      </c>
    </row>
    <row r="32" spans="1:13" x14ac:dyDescent="0.3">
      <c r="A32" t="s">
        <v>64</v>
      </c>
      <c r="B32" t="s">
        <v>26</v>
      </c>
      <c r="C32" t="s">
        <v>14</v>
      </c>
      <c r="D32" t="s">
        <v>15</v>
      </c>
      <c r="E32" s="12">
        <f>AVERAGE('Orders Term 1:Orders Term 4'!E32)</f>
        <v>72</v>
      </c>
      <c r="F32" s="11">
        <f>AVERAGE('Orders Term 1:Orders Term 4'!F32)</f>
        <v>40</v>
      </c>
      <c r="G32" s="11">
        <f>AVERAGE('Orders Term 1:Orders Term 4'!G32)</f>
        <v>25</v>
      </c>
      <c r="H32" s="3" t="s">
        <v>142</v>
      </c>
    </row>
    <row r="33" spans="1:8" x14ac:dyDescent="0.3">
      <c r="A33" t="s">
        <v>65</v>
      </c>
      <c r="B33" t="s">
        <v>18</v>
      </c>
      <c r="C33" t="s">
        <v>46</v>
      </c>
      <c r="D33" t="s">
        <v>9</v>
      </c>
      <c r="E33" s="12">
        <f>AVERAGE('Orders Term 1:Orders Term 4'!E33)</f>
        <v>91.25</v>
      </c>
      <c r="F33" s="11">
        <f>AVERAGE('Orders Term 1:Orders Term 4'!F33)</f>
        <v>55</v>
      </c>
      <c r="G33" s="11">
        <f>AVERAGE('Orders Term 1:Orders Term 4'!G33)</f>
        <v>12.5</v>
      </c>
      <c r="H33" s="3" t="s">
        <v>168</v>
      </c>
    </row>
    <row r="34" spans="1:8" x14ac:dyDescent="0.3">
      <c r="A34" t="s">
        <v>66</v>
      </c>
      <c r="B34" t="s">
        <v>34</v>
      </c>
      <c r="C34" t="s">
        <v>8</v>
      </c>
      <c r="D34" t="s">
        <v>9</v>
      </c>
      <c r="E34" s="12">
        <f>AVERAGE('Orders Term 1:Orders Term 4'!E34)</f>
        <v>85</v>
      </c>
      <c r="F34" s="11">
        <f>AVERAGE('Orders Term 1:Orders Term 4'!F34)</f>
        <v>62.5</v>
      </c>
      <c r="G34" s="11">
        <f>AVERAGE('Orders Term 1:Orders Term 4'!G34)</f>
        <v>75</v>
      </c>
      <c r="H34" s="3" t="s">
        <v>141</v>
      </c>
    </row>
    <row r="35" spans="1:8" x14ac:dyDescent="0.3">
      <c r="A35" t="s">
        <v>67</v>
      </c>
      <c r="B35" t="s">
        <v>34</v>
      </c>
      <c r="C35" t="s">
        <v>14</v>
      </c>
      <c r="D35" t="s">
        <v>20</v>
      </c>
      <c r="E35" s="12">
        <f>AVERAGE('Orders Term 1:Orders Term 4'!E35)</f>
        <v>76.5</v>
      </c>
      <c r="F35" s="11">
        <f>AVERAGE('Orders Term 1:Orders Term 4'!F35)</f>
        <v>55</v>
      </c>
      <c r="G35" s="11">
        <f>AVERAGE('Orders Term 1:Orders Term 4'!G35)</f>
        <v>50</v>
      </c>
      <c r="H35" s="3" t="s">
        <v>141</v>
      </c>
    </row>
    <row r="36" spans="1:8" x14ac:dyDescent="0.3">
      <c r="A36" t="s">
        <v>68</v>
      </c>
      <c r="B36" t="s">
        <v>13</v>
      </c>
      <c r="C36" t="s">
        <v>39</v>
      </c>
      <c r="D36" t="s">
        <v>15</v>
      </c>
      <c r="E36" s="12">
        <f>AVERAGE('Orders Term 1:Orders Term 4'!E36)</f>
        <v>76.25</v>
      </c>
      <c r="F36" s="11">
        <f>AVERAGE('Orders Term 1:Orders Term 4'!F36)</f>
        <v>52.5</v>
      </c>
      <c r="G36" s="11">
        <f>AVERAGE('Orders Term 1:Orders Term 4'!G36)</f>
        <v>25</v>
      </c>
      <c r="H36" s="3" t="s">
        <v>141</v>
      </c>
    </row>
    <row r="37" spans="1:8" x14ac:dyDescent="0.3">
      <c r="A37" t="s">
        <v>69</v>
      </c>
      <c r="B37" t="s">
        <v>51</v>
      </c>
      <c r="C37" t="s">
        <v>19</v>
      </c>
      <c r="D37" t="s">
        <v>9</v>
      </c>
      <c r="E37" s="12">
        <f>AVERAGE('Orders Term 1:Orders Term 4'!E37)</f>
        <v>79.25</v>
      </c>
      <c r="F37" s="11">
        <f>AVERAGE('Orders Term 1:Orders Term 4'!F37)</f>
        <v>72.5</v>
      </c>
      <c r="G37" s="11">
        <f>AVERAGE('Orders Term 1:Orders Term 4'!G37)</f>
        <v>25</v>
      </c>
      <c r="H37" s="3" t="s">
        <v>141</v>
      </c>
    </row>
    <row r="38" spans="1:8" x14ac:dyDescent="0.3">
      <c r="A38" t="s">
        <v>70</v>
      </c>
      <c r="B38" t="s">
        <v>30</v>
      </c>
      <c r="C38" t="s">
        <v>39</v>
      </c>
      <c r="D38" t="s">
        <v>36</v>
      </c>
      <c r="E38" s="12">
        <f>AVERAGE('Orders Term 1:Orders Term 4'!E38)</f>
        <v>75.75</v>
      </c>
      <c r="F38" s="11">
        <f>AVERAGE('Orders Term 1:Orders Term 4'!F38)</f>
        <v>72.5</v>
      </c>
      <c r="G38" s="11">
        <f>AVERAGE('Orders Term 1:Orders Term 4'!G38)</f>
        <v>50</v>
      </c>
      <c r="H38" s="3" t="s">
        <v>141</v>
      </c>
    </row>
    <row r="39" spans="1:8" x14ac:dyDescent="0.3">
      <c r="A39" t="s">
        <v>71</v>
      </c>
      <c r="B39" t="s">
        <v>26</v>
      </c>
      <c r="C39" t="s">
        <v>54</v>
      </c>
      <c r="D39" t="s">
        <v>20</v>
      </c>
      <c r="E39" s="12">
        <f>AVERAGE('Orders Term 1:Orders Term 4'!E39)</f>
        <v>75.25</v>
      </c>
      <c r="F39" s="11">
        <f>AVERAGE('Orders Term 1:Orders Term 4'!F39)</f>
        <v>82.5</v>
      </c>
      <c r="G39" s="11">
        <f>AVERAGE('Orders Term 1:Orders Term 4'!G39)</f>
        <v>62.5</v>
      </c>
      <c r="H39" s="3" t="s">
        <v>141</v>
      </c>
    </row>
    <row r="40" spans="1:8" x14ac:dyDescent="0.3">
      <c r="A40" t="s">
        <v>72</v>
      </c>
      <c r="B40" t="s">
        <v>34</v>
      </c>
      <c r="C40" t="s">
        <v>14</v>
      </c>
      <c r="D40" t="s">
        <v>15</v>
      </c>
      <c r="E40" s="12">
        <f>AVERAGE('Orders Term 1:Orders Term 4'!E40)</f>
        <v>89.25</v>
      </c>
      <c r="F40" s="11">
        <f>AVERAGE('Orders Term 1:Orders Term 4'!F40)</f>
        <v>57.5</v>
      </c>
      <c r="G40" s="11">
        <f>AVERAGE('Orders Term 1:Orders Term 4'!G40)</f>
        <v>37.5</v>
      </c>
      <c r="H40" s="3" t="s">
        <v>141</v>
      </c>
    </row>
    <row r="41" spans="1:8" x14ac:dyDescent="0.3">
      <c r="A41" t="s">
        <v>73</v>
      </c>
      <c r="B41" t="s">
        <v>53</v>
      </c>
      <c r="C41" t="s">
        <v>48</v>
      </c>
      <c r="D41" t="s">
        <v>9</v>
      </c>
      <c r="E41" s="12">
        <f>AVERAGE('Orders Term 1:Orders Term 4'!E41)</f>
        <v>85.25</v>
      </c>
      <c r="F41" s="11">
        <f>AVERAGE('Orders Term 1:Orders Term 4'!F41)</f>
        <v>47.5</v>
      </c>
      <c r="G41" s="11">
        <f>AVERAGE('Orders Term 1:Orders Term 4'!G41)</f>
        <v>37.5</v>
      </c>
      <c r="H41" s="3" t="s">
        <v>141</v>
      </c>
    </row>
    <row r="42" spans="1:8" x14ac:dyDescent="0.3">
      <c r="A42" t="s">
        <v>74</v>
      </c>
      <c r="B42" t="s">
        <v>51</v>
      </c>
      <c r="C42" t="s">
        <v>27</v>
      </c>
      <c r="D42" t="s">
        <v>20</v>
      </c>
      <c r="E42" s="12">
        <f>AVERAGE('Orders Term 1:Orders Term 4'!E42)</f>
        <v>79.75</v>
      </c>
      <c r="F42" s="11">
        <f>AVERAGE('Orders Term 1:Orders Term 4'!F42)</f>
        <v>57.5</v>
      </c>
      <c r="G42" s="11">
        <f>AVERAGE('Orders Term 1:Orders Term 4'!G42)</f>
        <v>25</v>
      </c>
      <c r="H42" s="3" t="s">
        <v>141</v>
      </c>
    </row>
    <row r="43" spans="1:8" x14ac:dyDescent="0.3">
      <c r="A43" t="s">
        <v>75</v>
      </c>
      <c r="B43" t="s">
        <v>7</v>
      </c>
      <c r="C43" t="s">
        <v>39</v>
      </c>
      <c r="D43" t="s">
        <v>36</v>
      </c>
      <c r="E43" s="12">
        <f>AVERAGE('Orders Term 1:Orders Term 4'!E43)</f>
        <v>79</v>
      </c>
      <c r="F43" s="11">
        <f>AVERAGE('Orders Term 1:Orders Term 4'!F43)</f>
        <v>67.5</v>
      </c>
      <c r="G43" s="11">
        <f>AVERAGE('Orders Term 1:Orders Term 4'!G43)</f>
        <v>62.5</v>
      </c>
      <c r="H43" s="3" t="s">
        <v>141</v>
      </c>
    </row>
    <row r="44" spans="1:8" x14ac:dyDescent="0.3">
      <c r="A44" t="s">
        <v>76</v>
      </c>
      <c r="B44" t="s">
        <v>30</v>
      </c>
      <c r="C44" t="s">
        <v>14</v>
      </c>
      <c r="D44" t="s">
        <v>9</v>
      </c>
      <c r="E44" s="12">
        <f>AVERAGE('Orders Term 1:Orders Term 4'!E44)</f>
        <v>82.5</v>
      </c>
      <c r="F44" s="11">
        <f>AVERAGE('Orders Term 1:Orders Term 4'!F44)</f>
        <v>52.5</v>
      </c>
      <c r="G44" s="11">
        <f>AVERAGE('Orders Term 1:Orders Term 4'!G44)</f>
        <v>12.5</v>
      </c>
      <c r="H44" s="3" t="s">
        <v>141</v>
      </c>
    </row>
    <row r="45" spans="1:8" x14ac:dyDescent="0.3">
      <c r="A45" t="s">
        <v>77</v>
      </c>
      <c r="B45" t="s">
        <v>18</v>
      </c>
      <c r="C45" t="s">
        <v>27</v>
      </c>
      <c r="D45" t="s">
        <v>36</v>
      </c>
      <c r="E45" s="12">
        <f>AVERAGE('Orders Term 1:Orders Term 4'!E45)</f>
        <v>76.25</v>
      </c>
      <c r="F45" s="11">
        <f>AVERAGE('Orders Term 1:Orders Term 4'!F45)</f>
        <v>50</v>
      </c>
      <c r="G45" s="11">
        <f>AVERAGE('Orders Term 1:Orders Term 4'!G45)</f>
        <v>62.5</v>
      </c>
      <c r="H45" s="3" t="s">
        <v>141</v>
      </c>
    </row>
    <row r="46" spans="1:8" x14ac:dyDescent="0.3">
      <c r="A46" t="s">
        <v>78</v>
      </c>
      <c r="B46" t="s">
        <v>53</v>
      </c>
      <c r="C46" t="s">
        <v>8</v>
      </c>
      <c r="D46" t="s">
        <v>36</v>
      </c>
      <c r="E46" s="12">
        <f>AVERAGE('Orders Term 1:Orders Term 4'!E46)</f>
        <v>81</v>
      </c>
      <c r="F46" s="11">
        <f>AVERAGE('Orders Term 1:Orders Term 4'!F46)</f>
        <v>55</v>
      </c>
      <c r="G46" s="11">
        <f>AVERAGE('Orders Term 1:Orders Term 4'!G46)</f>
        <v>12.5</v>
      </c>
      <c r="H46" s="3" t="s">
        <v>141</v>
      </c>
    </row>
    <row r="47" spans="1:8" x14ac:dyDescent="0.3">
      <c r="A47" t="s">
        <v>79</v>
      </c>
      <c r="B47" t="s">
        <v>42</v>
      </c>
      <c r="C47" t="s">
        <v>23</v>
      </c>
      <c r="D47" t="s">
        <v>20</v>
      </c>
      <c r="E47" s="12">
        <f>AVERAGE('Orders Term 1:Orders Term 4'!E47)</f>
        <v>75.25</v>
      </c>
      <c r="F47" s="11">
        <f>AVERAGE('Orders Term 1:Orders Term 4'!F47)</f>
        <v>60</v>
      </c>
      <c r="G47" s="11">
        <f>AVERAGE('Orders Term 1:Orders Term 4'!G47)</f>
        <v>25</v>
      </c>
      <c r="H47" s="3" t="s">
        <v>141</v>
      </c>
    </row>
    <row r="48" spans="1:8" x14ac:dyDescent="0.3">
      <c r="A48" t="s">
        <v>80</v>
      </c>
      <c r="B48" t="s">
        <v>51</v>
      </c>
      <c r="C48" t="s">
        <v>14</v>
      </c>
      <c r="D48" t="s">
        <v>9</v>
      </c>
      <c r="E48" s="12">
        <f>AVERAGE('Orders Term 1:Orders Term 4'!E48)</f>
        <v>87.5</v>
      </c>
      <c r="F48" s="11">
        <f>AVERAGE('Orders Term 1:Orders Term 4'!F48)</f>
        <v>55</v>
      </c>
      <c r="G48" s="11">
        <f>AVERAGE('Orders Term 1:Orders Term 4'!G48)</f>
        <v>75</v>
      </c>
      <c r="H48" s="3" t="s">
        <v>168</v>
      </c>
    </row>
    <row r="49" spans="1:8" x14ac:dyDescent="0.3">
      <c r="A49" t="s">
        <v>81</v>
      </c>
      <c r="B49" t="s">
        <v>26</v>
      </c>
      <c r="C49" t="s">
        <v>14</v>
      </c>
      <c r="D49" t="s">
        <v>20</v>
      </c>
      <c r="E49" s="12">
        <f>AVERAGE('Orders Term 1:Orders Term 4'!E49)</f>
        <v>78.25</v>
      </c>
      <c r="F49" s="11">
        <f>AVERAGE('Orders Term 1:Orders Term 4'!F49)</f>
        <v>55</v>
      </c>
      <c r="G49" s="11">
        <f>AVERAGE('Orders Term 1:Orders Term 4'!G49)</f>
        <v>50</v>
      </c>
      <c r="H49" s="3" t="s">
        <v>141</v>
      </c>
    </row>
    <row r="50" spans="1:8" x14ac:dyDescent="0.3">
      <c r="A50" t="s">
        <v>82</v>
      </c>
      <c r="B50" t="s">
        <v>42</v>
      </c>
      <c r="C50" t="s">
        <v>31</v>
      </c>
      <c r="D50" t="s">
        <v>15</v>
      </c>
      <c r="E50" s="12">
        <f>AVERAGE('Orders Term 1:Orders Term 4'!E50)</f>
        <v>81</v>
      </c>
      <c r="F50" s="11">
        <f>AVERAGE('Orders Term 1:Orders Term 4'!F50)</f>
        <v>57.5</v>
      </c>
      <c r="G50" s="11">
        <f>AVERAGE('Orders Term 1:Orders Term 4'!G50)</f>
        <v>50</v>
      </c>
      <c r="H50" s="3" t="s">
        <v>141</v>
      </c>
    </row>
    <row r="51" spans="1:8" x14ac:dyDescent="0.3">
      <c r="A51" t="s">
        <v>83</v>
      </c>
      <c r="B51" t="s">
        <v>44</v>
      </c>
      <c r="C51" t="s">
        <v>27</v>
      </c>
      <c r="D51" t="s">
        <v>36</v>
      </c>
      <c r="E51" s="12">
        <f>AVERAGE('Orders Term 1:Orders Term 4'!E51)</f>
        <v>81.75</v>
      </c>
      <c r="F51" s="11">
        <f>AVERAGE('Orders Term 1:Orders Term 4'!F51)</f>
        <v>77.5</v>
      </c>
      <c r="G51" s="11">
        <f>AVERAGE('Orders Term 1:Orders Term 4'!G51)</f>
        <v>62.5</v>
      </c>
      <c r="H51" s="3" t="s">
        <v>141</v>
      </c>
    </row>
    <row r="52" spans="1:8" x14ac:dyDescent="0.3">
      <c r="A52" t="s">
        <v>84</v>
      </c>
      <c r="B52" t="s">
        <v>18</v>
      </c>
      <c r="C52" t="s">
        <v>48</v>
      </c>
      <c r="D52" t="s">
        <v>36</v>
      </c>
      <c r="E52" s="12">
        <f>AVERAGE('Orders Term 1:Orders Term 4'!E52)</f>
        <v>81.5</v>
      </c>
      <c r="F52" s="11">
        <f>AVERAGE('Orders Term 1:Orders Term 4'!F52)</f>
        <v>57.5</v>
      </c>
      <c r="G52" s="11">
        <f>AVERAGE('Orders Term 1:Orders Term 4'!G52)</f>
        <v>50</v>
      </c>
      <c r="H52" s="3" t="s">
        <v>141</v>
      </c>
    </row>
    <row r="53" spans="1:8" x14ac:dyDescent="0.3">
      <c r="A53" t="s">
        <v>85</v>
      </c>
      <c r="B53" t="s">
        <v>18</v>
      </c>
      <c r="C53" t="s">
        <v>54</v>
      </c>
      <c r="D53" t="s">
        <v>36</v>
      </c>
      <c r="E53" s="12">
        <f>AVERAGE('Orders Term 1:Orders Term 4'!E53)</f>
        <v>77.25</v>
      </c>
      <c r="F53" s="11">
        <f>AVERAGE('Orders Term 1:Orders Term 4'!F53)</f>
        <v>50</v>
      </c>
      <c r="G53" s="11">
        <f>AVERAGE('Orders Term 1:Orders Term 4'!G53)</f>
        <v>0</v>
      </c>
      <c r="H53" s="3" t="s">
        <v>141</v>
      </c>
    </row>
    <row r="54" spans="1:8" x14ac:dyDescent="0.3">
      <c r="A54" t="s">
        <v>86</v>
      </c>
      <c r="B54" t="s">
        <v>26</v>
      </c>
      <c r="C54" t="s">
        <v>14</v>
      </c>
      <c r="D54" t="s">
        <v>36</v>
      </c>
      <c r="E54" s="12">
        <f>AVERAGE('Orders Term 1:Orders Term 4'!E54)</f>
        <v>79.25</v>
      </c>
      <c r="F54" s="11">
        <f>AVERAGE('Orders Term 1:Orders Term 4'!F54)</f>
        <v>52.5</v>
      </c>
      <c r="G54" s="11">
        <f>AVERAGE('Orders Term 1:Orders Term 4'!G54)</f>
        <v>25</v>
      </c>
      <c r="H54" s="3" t="s">
        <v>141</v>
      </c>
    </row>
    <row r="55" spans="1:8" x14ac:dyDescent="0.3">
      <c r="A55" t="s">
        <v>87</v>
      </c>
      <c r="B55" t="s">
        <v>42</v>
      </c>
      <c r="C55" t="s">
        <v>27</v>
      </c>
      <c r="D55" t="s">
        <v>15</v>
      </c>
      <c r="E55" s="12">
        <f>AVERAGE('Orders Term 1:Orders Term 4'!E55)</f>
        <v>83</v>
      </c>
      <c r="F55" s="11">
        <f>AVERAGE('Orders Term 1:Orders Term 4'!F55)</f>
        <v>62.5</v>
      </c>
      <c r="G55" s="11">
        <f>AVERAGE('Orders Term 1:Orders Term 4'!G55)</f>
        <v>50</v>
      </c>
      <c r="H55" s="3" t="s">
        <v>141</v>
      </c>
    </row>
    <row r="56" spans="1:8" x14ac:dyDescent="0.3">
      <c r="A56" t="s">
        <v>88</v>
      </c>
      <c r="B56" t="s">
        <v>34</v>
      </c>
      <c r="C56" t="s">
        <v>39</v>
      </c>
      <c r="D56" t="s">
        <v>9</v>
      </c>
      <c r="E56" s="12">
        <f>AVERAGE('Orders Term 1:Orders Term 4'!E56)</f>
        <v>88.5</v>
      </c>
      <c r="F56" s="11">
        <f>AVERAGE('Orders Term 1:Orders Term 4'!F56)</f>
        <v>50</v>
      </c>
      <c r="G56" s="11">
        <f>AVERAGE('Orders Term 1:Orders Term 4'!G56)</f>
        <v>37.5</v>
      </c>
      <c r="H56" s="3" t="s">
        <v>168</v>
      </c>
    </row>
    <row r="57" spans="1:8" x14ac:dyDescent="0.3">
      <c r="A57" t="s">
        <v>89</v>
      </c>
      <c r="B57" t="s">
        <v>18</v>
      </c>
      <c r="C57" t="s">
        <v>8</v>
      </c>
      <c r="D57" t="s">
        <v>15</v>
      </c>
      <c r="E57" s="12">
        <f>AVERAGE('Orders Term 1:Orders Term 4'!E57)</f>
        <v>81.75</v>
      </c>
      <c r="F57" s="11">
        <f>AVERAGE('Orders Term 1:Orders Term 4'!F57)</f>
        <v>62.5</v>
      </c>
      <c r="G57" s="11">
        <f>AVERAGE('Orders Term 1:Orders Term 4'!G57)</f>
        <v>50</v>
      </c>
      <c r="H57" s="3" t="s">
        <v>141</v>
      </c>
    </row>
    <row r="58" spans="1:8" x14ac:dyDescent="0.3">
      <c r="A58" t="s">
        <v>90</v>
      </c>
      <c r="B58" t="s">
        <v>18</v>
      </c>
      <c r="C58" t="s">
        <v>39</v>
      </c>
      <c r="D58" t="s">
        <v>36</v>
      </c>
      <c r="E58" s="12">
        <f>AVERAGE('Orders Term 1:Orders Term 4'!E58)</f>
        <v>83</v>
      </c>
      <c r="F58" s="11">
        <f>AVERAGE('Orders Term 1:Orders Term 4'!F58)</f>
        <v>40</v>
      </c>
      <c r="G58" s="11">
        <f>AVERAGE('Orders Term 1:Orders Term 4'!G58)</f>
        <v>50</v>
      </c>
      <c r="H58" s="3" t="s">
        <v>141</v>
      </c>
    </row>
    <row r="59" spans="1:8" x14ac:dyDescent="0.3">
      <c r="A59" t="s">
        <v>91</v>
      </c>
      <c r="B59" t="s">
        <v>13</v>
      </c>
      <c r="C59" t="s">
        <v>39</v>
      </c>
      <c r="D59" t="s">
        <v>15</v>
      </c>
      <c r="E59" s="12">
        <f>AVERAGE('Orders Term 1:Orders Term 4'!E59)</f>
        <v>78.75</v>
      </c>
      <c r="F59" s="11">
        <f>AVERAGE('Orders Term 1:Orders Term 4'!F59)</f>
        <v>80</v>
      </c>
      <c r="G59" s="11">
        <f>AVERAGE('Orders Term 1:Orders Term 4'!G59)</f>
        <v>37.5</v>
      </c>
      <c r="H59" s="3" t="s">
        <v>141</v>
      </c>
    </row>
    <row r="60" spans="1:8" x14ac:dyDescent="0.3">
      <c r="A60" t="s">
        <v>92</v>
      </c>
      <c r="B60" t="s">
        <v>42</v>
      </c>
      <c r="C60" t="s">
        <v>8</v>
      </c>
      <c r="D60" t="s">
        <v>20</v>
      </c>
      <c r="E60" s="12">
        <f>AVERAGE('Orders Term 1:Orders Term 4'!E60)</f>
        <v>82.25</v>
      </c>
      <c r="F60" s="11">
        <f>AVERAGE('Orders Term 1:Orders Term 4'!F60)</f>
        <v>45</v>
      </c>
      <c r="G60" s="11">
        <f>AVERAGE('Orders Term 1:Orders Term 4'!G60)</f>
        <v>62.5</v>
      </c>
      <c r="H60" s="3" t="s">
        <v>141</v>
      </c>
    </row>
    <row r="61" spans="1:8" x14ac:dyDescent="0.3">
      <c r="A61" t="s">
        <v>93</v>
      </c>
      <c r="B61" t="s">
        <v>26</v>
      </c>
      <c r="C61" t="s">
        <v>8</v>
      </c>
      <c r="D61" t="s">
        <v>36</v>
      </c>
      <c r="E61" s="12">
        <f>AVERAGE('Orders Term 1:Orders Term 4'!E61)</f>
        <v>74</v>
      </c>
      <c r="F61" s="11">
        <f>AVERAGE('Orders Term 1:Orders Term 4'!F61)</f>
        <v>75</v>
      </c>
      <c r="G61" s="11">
        <f>AVERAGE('Orders Term 1:Orders Term 4'!G61)</f>
        <v>50</v>
      </c>
      <c r="H61" s="3" t="s">
        <v>142</v>
      </c>
    </row>
    <row r="62" spans="1:8" x14ac:dyDescent="0.3">
      <c r="A62" t="s">
        <v>94</v>
      </c>
      <c r="B62" t="s">
        <v>42</v>
      </c>
      <c r="C62" t="s">
        <v>46</v>
      </c>
      <c r="D62" t="s">
        <v>15</v>
      </c>
      <c r="E62" s="12">
        <f>AVERAGE('Orders Term 1:Orders Term 4'!E62)</f>
        <v>81.25</v>
      </c>
      <c r="F62" s="11">
        <f>AVERAGE('Orders Term 1:Orders Term 4'!F62)</f>
        <v>52.5</v>
      </c>
      <c r="G62" s="11">
        <f>AVERAGE('Orders Term 1:Orders Term 4'!G62)</f>
        <v>25</v>
      </c>
      <c r="H62" s="3" t="s">
        <v>141</v>
      </c>
    </row>
    <row r="63" spans="1:8" x14ac:dyDescent="0.3">
      <c r="A63" t="s">
        <v>95</v>
      </c>
      <c r="B63" t="s">
        <v>18</v>
      </c>
      <c r="C63" t="s">
        <v>39</v>
      </c>
      <c r="D63" t="s">
        <v>9</v>
      </c>
      <c r="E63" s="12">
        <f>AVERAGE('Orders Term 1:Orders Term 4'!E63)</f>
        <v>87.75</v>
      </c>
      <c r="F63" s="11">
        <f>AVERAGE('Orders Term 1:Orders Term 4'!F63)</f>
        <v>40</v>
      </c>
      <c r="G63" s="11">
        <f>AVERAGE('Orders Term 1:Orders Term 4'!G63)</f>
        <v>50</v>
      </c>
      <c r="H63" s="3" t="s">
        <v>168</v>
      </c>
    </row>
    <row r="64" spans="1:8" x14ac:dyDescent="0.3">
      <c r="A64" t="s">
        <v>96</v>
      </c>
      <c r="B64" t="s">
        <v>42</v>
      </c>
      <c r="C64" t="s">
        <v>8</v>
      </c>
      <c r="D64" t="s">
        <v>9</v>
      </c>
      <c r="E64" s="12">
        <f>AVERAGE('Orders Term 1:Orders Term 4'!E64)</f>
        <v>84.5</v>
      </c>
      <c r="F64" s="11">
        <f>AVERAGE('Orders Term 1:Orders Term 4'!F64)</f>
        <v>70</v>
      </c>
      <c r="G64" s="11">
        <f>AVERAGE('Orders Term 1:Orders Term 4'!G64)</f>
        <v>75</v>
      </c>
      <c r="H64" s="3" t="s">
        <v>141</v>
      </c>
    </row>
    <row r="65" spans="1:8" x14ac:dyDescent="0.3">
      <c r="A65" t="s">
        <v>97</v>
      </c>
      <c r="B65" t="s">
        <v>44</v>
      </c>
      <c r="C65" t="s">
        <v>46</v>
      </c>
      <c r="D65" t="s">
        <v>9</v>
      </c>
      <c r="E65" s="12">
        <f>AVERAGE('Orders Term 1:Orders Term 4'!E65)</f>
        <v>86.5</v>
      </c>
      <c r="F65" s="11">
        <f>AVERAGE('Orders Term 1:Orders Term 4'!F65)</f>
        <v>75</v>
      </c>
      <c r="G65" s="11">
        <f>AVERAGE('Orders Term 1:Orders Term 4'!G65)</f>
        <v>50</v>
      </c>
      <c r="H65" s="3" t="s">
        <v>168</v>
      </c>
    </row>
    <row r="66" spans="1:8" x14ac:dyDescent="0.3">
      <c r="A66" t="s">
        <v>98</v>
      </c>
      <c r="B66" t="s">
        <v>30</v>
      </c>
      <c r="C66" t="s">
        <v>54</v>
      </c>
      <c r="D66" t="s">
        <v>20</v>
      </c>
      <c r="E66" s="12">
        <f>AVERAGE('Orders Term 1:Orders Term 4'!E66)</f>
        <v>72.75</v>
      </c>
      <c r="F66" s="11">
        <f>AVERAGE('Orders Term 1:Orders Term 4'!F66)</f>
        <v>85</v>
      </c>
      <c r="G66" s="11">
        <f>AVERAGE('Orders Term 1:Orders Term 4'!G66)</f>
        <v>50</v>
      </c>
      <c r="H66" s="3" t="s">
        <v>142</v>
      </c>
    </row>
    <row r="67" spans="1:8" x14ac:dyDescent="0.3">
      <c r="A67" t="s">
        <v>99</v>
      </c>
      <c r="B67" t="s">
        <v>18</v>
      </c>
      <c r="C67" t="s">
        <v>23</v>
      </c>
      <c r="D67" t="s">
        <v>36</v>
      </c>
      <c r="E67" s="12">
        <f>AVERAGE('Orders Term 1:Orders Term 4'!E67)</f>
        <v>82.25</v>
      </c>
      <c r="F67" s="11">
        <f>AVERAGE('Orders Term 1:Orders Term 4'!F67)</f>
        <v>62.5</v>
      </c>
      <c r="G67" s="11">
        <f>AVERAGE('Orders Term 1:Orders Term 4'!G67)</f>
        <v>25</v>
      </c>
      <c r="H67" s="3" t="s">
        <v>141</v>
      </c>
    </row>
    <row r="68" spans="1:8" x14ac:dyDescent="0.3">
      <c r="A68" t="s">
        <v>100</v>
      </c>
      <c r="B68" t="s">
        <v>34</v>
      </c>
      <c r="C68" t="s">
        <v>54</v>
      </c>
      <c r="D68" t="s">
        <v>9</v>
      </c>
      <c r="E68" s="12">
        <f>AVERAGE('Orders Term 1:Orders Term 4'!E68)</f>
        <v>85</v>
      </c>
      <c r="F68" s="11">
        <f>AVERAGE('Orders Term 1:Orders Term 4'!F68)</f>
        <v>55</v>
      </c>
      <c r="G68" s="11">
        <f>AVERAGE('Orders Term 1:Orders Term 4'!G68)</f>
        <v>37.5</v>
      </c>
      <c r="H68" s="3" t="s">
        <v>141</v>
      </c>
    </row>
    <row r="69" spans="1:8" x14ac:dyDescent="0.3">
      <c r="A69" t="s">
        <v>101</v>
      </c>
      <c r="B69" t="s">
        <v>30</v>
      </c>
      <c r="C69" t="s">
        <v>27</v>
      </c>
      <c r="D69" t="s">
        <v>15</v>
      </c>
      <c r="E69" s="12">
        <f>AVERAGE('Orders Term 1:Orders Term 4'!E69)</f>
        <v>78</v>
      </c>
      <c r="F69" s="11">
        <f>AVERAGE('Orders Term 1:Orders Term 4'!F69)</f>
        <v>65</v>
      </c>
      <c r="G69" s="11">
        <f>AVERAGE('Orders Term 1:Orders Term 4'!G69)</f>
        <v>25</v>
      </c>
      <c r="H69" s="3" t="s">
        <v>141</v>
      </c>
    </row>
    <row r="70" spans="1:8" x14ac:dyDescent="0.3">
      <c r="A70" t="s">
        <v>102</v>
      </c>
      <c r="B70" t="s">
        <v>42</v>
      </c>
      <c r="C70" t="s">
        <v>19</v>
      </c>
      <c r="D70" t="s">
        <v>36</v>
      </c>
      <c r="E70" s="12">
        <f>AVERAGE('Orders Term 1:Orders Term 4'!E70)</f>
        <v>78</v>
      </c>
      <c r="F70" s="11">
        <f>AVERAGE('Orders Term 1:Orders Term 4'!F70)</f>
        <v>72.5</v>
      </c>
      <c r="G70" s="11">
        <f>AVERAGE('Orders Term 1:Orders Term 4'!G70)</f>
        <v>25</v>
      </c>
      <c r="H70" s="3" t="s">
        <v>141</v>
      </c>
    </row>
    <row r="71" spans="1:8" x14ac:dyDescent="0.3">
      <c r="A71" t="s">
        <v>103</v>
      </c>
      <c r="B71" t="s">
        <v>30</v>
      </c>
      <c r="C71" t="s">
        <v>23</v>
      </c>
      <c r="D71" t="s">
        <v>9</v>
      </c>
      <c r="E71" s="12">
        <f>AVERAGE('Orders Term 1:Orders Term 4'!E71)</f>
        <v>89.75</v>
      </c>
      <c r="F71" s="11">
        <f>AVERAGE('Orders Term 1:Orders Term 4'!F71)</f>
        <v>62.5</v>
      </c>
      <c r="G71" s="11">
        <f>AVERAGE('Orders Term 1:Orders Term 4'!G71)</f>
        <v>37.5</v>
      </c>
      <c r="H71" s="3" t="s">
        <v>168</v>
      </c>
    </row>
    <row r="72" spans="1:8" x14ac:dyDescent="0.3">
      <c r="A72" t="s">
        <v>104</v>
      </c>
      <c r="B72" t="s">
        <v>34</v>
      </c>
      <c r="C72" t="s">
        <v>31</v>
      </c>
      <c r="D72" t="s">
        <v>20</v>
      </c>
      <c r="E72" s="12">
        <f>AVERAGE('Orders Term 1:Orders Term 4'!E72)</f>
        <v>84.25</v>
      </c>
      <c r="F72" s="11">
        <f>AVERAGE('Orders Term 1:Orders Term 4'!F72)</f>
        <v>62.5</v>
      </c>
      <c r="G72" s="11">
        <f>AVERAGE('Orders Term 1:Orders Term 4'!G72)</f>
        <v>37.5</v>
      </c>
      <c r="H72" s="3" t="s">
        <v>141</v>
      </c>
    </row>
    <row r="73" spans="1:8" x14ac:dyDescent="0.3">
      <c r="A73" t="s">
        <v>105</v>
      </c>
      <c r="B73" t="s">
        <v>42</v>
      </c>
      <c r="C73" t="s">
        <v>39</v>
      </c>
      <c r="D73" t="s">
        <v>15</v>
      </c>
      <c r="E73" s="12">
        <f>AVERAGE('Orders Term 1:Orders Term 4'!E73)</f>
        <v>81.5</v>
      </c>
      <c r="F73" s="11">
        <f>AVERAGE('Orders Term 1:Orders Term 4'!F73)</f>
        <v>80</v>
      </c>
      <c r="G73" s="11">
        <f>AVERAGE('Orders Term 1:Orders Term 4'!G73)</f>
        <v>25</v>
      </c>
      <c r="H73" s="3" t="s">
        <v>141</v>
      </c>
    </row>
    <row r="74" spans="1:8" x14ac:dyDescent="0.3">
      <c r="A74" t="s">
        <v>106</v>
      </c>
      <c r="B74" t="s">
        <v>42</v>
      </c>
      <c r="C74" t="s">
        <v>48</v>
      </c>
      <c r="D74" t="s">
        <v>15</v>
      </c>
      <c r="E74" s="12">
        <f>AVERAGE('Orders Term 1:Orders Term 4'!E74)</f>
        <v>80.75</v>
      </c>
      <c r="F74" s="11">
        <f>AVERAGE('Orders Term 1:Orders Term 4'!F74)</f>
        <v>75</v>
      </c>
      <c r="G74" s="11">
        <f>AVERAGE('Orders Term 1:Orders Term 4'!G74)</f>
        <v>62.5</v>
      </c>
      <c r="H74" s="3" t="s">
        <v>141</v>
      </c>
    </row>
    <row r="75" spans="1:8" x14ac:dyDescent="0.3">
      <c r="A75" t="s">
        <v>107</v>
      </c>
      <c r="B75" t="s">
        <v>42</v>
      </c>
      <c r="C75" t="s">
        <v>23</v>
      </c>
      <c r="D75" t="s">
        <v>15</v>
      </c>
      <c r="E75" s="12">
        <f>AVERAGE('Orders Term 1:Orders Term 4'!E75)</f>
        <v>79.75</v>
      </c>
      <c r="F75" s="11">
        <f>AVERAGE('Orders Term 1:Orders Term 4'!F75)</f>
        <v>50</v>
      </c>
      <c r="G75" s="11">
        <f>AVERAGE('Orders Term 1:Orders Term 4'!G75)</f>
        <v>62.5</v>
      </c>
      <c r="H75" s="3" t="s">
        <v>141</v>
      </c>
    </row>
    <row r="76" spans="1:8" x14ac:dyDescent="0.3">
      <c r="A76" t="s">
        <v>108</v>
      </c>
      <c r="B76" t="s">
        <v>42</v>
      </c>
      <c r="C76" t="s">
        <v>46</v>
      </c>
      <c r="D76" t="s">
        <v>9</v>
      </c>
      <c r="E76" s="12">
        <f>AVERAGE('Orders Term 1:Orders Term 4'!E76)</f>
        <v>88</v>
      </c>
      <c r="F76" s="11">
        <f>AVERAGE('Orders Term 1:Orders Term 4'!F76)</f>
        <v>70</v>
      </c>
      <c r="G76" s="11">
        <f>AVERAGE('Orders Term 1:Orders Term 4'!G76)</f>
        <v>50</v>
      </c>
      <c r="H76" s="3" t="s">
        <v>168</v>
      </c>
    </row>
    <row r="77" spans="1:8" x14ac:dyDescent="0.3">
      <c r="A77" t="s">
        <v>109</v>
      </c>
      <c r="B77" t="s">
        <v>51</v>
      </c>
      <c r="C77" t="s">
        <v>54</v>
      </c>
      <c r="D77" t="s">
        <v>15</v>
      </c>
      <c r="E77" s="12">
        <f>AVERAGE('Orders Term 1:Orders Term 4'!E77)</f>
        <v>81.5</v>
      </c>
      <c r="F77" s="11">
        <f>AVERAGE('Orders Term 1:Orders Term 4'!F77)</f>
        <v>55</v>
      </c>
      <c r="G77" s="11">
        <f>AVERAGE('Orders Term 1:Orders Term 4'!G77)</f>
        <v>37.5</v>
      </c>
      <c r="H77" s="3" t="s">
        <v>141</v>
      </c>
    </row>
    <row r="78" spans="1:8" x14ac:dyDescent="0.3">
      <c r="A78" t="s">
        <v>110</v>
      </c>
      <c r="B78" t="s">
        <v>13</v>
      </c>
      <c r="C78" t="s">
        <v>54</v>
      </c>
      <c r="D78" t="s">
        <v>36</v>
      </c>
      <c r="E78" s="12">
        <f>AVERAGE('Orders Term 1:Orders Term 4'!E78)</f>
        <v>78.25</v>
      </c>
      <c r="F78" s="11">
        <f>AVERAGE('Orders Term 1:Orders Term 4'!F78)</f>
        <v>57.5</v>
      </c>
      <c r="G78" s="11">
        <f>AVERAGE('Orders Term 1:Orders Term 4'!G78)</f>
        <v>62.5</v>
      </c>
      <c r="H78" s="3" t="s">
        <v>141</v>
      </c>
    </row>
    <row r="79" spans="1:8" x14ac:dyDescent="0.3">
      <c r="A79" t="s">
        <v>111</v>
      </c>
      <c r="B79" t="s">
        <v>51</v>
      </c>
      <c r="C79" t="s">
        <v>46</v>
      </c>
      <c r="D79" t="s">
        <v>9</v>
      </c>
      <c r="E79" s="12">
        <f>AVERAGE('Orders Term 1:Orders Term 4'!E79)</f>
        <v>87.25</v>
      </c>
      <c r="F79" s="11">
        <f>AVERAGE('Orders Term 1:Orders Term 4'!F79)</f>
        <v>35</v>
      </c>
      <c r="G79" s="11">
        <f>AVERAGE('Orders Term 1:Orders Term 4'!G79)</f>
        <v>50</v>
      </c>
      <c r="H79" s="3" t="s">
        <v>168</v>
      </c>
    </row>
    <row r="80" spans="1:8" x14ac:dyDescent="0.3">
      <c r="A80" t="s">
        <v>112</v>
      </c>
      <c r="B80" t="s">
        <v>34</v>
      </c>
      <c r="C80" t="s">
        <v>8</v>
      </c>
      <c r="D80" t="s">
        <v>15</v>
      </c>
      <c r="E80" s="12">
        <f>AVERAGE('Orders Term 1:Orders Term 4'!E80)</f>
        <v>82</v>
      </c>
      <c r="F80" s="11">
        <f>AVERAGE('Orders Term 1:Orders Term 4'!F80)</f>
        <v>47.5</v>
      </c>
      <c r="G80" s="11">
        <f>AVERAGE('Orders Term 1:Orders Term 4'!G80)</f>
        <v>62.5</v>
      </c>
      <c r="H80" s="3" t="s">
        <v>141</v>
      </c>
    </row>
    <row r="81" spans="1:8" x14ac:dyDescent="0.3">
      <c r="A81" t="s">
        <v>113</v>
      </c>
      <c r="B81" t="s">
        <v>30</v>
      </c>
      <c r="C81" t="s">
        <v>31</v>
      </c>
      <c r="D81" t="s">
        <v>36</v>
      </c>
      <c r="E81" s="12">
        <f>AVERAGE('Orders Term 1:Orders Term 4'!E81)</f>
        <v>74.75</v>
      </c>
      <c r="F81" s="11">
        <f>AVERAGE('Orders Term 1:Orders Term 4'!F81)</f>
        <v>70</v>
      </c>
      <c r="G81" s="11">
        <f>AVERAGE('Orders Term 1:Orders Term 4'!G81)</f>
        <v>12.5</v>
      </c>
      <c r="H81" s="3" t="s">
        <v>142</v>
      </c>
    </row>
    <row r="82" spans="1:8" x14ac:dyDescent="0.3">
      <c r="A82" t="s">
        <v>114</v>
      </c>
      <c r="B82" t="s">
        <v>42</v>
      </c>
      <c r="C82" t="s">
        <v>19</v>
      </c>
      <c r="D82" t="s">
        <v>20</v>
      </c>
      <c r="E82" s="12">
        <f>AVERAGE('Orders Term 1:Orders Term 4'!E82)</f>
        <v>75.5</v>
      </c>
      <c r="F82" s="11">
        <f>AVERAGE('Orders Term 1:Orders Term 4'!F82)</f>
        <v>75</v>
      </c>
      <c r="G82" s="11">
        <f>AVERAGE('Orders Term 1:Orders Term 4'!G82)</f>
        <v>50</v>
      </c>
      <c r="H82" s="3" t="s">
        <v>141</v>
      </c>
    </row>
    <row r="83" spans="1:8" x14ac:dyDescent="0.3">
      <c r="A83" t="s">
        <v>115</v>
      </c>
      <c r="B83" t="s">
        <v>53</v>
      </c>
      <c r="C83" t="s">
        <v>23</v>
      </c>
      <c r="D83" t="s">
        <v>15</v>
      </c>
      <c r="E83" s="12">
        <f>AVERAGE('Orders Term 1:Orders Term 4'!E83)</f>
        <v>79.5</v>
      </c>
      <c r="F83" s="11">
        <f>AVERAGE('Orders Term 1:Orders Term 4'!F83)</f>
        <v>62.5</v>
      </c>
      <c r="G83" s="11">
        <f>AVERAGE('Orders Term 1:Orders Term 4'!G83)</f>
        <v>37.5</v>
      </c>
      <c r="H83" s="3" t="s">
        <v>141</v>
      </c>
    </row>
    <row r="84" spans="1:8" x14ac:dyDescent="0.3">
      <c r="A84" t="s">
        <v>116</v>
      </c>
      <c r="B84" t="s">
        <v>53</v>
      </c>
      <c r="C84" t="s">
        <v>14</v>
      </c>
      <c r="D84" t="s">
        <v>36</v>
      </c>
      <c r="E84" s="12">
        <f>AVERAGE('Orders Term 1:Orders Term 4'!E84)</f>
        <v>80</v>
      </c>
      <c r="F84" s="11">
        <f>AVERAGE('Orders Term 1:Orders Term 4'!F84)</f>
        <v>57.5</v>
      </c>
      <c r="G84" s="11">
        <f>AVERAGE('Orders Term 1:Orders Term 4'!G84)</f>
        <v>75</v>
      </c>
      <c r="H84" s="3" t="s">
        <v>141</v>
      </c>
    </row>
    <row r="85" spans="1:8" x14ac:dyDescent="0.3">
      <c r="A85" t="s">
        <v>117</v>
      </c>
      <c r="B85" t="s">
        <v>44</v>
      </c>
      <c r="C85" t="s">
        <v>31</v>
      </c>
      <c r="D85" t="s">
        <v>36</v>
      </c>
      <c r="E85" s="12">
        <f>AVERAGE('Orders Term 1:Orders Term 4'!E85)</f>
        <v>76</v>
      </c>
      <c r="F85" s="11">
        <f>AVERAGE('Orders Term 1:Orders Term 4'!F85)</f>
        <v>85</v>
      </c>
      <c r="G85" s="11">
        <f>AVERAGE('Orders Term 1:Orders Term 4'!G85)</f>
        <v>50</v>
      </c>
      <c r="H85" s="3" t="s">
        <v>141</v>
      </c>
    </row>
    <row r="86" spans="1:8" x14ac:dyDescent="0.3">
      <c r="A86" t="s">
        <v>118</v>
      </c>
      <c r="B86" t="s">
        <v>30</v>
      </c>
      <c r="C86" t="s">
        <v>46</v>
      </c>
      <c r="D86" t="s">
        <v>15</v>
      </c>
      <c r="E86" s="12">
        <f>AVERAGE('Orders Term 1:Orders Term 4'!E86)</f>
        <v>82</v>
      </c>
      <c r="F86" s="11">
        <f>AVERAGE('Orders Term 1:Orders Term 4'!F86)</f>
        <v>55</v>
      </c>
      <c r="G86" s="11">
        <f>AVERAGE('Orders Term 1:Orders Term 4'!G86)</f>
        <v>75</v>
      </c>
      <c r="H86" s="3" t="s">
        <v>141</v>
      </c>
    </row>
    <row r="87" spans="1:8" x14ac:dyDescent="0.3">
      <c r="A87" t="s">
        <v>119</v>
      </c>
      <c r="B87" t="s">
        <v>30</v>
      </c>
      <c r="C87" t="s">
        <v>46</v>
      </c>
      <c r="D87" t="s">
        <v>9</v>
      </c>
      <c r="E87" s="12">
        <f>AVERAGE('Orders Term 1:Orders Term 4'!E87)</f>
        <v>86.5</v>
      </c>
      <c r="F87" s="11">
        <f>AVERAGE('Orders Term 1:Orders Term 4'!F87)</f>
        <v>35</v>
      </c>
      <c r="G87" s="11">
        <f>AVERAGE('Orders Term 1:Orders Term 4'!G87)</f>
        <v>50</v>
      </c>
      <c r="H87" s="3" t="s">
        <v>168</v>
      </c>
    </row>
    <row r="88" spans="1:8" x14ac:dyDescent="0.3">
      <c r="A88" t="s">
        <v>120</v>
      </c>
      <c r="B88" t="s">
        <v>53</v>
      </c>
      <c r="C88" t="s">
        <v>8</v>
      </c>
      <c r="D88" t="s">
        <v>15</v>
      </c>
      <c r="E88" s="12">
        <f>AVERAGE('Orders Term 1:Orders Term 4'!E88)</f>
        <v>77.75</v>
      </c>
      <c r="F88" s="11">
        <f>AVERAGE('Orders Term 1:Orders Term 4'!F88)</f>
        <v>45</v>
      </c>
      <c r="G88" s="11">
        <f>AVERAGE('Orders Term 1:Orders Term 4'!G88)</f>
        <v>37.5</v>
      </c>
      <c r="H88" s="3" t="s">
        <v>141</v>
      </c>
    </row>
    <row r="89" spans="1:8" x14ac:dyDescent="0.3">
      <c r="A89" t="s">
        <v>121</v>
      </c>
      <c r="B89" t="s">
        <v>53</v>
      </c>
      <c r="C89" t="s">
        <v>23</v>
      </c>
      <c r="D89" t="s">
        <v>15</v>
      </c>
      <c r="E89" s="12">
        <f>AVERAGE('Orders Term 1:Orders Term 4'!E89)</f>
        <v>79.75</v>
      </c>
      <c r="F89" s="11">
        <f>AVERAGE('Orders Term 1:Orders Term 4'!F89)</f>
        <v>65</v>
      </c>
      <c r="G89" s="11">
        <f>AVERAGE('Orders Term 1:Orders Term 4'!G89)</f>
        <v>37.5</v>
      </c>
      <c r="H89" s="3" t="s">
        <v>141</v>
      </c>
    </row>
    <row r="90" spans="1:8" x14ac:dyDescent="0.3">
      <c r="A90" t="s">
        <v>122</v>
      </c>
      <c r="B90" t="s">
        <v>30</v>
      </c>
      <c r="C90" t="s">
        <v>14</v>
      </c>
      <c r="D90" t="s">
        <v>20</v>
      </c>
      <c r="E90" s="12">
        <f>AVERAGE('Orders Term 1:Orders Term 4'!E90)</f>
        <v>75</v>
      </c>
      <c r="F90" s="11">
        <f>AVERAGE('Orders Term 1:Orders Term 4'!F90)</f>
        <v>57.5</v>
      </c>
      <c r="G90" s="11">
        <f>AVERAGE('Orders Term 1:Orders Term 4'!G90)</f>
        <v>50</v>
      </c>
      <c r="H90" s="3" t="s">
        <v>142</v>
      </c>
    </row>
    <row r="91" spans="1:8" x14ac:dyDescent="0.3">
      <c r="A91" t="s">
        <v>123</v>
      </c>
      <c r="B91" t="s">
        <v>7</v>
      </c>
      <c r="C91" t="s">
        <v>23</v>
      </c>
      <c r="D91" t="s">
        <v>20</v>
      </c>
      <c r="E91" s="12">
        <f>AVERAGE('Orders Term 1:Orders Term 4'!E91)</f>
        <v>79.75</v>
      </c>
      <c r="F91" s="11">
        <f>AVERAGE('Orders Term 1:Orders Term 4'!F91)</f>
        <v>60</v>
      </c>
      <c r="G91" s="11">
        <f>AVERAGE('Orders Term 1:Orders Term 4'!G91)</f>
        <v>37.5</v>
      </c>
      <c r="H91" s="3" t="s">
        <v>141</v>
      </c>
    </row>
    <row r="92" spans="1:8" x14ac:dyDescent="0.3">
      <c r="A92" t="s">
        <v>124</v>
      </c>
      <c r="B92" t="s">
        <v>7</v>
      </c>
      <c r="C92" t="s">
        <v>23</v>
      </c>
      <c r="D92" t="s">
        <v>36</v>
      </c>
      <c r="E92" s="12">
        <f>AVERAGE('Orders Term 1:Orders Term 4'!E92)</f>
        <v>75</v>
      </c>
      <c r="F92" s="11">
        <f>AVERAGE('Orders Term 1:Orders Term 4'!F92)</f>
        <v>60</v>
      </c>
      <c r="G92" s="11">
        <f>AVERAGE('Orders Term 1:Orders Term 4'!G92)</f>
        <v>62.5</v>
      </c>
      <c r="H92" s="3" t="s">
        <v>142</v>
      </c>
    </row>
    <row r="93" spans="1:8" x14ac:dyDescent="0.3">
      <c r="A93" t="s">
        <v>125</v>
      </c>
      <c r="B93" t="s">
        <v>7</v>
      </c>
      <c r="C93" t="s">
        <v>8</v>
      </c>
      <c r="D93" t="s">
        <v>36</v>
      </c>
      <c r="E93" s="12">
        <f>AVERAGE('Orders Term 1:Orders Term 4'!E93)</f>
        <v>79.75</v>
      </c>
      <c r="F93" s="11">
        <f>AVERAGE('Orders Term 1:Orders Term 4'!F93)</f>
        <v>65</v>
      </c>
      <c r="G93" s="11">
        <f>AVERAGE('Orders Term 1:Orders Term 4'!G93)</f>
        <v>50</v>
      </c>
      <c r="H93" s="3" t="s">
        <v>141</v>
      </c>
    </row>
    <row r="94" spans="1:8" x14ac:dyDescent="0.3">
      <c r="A94" t="s">
        <v>126</v>
      </c>
      <c r="B94" t="s">
        <v>53</v>
      </c>
      <c r="C94" t="s">
        <v>27</v>
      </c>
      <c r="D94" t="s">
        <v>20</v>
      </c>
      <c r="E94" s="12">
        <f>AVERAGE('Orders Term 1:Orders Term 4'!E94)</f>
        <v>77.75</v>
      </c>
      <c r="F94" s="11">
        <f>AVERAGE('Orders Term 1:Orders Term 4'!F94)</f>
        <v>72.5</v>
      </c>
      <c r="G94" s="11">
        <f>AVERAGE('Orders Term 1:Orders Term 4'!G94)</f>
        <v>75</v>
      </c>
      <c r="H94" s="3" t="s">
        <v>141</v>
      </c>
    </row>
    <row r="95" spans="1:8" x14ac:dyDescent="0.3">
      <c r="A95" t="s">
        <v>127</v>
      </c>
      <c r="B95" t="s">
        <v>44</v>
      </c>
      <c r="C95" t="s">
        <v>31</v>
      </c>
      <c r="D95" t="s">
        <v>20</v>
      </c>
      <c r="E95" s="12">
        <f>AVERAGE('Orders Term 1:Orders Term 4'!E95)</f>
        <v>84.25</v>
      </c>
      <c r="F95" s="11">
        <f>AVERAGE('Orders Term 1:Orders Term 4'!F95)</f>
        <v>62.5</v>
      </c>
      <c r="G95" s="11">
        <f>AVERAGE('Orders Term 1:Orders Term 4'!G95)</f>
        <v>87.5</v>
      </c>
      <c r="H95" s="3" t="s">
        <v>141</v>
      </c>
    </row>
    <row r="96" spans="1:8" x14ac:dyDescent="0.3">
      <c r="A96" t="s">
        <v>128</v>
      </c>
      <c r="B96" t="s">
        <v>30</v>
      </c>
      <c r="C96" t="s">
        <v>19</v>
      </c>
      <c r="D96" t="s">
        <v>9</v>
      </c>
      <c r="E96" s="12">
        <f>AVERAGE('Orders Term 1:Orders Term 4'!E96)</f>
        <v>88.25</v>
      </c>
      <c r="F96" s="11">
        <f>AVERAGE('Orders Term 1:Orders Term 4'!F96)</f>
        <v>72.5</v>
      </c>
      <c r="G96" s="11">
        <f>AVERAGE('Orders Term 1:Orders Term 4'!G96)</f>
        <v>25</v>
      </c>
      <c r="H96" s="3" t="s">
        <v>168</v>
      </c>
    </row>
    <row r="97" spans="1:8" x14ac:dyDescent="0.3">
      <c r="A97" t="s">
        <v>129</v>
      </c>
      <c r="B97" t="s">
        <v>7</v>
      </c>
      <c r="C97" t="s">
        <v>19</v>
      </c>
      <c r="D97" t="s">
        <v>36</v>
      </c>
      <c r="E97" s="12">
        <f>AVERAGE('Orders Term 1:Orders Term 4'!E97)</f>
        <v>78.75</v>
      </c>
      <c r="F97" s="11">
        <f>AVERAGE('Orders Term 1:Orders Term 4'!F97)</f>
        <v>57.5</v>
      </c>
      <c r="G97" s="11">
        <f>AVERAGE('Orders Term 1:Orders Term 4'!G97)</f>
        <v>50</v>
      </c>
      <c r="H97" s="3" t="s">
        <v>141</v>
      </c>
    </row>
    <row r="98" spans="1:8" x14ac:dyDescent="0.3">
      <c r="A98" t="s">
        <v>130</v>
      </c>
      <c r="B98" t="s">
        <v>30</v>
      </c>
      <c r="C98" t="s">
        <v>14</v>
      </c>
      <c r="D98" t="s">
        <v>20</v>
      </c>
      <c r="E98" s="12">
        <f>AVERAGE('Orders Term 1:Orders Term 4'!E98)</f>
        <v>78.75</v>
      </c>
      <c r="F98" s="11">
        <f>AVERAGE('Orders Term 1:Orders Term 4'!F98)</f>
        <v>50</v>
      </c>
      <c r="G98" s="11">
        <f>AVERAGE('Orders Term 1:Orders Term 4'!G98)</f>
        <v>25</v>
      </c>
      <c r="H98" s="3" t="s">
        <v>141</v>
      </c>
    </row>
    <row r="99" spans="1:8" x14ac:dyDescent="0.3">
      <c r="A99" t="s">
        <v>131</v>
      </c>
      <c r="B99" t="s">
        <v>26</v>
      </c>
      <c r="C99" t="s">
        <v>19</v>
      </c>
      <c r="D99" t="s">
        <v>36</v>
      </c>
      <c r="E99" s="12">
        <f>AVERAGE('Orders Term 1:Orders Term 4'!E99)</f>
        <v>82</v>
      </c>
      <c r="F99" s="11">
        <f>AVERAGE('Orders Term 1:Orders Term 4'!F99)</f>
        <v>67.5</v>
      </c>
      <c r="G99" s="11">
        <f>AVERAGE('Orders Term 1:Orders Term 4'!G99)</f>
        <v>50</v>
      </c>
      <c r="H99" s="3" t="s">
        <v>141</v>
      </c>
    </row>
    <row r="100" spans="1:8" x14ac:dyDescent="0.3">
      <c r="A100" t="s">
        <v>132</v>
      </c>
      <c r="B100" t="s">
        <v>51</v>
      </c>
      <c r="C100" t="s">
        <v>31</v>
      </c>
      <c r="D100" t="s">
        <v>15</v>
      </c>
      <c r="E100" s="12">
        <f>AVERAGE('Orders Term 1:Orders Term 4'!E100)</f>
        <v>80</v>
      </c>
      <c r="F100" s="11">
        <f>AVERAGE('Orders Term 1:Orders Term 4'!F100)</f>
        <v>57.5</v>
      </c>
      <c r="G100" s="11">
        <f>AVERAGE('Orders Term 1:Orders Term 4'!G100)</f>
        <v>25</v>
      </c>
      <c r="H100" s="3" t="s">
        <v>141</v>
      </c>
    </row>
    <row r="101" spans="1:8" x14ac:dyDescent="0.3">
      <c r="A101" t="s">
        <v>133</v>
      </c>
      <c r="B101" t="s">
        <v>51</v>
      </c>
      <c r="C101" t="s">
        <v>54</v>
      </c>
      <c r="D101" t="s">
        <v>36</v>
      </c>
      <c r="E101" s="12">
        <f>AVERAGE('Orders Term 1:Orders Term 4'!E101)</f>
        <v>81.5</v>
      </c>
      <c r="F101" s="11">
        <f>AVERAGE('Orders Term 1:Orders Term 4'!F101)</f>
        <v>70</v>
      </c>
      <c r="G101" s="11">
        <f>AVERAGE('Orders Term 1:Orders Term 4'!G101)</f>
        <v>25</v>
      </c>
      <c r="H101" s="3" t="s">
        <v>141</v>
      </c>
    </row>
    <row r="102" spans="1:8" x14ac:dyDescent="0.3">
      <c r="A102" t="s">
        <v>134</v>
      </c>
      <c r="B102" t="s">
        <v>13</v>
      </c>
      <c r="C102" t="s">
        <v>19</v>
      </c>
      <c r="D102" t="s">
        <v>36</v>
      </c>
      <c r="E102" s="12">
        <f>AVERAGE('Orders Term 1:Orders Term 4'!E102)</f>
        <v>81</v>
      </c>
      <c r="F102" s="11">
        <f>AVERAGE('Orders Term 1:Orders Term 4'!F102)</f>
        <v>75</v>
      </c>
      <c r="G102" s="11">
        <f>AVERAGE('Orders Term 1:Orders Term 4'!G102)</f>
        <v>62.5</v>
      </c>
      <c r="H102" s="3" t="s">
        <v>141</v>
      </c>
    </row>
    <row r="103" spans="1:8" x14ac:dyDescent="0.3">
      <c r="A103" t="s">
        <v>135</v>
      </c>
      <c r="B103" t="s">
        <v>30</v>
      </c>
      <c r="C103" t="s">
        <v>27</v>
      </c>
      <c r="D103" t="s">
        <v>36</v>
      </c>
      <c r="E103" s="12">
        <f>AVERAGE('Orders Term 1:Orders Term 4'!E103)</f>
        <v>73.25</v>
      </c>
      <c r="F103" s="11">
        <f>AVERAGE('Orders Term 1:Orders Term 4'!F103)</f>
        <v>67.5</v>
      </c>
      <c r="G103" s="11">
        <f>AVERAGE('Orders Term 1:Orders Term 4'!G103)</f>
        <v>37.5</v>
      </c>
      <c r="H103" s="3" t="s">
        <v>142</v>
      </c>
    </row>
  </sheetData>
  <sortState xmlns:xlrd2="http://schemas.microsoft.com/office/spreadsheetml/2017/richdata2" ref="A4:H103">
    <sortCondition ref="A5:A103"/>
  </sortState>
  <mergeCells count="1">
    <mergeCell ref="L3:M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0CD7-AE42-4EAC-997F-A18783AFAEA9}">
  <sheetPr>
    <tabColor theme="8"/>
  </sheetPr>
  <dimension ref="A3:F21"/>
  <sheetViews>
    <sheetView tabSelected="1" workbookViewId="0">
      <selection activeCell="B19" sqref="B19"/>
    </sheetView>
  </sheetViews>
  <sheetFormatPr defaultRowHeight="14.4" x14ac:dyDescent="0.3"/>
  <cols>
    <col min="1" max="1" width="12.77734375" bestFit="1" customWidth="1"/>
    <col min="2" max="2" width="32.21875" bestFit="1" customWidth="1"/>
    <col min="3" max="3" width="11.21875" bestFit="1" customWidth="1"/>
    <col min="4" max="6" width="11" bestFit="1" customWidth="1"/>
  </cols>
  <sheetData>
    <row r="3" spans="1:6" x14ac:dyDescent="0.3">
      <c r="A3" s="32" t="s">
        <v>225</v>
      </c>
      <c r="B3" s="32" t="s">
        <v>224</v>
      </c>
    </row>
    <row r="4" spans="1:6" x14ac:dyDescent="0.3">
      <c r="A4" s="32" t="s">
        <v>222</v>
      </c>
      <c r="B4" s="25" t="s">
        <v>9</v>
      </c>
      <c r="C4" s="25" t="s">
        <v>36</v>
      </c>
      <c r="D4" s="36" t="s">
        <v>15</v>
      </c>
      <c r="E4" s="36" t="s">
        <v>20</v>
      </c>
      <c r="F4" s="36" t="s">
        <v>223</v>
      </c>
    </row>
    <row r="5" spans="1:6" x14ac:dyDescent="0.3">
      <c r="A5" s="35" t="s">
        <v>168</v>
      </c>
      <c r="B5" s="34">
        <v>0.59090909090909094</v>
      </c>
      <c r="C5" s="34">
        <v>3.2258064516129031E-2</v>
      </c>
      <c r="D5" s="33">
        <v>0</v>
      </c>
      <c r="E5" s="33">
        <v>0</v>
      </c>
      <c r="F5" s="33">
        <v>0.14000000000000001</v>
      </c>
    </row>
    <row r="6" spans="1:6" x14ac:dyDescent="0.3">
      <c r="A6" s="21" t="s">
        <v>141</v>
      </c>
      <c r="B6" s="33">
        <v>0.40909090909090912</v>
      </c>
      <c r="C6" s="33">
        <v>0.83870967741935487</v>
      </c>
      <c r="D6" s="33">
        <v>0.95652173913043481</v>
      </c>
      <c r="E6" s="33">
        <v>0.875</v>
      </c>
      <c r="F6" s="33">
        <v>0.78</v>
      </c>
    </row>
    <row r="7" spans="1:6" x14ac:dyDescent="0.3">
      <c r="A7" s="35" t="s">
        <v>142</v>
      </c>
      <c r="B7" s="34">
        <v>0</v>
      </c>
      <c r="C7" s="34">
        <v>0.12903225806451613</v>
      </c>
      <c r="D7" s="33">
        <v>4.3478260869565216E-2</v>
      </c>
      <c r="E7" s="33">
        <v>0.125</v>
      </c>
      <c r="F7" s="33">
        <v>0.08</v>
      </c>
    </row>
    <row r="8" spans="1:6" x14ac:dyDescent="0.3">
      <c r="A8" s="21" t="s">
        <v>223</v>
      </c>
      <c r="B8" s="33">
        <v>1</v>
      </c>
      <c r="C8" s="33">
        <v>1</v>
      </c>
      <c r="D8" s="33">
        <v>1</v>
      </c>
      <c r="E8" s="33">
        <v>1</v>
      </c>
      <c r="F8" s="33">
        <v>1</v>
      </c>
    </row>
    <row r="15" spans="1:6" x14ac:dyDescent="0.3">
      <c r="A15" s="32" t="s">
        <v>3</v>
      </c>
      <c r="B15" s="36" t="s">
        <v>9</v>
      </c>
    </row>
    <row r="17" spans="1:2" x14ac:dyDescent="0.3">
      <c r="A17" s="32" t="s">
        <v>222</v>
      </c>
      <c r="B17" t="s">
        <v>227</v>
      </c>
    </row>
    <row r="18" spans="1:2" x14ac:dyDescent="0.3">
      <c r="A18" s="21">
        <v>2022</v>
      </c>
      <c r="B18" s="11">
        <v>85.5</v>
      </c>
    </row>
    <row r="19" spans="1:2" x14ac:dyDescent="0.3">
      <c r="A19" s="21">
        <v>2023</v>
      </c>
      <c r="B19" s="11">
        <v>85.9375</v>
      </c>
    </row>
    <row r="20" spans="1:2" x14ac:dyDescent="0.3">
      <c r="A20" s="37">
        <v>2024</v>
      </c>
      <c r="B20" s="12">
        <v>87.75</v>
      </c>
    </row>
    <row r="21" spans="1:2" x14ac:dyDescent="0.3">
      <c r="A21" s="21" t="s">
        <v>223</v>
      </c>
      <c r="B21" s="11">
        <v>86.147727272727266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3:S105"/>
  <sheetViews>
    <sheetView topLeftCell="A4" workbookViewId="0">
      <selection activeCell="H12" sqref="H12"/>
    </sheetView>
  </sheetViews>
  <sheetFormatPr defaultRowHeight="14.4" x14ac:dyDescent="0.3"/>
  <cols>
    <col min="1" max="1" width="16.77734375" customWidth="1"/>
    <col min="2" max="2" width="12.21875" customWidth="1"/>
    <col min="3" max="3" width="11.77734375" customWidth="1"/>
    <col min="4" max="4" width="11.21875" bestFit="1" customWidth="1"/>
    <col min="5" max="5" width="19.44140625" customWidth="1"/>
    <col min="6" max="6" width="29.88671875" bestFit="1" customWidth="1"/>
    <col min="7" max="7" width="16.21875" customWidth="1"/>
    <col min="8" max="12" width="13.88671875" customWidth="1"/>
    <col min="13" max="13" width="11.88671875" customWidth="1"/>
    <col min="14" max="14" width="23.77734375" customWidth="1"/>
    <col min="15" max="15" width="8.21875" customWidth="1"/>
    <col min="16" max="16" width="12.77734375" customWidth="1"/>
    <col min="17" max="17" width="15.44140625" customWidth="1"/>
    <col min="18" max="18" width="18.33203125" customWidth="1"/>
    <col min="19" max="19" width="12.5546875" customWidth="1"/>
  </cols>
  <sheetData>
    <row r="3" spans="1:19" ht="1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6" t="s">
        <v>143</v>
      </c>
      <c r="F3" s="26" t="s">
        <v>144</v>
      </c>
      <c r="G3" s="26" t="s">
        <v>175</v>
      </c>
      <c r="H3" s="2" t="s">
        <v>136</v>
      </c>
      <c r="I3" s="2" t="s">
        <v>137</v>
      </c>
      <c r="J3" s="2" t="s">
        <v>138</v>
      </c>
      <c r="K3" s="2" t="s">
        <v>139</v>
      </c>
      <c r="L3" s="2" t="s">
        <v>226</v>
      </c>
      <c r="M3" s="26" t="s">
        <v>176</v>
      </c>
      <c r="N3" s="26" t="s">
        <v>220</v>
      </c>
      <c r="O3" s="2" t="s">
        <v>140</v>
      </c>
      <c r="P3" s="2" t="s">
        <v>145</v>
      </c>
      <c r="Q3" s="2" t="s">
        <v>146</v>
      </c>
      <c r="R3" s="2" t="s">
        <v>147</v>
      </c>
      <c r="S3" s="2" t="s">
        <v>148</v>
      </c>
    </row>
    <row r="4" spans="1:19" x14ac:dyDescent="0.3">
      <c r="A4" t="s">
        <v>6</v>
      </c>
      <c r="B4" t="s">
        <v>7</v>
      </c>
      <c r="C4" t="s">
        <v>8</v>
      </c>
      <c r="D4" t="s">
        <v>9</v>
      </c>
      <c r="E4" s="28" t="str">
        <f>PROPER(_xlfn.CONCAT(B4," ",C4))</f>
        <v>Ava Hoang</v>
      </c>
      <c r="F4" s="28" t="str">
        <f>LOWER(_xlfn.CONCAT(LEFT(B4,1),C4,"@bbt.com"))</f>
        <v>ahoang@bbt.com</v>
      </c>
      <c r="G4" s="28" t="str">
        <f>_xlfn.CONCAT(2015,"-",RIGHT(A4,3))</f>
        <v>2015-001</v>
      </c>
      <c r="H4">
        <v>86</v>
      </c>
      <c r="I4">
        <v>86</v>
      </c>
      <c r="J4">
        <v>85</v>
      </c>
      <c r="K4">
        <v>90</v>
      </c>
      <c r="L4" s="36">
        <v>2024</v>
      </c>
      <c r="N4" s="30">
        <f t="shared" ref="N4:N35" si="0">AVERAGE($H4:$K4)</f>
        <v>86.75</v>
      </c>
      <c r="O4" t="s">
        <v>168</v>
      </c>
      <c r="P4" t="s">
        <v>149</v>
      </c>
      <c r="Q4">
        <v>2</v>
      </c>
      <c r="R4">
        <v>20</v>
      </c>
      <c r="S4">
        <v>1209</v>
      </c>
    </row>
    <row r="5" spans="1:19" x14ac:dyDescent="0.3">
      <c r="A5" t="s">
        <v>12</v>
      </c>
      <c r="B5" t="s">
        <v>177</v>
      </c>
      <c r="C5" t="s">
        <v>178</v>
      </c>
      <c r="D5" t="s">
        <v>15</v>
      </c>
      <c r="E5" s="28" t="str">
        <f>PROPER(_xlfn.CONCAT(B5," ",C5))</f>
        <v>Liam Pham</v>
      </c>
      <c r="F5" s="28" t="str">
        <f>LOWER(_xlfn.CONCAT(LEFT(B5,1),C5,"@bbt.com"))</f>
        <v>lpham@bbt.com</v>
      </c>
      <c r="G5" s="28" t="str">
        <f>_xlfn.CONCAT(2015,"-",RIGHT(A5,3))</f>
        <v>2015-002</v>
      </c>
      <c r="H5">
        <v>75</v>
      </c>
      <c r="I5">
        <v>91</v>
      </c>
      <c r="J5">
        <v>76</v>
      </c>
      <c r="K5">
        <v>87</v>
      </c>
      <c r="L5" s="36">
        <v>2022</v>
      </c>
      <c r="N5" s="30">
        <f t="shared" si="0"/>
        <v>82.25</v>
      </c>
      <c r="O5" t="s">
        <v>141</v>
      </c>
      <c r="P5" t="s">
        <v>150</v>
      </c>
      <c r="Q5">
        <v>3</v>
      </c>
      <c r="R5">
        <v>25</v>
      </c>
      <c r="S5">
        <v>3433</v>
      </c>
    </row>
    <row r="6" spans="1:19" x14ac:dyDescent="0.3">
      <c r="A6" t="s">
        <v>17</v>
      </c>
      <c r="B6" t="s">
        <v>179</v>
      </c>
      <c r="C6" t="s">
        <v>180</v>
      </c>
      <c r="D6" t="s">
        <v>20</v>
      </c>
      <c r="E6" s="28" t="str">
        <f>PROPER(_xlfn.CONCAT(B6," ",C6))</f>
        <v>Aiden Wong</v>
      </c>
      <c r="F6" s="28" t="str">
        <f>LOWER(_xlfn.CONCAT(LEFT(B6,1),C6,"@bbt.com"))</f>
        <v>awong@bbt.com</v>
      </c>
      <c r="G6" s="28" t="str">
        <f>_xlfn.CONCAT(2015,"-",RIGHT(A6,3))</f>
        <v>2015-003</v>
      </c>
      <c r="H6">
        <v>76</v>
      </c>
      <c r="I6">
        <v>90</v>
      </c>
      <c r="J6">
        <v>72</v>
      </c>
      <c r="K6">
        <v>81</v>
      </c>
      <c r="L6" s="36">
        <v>2024</v>
      </c>
      <c r="N6" s="30">
        <f t="shared" si="0"/>
        <v>79.75</v>
      </c>
      <c r="O6" t="s">
        <v>141</v>
      </c>
      <c r="P6" t="s">
        <v>149</v>
      </c>
      <c r="Q6">
        <v>4</v>
      </c>
      <c r="R6">
        <v>5</v>
      </c>
      <c r="S6">
        <v>4350</v>
      </c>
    </row>
    <row r="7" spans="1:19" x14ac:dyDescent="0.3">
      <c r="A7" t="s">
        <v>22</v>
      </c>
      <c r="B7" t="s">
        <v>177</v>
      </c>
      <c r="C7" t="s">
        <v>23</v>
      </c>
      <c r="D7" t="s">
        <v>20</v>
      </c>
      <c r="E7" s="28" t="str">
        <f>PROPER(_xlfn.CONCAT(B7," ",C7))</f>
        <v>Liam Kim</v>
      </c>
      <c r="F7" s="28" t="str">
        <f>LOWER(_xlfn.CONCAT(LEFT(B7,1),C7,"@bbt.com"))</f>
        <v>lkim@bbt.com</v>
      </c>
      <c r="G7" s="28" t="str">
        <f>_xlfn.CONCAT(2015,"-",RIGHT(A7,3))</f>
        <v>2015-004</v>
      </c>
      <c r="H7">
        <v>81</v>
      </c>
      <c r="I7">
        <v>70</v>
      </c>
      <c r="J7">
        <v>86</v>
      </c>
      <c r="K7">
        <v>76</v>
      </c>
      <c r="L7" s="36">
        <v>2024</v>
      </c>
      <c r="N7" s="30">
        <f t="shared" si="0"/>
        <v>78.25</v>
      </c>
      <c r="O7" t="s">
        <v>141</v>
      </c>
      <c r="P7" t="s">
        <v>150</v>
      </c>
      <c r="Q7">
        <v>3</v>
      </c>
      <c r="R7">
        <v>20</v>
      </c>
      <c r="S7">
        <v>2002</v>
      </c>
    </row>
    <row r="8" spans="1:19" x14ac:dyDescent="0.3">
      <c r="A8" t="s">
        <v>25</v>
      </c>
      <c r="B8" t="s">
        <v>181</v>
      </c>
      <c r="C8" t="s">
        <v>27</v>
      </c>
      <c r="D8" t="s">
        <v>20</v>
      </c>
      <c r="E8" s="28" t="str">
        <f>PROPER(_xlfn.CONCAT(B8," ",C8))</f>
        <v>Lucas Choi</v>
      </c>
      <c r="F8" s="28" t="str">
        <f>LOWER(_xlfn.CONCAT(LEFT(B8,1),C8,"@bbt.com"))</f>
        <v>lchoi@bbt.com</v>
      </c>
      <c r="G8" s="28" t="str">
        <f>_xlfn.CONCAT(2015,"-",RIGHT(A8,3))</f>
        <v>2015-005</v>
      </c>
      <c r="H8">
        <v>81</v>
      </c>
      <c r="I8">
        <v>75</v>
      </c>
      <c r="J8">
        <v>70</v>
      </c>
      <c r="K8">
        <v>88</v>
      </c>
      <c r="L8" s="36">
        <v>2022</v>
      </c>
      <c r="N8" s="30">
        <f t="shared" si="0"/>
        <v>78.5</v>
      </c>
      <c r="O8" t="s">
        <v>141</v>
      </c>
      <c r="P8" t="s">
        <v>150</v>
      </c>
      <c r="Q8">
        <v>3</v>
      </c>
      <c r="R8">
        <v>15</v>
      </c>
      <c r="S8">
        <v>6169</v>
      </c>
    </row>
    <row r="9" spans="1:19" x14ac:dyDescent="0.3">
      <c r="A9" t="s">
        <v>29</v>
      </c>
      <c r="B9" t="s">
        <v>30</v>
      </c>
      <c r="C9" t="s">
        <v>182</v>
      </c>
      <c r="D9" t="s">
        <v>9</v>
      </c>
      <c r="E9" s="28" t="str">
        <f>PROPER(_xlfn.CONCAT(B9," ",C9))</f>
        <v>Ethan Tran</v>
      </c>
      <c r="F9" s="28" t="str">
        <f>LOWER(_xlfn.CONCAT(LEFT(B9,1),C9,"@bbt.com"))</f>
        <v>etran@bbt.com</v>
      </c>
      <c r="G9" s="28" t="str">
        <f>_xlfn.CONCAT(2015,"-",RIGHT(A9,3))</f>
        <v>2015-006</v>
      </c>
      <c r="H9">
        <v>80</v>
      </c>
      <c r="I9">
        <v>87</v>
      </c>
      <c r="J9">
        <v>85</v>
      </c>
      <c r="K9">
        <v>75</v>
      </c>
      <c r="L9" s="36">
        <v>2022</v>
      </c>
      <c r="N9" s="30">
        <f t="shared" si="0"/>
        <v>81.75</v>
      </c>
      <c r="O9" t="s">
        <v>141</v>
      </c>
      <c r="P9" t="s">
        <v>151</v>
      </c>
      <c r="Q9">
        <v>0</v>
      </c>
      <c r="R9">
        <v>15</v>
      </c>
      <c r="S9">
        <v>4347</v>
      </c>
    </row>
    <row r="10" spans="1:19" x14ac:dyDescent="0.3">
      <c r="A10" t="s">
        <v>32</v>
      </c>
      <c r="B10" t="s">
        <v>13</v>
      </c>
      <c r="C10" t="s">
        <v>183</v>
      </c>
      <c r="D10" t="s">
        <v>15</v>
      </c>
      <c r="E10" s="28" t="str">
        <f>PROPER(_xlfn.CONCAT(B10," ",C10))</f>
        <v>Liam Wong</v>
      </c>
      <c r="F10" s="28" t="str">
        <f>LOWER(_xlfn.CONCAT(LEFT(B10,1),C10,"@bbt.com"))</f>
        <v>lwong@bbt.com</v>
      </c>
      <c r="G10" s="28" t="str">
        <f>_xlfn.CONCAT(2015,"-",RIGHT(A10,3))</f>
        <v>2015-007</v>
      </c>
      <c r="H10">
        <v>91</v>
      </c>
      <c r="I10">
        <v>72</v>
      </c>
      <c r="J10">
        <v>78</v>
      </c>
      <c r="K10">
        <v>71</v>
      </c>
      <c r="L10" s="36">
        <v>2024</v>
      </c>
      <c r="N10" s="30">
        <f t="shared" si="0"/>
        <v>78</v>
      </c>
      <c r="O10" t="s">
        <v>141</v>
      </c>
      <c r="P10" t="s">
        <v>150</v>
      </c>
      <c r="Q10">
        <v>3</v>
      </c>
      <c r="R10">
        <v>5</v>
      </c>
      <c r="S10">
        <v>6826</v>
      </c>
    </row>
    <row r="11" spans="1:19" x14ac:dyDescent="0.3">
      <c r="A11" t="s">
        <v>33</v>
      </c>
      <c r="B11" t="s">
        <v>184</v>
      </c>
      <c r="C11" t="s">
        <v>14</v>
      </c>
      <c r="D11" t="s">
        <v>20</v>
      </c>
      <c r="E11" s="28" t="str">
        <f>PROPER(_xlfn.CONCAT(B11," ",C11))</f>
        <v>Emma Pham</v>
      </c>
      <c r="F11" s="28" t="str">
        <f>LOWER(_xlfn.CONCAT(LEFT(B11,1),C11,"@bbt.com"))</f>
        <v>epham@bbt.com</v>
      </c>
      <c r="G11" s="28" t="str">
        <f>_xlfn.CONCAT(2015,"-",RIGHT(A11,3))</f>
        <v>2015-008</v>
      </c>
      <c r="H11">
        <v>77</v>
      </c>
      <c r="I11">
        <v>94</v>
      </c>
      <c r="J11">
        <v>68</v>
      </c>
      <c r="K11">
        <v>72</v>
      </c>
      <c r="L11" s="36">
        <v>2023</v>
      </c>
      <c r="N11" s="30">
        <f t="shared" si="0"/>
        <v>77.75</v>
      </c>
      <c r="O11" t="s">
        <v>141</v>
      </c>
      <c r="P11" t="s">
        <v>150</v>
      </c>
      <c r="Q11">
        <v>0</v>
      </c>
      <c r="R11">
        <v>20</v>
      </c>
      <c r="S11">
        <v>8703</v>
      </c>
    </row>
    <row r="12" spans="1:19" x14ac:dyDescent="0.3">
      <c r="A12" t="s">
        <v>35</v>
      </c>
      <c r="B12" t="s">
        <v>18</v>
      </c>
      <c r="C12" t="s">
        <v>14</v>
      </c>
      <c r="D12" t="s">
        <v>36</v>
      </c>
      <c r="E12" s="28" t="str">
        <f>PROPER(_xlfn.CONCAT(B12," ",C12))</f>
        <v>Aiden Pham</v>
      </c>
      <c r="F12" s="28" t="str">
        <f>LOWER(_xlfn.CONCAT(LEFT(B12,1),C12,"@bbt.com"))</f>
        <v>apham@bbt.com</v>
      </c>
      <c r="G12" s="28" t="str">
        <f>_xlfn.CONCAT(2015,"-",RIGHT(A12,3))</f>
        <v>2015-009</v>
      </c>
      <c r="H12">
        <v>76</v>
      </c>
      <c r="I12">
        <v>66</v>
      </c>
      <c r="J12">
        <v>85</v>
      </c>
      <c r="K12">
        <v>76</v>
      </c>
      <c r="L12" s="36">
        <v>2024</v>
      </c>
      <c r="N12" s="30">
        <f t="shared" si="0"/>
        <v>75.75</v>
      </c>
      <c r="O12" t="s">
        <v>141</v>
      </c>
      <c r="P12" t="s">
        <v>151</v>
      </c>
      <c r="Q12">
        <v>1</v>
      </c>
      <c r="R12">
        <v>20</v>
      </c>
      <c r="S12">
        <v>9519</v>
      </c>
    </row>
    <row r="13" spans="1:19" x14ac:dyDescent="0.3">
      <c r="A13" t="s">
        <v>37</v>
      </c>
      <c r="B13" t="s">
        <v>181</v>
      </c>
      <c r="C13" t="s">
        <v>19</v>
      </c>
      <c r="D13" t="s">
        <v>20</v>
      </c>
      <c r="E13" s="28" t="str">
        <f>PROPER(_xlfn.CONCAT(B13," ",C13))</f>
        <v>Lucas Wong</v>
      </c>
      <c r="F13" s="28" t="str">
        <f>LOWER(_xlfn.CONCAT(LEFT(B13,1),C13,"@bbt.com"))</f>
        <v>lwong@bbt.com</v>
      </c>
      <c r="G13" s="28" t="str">
        <f>_xlfn.CONCAT(2015,"-",RIGHT(A13,3))</f>
        <v>2015-010</v>
      </c>
      <c r="H13">
        <v>67</v>
      </c>
      <c r="I13">
        <v>83</v>
      </c>
      <c r="J13">
        <v>82</v>
      </c>
      <c r="K13">
        <v>72</v>
      </c>
      <c r="L13" s="36">
        <v>2024</v>
      </c>
      <c r="N13" s="30">
        <f t="shared" si="0"/>
        <v>76</v>
      </c>
      <c r="O13" t="s">
        <v>141</v>
      </c>
      <c r="P13" t="s">
        <v>151</v>
      </c>
      <c r="Q13">
        <v>1</v>
      </c>
      <c r="R13">
        <v>10</v>
      </c>
      <c r="S13">
        <v>9205</v>
      </c>
    </row>
    <row r="14" spans="1:19" x14ac:dyDescent="0.3">
      <c r="A14" t="s">
        <v>38</v>
      </c>
      <c r="B14" t="s">
        <v>34</v>
      </c>
      <c r="C14" t="s">
        <v>39</v>
      </c>
      <c r="D14" t="s">
        <v>36</v>
      </c>
      <c r="E14" s="28" t="str">
        <f>PROPER(_xlfn.CONCAT(B14," ",C14))</f>
        <v>Emma Nguyen</v>
      </c>
      <c r="F14" s="28" t="str">
        <f>LOWER(_xlfn.CONCAT(LEFT(B14,1),C14,"@bbt.com"))</f>
        <v>enguyen@bbt.com</v>
      </c>
      <c r="G14" s="28" t="str">
        <f>_xlfn.CONCAT(2015,"-",RIGHT(A14,3))</f>
        <v>2015-011</v>
      </c>
      <c r="H14">
        <v>76</v>
      </c>
      <c r="I14">
        <v>83</v>
      </c>
      <c r="J14">
        <v>78</v>
      </c>
      <c r="K14">
        <v>67</v>
      </c>
      <c r="L14" s="36">
        <v>2024</v>
      </c>
      <c r="N14" s="30">
        <f t="shared" si="0"/>
        <v>76</v>
      </c>
      <c r="O14" t="s">
        <v>141</v>
      </c>
      <c r="P14" t="s">
        <v>150</v>
      </c>
      <c r="Q14">
        <v>2</v>
      </c>
      <c r="R14">
        <v>20</v>
      </c>
      <c r="S14">
        <v>2933</v>
      </c>
    </row>
    <row r="15" spans="1:19" x14ac:dyDescent="0.3">
      <c r="A15" t="s">
        <v>40</v>
      </c>
      <c r="B15" t="s">
        <v>185</v>
      </c>
      <c r="C15" t="s">
        <v>8</v>
      </c>
      <c r="D15" t="s">
        <v>36</v>
      </c>
      <c r="E15" s="28" t="str">
        <f>PROPER(_xlfn.CONCAT(B15," ",C15))</f>
        <v>Ava Hoang</v>
      </c>
      <c r="F15" s="28" t="str">
        <f>LOWER(_xlfn.CONCAT(LEFT(B15,1),C15,"@bbt.com"))</f>
        <v>ahoang@bbt.com</v>
      </c>
      <c r="G15" s="28" t="str">
        <f>_xlfn.CONCAT(2015,"-",RIGHT(A15,3))</f>
        <v>2015-012</v>
      </c>
      <c r="H15">
        <v>91</v>
      </c>
      <c r="I15">
        <v>93</v>
      </c>
      <c r="J15">
        <v>81</v>
      </c>
      <c r="K15">
        <v>77</v>
      </c>
      <c r="L15" s="36">
        <v>2024</v>
      </c>
      <c r="N15" s="30">
        <f t="shared" si="0"/>
        <v>85.5</v>
      </c>
      <c r="O15" t="s">
        <v>168</v>
      </c>
      <c r="P15" t="s">
        <v>151</v>
      </c>
      <c r="Q15">
        <v>0</v>
      </c>
      <c r="R15">
        <v>25</v>
      </c>
      <c r="S15">
        <v>8066</v>
      </c>
    </row>
    <row r="16" spans="1:19" x14ac:dyDescent="0.3">
      <c r="A16" t="s">
        <v>41</v>
      </c>
      <c r="B16" t="s">
        <v>42</v>
      </c>
      <c r="C16" t="s">
        <v>186</v>
      </c>
      <c r="D16" t="s">
        <v>20</v>
      </c>
      <c r="E16" s="28" t="str">
        <f>PROPER(_xlfn.CONCAT(B16," ",C16))</f>
        <v>Luna Pham</v>
      </c>
      <c r="F16" s="28" t="str">
        <f>LOWER(_xlfn.CONCAT(LEFT(B16,1),C16,"@bbt.com"))</f>
        <v>lpham@bbt.com</v>
      </c>
      <c r="G16" s="28" t="str">
        <f>_xlfn.CONCAT(2015,"-",RIGHT(A16,3))</f>
        <v>2015-013</v>
      </c>
      <c r="H16">
        <v>73</v>
      </c>
      <c r="I16">
        <v>78</v>
      </c>
      <c r="J16">
        <v>74</v>
      </c>
      <c r="K16">
        <v>74</v>
      </c>
      <c r="L16" s="36">
        <v>2022</v>
      </c>
      <c r="N16" s="30">
        <f t="shared" si="0"/>
        <v>74.75</v>
      </c>
      <c r="O16" t="s">
        <v>142</v>
      </c>
      <c r="P16" t="s">
        <v>149</v>
      </c>
      <c r="Q16">
        <v>1</v>
      </c>
      <c r="R16">
        <v>0</v>
      </c>
      <c r="S16">
        <v>5794</v>
      </c>
    </row>
    <row r="17" spans="1:19" x14ac:dyDescent="0.3">
      <c r="A17" t="s">
        <v>43</v>
      </c>
      <c r="B17" t="s">
        <v>187</v>
      </c>
      <c r="C17" t="s">
        <v>188</v>
      </c>
      <c r="D17" t="s">
        <v>36</v>
      </c>
      <c r="E17" s="28" t="str">
        <f>PROPER(_xlfn.CONCAT(B17," ",C17))</f>
        <v>Mia Nguyen</v>
      </c>
      <c r="F17" s="28" t="str">
        <f>LOWER(_xlfn.CONCAT(LEFT(B17,1),C17,"@bbt.com"))</f>
        <v>mnguyen@bbt.com</v>
      </c>
      <c r="G17" s="28" t="str">
        <f>_xlfn.CONCAT(2015,"-",RIGHT(A17,3))</f>
        <v>2015-014</v>
      </c>
      <c r="H17">
        <v>82</v>
      </c>
      <c r="I17">
        <v>80</v>
      </c>
      <c r="J17">
        <v>71</v>
      </c>
      <c r="K17">
        <v>73</v>
      </c>
      <c r="L17" s="36">
        <v>2024</v>
      </c>
      <c r="N17" s="30">
        <f t="shared" si="0"/>
        <v>76.5</v>
      </c>
      <c r="O17" t="s">
        <v>141</v>
      </c>
      <c r="P17" t="s">
        <v>150</v>
      </c>
      <c r="Q17">
        <v>4</v>
      </c>
      <c r="R17">
        <v>0</v>
      </c>
      <c r="S17">
        <v>8917</v>
      </c>
    </row>
    <row r="18" spans="1:19" x14ac:dyDescent="0.3">
      <c r="A18" t="s">
        <v>45</v>
      </c>
      <c r="B18" t="s">
        <v>179</v>
      </c>
      <c r="C18" t="s">
        <v>46</v>
      </c>
      <c r="D18" t="s">
        <v>9</v>
      </c>
      <c r="E18" s="28" t="str">
        <f>PROPER(_xlfn.CONCAT(B18," ",C18))</f>
        <v>Aiden Lin</v>
      </c>
      <c r="F18" s="28" t="str">
        <f>LOWER(_xlfn.CONCAT(LEFT(B18,1),C18,"@bbt.com"))</f>
        <v>alin@bbt.com</v>
      </c>
      <c r="G18" s="28" t="str">
        <f>_xlfn.CONCAT(2015,"-",RIGHT(A18,3))</f>
        <v>2015-015</v>
      </c>
      <c r="H18">
        <v>81</v>
      </c>
      <c r="I18">
        <v>88</v>
      </c>
      <c r="J18">
        <v>86</v>
      </c>
      <c r="K18">
        <v>74</v>
      </c>
      <c r="L18" s="36">
        <v>2023</v>
      </c>
      <c r="N18" s="30">
        <f t="shared" si="0"/>
        <v>82.25</v>
      </c>
      <c r="O18" t="s">
        <v>141</v>
      </c>
      <c r="P18" t="s">
        <v>149</v>
      </c>
      <c r="Q18">
        <v>0</v>
      </c>
      <c r="R18">
        <v>15</v>
      </c>
      <c r="S18">
        <v>2914</v>
      </c>
    </row>
    <row r="19" spans="1:19" x14ac:dyDescent="0.3">
      <c r="A19" t="s">
        <v>47</v>
      </c>
      <c r="B19" t="s">
        <v>18</v>
      </c>
      <c r="C19" t="s">
        <v>48</v>
      </c>
      <c r="D19" t="s">
        <v>20</v>
      </c>
      <c r="E19" s="28" t="str">
        <f>PROPER(_xlfn.CONCAT(B19," ",C19))</f>
        <v>Aiden Chen</v>
      </c>
      <c r="F19" s="28" t="str">
        <f>LOWER(_xlfn.CONCAT(LEFT(B19,1),C19,"@bbt.com"))</f>
        <v>achen@bbt.com</v>
      </c>
      <c r="G19" s="28" t="str">
        <f>_xlfn.CONCAT(2015,"-",RIGHT(A19,3))</f>
        <v>2015-016</v>
      </c>
      <c r="H19">
        <v>78</v>
      </c>
      <c r="I19">
        <v>93</v>
      </c>
      <c r="J19">
        <v>81</v>
      </c>
      <c r="K19">
        <v>72</v>
      </c>
      <c r="L19" s="36">
        <v>2022</v>
      </c>
      <c r="N19" s="30">
        <f t="shared" si="0"/>
        <v>81</v>
      </c>
      <c r="O19" t="s">
        <v>141</v>
      </c>
      <c r="P19" t="s">
        <v>149</v>
      </c>
      <c r="Q19">
        <v>1</v>
      </c>
      <c r="R19">
        <v>5</v>
      </c>
      <c r="S19">
        <v>3666</v>
      </c>
    </row>
    <row r="20" spans="1:19" x14ac:dyDescent="0.3">
      <c r="A20" t="s">
        <v>49</v>
      </c>
      <c r="B20" t="s">
        <v>7</v>
      </c>
      <c r="C20" t="s">
        <v>189</v>
      </c>
      <c r="D20" t="s">
        <v>9</v>
      </c>
      <c r="E20" s="28" t="str">
        <f>PROPER(_xlfn.CONCAT(B20," ",C20))</f>
        <v>Ava Tran</v>
      </c>
      <c r="F20" s="28" t="str">
        <f>LOWER(_xlfn.CONCAT(LEFT(B20,1),C20,"@bbt.com"))</f>
        <v>atran@bbt.com</v>
      </c>
      <c r="G20" s="28" t="str">
        <f>_xlfn.CONCAT(2015,"-",RIGHT(A20,3))</f>
        <v>2015-017</v>
      </c>
      <c r="H20">
        <v>83</v>
      </c>
      <c r="I20">
        <v>89</v>
      </c>
      <c r="J20">
        <v>87</v>
      </c>
      <c r="K20">
        <v>88</v>
      </c>
      <c r="L20" s="36">
        <v>2023</v>
      </c>
      <c r="N20" s="30">
        <f t="shared" si="0"/>
        <v>86.75</v>
      </c>
      <c r="O20" t="s">
        <v>168</v>
      </c>
      <c r="P20" t="s">
        <v>151</v>
      </c>
      <c r="Q20">
        <v>2</v>
      </c>
      <c r="R20">
        <v>5</v>
      </c>
      <c r="S20">
        <v>8682</v>
      </c>
    </row>
    <row r="21" spans="1:19" x14ac:dyDescent="0.3">
      <c r="A21" t="s">
        <v>50</v>
      </c>
      <c r="B21" t="s">
        <v>51</v>
      </c>
      <c r="C21" t="s">
        <v>190</v>
      </c>
      <c r="D21" t="s">
        <v>9</v>
      </c>
      <c r="E21" s="28" t="str">
        <f>PROPER(_xlfn.CONCAT(B21," ",C21))</f>
        <v>Noah Choi</v>
      </c>
      <c r="F21" s="28" t="str">
        <f>LOWER(_xlfn.CONCAT(LEFT(B21,1),C21,"@bbt.com"))</f>
        <v>nchoi@bbt.com</v>
      </c>
      <c r="G21" s="28" t="str">
        <f>_xlfn.CONCAT(2015,"-",RIGHT(A21,3))</f>
        <v>2015-018</v>
      </c>
      <c r="H21">
        <v>85</v>
      </c>
      <c r="I21">
        <v>91</v>
      </c>
      <c r="J21">
        <v>77</v>
      </c>
      <c r="K21">
        <v>85</v>
      </c>
      <c r="L21" s="36">
        <v>2023</v>
      </c>
      <c r="N21" s="30">
        <f t="shared" si="0"/>
        <v>84.5</v>
      </c>
      <c r="O21" t="s">
        <v>141</v>
      </c>
      <c r="P21" t="s">
        <v>150</v>
      </c>
      <c r="Q21">
        <v>2</v>
      </c>
      <c r="R21">
        <v>0</v>
      </c>
      <c r="S21">
        <v>9794</v>
      </c>
    </row>
    <row r="22" spans="1:19" x14ac:dyDescent="0.3">
      <c r="A22" t="s">
        <v>52</v>
      </c>
      <c r="B22" t="s">
        <v>191</v>
      </c>
      <c r="C22" t="s">
        <v>192</v>
      </c>
      <c r="D22" t="s">
        <v>15</v>
      </c>
      <c r="E22" s="28" t="str">
        <f>PROPER(_xlfn.CONCAT(B22," ",C22))</f>
        <v>Olivia Lee</v>
      </c>
      <c r="F22" s="28" t="str">
        <f>LOWER(_xlfn.CONCAT(LEFT(B22,1),C22,"@bbt.com"))</f>
        <v>olee@bbt.com</v>
      </c>
      <c r="G22" s="28" t="str">
        <f>_xlfn.CONCAT(2015,"-",RIGHT(A22,3))</f>
        <v>2015-019</v>
      </c>
      <c r="H22">
        <v>70</v>
      </c>
      <c r="I22">
        <v>82</v>
      </c>
      <c r="J22">
        <v>88</v>
      </c>
      <c r="K22">
        <v>89</v>
      </c>
      <c r="L22" s="36">
        <v>2023</v>
      </c>
      <c r="N22" s="30">
        <f t="shared" si="0"/>
        <v>82.25</v>
      </c>
      <c r="O22" t="s">
        <v>141</v>
      </c>
      <c r="P22" t="s">
        <v>151</v>
      </c>
      <c r="Q22">
        <v>0</v>
      </c>
      <c r="R22">
        <v>20</v>
      </c>
      <c r="S22">
        <v>5154</v>
      </c>
    </row>
    <row r="23" spans="1:19" x14ac:dyDescent="0.3">
      <c r="A23" t="s">
        <v>55</v>
      </c>
      <c r="B23" t="s">
        <v>193</v>
      </c>
      <c r="C23" t="s">
        <v>194</v>
      </c>
      <c r="D23" t="s">
        <v>9</v>
      </c>
      <c r="E23" s="28" t="str">
        <f>PROPER(_xlfn.CONCAT(B23," ",C23))</f>
        <v>Noah Chen</v>
      </c>
      <c r="F23" s="28" t="str">
        <f>LOWER(_xlfn.CONCAT(LEFT(B23,1),C23,"@bbt.com"))</f>
        <v>nchen@bbt.com</v>
      </c>
      <c r="G23" s="28" t="str">
        <f>_xlfn.CONCAT(2015,"-",RIGHT(A23,3))</f>
        <v>2015-020</v>
      </c>
      <c r="H23">
        <v>90</v>
      </c>
      <c r="I23">
        <v>92</v>
      </c>
      <c r="J23">
        <v>89</v>
      </c>
      <c r="K23">
        <v>91</v>
      </c>
      <c r="L23" s="36">
        <v>2023</v>
      </c>
      <c r="N23" s="30">
        <f t="shared" si="0"/>
        <v>90.5</v>
      </c>
      <c r="O23" t="s">
        <v>168</v>
      </c>
      <c r="P23" t="s">
        <v>151</v>
      </c>
      <c r="Q23">
        <v>2</v>
      </c>
      <c r="R23">
        <v>5</v>
      </c>
      <c r="S23">
        <v>7712</v>
      </c>
    </row>
    <row r="24" spans="1:19" x14ac:dyDescent="0.3">
      <c r="A24" t="s">
        <v>56</v>
      </c>
      <c r="B24" t="s">
        <v>193</v>
      </c>
      <c r="C24" t="s">
        <v>183</v>
      </c>
      <c r="D24" t="s">
        <v>36</v>
      </c>
      <c r="E24" s="28" t="str">
        <f>PROPER(_xlfn.CONCAT(B24," ",C24))</f>
        <v>Noah Wong</v>
      </c>
      <c r="F24" s="28" t="str">
        <f>LOWER(_xlfn.CONCAT(LEFT(B24,1),C24,"@bbt.com"))</f>
        <v>nwong@bbt.com</v>
      </c>
      <c r="G24" s="28" t="str">
        <f>_xlfn.CONCAT(2015,"-",RIGHT(A24,3))</f>
        <v>2015-021</v>
      </c>
      <c r="H24">
        <v>83</v>
      </c>
      <c r="I24">
        <v>81</v>
      </c>
      <c r="J24">
        <v>83</v>
      </c>
      <c r="K24">
        <v>90</v>
      </c>
      <c r="L24" s="36">
        <v>2022</v>
      </c>
      <c r="N24" s="30">
        <f t="shared" si="0"/>
        <v>84.25</v>
      </c>
      <c r="O24" t="s">
        <v>141</v>
      </c>
      <c r="P24" t="s">
        <v>149</v>
      </c>
      <c r="Q24">
        <v>3</v>
      </c>
      <c r="R24">
        <v>0</v>
      </c>
      <c r="S24">
        <v>9586</v>
      </c>
    </row>
    <row r="25" spans="1:19" x14ac:dyDescent="0.3">
      <c r="A25" t="s">
        <v>57</v>
      </c>
      <c r="B25" t="s">
        <v>195</v>
      </c>
      <c r="C25" t="s">
        <v>190</v>
      </c>
      <c r="D25" t="s">
        <v>36</v>
      </c>
      <c r="E25" s="28" t="str">
        <f>PROPER(_xlfn.CONCAT(B25," ",C25))</f>
        <v>Mia Choi</v>
      </c>
      <c r="F25" s="28" t="str">
        <f>LOWER(_xlfn.CONCAT(LEFT(B25,1),C25,"@bbt.com"))</f>
        <v>mchoi@bbt.com</v>
      </c>
      <c r="G25" s="28" t="str">
        <f>_xlfn.CONCAT(2015,"-",RIGHT(A25,3))</f>
        <v>2015-022</v>
      </c>
      <c r="H25">
        <v>75</v>
      </c>
      <c r="I25">
        <v>84</v>
      </c>
      <c r="J25">
        <v>87</v>
      </c>
      <c r="K25">
        <v>73</v>
      </c>
      <c r="L25" s="36">
        <v>2022</v>
      </c>
      <c r="N25" s="30">
        <f t="shared" si="0"/>
        <v>79.75</v>
      </c>
      <c r="O25" t="s">
        <v>141</v>
      </c>
      <c r="P25" t="s">
        <v>151</v>
      </c>
      <c r="Q25">
        <v>2</v>
      </c>
      <c r="R25">
        <v>15</v>
      </c>
      <c r="S25">
        <v>5311</v>
      </c>
    </row>
    <row r="26" spans="1:19" x14ac:dyDescent="0.3">
      <c r="A26" t="s">
        <v>58</v>
      </c>
      <c r="B26" t="s">
        <v>187</v>
      </c>
      <c r="C26" t="s">
        <v>48</v>
      </c>
      <c r="D26" t="s">
        <v>36</v>
      </c>
      <c r="E26" s="28" t="str">
        <f>PROPER(_xlfn.CONCAT(B26," ",C26))</f>
        <v>Mia Chen</v>
      </c>
      <c r="F26" s="28" t="str">
        <f>LOWER(_xlfn.CONCAT(LEFT(B26,1),C26,"@bbt.com"))</f>
        <v>mchen@bbt.com</v>
      </c>
      <c r="G26" s="28" t="str">
        <f>_xlfn.CONCAT(2015,"-",RIGHT(A26,3))</f>
        <v>2015-023</v>
      </c>
      <c r="H26">
        <v>88</v>
      </c>
      <c r="I26">
        <v>71</v>
      </c>
      <c r="J26">
        <v>78</v>
      </c>
      <c r="K26">
        <v>85</v>
      </c>
      <c r="L26" s="36">
        <v>2023</v>
      </c>
      <c r="N26" s="30">
        <f t="shared" si="0"/>
        <v>80.5</v>
      </c>
      <c r="O26" t="s">
        <v>141</v>
      </c>
      <c r="P26" t="s">
        <v>151</v>
      </c>
      <c r="Q26">
        <v>2</v>
      </c>
      <c r="R26">
        <v>5</v>
      </c>
      <c r="S26">
        <v>8657</v>
      </c>
    </row>
    <row r="27" spans="1:19" x14ac:dyDescent="0.3">
      <c r="A27" t="s">
        <v>59</v>
      </c>
      <c r="B27" t="s">
        <v>184</v>
      </c>
      <c r="C27" t="s">
        <v>196</v>
      </c>
      <c r="D27" t="s">
        <v>20</v>
      </c>
      <c r="E27" s="28" t="str">
        <f>PROPER(_xlfn.CONCAT(B27," ",C27))</f>
        <v>Emma Chen</v>
      </c>
      <c r="F27" s="28" t="str">
        <f>LOWER(_xlfn.CONCAT(LEFT(B27,1),C27,"@bbt.com"))</f>
        <v>echen@bbt.com</v>
      </c>
      <c r="G27" s="28" t="str">
        <f>_xlfn.CONCAT(2015,"-",RIGHT(A27,3))</f>
        <v>2015-024</v>
      </c>
      <c r="H27">
        <v>75</v>
      </c>
      <c r="I27">
        <v>91</v>
      </c>
      <c r="J27">
        <v>89</v>
      </c>
      <c r="K27">
        <v>77</v>
      </c>
      <c r="L27" s="36">
        <v>2023</v>
      </c>
      <c r="N27" s="30">
        <f t="shared" si="0"/>
        <v>83</v>
      </c>
      <c r="O27" t="s">
        <v>141</v>
      </c>
      <c r="P27" t="s">
        <v>151</v>
      </c>
      <c r="Q27">
        <v>4</v>
      </c>
      <c r="R27">
        <v>15</v>
      </c>
      <c r="S27">
        <v>3355</v>
      </c>
    </row>
    <row r="28" spans="1:19" x14ac:dyDescent="0.3">
      <c r="A28" t="s">
        <v>60</v>
      </c>
      <c r="B28" t="s">
        <v>195</v>
      </c>
      <c r="C28" t="s">
        <v>189</v>
      </c>
      <c r="D28" t="s">
        <v>20</v>
      </c>
      <c r="E28" s="28" t="str">
        <f>PROPER(_xlfn.CONCAT(B28," ",C28))</f>
        <v>Mia Tran</v>
      </c>
      <c r="F28" s="28" t="str">
        <f>LOWER(_xlfn.CONCAT(LEFT(B28,1),C28,"@bbt.com"))</f>
        <v>mtran@bbt.com</v>
      </c>
      <c r="G28" s="28" t="str">
        <f>_xlfn.CONCAT(2015,"-",RIGHT(A28,3))</f>
        <v>2015-025</v>
      </c>
      <c r="H28">
        <v>95</v>
      </c>
      <c r="I28">
        <v>92</v>
      </c>
      <c r="J28">
        <v>76</v>
      </c>
      <c r="K28">
        <v>86</v>
      </c>
      <c r="L28" s="36">
        <v>2022</v>
      </c>
      <c r="N28" s="30">
        <f t="shared" si="0"/>
        <v>87.25</v>
      </c>
      <c r="O28" t="s">
        <v>141</v>
      </c>
      <c r="P28" t="s">
        <v>150</v>
      </c>
      <c r="Q28">
        <v>3</v>
      </c>
      <c r="R28">
        <v>10</v>
      </c>
      <c r="S28">
        <v>5198</v>
      </c>
    </row>
    <row r="29" spans="1:19" x14ac:dyDescent="0.3">
      <c r="A29" t="s">
        <v>61</v>
      </c>
      <c r="B29" t="s">
        <v>197</v>
      </c>
      <c r="C29" t="s">
        <v>8</v>
      </c>
      <c r="D29" t="s">
        <v>15</v>
      </c>
      <c r="E29" s="28" t="str">
        <f>PROPER(_xlfn.CONCAT(B29," ",C29))</f>
        <v>Luna Hoang</v>
      </c>
      <c r="F29" s="28" t="str">
        <f>LOWER(_xlfn.CONCAT(LEFT(B29,1),C29,"@bbt.com"))</f>
        <v>lhoang@bbt.com</v>
      </c>
      <c r="G29" s="28" t="str">
        <f>_xlfn.CONCAT(2015,"-",RIGHT(A29,3))</f>
        <v>2015-026</v>
      </c>
      <c r="H29">
        <v>73</v>
      </c>
      <c r="I29">
        <v>85</v>
      </c>
      <c r="J29">
        <v>91</v>
      </c>
      <c r="K29">
        <v>86</v>
      </c>
      <c r="L29" s="36">
        <v>2022</v>
      </c>
      <c r="N29" s="30">
        <f t="shared" si="0"/>
        <v>83.75</v>
      </c>
      <c r="O29" t="s">
        <v>141</v>
      </c>
      <c r="P29" t="s">
        <v>150</v>
      </c>
      <c r="Q29">
        <v>2</v>
      </c>
      <c r="R29">
        <v>15</v>
      </c>
      <c r="S29">
        <v>4127</v>
      </c>
    </row>
    <row r="30" spans="1:19" x14ac:dyDescent="0.3">
      <c r="A30" t="s">
        <v>62</v>
      </c>
      <c r="B30" t="s">
        <v>13</v>
      </c>
      <c r="C30" t="s">
        <v>188</v>
      </c>
      <c r="D30" t="s">
        <v>20</v>
      </c>
      <c r="E30" s="28" t="str">
        <f>PROPER(_xlfn.CONCAT(B30," ",C30))</f>
        <v>Liam Nguyen</v>
      </c>
      <c r="F30" s="28" t="str">
        <f>LOWER(_xlfn.CONCAT(LEFT(B30,1),C30,"@bbt.com"))</f>
        <v>lnguyen@bbt.com</v>
      </c>
      <c r="G30" s="28" t="str">
        <f>_xlfn.CONCAT(2015,"-",RIGHT(A30,3))</f>
        <v>2015-027</v>
      </c>
      <c r="H30">
        <v>75</v>
      </c>
      <c r="I30">
        <v>76</v>
      </c>
      <c r="J30">
        <v>77</v>
      </c>
      <c r="K30">
        <v>73</v>
      </c>
      <c r="L30" s="36">
        <v>2022</v>
      </c>
      <c r="N30" s="30">
        <f t="shared" si="0"/>
        <v>75.25</v>
      </c>
      <c r="O30" t="s">
        <v>141</v>
      </c>
      <c r="P30" t="s">
        <v>151</v>
      </c>
      <c r="Q30">
        <v>4</v>
      </c>
      <c r="R30">
        <v>15</v>
      </c>
      <c r="S30">
        <v>1150</v>
      </c>
    </row>
    <row r="31" spans="1:19" x14ac:dyDescent="0.3">
      <c r="A31" t="s">
        <v>63</v>
      </c>
      <c r="B31" t="s">
        <v>198</v>
      </c>
      <c r="C31" t="s">
        <v>199</v>
      </c>
      <c r="D31" t="s">
        <v>36</v>
      </c>
      <c r="E31" s="28" t="str">
        <f>PROPER(_xlfn.CONCAT(B31," ",C31))</f>
        <v>Lucas Hoang</v>
      </c>
      <c r="F31" s="28" t="str">
        <f>LOWER(_xlfn.CONCAT(LEFT(B31,1),C31,"@bbt.com"))</f>
        <v>lhoang@bbt.com</v>
      </c>
      <c r="G31" s="28" t="str">
        <f>_xlfn.CONCAT(2015,"-",RIGHT(A31,3))</f>
        <v>2015-028</v>
      </c>
      <c r="H31">
        <v>93</v>
      </c>
      <c r="I31">
        <v>79</v>
      </c>
      <c r="J31">
        <v>85</v>
      </c>
      <c r="K31">
        <v>79</v>
      </c>
      <c r="L31" s="36">
        <v>2024</v>
      </c>
      <c r="N31" s="30">
        <f t="shared" si="0"/>
        <v>84</v>
      </c>
      <c r="O31" t="s">
        <v>141</v>
      </c>
      <c r="P31" t="s">
        <v>151</v>
      </c>
      <c r="Q31">
        <v>3</v>
      </c>
      <c r="R31">
        <v>5</v>
      </c>
      <c r="S31">
        <v>9860</v>
      </c>
    </row>
    <row r="32" spans="1:19" x14ac:dyDescent="0.3">
      <c r="A32" t="s">
        <v>64</v>
      </c>
      <c r="B32" t="s">
        <v>181</v>
      </c>
      <c r="C32" t="s">
        <v>178</v>
      </c>
      <c r="D32" t="s">
        <v>15</v>
      </c>
      <c r="E32" s="28" t="str">
        <f>PROPER(_xlfn.CONCAT(B32," ",C32))</f>
        <v>Lucas Pham</v>
      </c>
      <c r="F32" s="28" t="str">
        <f>LOWER(_xlfn.CONCAT(LEFT(B32,1),C32,"@bbt.com"))</f>
        <v>lpham@bbt.com</v>
      </c>
      <c r="G32" s="28" t="str">
        <f>_xlfn.CONCAT(2015,"-",RIGHT(A32,3))</f>
        <v>2015-029</v>
      </c>
      <c r="H32">
        <v>69</v>
      </c>
      <c r="I32">
        <v>77</v>
      </c>
      <c r="J32">
        <v>74</v>
      </c>
      <c r="K32">
        <v>68</v>
      </c>
      <c r="L32" s="36">
        <v>2024</v>
      </c>
      <c r="N32" s="30">
        <f t="shared" si="0"/>
        <v>72</v>
      </c>
      <c r="O32" t="s">
        <v>142</v>
      </c>
      <c r="P32" t="s">
        <v>150</v>
      </c>
      <c r="Q32">
        <v>2</v>
      </c>
      <c r="R32">
        <v>10</v>
      </c>
      <c r="S32">
        <v>8315</v>
      </c>
    </row>
    <row r="33" spans="1:19" x14ac:dyDescent="0.3">
      <c r="A33" t="s">
        <v>65</v>
      </c>
      <c r="B33" t="s">
        <v>18</v>
      </c>
      <c r="C33" t="s">
        <v>200</v>
      </c>
      <c r="D33" t="s">
        <v>9</v>
      </c>
      <c r="E33" s="28" t="str">
        <f>PROPER(_xlfn.CONCAT(B33," ",C33))</f>
        <v>Aiden Lin</v>
      </c>
      <c r="F33" s="28" t="str">
        <f>LOWER(_xlfn.CONCAT(LEFT(B33,1),C33,"@bbt.com"))</f>
        <v>alin@bbt.com</v>
      </c>
      <c r="G33" s="28" t="str">
        <f>_xlfn.CONCAT(2015,"-",RIGHT(A33,3))</f>
        <v>2015-030</v>
      </c>
      <c r="H33">
        <v>95</v>
      </c>
      <c r="I33">
        <v>88</v>
      </c>
      <c r="J33">
        <v>90</v>
      </c>
      <c r="K33">
        <v>92</v>
      </c>
      <c r="L33" s="36">
        <v>2024</v>
      </c>
      <c r="N33" s="30">
        <f t="shared" si="0"/>
        <v>91.25</v>
      </c>
      <c r="O33" t="s">
        <v>168</v>
      </c>
      <c r="P33" t="s">
        <v>150</v>
      </c>
      <c r="Q33">
        <v>0</v>
      </c>
      <c r="R33">
        <v>5</v>
      </c>
      <c r="S33">
        <v>5842</v>
      </c>
    </row>
    <row r="34" spans="1:19" x14ac:dyDescent="0.3">
      <c r="A34" t="s">
        <v>66</v>
      </c>
      <c r="B34" t="s">
        <v>184</v>
      </c>
      <c r="C34" t="s">
        <v>201</v>
      </c>
      <c r="D34" t="s">
        <v>9</v>
      </c>
      <c r="E34" s="28" t="str">
        <f>PROPER(_xlfn.CONCAT(B34," ",C34))</f>
        <v>Emma Hoang</v>
      </c>
      <c r="F34" s="28" t="str">
        <f>LOWER(_xlfn.CONCAT(LEFT(B34,1),C34,"@bbt.com"))</f>
        <v>ehoang@bbt.com</v>
      </c>
      <c r="G34" s="28" t="str">
        <f>_xlfn.CONCAT(2015,"-",RIGHT(A34,3))</f>
        <v>2015-031</v>
      </c>
      <c r="H34">
        <v>98</v>
      </c>
      <c r="I34">
        <v>77</v>
      </c>
      <c r="J34">
        <v>75</v>
      </c>
      <c r="K34">
        <v>90</v>
      </c>
      <c r="L34" s="36">
        <v>2023</v>
      </c>
      <c r="N34" s="30">
        <f t="shared" si="0"/>
        <v>85</v>
      </c>
      <c r="O34" t="s">
        <v>141</v>
      </c>
      <c r="P34" t="s">
        <v>150</v>
      </c>
      <c r="Q34">
        <v>1</v>
      </c>
      <c r="R34">
        <v>5</v>
      </c>
      <c r="S34">
        <v>6157</v>
      </c>
    </row>
    <row r="35" spans="1:19" x14ac:dyDescent="0.3">
      <c r="A35" t="s">
        <v>67</v>
      </c>
      <c r="B35" t="s">
        <v>34</v>
      </c>
      <c r="C35" t="s">
        <v>14</v>
      </c>
      <c r="D35" t="s">
        <v>20</v>
      </c>
      <c r="E35" s="28" t="str">
        <f>PROPER(_xlfn.CONCAT(B35," ",C35))</f>
        <v>Emma Pham</v>
      </c>
      <c r="F35" s="28" t="str">
        <f>LOWER(_xlfn.CONCAT(LEFT(B35,1),C35,"@bbt.com"))</f>
        <v>epham@bbt.com</v>
      </c>
      <c r="G35" s="28" t="str">
        <f>_xlfn.CONCAT(2015,"-",RIGHT(A35,3))</f>
        <v>2015-032</v>
      </c>
      <c r="H35">
        <v>83</v>
      </c>
      <c r="I35">
        <v>79</v>
      </c>
      <c r="J35">
        <v>71</v>
      </c>
      <c r="K35">
        <v>73</v>
      </c>
      <c r="L35" s="36">
        <v>2024</v>
      </c>
      <c r="N35" s="30">
        <f t="shared" si="0"/>
        <v>76.5</v>
      </c>
      <c r="O35" t="s">
        <v>141</v>
      </c>
      <c r="P35" t="s">
        <v>150</v>
      </c>
      <c r="Q35">
        <v>0</v>
      </c>
      <c r="R35">
        <v>20</v>
      </c>
      <c r="S35">
        <v>1086</v>
      </c>
    </row>
    <row r="36" spans="1:19" x14ac:dyDescent="0.3">
      <c r="A36" t="s">
        <v>68</v>
      </c>
      <c r="B36" t="s">
        <v>177</v>
      </c>
      <c r="C36" t="s">
        <v>39</v>
      </c>
      <c r="D36" t="s">
        <v>15</v>
      </c>
      <c r="E36" s="28" t="str">
        <f>PROPER(_xlfn.CONCAT(B36," ",C36))</f>
        <v>Liam Nguyen</v>
      </c>
      <c r="F36" s="28" t="str">
        <f>LOWER(_xlfn.CONCAT(LEFT(B36,1),C36,"@bbt.com"))</f>
        <v>lnguyen@bbt.com</v>
      </c>
      <c r="G36" s="28" t="str">
        <f>_xlfn.CONCAT(2015,"-",RIGHT(A36,3))</f>
        <v>2015-033</v>
      </c>
      <c r="H36">
        <v>78</v>
      </c>
      <c r="I36">
        <v>70</v>
      </c>
      <c r="J36">
        <v>84</v>
      </c>
      <c r="K36">
        <v>73</v>
      </c>
      <c r="L36" s="36">
        <v>2023</v>
      </c>
      <c r="N36" s="30">
        <f t="shared" ref="N36:N67" si="1">AVERAGE($H36:$K36)</f>
        <v>76.25</v>
      </c>
      <c r="O36" t="s">
        <v>141</v>
      </c>
      <c r="P36" t="s">
        <v>149</v>
      </c>
      <c r="Q36">
        <v>2</v>
      </c>
      <c r="R36">
        <v>5</v>
      </c>
      <c r="S36">
        <v>6943</v>
      </c>
    </row>
    <row r="37" spans="1:19" x14ac:dyDescent="0.3">
      <c r="A37" t="s">
        <v>69</v>
      </c>
      <c r="B37" t="s">
        <v>193</v>
      </c>
      <c r="C37" t="s">
        <v>19</v>
      </c>
      <c r="D37" t="s">
        <v>9</v>
      </c>
      <c r="E37" s="28" t="str">
        <f>PROPER(_xlfn.CONCAT(B37," ",C37))</f>
        <v>Noah Wong</v>
      </c>
      <c r="F37" s="28" t="str">
        <f>LOWER(_xlfn.CONCAT(LEFT(B37,1),C37,"@bbt.com"))</f>
        <v>nwong@bbt.com</v>
      </c>
      <c r="G37" s="28" t="str">
        <f>_xlfn.CONCAT(2015,"-",RIGHT(A37,3))</f>
        <v>2015-034</v>
      </c>
      <c r="H37">
        <v>87</v>
      </c>
      <c r="I37">
        <v>75</v>
      </c>
      <c r="J37">
        <v>85</v>
      </c>
      <c r="K37">
        <v>70</v>
      </c>
      <c r="L37" s="36">
        <v>2023</v>
      </c>
      <c r="N37" s="30">
        <f t="shared" si="1"/>
        <v>79.25</v>
      </c>
      <c r="O37" t="s">
        <v>141</v>
      </c>
      <c r="P37" t="s">
        <v>150</v>
      </c>
      <c r="Q37">
        <v>4</v>
      </c>
      <c r="R37">
        <v>10</v>
      </c>
      <c r="S37">
        <v>7704</v>
      </c>
    </row>
    <row r="38" spans="1:19" x14ac:dyDescent="0.3">
      <c r="A38" t="s">
        <v>70</v>
      </c>
      <c r="B38" t="s">
        <v>202</v>
      </c>
      <c r="C38" t="s">
        <v>203</v>
      </c>
      <c r="D38" t="s">
        <v>36</v>
      </c>
      <c r="E38" s="28" t="str">
        <f>PROPER(_xlfn.CONCAT(B38," ",C38))</f>
        <v>Ethan Nguyen</v>
      </c>
      <c r="F38" s="28" t="str">
        <f>LOWER(_xlfn.CONCAT(LEFT(B38,1),C38,"@bbt.com"))</f>
        <v>enguyen@bbt.com</v>
      </c>
      <c r="G38" s="28" t="str">
        <f>_xlfn.CONCAT(2015,"-",RIGHT(A38,3))</f>
        <v>2015-035</v>
      </c>
      <c r="H38">
        <v>81</v>
      </c>
      <c r="I38">
        <v>74</v>
      </c>
      <c r="J38">
        <v>78</v>
      </c>
      <c r="K38">
        <v>70</v>
      </c>
      <c r="L38" s="36">
        <v>2024</v>
      </c>
      <c r="N38" s="30">
        <f t="shared" si="1"/>
        <v>75.75</v>
      </c>
      <c r="O38" t="s">
        <v>141</v>
      </c>
      <c r="P38" t="s">
        <v>150</v>
      </c>
      <c r="Q38">
        <v>4</v>
      </c>
      <c r="R38">
        <v>5</v>
      </c>
      <c r="S38">
        <v>3201</v>
      </c>
    </row>
    <row r="39" spans="1:19" x14ac:dyDescent="0.3">
      <c r="A39" t="s">
        <v>71</v>
      </c>
      <c r="B39" t="s">
        <v>198</v>
      </c>
      <c r="C39" t="s">
        <v>204</v>
      </c>
      <c r="D39" t="s">
        <v>20</v>
      </c>
      <c r="E39" s="28" t="str">
        <f>PROPER(_xlfn.CONCAT(B39," ",C39))</f>
        <v>Lucas Lee</v>
      </c>
      <c r="F39" s="28" t="str">
        <f>LOWER(_xlfn.CONCAT(LEFT(B39,1),C39,"@bbt.com"))</f>
        <v>llee@bbt.com</v>
      </c>
      <c r="G39" s="28" t="str">
        <f>_xlfn.CONCAT(2015,"-",RIGHT(A39,3))</f>
        <v>2015-036</v>
      </c>
      <c r="H39">
        <v>82</v>
      </c>
      <c r="I39">
        <v>76</v>
      </c>
      <c r="J39">
        <v>75</v>
      </c>
      <c r="K39">
        <v>68</v>
      </c>
      <c r="L39" s="36">
        <v>2023</v>
      </c>
      <c r="N39" s="30">
        <f t="shared" si="1"/>
        <v>75.25</v>
      </c>
      <c r="O39" t="s">
        <v>141</v>
      </c>
      <c r="P39" t="s">
        <v>149</v>
      </c>
      <c r="Q39">
        <v>1</v>
      </c>
      <c r="R39">
        <v>0</v>
      </c>
      <c r="S39">
        <v>4634</v>
      </c>
    </row>
    <row r="40" spans="1:19" x14ac:dyDescent="0.3">
      <c r="A40" t="s">
        <v>72</v>
      </c>
      <c r="B40" t="s">
        <v>205</v>
      </c>
      <c r="C40" t="s">
        <v>14</v>
      </c>
      <c r="D40" t="s">
        <v>15</v>
      </c>
      <c r="E40" s="28" t="str">
        <f>PROPER(_xlfn.CONCAT(B40," ",C40))</f>
        <v>Emma Pham</v>
      </c>
      <c r="F40" s="28" t="str">
        <f>LOWER(_xlfn.CONCAT(LEFT(B40,1),C40,"@bbt.com"))</f>
        <v>epham@bbt.com</v>
      </c>
      <c r="G40" s="28" t="str">
        <f>_xlfn.CONCAT(2015,"-",RIGHT(A40,3))</f>
        <v>2015-037</v>
      </c>
      <c r="H40">
        <v>84</v>
      </c>
      <c r="I40">
        <v>92</v>
      </c>
      <c r="J40">
        <v>89</v>
      </c>
      <c r="K40">
        <v>92</v>
      </c>
      <c r="L40" s="36">
        <v>2024</v>
      </c>
      <c r="N40" s="30">
        <f t="shared" si="1"/>
        <v>89.25</v>
      </c>
      <c r="O40" t="s">
        <v>141</v>
      </c>
      <c r="P40" t="s">
        <v>151</v>
      </c>
      <c r="Q40">
        <v>4</v>
      </c>
      <c r="R40">
        <v>10</v>
      </c>
      <c r="S40">
        <v>3345</v>
      </c>
    </row>
    <row r="41" spans="1:19" x14ac:dyDescent="0.3">
      <c r="A41" t="s">
        <v>73</v>
      </c>
      <c r="B41" t="s">
        <v>206</v>
      </c>
      <c r="C41" t="s">
        <v>196</v>
      </c>
      <c r="D41" t="s">
        <v>9</v>
      </c>
      <c r="E41" s="28" t="str">
        <f>PROPER(_xlfn.CONCAT(B41," ",C41))</f>
        <v>Olivia Chen</v>
      </c>
      <c r="F41" s="28" t="str">
        <f>LOWER(_xlfn.CONCAT(LEFT(B41,1),C41,"@bbt.com"))</f>
        <v>ochen@bbt.com</v>
      </c>
      <c r="G41" s="28" t="str">
        <f>_xlfn.CONCAT(2015,"-",RIGHT(A41,3))</f>
        <v>2015-038</v>
      </c>
      <c r="H41">
        <v>87</v>
      </c>
      <c r="I41">
        <v>81</v>
      </c>
      <c r="J41">
        <v>85</v>
      </c>
      <c r="K41">
        <v>88</v>
      </c>
      <c r="L41" s="36">
        <v>2024</v>
      </c>
      <c r="N41" s="30">
        <f t="shared" si="1"/>
        <v>85.25</v>
      </c>
      <c r="O41" t="s">
        <v>141</v>
      </c>
      <c r="P41" t="s">
        <v>150</v>
      </c>
      <c r="Q41">
        <v>4</v>
      </c>
      <c r="R41">
        <v>0</v>
      </c>
      <c r="S41">
        <v>9959</v>
      </c>
    </row>
    <row r="42" spans="1:19" x14ac:dyDescent="0.3">
      <c r="A42" t="s">
        <v>74</v>
      </c>
      <c r="B42" t="s">
        <v>51</v>
      </c>
      <c r="C42" t="s">
        <v>190</v>
      </c>
      <c r="D42" t="s">
        <v>20</v>
      </c>
      <c r="E42" s="28" t="str">
        <f>PROPER(_xlfn.CONCAT(B42," ",C42))</f>
        <v>Noah Choi</v>
      </c>
      <c r="F42" s="28" t="str">
        <f>LOWER(_xlfn.CONCAT(LEFT(B42,1),C42,"@bbt.com"))</f>
        <v>nchoi@bbt.com</v>
      </c>
      <c r="G42" s="28" t="str">
        <f>_xlfn.CONCAT(2015,"-",RIGHT(A42,3))</f>
        <v>2015-039</v>
      </c>
      <c r="H42">
        <v>75</v>
      </c>
      <c r="I42">
        <v>76</v>
      </c>
      <c r="J42">
        <v>82</v>
      </c>
      <c r="K42">
        <v>86</v>
      </c>
      <c r="L42" s="36">
        <v>2022</v>
      </c>
      <c r="N42" s="30">
        <f t="shared" si="1"/>
        <v>79.75</v>
      </c>
      <c r="O42" t="s">
        <v>141</v>
      </c>
      <c r="P42" t="s">
        <v>149</v>
      </c>
      <c r="Q42">
        <v>0</v>
      </c>
      <c r="R42">
        <v>10</v>
      </c>
      <c r="S42">
        <v>8555</v>
      </c>
    </row>
    <row r="43" spans="1:19" x14ac:dyDescent="0.3">
      <c r="A43" t="s">
        <v>75</v>
      </c>
      <c r="B43" t="s">
        <v>185</v>
      </c>
      <c r="C43" t="s">
        <v>188</v>
      </c>
      <c r="D43" t="s">
        <v>36</v>
      </c>
      <c r="E43" s="28" t="str">
        <f>PROPER(_xlfn.CONCAT(B43," ",C43))</f>
        <v>Ava Nguyen</v>
      </c>
      <c r="F43" s="28" t="str">
        <f>LOWER(_xlfn.CONCAT(LEFT(B43,1),C43,"@bbt.com"))</f>
        <v>anguyen@bbt.com</v>
      </c>
      <c r="G43" s="28" t="str">
        <f>_xlfn.CONCAT(2015,"-",RIGHT(A43,3))</f>
        <v>2015-040</v>
      </c>
      <c r="H43">
        <v>71</v>
      </c>
      <c r="I43">
        <v>78</v>
      </c>
      <c r="J43">
        <v>94</v>
      </c>
      <c r="K43">
        <v>73</v>
      </c>
      <c r="L43" s="36">
        <v>2024</v>
      </c>
      <c r="N43" s="30">
        <f t="shared" si="1"/>
        <v>79</v>
      </c>
      <c r="O43" t="s">
        <v>141</v>
      </c>
      <c r="P43" t="s">
        <v>151</v>
      </c>
      <c r="Q43">
        <v>2</v>
      </c>
      <c r="R43">
        <v>25</v>
      </c>
      <c r="S43">
        <v>3574</v>
      </c>
    </row>
    <row r="44" spans="1:19" x14ac:dyDescent="0.3">
      <c r="A44" t="s">
        <v>76</v>
      </c>
      <c r="B44" t="s">
        <v>207</v>
      </c>
      <c r="C44" t="s">
        <v>178</v>
      </c>
      <c r="D44" t="s">
        <v>9</v>
      </c>
      <c r="E44" s="28" t="str">
        <f>PROPER(_xlfn.CONCAT(B44," ",C44))</f>
        <v>Ethan Pham</v>
      </c>
      <c r="F44" s="28" t="str">
        <f>LOWER(_xlfn.CONCAT(LEFT(B44,1),C44,"@bbt.com"))</f>
        <v>epham@bbt.com</v>
      </c>
      <c r="G44" s="28" t="str">
        <f>_xlfn.CONCAT(2015,"-",RIGHT(A44,3))</f>
        <v>2015-041</v>
      </c>
      <c r="H44">
        <v>86</v>
      </c>
      <c r="I44">
        <v>73</v>
      </c>
      <c r="J44">
        <v>86</v>
      </c>
      <c r="K44">
        <v>85</v>
      </c>
      <c r="L44" s="36">
        <v>2022</v>
      </c>
      <c r="N44" s="30">
        <f t="shared" si="1"/>
        <v>82.5</v>
      </c>
      <c r="O44" t="s">
        <v>141</v>
      </c>
      <c r="P44" t="s">
        <v>149</v>
      </c>
      <c r="Q44">
        <v>3</v>
      </c>
      <c r="R44">
        <v>10</v>
      </c>
      <c r="S44">
        <v>2542</v>
      </c>
    </row>
    <row r="45" spans="1:19" x14ac:dyDescent="0.3">
      <c r="A45" t="s">
        <v>77</v>
      </c>
      <c r="B45" t="s">
        <v>18</v>
      </c>
      <c r="C45" t="s">
        <v>208</v>
      </c>
      <c r="D45" t="s">
        <v>36</v>
      </c>
      <c r="E45" s="28" t="str">
        <f>PROPER(_xlfn.CONCAT(B45," ",C45))</f>
        <v>Aiden Choi</v>
      </c>
      <c r="F45" s="28" t="str">
        <f>LOWER(_xlfn.CONCAT(LEFT(B45,1),C45,"@bbt.com"))</f>
        <v>achoi@bbt.com</v>
      </c>
      <c r="G45" s="28" t="str">
        <f>_xlfn.CONCAT(2015,"-",RIGHT(A45,3))</f>
        <v>2015-042</v>
      </c>
      <c r="H45">
        <v>68</v>
      </c>
      <c r="I45">
        <v>89</v>
      </c>
      <c r="J45">
        <v>79</v>
      </c>
      <c r="K45">
        <v>69</v>
      </c>
      <c r="L45" s="36">
        <v>2024</v>
      </c>
      <c r="N45" s="30">
        <f t="shared" si="1"/>
        <v>76.25</v>
      </c>
      <c r="O45" t="s">
        <v>141</v>
      </c>
      <c r="P45" t="s">
        <v>150</v>
      </c>
      <c r="Q45">
        <v>0</v>
      </c>
      <c r="R45">
        <v>5</v>
      </c>
      <c r="S45">
        <v>4591</v>
      </c>
    </row>
    <row r="46" spans="1:19" x14ac:dyDescent="0.3">
      <c r="A46" t="s">
        <v>78</v>
      </c>
      <c r="B46" t="s">
        <v>53</v>
      </c>
      <c r="C46" t="s">
        <v>201</v>
      </c>
      <c r="D46" t="s">
        <v>36</v>
      </c>
      <c r="E46" s="28" t="str">
        <f>PROPER(_xlfn.CONCAT(B46," ",C46))</f>
        <v>Olivia Hoang</v>
      </c>
      <c r="F46" s="28" t="str">
        <f>LOWER(_xlfn.CONCAT(LEFT(B46,1),C46,"@bbt.com"))</f>
        <v>ohoang@bbt.com</v>
      </c>
      <c r="G46" s="28" t="str">
        <f>_xlfn.CONCAT(2015,"-",RIGHT(A46,3))</f>
        <v>2015-043</v>
      </c>
      <c r="H46">
        <v>72</v>
      </c>
      <c r="I46">
        <v>84</v>
      </c>
      <c r="J46">
        <v>84</v>
      </c>
      <c r="K46">
        <v>84</v>
      </c>
      <c r="L46" s="36">
        <v>2024</v>
      </c>
      <c r="N46" s="30">
        <f t="shared" si="1"/>
        <v>81</v>
      </c>
      <c r="O46" t="s">
        <v>141</v>
      </c>
      <c r="P46" t="s">
        <v>150</v>
      </c>
      <c r="Q46">
        <v>0</v>
      </c>
      <c r="R46">
        <v>15</v>
      </c>
      <c r="S46">
        <v>8173</v>
      </c>
    </row>
    <row r="47" spans="1:19" x14ac:dyDescent="0.3">
      <c r="A47" t="s">
        <v>79</v>
      </c>
      <c r="B47" t="s">
        <v>197</v>
      </c>
      <c r="C47" t="s">
        <v>23</v>
      </c>
      <c r="D47" t="s">
        <v>20</v>
      </c>
      <c r="E47" s="28" t="str">
        <f>PROPER(_xlfn.CONCAT(B47," ",C47))</f>
        <v>Luna Kim</v>
      </c>
      <c r="F47" s="28" t="str">
        <f>LOWER(_xlfn.CONCAT(LEFT(B47,1),C47,"@bbt.com"))</f>
        <v>lkim@bbt.com</v>
      </c>
      <c r="G47" s="28" t="str">
        <f>_xlfn.CONCAT(2015,"-",RIGHT(A47,3))</f>
        <v>2015-044</v>
      </c>
      <c r="H47">
        <v>62</v>
      </c>
      <c r="I47">
        <v>71</v>
      </c>
      <c r="J47">
        <v>88</v>
      </c>
      <c r="K47">
        <v>80</v>
      </c>
      <c r="L47" s="36">
        <v>2022</v>
      </c>
      <c r="N47" s="30">
        <f t="shared" si="1"/>
        <v>75.25</v>
      </c>
      <c r="O47" t="s">
        <v>141</v>
      </c>
      <c r="P47" t="s">
        <v>149</v>
      </c>
      <c r="Q47">
        <v>4</v>
      </c>
      <c r="R47">
        <v>10</v>
      </c>
      <c r="S47">
        <v>2424</v>
      </c>
    </row>
    <row r="48" spans="1:19" x14ac:dyDescent="0.3">
      <c r="A48" t="s">
        <v>80</v>
      </c>
      <c r="B48" t="s">
        <v>209</v>
      </c>
      <c r="C48" t="s">
        <v>186</v>
      </c>
      <c r="D48" t="s">
        <v>9</v>
      </c>
      <c r="E48" s="28" t="str">
        <f>PROPER(_xlfn.CONCAT(B48," ",C48))</f>
        <v>Noah Pham</v>
      </c>
      <c r="F48" s="28" t="str">
        <f>LOWER(_xlfn.CONCAT(LEFT(B48,1),C48,"@bbt.com"))</f>
        <v>npham@bbt.com</v>
      </c>
      <c r="G48" s="28" t="str">
        <f>_xlfn.CONCAT(2015,"-",RIGHT(A48,3))</f>
        <v>2015-045</v>
      </c>
      <c r="H48">
        <v>85</v>
      </c>
      <c r="I48">
        <v>87</v>
      </c>
      <c r="J48">
        <v>87</v>
      </c>
      <c r="K48">
        <v>91</v>
      </c>
      <c r="L48" s="36">
        <v>2022</v>
      </c>
      <c r="N48" s="30">
        <f t="shared" si="1"/>
        <v>87.5</v>
      </c>
      <c r="O48" t="s">
        <v>168</v>
      </c>
      <c r="P48" t="s">
        <v>150</v>
      </c>
      <c r="Q48">
        <v>2</v>
      </c>
      <c r="R48">
        <v>15</v>
      </c>
      <c r="S48">
        <v>3275</v>
      </c>
    </row>
    <row r="49" spans="1:19" x14ac:dyDescent="0.3">
      <c r="A49" t="s">
        <v>81</v>
      </c>
      <c r="B49" t="s">
        <v>198</v>
      </c>
      <c r="C49" t="s">
        <v>14</v>
      </c>
      <c r="D49" t="s">
        <v>20</v>
      </c>
      <c r="E49" s="28" t="str">
        <f>PROPER(_xlfn.CONCAT(B49," ",C49))</f>
        <v>Lucas Pham</v>
      </c>
      <c r="F49" s="28" t="str">
        <f>LOWER(_xlfn.CONCAT(LEFT(B49,1),C49,"@bbt.com"))</f>
        <v>lpham@bbt.com</v>
      </c>
      <c r="G49" s="28" t="str">
        <f>_xlfn.CONCAT(2015,"-",RIGHT(A49,3))</f>
        <v>2015-046</v>
      </c>
      <c r="H49">
        <v>84</v>
      </c>
      <c r="I49">
        <v>85</v>
      </c>
      <c r="J49">
        <v>68</v>
      </c>
      <c r="K49">
        <v>76</v>
      </c>
      <c r="L49" s="36">
        <v>2024</v>
      </c>
      <c r="N49" s="30">
        <f t="shared" si="1"/>
        <v>78.25</v>
      </c>
      <c r="O49" t="s">
        <v>141</v>
      </c>
      <c r="P49" t="s">
        <v>150</v>
      </c>
      <c r="Q49">
        <v>3</v>
      </c>
      <c r="R49">
        <v>15</v>
      </c>
      <c r="S49">
        <v>4421</v>
      </c>
    </row>
    <row r="50" spans="1:19" x14ac:dyDescent="0.3">
      <c r="A50" t="s">
        <v>82</v>
      </c>
      <c r="B50" t="s">
        <v>210</v>
      </c>
      <c r="C50" t="s">
        <v>31</v>
      </c>
      <c r="D50" t="s">
        <v>15</v>
      </c>
      <c r="E50" s="28" t="str">
        <f>PROPER(_xlfn.CONCAT(B50," ",C50))</f>
        <v>Luna Tran</v>
      </c>
      <c r="F50" s="28" t="str">
        <f>LOWER(_xlfn.CONCAT(LEFT(B50,1),C50,"@bbt.com"))</f>
        <v>ltran@bbt.com</v>
      </c>
      <c r="G50" s="28" t="str">
        <f>_xlfn.CONCAT(2015,"-",RIGHT(A50,3))</f>
        <v>2015-047</v>
      </c>
      <c r="H50">
        <v>84</v>
      </c>
      <c r="I50">
        <v>78</v>
      </c>
      <c r="J50">
        <v>77</v>
      </c>
      <c r="K50">
        <v>85</v>
      </c>
      <c r="L50" s="36">
        <v>2023</v>
      </c>
      <c r="N50" s="30">
        <f t="shared" si="1"/>
        <v>81</v>
      </c>
      <c r="O50" t="s">
        <v>141</v>
      </c>
      <c r="P50" t="s">
        <v>149</v>
      </c>
      <c r="Q50">
        <v>0</v>
      </c>
      <c r="R50">
        <v>15</v>
      </c>
      <c r="S50">
        <v>4141</v>
      </c>
    </row>
    <row r="51" spans="1:19" x14ac:dyDescent="0.3">
      <c r="A51" t="s">
        <v>83</v>
      </c>
      <c r="B51" t="s">
        <v>195</v>
      </c>
      <c r="C51" t="s">
        <v>27</v>
      </c>
      <c r="D51" t="s">
        <v>36</v>
      </c>
      <c r="E51" s="28" t="str">
        <f>PROPER(_xlfn.CONCAT(B51," ",C51))</f>
        <v>Mia Choi</v>
      </c>
      <c r="F51" s="28" t="str">
        <f>LOWER(_xlfn.CONCAT(LEFT(B51,1),C51,"@bbt.com"))</f>
        <v>mchoi@bbt.com</v>
      </c>
      <c r="G51" s="28" t="str">
        <f>_xlfn.CONCAT(2015,"-",RIGHT(A51,3))</f>
        <v>2015-048</v>
      </c>
      <c r="H51">
        <v>78</v>
      </c>
      <c r="I51">
        <v>96</v>
      </c>
      <c r="J51">
        <v>78</v>
      </c>
      <c r="K51">
        <v>75</v>
      </c>
      <c r="L51" s="36">
        <v>2022</v>
      </c>
      <c r="N51" s="30">
        <f t="shared" si="1"/>
        <v>81.75</v>
      </c>
      <c r="O51" t="s">
        <v>141</v>
      </c>
      <c r="P51" t="s">
        <v>151</v>
      </c>
      <c r="Q51">
        <v>3</v>
      </c>
      <c r="R51">
        <v>0</v>
      </c>
      <c r="S51">
        <v>2391</v>
      </c>
    </row>
    <row r="52" spans="1:19" x14ac:dyDescent="0.3">
      <c r="A52" t="s">
        <v>84</v>
      </c>
      <c r="B52" t="s">
        <v>179</v>
      </c>
      <c r="C52" t="s">
        <v>48</v>
      </c>
      <c r="D52" t="s">
        <v>36</v>
      </c>
      <c r="E52" s="28" t="str">
        <f>PROPER(_xlfn.CONCAT(B52," ",C52))</f>
        <v>Aiden Chen</v>
      </c>
      <c r="F52" s="28" t="str">
        <f>LOWER(_xlfn.CONCAT(LEFT(B52,1),C52,"@bbt.com"))</f>
        <v>achen@bbt.com</v>
      </c>
      <c r="G52" s="28" t="str">
        <f>_xlfn.CONCAT(2015,"-",RIGHT(A52,3))</f>
        <v>2015-049</v>
      </c>
      <c r="H52">
        <v>71</v>
      </c>
      <c r="I52">
        <v>86</v>
      </c>
      <c r="J52">
        <v>79</v>
      </c>
      <c r="K52">
        <v>90</v>
      </c>
      <c r="L52" s="36">
        <v>2023</v>
      </c>
      <c r="N52" s="30">
        <f t="shared" si="1"/>
        <v>81.5</v>
      </c>
      <c r="O52" t="s">
        <v>141</v>
      </c>
      <c r="P52" t="s">
        <v>151</v>
      </c>
      <c r="Q52">
        <v>4</v>
      </c>
      <c r="R52">
        <v>10</v>
      </c>
      <c r="S52">
        <v>3153</v>
      </c>
    </row>
    <row r="53" spans="1:19" x14ac:dyDescent="0.3">
      <c r="A53" t="s">
        <v>85</v>
      </c>
      <c r="B53" t="s">
        <v>211</v>
      </c>
      <c r="C53" t="s">
        <v>204</v>
      </c>
      <c r="D53" t="s">
        <v>36</v>
      </c>
      <c r="E53" s="28" t="str">
        <f>PROPER(_xlfn.CONCAT(B53," ",C53))</f>
        <v>Aiden Lee</v>
      </c>
      <c r="F53" s="28" t="str">
        <f>LOWER(_xlfn.CONCAT(LEFT(B53,1),C53,"@bbt.com"))</f>
        <v>alee@bbt.com</v>
      </c>
      <c r="G53" s="28" t="str">
        <f>_xlfn.CONCAT(2015,"-",RIGHT(A53,3))</f>
        <v>2015-050</v>
      </c>
      <c r="H53">
        <v>85</v>
      </c>
      <c r="I53">
        <v>73</v>
      </c>
      <c r="J53">
        <v>71</v>
      </c>
      <c r="K53">
        <v>80</v>
      </c>
      <c r="L53" s="36">
        <v>2023</v>
      </c>
      <c r="N53" s="30">
        <f t="shared" si="1"/>
        <v>77.25</v>
      </c>
      <c r="O53" t="s">
        <v>141</v>
      </c>
      <c r="P53" t="s">
        <v>151</v>
      </c>
      <c r="Q53">
        <v>2</v>
      </c>
      <c r="R53">
        <v>5</v>
      </c>
      <c r="S53">
        <v>5221</v>
      </c>
    </row>
    <row r="54" spans="1:19" x14ac:dyDescent="0.3">
      <c r="A54" t="s">
        <v>86</v>
      </c>
      <c r="B54" t="s">
        <v>26</v>
      </c>
      <c r="C54" t="s">
        <v>14</v>
      </c>
      <c r="D54" t="s">
        <v>36</v>
      </c>
      <c r="E54" s="28" t="str">
        <f>PROPER(_xlfn.CONCAT(B54," ",C54))</f>
        <v>Lucas Pham</v>
      </c>
      <c r="F54" s="28" t="str">
        <f>LOWER(_xlfn.CONCAT(LEFT(B54,1),C54,"@bbt.com"))</f>
        <v>lpham@bbt.com</v>
      </c>
      <c r="G54" s="28" t="str">
        <f>_xlfn.CONCAT(2015,"-",RIGHT(A54,3))</f>
        <v>2015-051</v>
      </c>
      <c r="H54">
        <v>86</v>
      </c>
      <c r="I54">
        <v>68</v>
      </c>
      <c r="J54">
        <v>76</v>
      </c>
      <c r="K54">
        <v>87</v>
      </c>
      <c r="L54" s="36">
        <v>2023</v>
      </c>
      <c r="N54" s="30">
        <f t="shared" si="1"/>
        <v>79.25</v>
      </c>
      <c r="O54" t="s">
        <v>141</v>
      </c>
      <c r="P54" t="s">
        <v>150</v>
      </c>
      <c r="Q54">
        <v>3</v>
      </c>
      <c r="R54">
        <v>0</v>
      </c>
      <c r="S54">
        <v>7433</v>
      </c>
    </row>
    <row r="55" spans="1:19" x14ac:dyDescent="0.3">
      <c r="A55" t="s">
        <v>87</v>
      </c>
      <c r="B55" t="s">
        <v>197</v>
      </c>
      <c r="C55" t="s">
        <v>27</v>
      </c>
      <c r="D55" t="s">
        <v>15</v>
      </c>
      <c r="E55" s="28" t="str">
        <f>PROPER(_xlfn.CONCAT(B55," ",C55))</f>
        <v>Luna Choi</v>
      </c>
      <c r="F55" s="28" t="str">
        <f>LOWER(_xlfn.CONCAT(LEFT(B55,1),C55,"@bbt.com"))</f>
        <v>lchoi@bbt.com</v>
      </c>
      <c r="G55" s="28" t="str">
        <f>_xlfn.CONCAT(2015,"-",RIGHT(A55,3))</f>
        <v>2015-052</v>
      </c>
      <c r="H55">
        <v>81</v>
      </c>
      <c r="I55">
        <v>84</v>
      </c>
      <c r="J55">
        <v>81</v>
      </c>
      <c r="K55">
        <v>86</v>
      </c>
      <c r="L55" s="36">
        <v>2022</v>
      </c>
      <c r="N55" s="30">
        <f t="shared" si="1"/>
        <v>83</v>
      </c>
      <c r="O55" t="s">
        <v>141</v>
      </c>
      <c r="P55" t="s">
        <v>149</v>
      </c>
      <c r="Q55">
        <v>3</v>
      </c>
      <c r="R55">
        <v>10</v>
      </c>
      <c r="S55">
        <v>4003</v>
      </c>
    </row>
    <row r="56" spans="1:19" x14ac:dyDescent="0.3">
      <c r="A56" t="s">
        <v>88</v>
      </c>
      <c r="B56" t="s">
        <v>34</v>
      </c>
      <c r="C56" t="s">
        <v>188</v>
      </c>
      <c r="D56" t="s">
        <v>9</v>
      </c>
      <c r="E56" s="28" t="str">
        <f>PROPER(_xlfn.CONCAT(B56," ",C56))</f>
        <v>Emma Nguyen</v>
      </c>
      <c r="F56" s="28" t="str">
        <f>LOWER(_xlfn.CONCAT(LEFT(B56,1),C56,"@bbt.com"))</f>
        <v>enguyen@bbt.com</v>
      </c>
      <c r="G56" s="28" t="str">
        <f>_xlfn.CONCAT(2015,"-",RIGHT(A56,3))</f>
        <v>2015-053</v>
      </c>
      <c r="H56">
        <v>88</v>
      </c>
      <c r="I56">
        <v>86</v>
      </c>
      <c r="J56">
        <v>88</v>
      </c>
      <c r="K56">
        <v>92</v>
      </c>
      <c r="L56" s="36">
        <v>2023</v>
      </c>
      <c r="N56" s="30">
        <f t="shared" si="1"/>
        <v>88.5</v>
      </c>
      <c r="O56" t="s">
        <v>168</v>
      </c>
      <c r="P56" t="s">
        <v>150</v>
      </c>
      <c r="Q56">
        <v>3</v>
      </c>
      <c r="R56">
        <v>25</v>
      </c>
      <c r="S56">
        <v>2796</v>
      </c>
    </row>
    <row r="57" spans="1:19" x14ac:dyDescent="0.3">
      <c r="A57" t="s">
        <v>89</v>
      </c>
      <c r="B57" t="s">
        <v>211</v>
      </c>
      <c r="C57" t="s">
        <v>8</v>
      </c>
      <c r="D57" t="s">
        <v>15</v>
      </c>
      <c r="E57" s="28" t="str">
        <f>PROPER(_xlfn.CONCAT(B57," ",C57))</f>
        <v>Aiden Hoang</v>
      </c>
      <c r="F57" s="28" t="str">
        <f>LOWER(_xlfn.CONCAT(LEFT(B57,1),C57,"@bbt.com"))</f>
        <v>ahoang@bbt.com</v>
      </c>
      <c r="G57" s="28" t="str">
        <f>_xlfn.CONCAT(2015,"-",RIGHT(A57,3))</f>
        <v>2015-054</v>
      </c>
      <c r="H57">
        <v>88</v>
      </c>
      <c r="I57">
        <v>84</v>
      </c>
      <c r="J57">
        <v>78</v>
      </c>
      <c r="K57">
        <v>77</v>
      </c>
      <c r="L57" s="36">
        <v>2022</v>
      </c>
      <c r="N57" s="30">
        <f t="shared" si="1"/>
        <v>81.75</v>
      </c>
      <c r="O57" t="s">
        <v>141</v>
      </c>
      <c r="P57" t="s">
        <v>150</v>
      </c>
      <c r="Q57">
        <v>0</v>
      </c>
      <c r="R57">
        <v>25</v>
      </c>
      <c r="S57">
        <v>7382</v>
      </c>
    </row>
    <row r="58" spans="1:19" x14ac:dyDescent="0.3">
      <c r="A58" t="s">
        <v>90</v>
      </c>
      <c r="B58" t="s">
        <v>18</v>
      </c>
      <c r="C58" t="s">
        <v>188</v>
      </c>
      <c r="D58" t="s">
        <v>36</v>
      </c>
      <c r="E58" s="28" t="str">
        <f>PROPER(_xlfn.CONCAT(B58," ",C58))</f>
        <v>Aiden Nguyen</v>
      </c>
      <c r="F58" s="28" t="str">
        <f>LOWER(_xlfn.CONCAT(LEFT(B58,1),C58,"@bbt.com"))</f>
        <v>anguyen@bbt.com</v>
      </c>
      <c r="G58" s="28" t="str">
        <f>_xlfn.CONCAT(2015,"-",RIGHT(A58,3))</f>
        <v>2015-055</v>
      </c>
      <c r="H58">
        <v>95</v>
      </c>
      <c r="I58">
        <v>78</v>
      </c>
      <c r="J58">
        <v>79</v>
      </c>
      <c r="K58">
        <v>80</v>
      </c>
      <c r="L58" s="36">
        <v>2023</v>
      </c>
      <c r="N58" s="30">
        <f t="shared" si="1"/>
        <v>83</v>
      </c>
      <c r="O58" t="s">
        <v>141</v>
      </c>
      <c r="P58" t="s">
        <v>150</v>
      </c>
      <c r="Q58">
        <v>2</v>
      </c>
      <c r="R58">
        <v>25</v>
      </c>
      <c r="S58">
        <v>6765</v>
      </c>
    </row>
    <row r="59" spans="1:19" x14ac:dyDescent="0.3">
      <c r="A59" t="s">
        <v>91</v>
      </c>
      <c r="B59" t="s">
        <v>177</v>
      </c>
      <c r="C59" t="s">
        <v>39</v>
      </c>
      <c r="D59" t="s">
        <v>15</v>
      </c>
      <c r="E59" s="28" t="str">
        <f>PROPER(_xlfn.CONCAT(B59," ",C59))</f>
        <v>Liam Nguyen</v>
      </c>
      <c r="F59" s="28" t="str">
        <f>LOWER(_xlfn.CONCAT(LEFT(B59,1),C59,"@bbt.com"))</f>
        <v>lnguyen@bbt.com</v>
      </c>
      <c r="G59" s="28" t="str">
        <f>_xlfn.CONCAT(2015,"-",RIGHT(A59,3))</f>
        <v>2015-056</v>
      </c>
      <c r="H59">
        <v>68</v>
      </c>
      <c r="I59">
        <v>78</v>
      </c>
      <c r="J59">
        <v>81</v>
      </c>
      <c r="K59">
        <v>88</v>
      </c>
      <c r="L59" s="36">
        <v>2024</v>
      </c>
      <c r="N59" s="30">
        <f t="shared" si="1"/>
        <v>78.75</v>
      </c>
      <c r="O59" t="s">
        <v>141</v>
      </c>
      <c r="P59" t="s">
        <v>149</v>
      </c>
      <c r="Q59">
        <v>2</v>
      </c>
      <c r="R59">
        <v>20</v>
      </c>
      <c r="S59">
        <v>8129</v>
      </c>
    </row>
    <row r="60" spans="1:19" x14ac:dyDescent="0.3">
      <c r="A60" t="s">
        <v>92</v>
      </c>
      <c r="B60" t="s">
        <v>210</v>
      </c>
      <c r="C60" t="s">
        <v>201</v>
      </c>
      <c r="D60" t="s">
        <v>20</v>
      </c>
      <c r="E60" s="28" t="str">
        <f>PROPER(_xlfn.CONCAT(B60," ",C60))</f>
        <v>Luna Hoang</v>
      </c>
      <c r="F60" s="28" t="str">
        <f>LOWER(_xlfn.CONCAT(LEFT(B60,1),C60,"@bbt.com"))</f>
        <v>lhoang@bbt.com</v>
      </c>
      <c r="G60" s="28" t="str">
        <f>_xlfn.CONCAT(2015,"-",RIGHT(A60,3))</f>
        <v>2015-057</v>
      </c>
      <c r="H60">
        <v>73</v>
      </c>
      <c r="I60">
        <v>94</v>
      </c>
      <c r="J60">
        <v>72</v>
      </c>
      <c r="K60">
        <v>90</v>
      </c>
      <c r="L60" s="36">
        <v>2024</v>
      </c>
      <c r="N60" s="30">
        <f t="shared" si="1"/>
        <v>82.25</v>
      </c>
      <c r="O60" t="s">
        <v>141</v>
      </c>
      <c r="P60" t="s">
        <v>151</v>
      </c>
      <c r="Q60">
        <v>4</v>
      </c>
      <c r="R60">
        <v>10</v>
      </c>
      <c r="S60">
        <v>4307</v>
      </c>
    </row>
    <row r="61" spans="1:19" x14ac:dyDescent="0.3">
      <c r="A61" t="s">
        <v>93</v>
      </c>
      <c r="B61" t="s">
        <v>181</v>
      </c>
      <c r="C61" t="s">
        <v>8</v>
      </c>
      <c r="D61" t="s">
        <v>36</v>
      </c>
      <c r="E61" s="28" t="str">
        <f>PROPER(_xlfn.CONCAT(B61," ",C61))</f>
        <v>Lucas Hoang</v>
      </c>
      <c r="F61" s="28" t="str">
        <f>LOWER(_xlfn.CONCAT(LEFT(B61,1),C61,"@bbt.com"))</f>
        <v>lhoang@bbt.com</v>
      </c>
      <c r="G61" s="28" t="str">
        <f>_xlfn.CONCAT(2015,"-",RIGHT(A61,3))</f>
        <v>2015-058</v>
      </c>
      <c r="H61">
        <v>71</v>
      </c>
      <c r="I61">
        <v>79</v>
      </c>
      <c r="J61">
        <v>66</v>
      </c>
      <c r="K61">
        <v>80</v>
      </c>
      <c r="L61" s="36">
        <v>2022</v>
      </c>
      <c r="N61" s="30">
        <f t="shared" si="1"/>
        <v>74</v>
      </c>
      <c r="O61" t="s">
        <v>142</v>
      </c>
      <c r="P61" t="s">
        <v>149</v>
      </c>
      <c r="Q61">
        <v>4</v>
      </c>
      <c r="R61">
        <v>5</v>
      </c>
      <c r="S61">
        <v>6737</v>
      </c>
    </row>
    <row r="62" spans="1:19" x14ac:dyDescent="0.3">
      <c r="A62" t="s">
        <v>94</v>
      </c>
      <c r="B62" t="s">
        <v>210</v>
      </c>
      <c r="C62" t="s">
        <v>46</v>
      </c>
      <c r="D62" t="s">
        <v>15</v>
      </c>
      <c r="E62" s="28" t="str">
        <f>PROPER(_xlfn.CONCAT(B62," ",C62))</f>
        <v>Luna Lin</v>
      </c>
      <c r="F62" s="28" t="str">
        <f>LOWER(_xlfn.CONCAT(LEFT(B62,1),C62,"@bbt.com"))</f>
        <v>llin@bbt.com</v>
      </c>
      <c r="G62" s="28" t="str">
        <f>_xlfn.CONCAT(2015,"-",RIGHT(A62,3))</f>
        <v>2015-059</v>
      </c>
      <c r="H62">
        <v>85</v>
      </c>
      <c r="I62">
        <v>75</v>
      </c>
      <c r="J62">
        <v>87</v>
      </c>
      <c r="K62">
        <v>78</v>
      </c>
      <c r="L62" s="36">
        <v>2024</v>
      </c>
      <c r="N62" s="30">
        <f t="shared" si="1"/>
        <v>81.25</v>
      </c>
      <c r="O62" t="s">
        <v>141</v>
      </c>
      <c r="P62" t="s">
        <v>151</v>
      </c>
      <c r="Q62">
        <v>2</v>
      </c>
      <c r="R62">
        <v>0</v>
      </c>
      <c r="S62">
        <v>9104</v>
      </c>
    </row>
    <row r="63" spans="1:19" x14ac:dyDescent="0.3">
      <c r="A63" t="s">
        <v>95</v>
      </c>
      <c r="B63" t="s">
        <v>211</v>
      </c>
      <c r="C63" t="s">
        <v>39</v>
      </c>
      <c r="D63" t="s">
        <v>9</v>
      </c>
      <c r="E63" s="28" t="str">
        <f>PROPER(_xlfn.CONCAT(B63," ",C63))</f>
        <v>Aiden Nguyen</v>
      </c>
      <c r="F63" s="28" t="str">
        <f>LOWER(_xlfn.CONCAT(LEFT(B63,1),C63,"@bbt.com"))</f>
        <v>anguyen@bbt.com</v>
      </c>
      <c r="G63" s="28" t="str">
        <f>_xlfn.CONCAT(2015,"-",RIGHT(A63,3))</f>
        <v>2015-060</v>
      </c>
      <c r="H63">
        <v>85</v>
      </c>
      <c r="I63">
        <v>87</v>
      </c>
      <c r="J63">
        <v>89</v>
      </c>
      <c r="K63">
        <v>90</v>
      </c>
      <c r="L63" s="36">
        <v>2024</v>
      </c>
      <c r="N63" s="30">
        <f t="shared" si="1"/>
        <v>87.75</v>
      </c>
      <c r="O63" t="s">
        <v>168</v>
      </c>
      <c r="P63" t="s">
        <v>149</v>
      </c>
      <c r="Q63">
        <v>2</v>
      </c>
      <c r="R63">
        <v>0</v>
      </c>
      <c r="S63">
        <v>7650</v>
      </c>
    </row>
    <row r="64" spans="1:19" x14ac:dyDescent="0.3">
      <c r="A64" t="s">
        <v>96</v>
      </c>
      <c r="B64" t="s">
        <v>197</v>
      </c>
      <c r="C64" t="s">
        <v>8</v>
      </c>
      <c r="D64" t="s">
        <v>9</v>
      </c>
      <c r="E64" s="28" t="str">
        <f>PROPER(_xlfn.CONCAT(B64," ",C64))</f>
        <v>Luna Hoang</v>
      </c>
      <c r="F64" s="28" t="str">
        <f>LOWER(_xlfn.CONCAT(LEFT(B64,1),C64,"@bbt.com"))</f>
        <v>lhoang@bbt.com</v>
      </c>
      <c r="G64" s="28" t="str">
        <f>_xlfn.CONCAT(2015,"-",RIGHT(A64,3))</f>
        <v>2015-061</v>
      </c>
      <c r="H64">
        <v>84</v>
      </c>
      <c r="I64">
        <v>88</v>
      </c>
      <c r="J64">
        <v>80</v>
      </c>
      <c r="K64">
        <v>86</v>
      </c>
      <c r="L64" s="36">
        <v>2023</v>
      </c>
      <c r="N64" s="30">
        <f t="shared" si="1"/>
        <v>84.5</v>
      </c>
      <c r="O64" t="s">
        <v>141</v>
      </c>
      <c r="P64" t="s">
        <v>151</v>
      </c>
      <c r="Q64">
        <v>3</v>
      </c>
      <c r="R64">
        <v>0</v>
      </c>
      <c r="S64">
        <v>7677</v>
      </c>
    </row>
    <row r="65" spans="1:19" x14ac:dyDescent="0.3">
      <c r="A65" t="s">
        <v>97</v>
      </c>
      <c r="B65" t="s">
        <v>195</v>
      </c>
      <c r="C65" t="s">
        <v>200</v>
      </c>
      <c r="D65" t="s">
        <v>9</v>
      </c>
      <c r="E65" s="28" t="str">
        <f>PROPER(_xlfn.CONCAT(B65," ",C65))</f>
        <v>Mia Lin</v>
      </c>
      <c r="F65" s="28" t="str">
        <f>LOWER(_xlfn.CONCAT(LEFT(B65,1),C65,"@bbt.com"))</f>
        <v>mlin@bbt.com</v>
      </c>
      <c r="G65" s="28" t="str">
        <f>_xlfn.CONCAT(2015,"-",RIGHT(A65,3))</f>
        <v>2015-062</v>
      </c>
      <c r="H65">
        <v>93</v>
      </c>
      <c r="I65">
        <v>89</v>
      </c>
      <c r="J65">
        <v>91</v>
      </c>
      <c r="K65">
        <v>73</v>
      </c>
      <c r="L65" s="36">
        <v>2022</v>
      </c>
      <c r="N65" s="30">
        <f t="shared" si="1"/>
        <v>86.5</v>
      </c>
      <c r="O65" t="s">
        <v>168</v>
      </c>
      <c r="P65" t="s">
        <v>150</v>
      </c>
      <c r="Q65">
        <v>3</v>
      </c>
      <c r="R65">
        <v>10</v>
      </c>
      <c r="S65">
        <v>6102</v>
      </c>
    </row>
    <row r="66" spans="1:19" x14ac:dyDescent="0.3">
      <c r="A66" t="s">
        <v>98</v>
      </c>
      <c r="B66" t="s">
        <v>202</v>
      </c>
      <c r="C66" t="s">
        <v>54</v>
      </c>
      <c r="D66" t="s">
        <v>20</v>
      </c>
      <c r="E66" s="28" t="str">
        <f>PROPER(_xlfn.CONCAT(B66," ",C66))</f>
        <v>Ethan Lee</v>
      </c>
      <c r="F66" s="28" t="str">
        <f>LOWER(_xlfn.CONCAT(LEFT(B66,1),C66,"@bbt.com"))</f>
        <v>elee@bbt.com</v>
      </c>
      <c r="G66" s="28" t="str">
        <f>_xlfn.CONCAT(2015,"-",RIGHT(A66,3))</f>
        <v>2015-063</v>
      </c>
      <c r="H66">
        <v>75</v>
      </c>
      <c r="I66">
        <v>67</v>
      </c>
      <c r="J66">
        <v>80</v>
      </c>
      <c r="K66">
        <v>69</v>
      </c>
      <c r="L66" s="36">
        <v>2023</v>
      </c>
      <c r="N66" s="30">
        <f t="shared" si="1"/>
        <v>72.75</v>
      </c>
      <c r="O66" t="s">
        <v>142</v>
      </c>
      <c r="P66" t="s">
        <v>151</v>
      </c>
      <c r="Q66">
        <v>3</v>
      </c>
      <c r="R66">
        <v>15</v>
      </c>
      <c r="S66">
        <v>8272</v>
      </c>
    </row>
    <row r="67" spans="1:19" x14ac:dyDescent="0.3">
      <c r="A67" t="s">
        <v>99</v>
      </c>
      <c r="B67" t="s">
        <v>179</v>
      </c>
      <c r="C67" t="s">
        <v>212</v>
      </c>
      <c r="D67" t="s">
        <v>36</v>
      </c>
      <c r="E67" s="28" t="str">
        <f>PROPER(_xlfn.CONCAT(B67," ",C67))</f>
        <v>Aiden Kim</v>
      </c>
      <c r="F67" s="28" t="str">
        <f>LOWER(_xlfn.CONCAT(LEFT(B67,1),C67,"@bbt.com"))</f>
        <v>akim@bbt.com</v>
      </c>
      <c r="G67" s="28" t="str">
        <f>_xlfn.CONCAT(2015,"-",RIGHT(A67,3))</f>
        <v>2015-064</v>
      </c>
      <c r="H67">
        <v>83</v>
      </c>
      <c r="I67">
        <v>77</v>
      </c>
      <c r="J67">
        <v>86</v>
      </c>
      <c r="K67">
        <v>83</v>
      </c>
      <c r="L67" s="36">
        <v>2023</v>
      </c>
      <c r="N67" s="30">
        <f t="shared" si="1"/>
        <v>82.25</v>
      </c>
      <c r="O67" t="s">
        <v>141</v>
      </c>
      <c r="P67" t="s">
        <v>150</v>
      </c>
      <c r="Q67">
        <v>3</v>
      </c>
      <c r="R67">
        <v>25</v>
      </c>
      <c r="S67">
        <v>5107</v>
      </c>
    </row>
    <row r="68" spans="1:19" x14ac:dyDescent="0.3">
      <c r="A68" t="s">
        <v>100</v>
      </c>
      <c r="B68" t="s">
        <v>205</v>
      </c>
      <c r="C68" t="s">
        <v>192</v>
      </c>
      <c r="D68" t="s">
        <v>9</v>
      </c>
      <c r="E68" s="28" t="str">
        <f>PROPER(_xlfn.CONCAT(B68," ",C68))</f>
        <v>Emma Lee</v>
      </c>
      <c r="F68" s="28" t="str">
        <f>LOWER(_xlfn.CONCAT(LEFT(B68,1),C68,"@bbt.com"))</f>
        <v>elee@bbt.com</v>
      </c>
      <c r="G68" s="28" t="str">
        <f>_xlfn.CONCAT(2015,"-",RIGHT(A68,3))</f>
        <v>2015-065</v>
      </c>
      <c r="H68">
        <v>92</v>
      </c>
      <c r="I68">
        <v>91</v>
      </c>
      <c r="J68">
        <v>85</v>
      </c>
      <c r="K68">
        <v>72</v>
      </c>
      <c r="L68" s="36">
        <v>2023</v>
      </c>
      <c r="N68" s="30">
        <f t="shared" ref="N68:N103" si="2">AVERAGE($H68:$K68)</f>
        <v>85</v>
      </c>
      <c r="O68" t="s">
        <v>141</v>
      </c>
      <c r="P68" t="s">
        <v>151</v>
      </c>
      <c r="Q68">
        <v>1</v>
      </c>
      <c r="R68">
        <v>15</v>
      </c>
      <c r="S68">
        <v>6147</v>
      </c>
    </row>
    <row r="69" spans="1:19" x14ac:dyDescent="0.3">
      <c r="A69" t="s">
        <v>101</v>
      </c>
      <c r="B69" t="s">
        <v>30</v>
      </c>
      <c r="C69" t="s">
        <v>190</v>
      </c>
      <c r="D69" t="s">
        <v>15</v>
      </c>
      <c r="E69" s="28" t="str">
        <f>PROPER(_xlfn.CONCAT(B69," ",C69))</f>
        <v>Ethan Choi</v>
      </c>
      <c r="F69" s="28" t="str">
        <f>LOWER(_xlfn.CONCAT(LEFT(B69,1),C69,"@bbt.com"))</f>
        <v>echoi@bbt.com</v>
      </c>
      <c r="G69" s="28" t="str">
        <f>_xlfn.CONCAT(2015,"-",RIGHT(A69,3))</f>
        <v>2015-066</v>
      </c>
      <c r="H69">
        <v>84</v>
      </c>
      <c r="I69">
        <v>78</v>
      </c>
      <c r="J69">
        <v>71</v>
      </c>
      <c r="K69">
        <v>79</v>
      </c>
      <c r="L69" s="36">
        <v>2023</v>
      </c>
      <c r="N69" s="30">
        <f t="shared" si="2"/>
        <v>78</v>
      </c>
      <c r="O69" t="s">
        <v>141</v>
      </c>
      <c r="P69" t="s">
        <v>150</v>
      </c>
      <c r="Q69">
        <v>1</v>
      </c>
      <c r="R69">
        <v>0</v>
      </c>
      <c r="S69">
        <v>5961</v>
      </c>
    </row>
    <row r="70" spans="1:19" x14ac:dyDescent="0.3">
      <c r="A70" t="s">
        <v>102</v>
      </c>
      <c r="B70" t="s">
        <v>197</v>
      </c>
      <c r="C70" t="s">
        <v>183</v>
      </c>
      <c r="D70" t="s">
        <v>36</v>
      </c>
      <c r="E70" s="28" t="str">
        <f>PROPER(_xlfn.CONCAT(B70," ",C70))</f>
        <v>Luna Wong</v>
      </c>
      <c r="F70" s="28" t="str">
        <f>LOWER(_xlfn.CONCAT(LEFT(B70,1),C70,"@bbt.com"))</f>
        <v>lwong@bbt.com</v>
      </c>
      <c r="G70" s="28" t="str">
        <f>_xlfn.CONCAT(2015,"-",RIGHT(A70,3))</f>
        <v>2015-067</v>
      </c>
      <c r="H70">
        <v>70</v>
      </c>
      <c r="I70">
        <v>83</v>
      </c>
      <c r="J70">
        <v>75</v>
      </c>
      <c r="K70">
        <v>84</v>
      </c>
      <c r="L70" s="36">
        <v>2023</v>
      </c>
      <c r="N70" s="30">
        <f t="shared" si="2"/>
        <v>78</v>
      </c>
      <c r="O70" t="s">
        <v>141</v>
      </c>
      <c r="P70" t="s">
        <v>150</v>
      </c>
      <c r="Q70">
        <v>3</v>
      </c>
      <c r="R70">
        <v>0</v>
      </c>
      <c r="S70">
        <v>5327</v>
      </c>
    </row>
    <row r="71" spans="1:19" x14ac:dyDescent="0.3">
      <c r="A71" t="s">
        <v>103</v>
      </c>
      <c r="B71" t="s">
        <v>30</v>
      </c>
      <c r="C71" t="s">
        <v>212</v>
      </c>
      <c r="D71" t="s">
        <v>9</v>
      </c>
      <c r="E71" s="28" t="str">
        <f>PROPER(_xlfn.CONCAT(B71," ",C71))</f>
        <v>Ethan Kim</v>
      </c>
      <c r="F71" s="28" t="str">
        <f>LOWER(_xlfn.CONCAT(LEFT(B71,1),C71,"@bbt.com"))</f>
        <v>ekim@bbt.com</v>
      </c>
      <c r="G71" s="28" t="str">
        <f>_xlfn.CONCAT(2015,"-",RIGHT(A71,3))</f>
        <v>2015-068</v>
      </c>
      <c r="H71">
        <v>91</v>
      </c>
      <c r="I71">
        <v>92</v>
      </c>
      <c r="J71">
        <v>85</v>
      </c>
      <c r="K71">
        <v>91</v>
      </c>
      <c r="L71" s="36">
        <v>2023</v>
      </c>
      <c r="N71" s="30">
        <f t="shared" si="2"/>
        <v>89.75</v>
      </c>
      <c r="O71" t="s">
        <v>168</v>
      </c>
      <c r="P71" t="s">
        <v>151</v>
      </c>
      <c r="Q71">
        <v>1</v>
      </c>
      <c r="R71">
        <v>20</v>
      </c>
      <c r="S71">
        <v>3984</v>
      </c>
    </row>
    <row r="72" spans="1:19" x14ac:dyDescent="0.3">
      <c r="A72" t="s">
        <v>104</v>
      </c>
      <c r="B72" t="s">
        <v>205</v>
      </c>
      <c r="C72" t="s">
        <v>182</v>
      </c>
      <c r="D72" t="s">
        <v>20</v>
      </c>
      <c r="E72" s="28" t="str">
        <f>PROPER(_xlfn.CONCAT(B72," ",C72))</f>
        <v>Emma Tran</v>
      </c>
      <c r="F72" s="28" t="str">
        <f>LOWER(_xlfn.CONCAT(LEFT(B72,1),C72,"@bbt.com"))</f>
        <v>etran@bbt.com</v>
      </c>
      <c r="G72" s="28" t="str">
        <f>_xlfn.CONCAT(2015,"-",RIGHT(A72,3))</f>
        <v>2015-069</v>
      </c>
      <c r="H72">
        <v>68</v>
      </c>
      <c r="I72">
        <v>92</v>
      </c>
      <c r="J72">
        <v>91</v>
      </c>
      <c r="K72">
        <v>86</v>
      </c>
      <c r="L72" s="36">
        <v>2023</v>
      </c>
      <c r="N72" s="30">
        <f t="shared" si="2"/>
        <v>84.25</v>
      </c>
      <c r="O72" t="s">
        <v>141</v>
      </c>
      <c r="P72" t="s">
        <v>150</v>
      </c>
      <c r="Q72">
        <v>3</v>
      </c>
      <c r="R72">
        <v>15</v>
      </c>
      <c r="S72">
        <v>4807</v>
      </c>
    </row>
    <row r="73" spans="1:19" x14ac:dyDescent="0.3">
      <c r="A73" t="s">
        <v>105</v>
      </c>
      <c r="B73" t="s">
        <v>210</v>
      </c>
      <c r="C73" t="s">
        <v>203</v>
      </c>
      <c r="D73" t="s">
        <v>15</v>
      </c>
      <c r="E73" s="28" t="str">
        <f>PROPER(_xlfn.CONCAT(B73," ",C73))</f>
        <v>Luna Nguyen</v>
      </c>
      <c r="F73" s="28" t="str">
        <f>LOWER(_xlfn.CONCAT(LEFT(B73,1),C73,"@bbt.com"))</f>
        <v>lnguyen@bbt.com</v>
      </c>
      <c r="G73" s="28" t="str">
        <f>_xlfn.CONCAT(2015,"-",RIGHT(A73,3))</f>
        <v>2015-070</v>
      </c>
      <c r="H73">
        <v>70</v>
      </c>
      <c r="I73">
        <v>82</v>
      </c>
      <c r="J73">
        <v>83</v>
      </c>
      <c r="K73">
        <v>91</v>
      </c>
      <c r="L73" s="36">
        <v>2022</v>
      </c>
      <c r="N73" s="30">
        <f t="shared" si="2"/>
        <v>81.5</v>
      </c>
      <c r="O73" t="s">
        <v>141</v>
      </c>
      <c r="P73" t="s">
        <v>150</v>
      </c>
      <c r="Q73">
        <v>0</v>
      </c>
      <c r="R73">
        <v>15</v>
      </c>
      <c r="S73">
        <v>1248</v>
      </c>
    </row>
    <row r="74" spans="1:19" x14ac:dyDescent="0.3">
      <c r="A74" t="s">
        <v>106</v>
      </c>
      <c r="B74" t="s">
        <v>42</v>
      </c>
      <c r="C74" t="s">
        <v>196</v>
      </c>
      <c r="D74" t="s">
        <v>15</v>
      </c>
      <c r="E74" s="28" t="str">
        <f>PROPER(_xlfn.CONCAT(B74," ",C74))</f>
        <v>Luna Chen</v>
      </c>
      <c r="F74" s="28" t="str">
        <f>LOWER(_xlfn.CONCAT(LEFT(B74,1),C74,"@bbt.com"))</f>
        <v>lchen@bbt.com</v>
      </c>
      <c r="G74" s="28" t="str">
        <f>_xlfn.CONCAT(2015,"-",RIGHT(A74,3))</f>
        <v>2015-071</v>
      </c>
      <c r="H74">
        <v>84</v>
      </c>
      <c r="I74">
        <v>88</v>
      </c>
      <c r="J74">
        <v>72</v>
      </c>
      <c r="K74">
        <v>79</v>
      </c>
      <c r="L74" s="36">
        <v>2024</v>
      </c>
      <c r="N74" s="30">
        <f t="shared" si="2"/>
        <v>80.75</v>
      </c>
      <c r="O74" t="s">
        <v>141</v>
      </c>
      <c r="P74" t="s">
        <v>151</v>
      </c>
      <c r="Q74">
        <v>4</v>
      </c>
      <c r="R74">
        <v>15</v>
      </c>
      <c r="S74">
        <v>4508</v>
      </c>
    </row>
    <row r="75" spans="1:19" x14ac:dyDescent="0.3">
      <c r="A75" t="s">
        <v>107</v>
      </c>
      <c r="B75" t="s">
        <v>42</v>
      </c>
      <c r="C75" t="s">
        <v>213</v>
      </c>
      <c r="D75" t="s">
        <v>15</v>
      </c>
      <c r="E75" s="28" t="str">
        <f>PROPER(_xlfn.CONCAT(B75," ",C75))</f>
        <v>Luna Kim</v>
      </c>
      <c r="F75" s="28" t="str">
        <f>LOWER(_xlfn.CONCAT(LEFT(B75,1),C75,"@bbt.com"))</f>
        <v>lkim@bbt.com</v>
      </c>
      <c r="G75" s="28" t="str">
        <f>_xlfn.CONCAT(2015,"-",RIGHT(A75,3))</f>
        <v>2015-072</v>
      </c>
      <c r="H75">
        <v>74</v>
      </c>
      <c r="I75">
        <v>92</v>
      </c>
      <c r="J75">
        <v>72</v>
      </c>
      <c r="K75">
        <v>81</v>
      </c>
      <c r="L75" s="36">
        <v>2023</v>
      </c>
      <c r="N75" s="30">
        <f t="shared" si="2"/>
        <v>79.75</v>
      </c>
      <c r="O75" t="s">
        <v>141</v>
      </c>
      <c r="P75" t="s">
        <v>151</v>
      </c>
      <c r="Q75">
        <v>4</v>
      </c>
      <c r="R75">
        <v>10</v>
      </c>
      <c r="S75">
        <v>1322</v>
      </c>
    </row>
    <row r="76" spans="1:19" x14ac:dyDescent="0.3">
      <c r="A76" t="s">
        <v>108</v>
      </c>
      <c r="B76" t="s">
        <v>197</v>
      </c>
      <c r="C76" t="s">
        <v>214</v>
      </c>
      <c r="D76" t="s">
        <v>9</v>
      </c>
      <c r="E76" s="28" t="str">
        <f>PROPER(_xlfn.CONCAT(B76," ",C76))</f>
        <v>Luna Lin</v>
      </c>
      <c r="F76" s="28" t="str">
        <f>LOWER(_xlfn.CONCAT(LEFT(B76,1),C76,"@bbt.com"))</f>
        <v>llin@bbt.com</v>
      </c>
      <c r="G76" s="28" t="str">
        <f>_xlfn.CONCAT(2015,"-",RIGHT(A76,3))</f>
        <v>2015-073</v>
      </c>
      <c r="H76">
        <v>90</v>
      </c>
      <c r="I76">
        <v>88</v>
      </c>
      <c r="J76">
        <v>82</v>
      </c>
      <c r="K76">
        <v>92</v>
      </c>
      <c r="L76" s="36">
        <v>2023</v>
      </c>
      <c r="N76" s="30">
        <f t="shared" si="2"/>
        <v>88</v>
      </c>
      <c r="O76" t="s">
        <v>168</v>
      </c>
      <c r="P76" t="s">
        <v>151</v>
      </c>
      <c r="Q76">
        <v>2</v>
      </c>
      <c r="R76">
        <v>25</v>
      </c>
      <c r="S76">
        <v>7856</v>
      </c>
    </row>
    <row r="77" spans="1:19" x14ac:dyDescent="0.3">
      <c r="A77" t="s">
        <v>109</v>
      </c>
      <c r="B77" t="s">
        <v>51</v>
      </c>
      <c r="C77" t="s">
        <v>54</v>
      </c>
      <c r="D77" t="s">
        <v>15</v>
      </c>
      <c r="E77" s="28" t="str">
        <f>PROPER(_xlfn.CONCAT(B77," ",C77))</f>
        <v>Noah Lee</v>
      </c>
      <c r="F77" s="28" t="str">
        <f>LOWER(_xlfn.CONCAT(LEFT(B77,1),C77,"@bbt.com"))</f>
        <v>nlee@bbt.com</v>
      </c>
      <c r="G77" s="28" t="str">
        <f>_xlfn.CONCAT(2015,"-",RIGHT(A77,3))</f>
        <v>2015-074</v>
      </c>
      <c r="H77">
        <v>75</v>
      </c>
      <c r="I77">
        <v>90</v>
      </c>
      <c r="J77">
        <v>79</v>
      </c>
      <c r="K77">
        <v>82</v>
      </c>
      <c r="L77" s="36">
        <v>2023</v>
      </c>
      <c r="N77" s="30">
        <f t="shared" si="2"/>
        <v>81.5</v>
      </c>
      <c r="O77" t="s">
        <v>141</v>
      </c>
      <c r="P77" t="s">
        <v>150</v>
      </c>
      <c r="Q77">
        <v>0</v>
      </c>
      <c r="R77">
        <v>20</v>
      </c>
      <c r="S77">
        <v>6341</v>
      </c>
    </row>
    <row r="78" spans="1:19" x14ac:dyDescent="0.3">
      <c r="A78" t="s">
        <v>110</v>
      </c>
      <c r="B78" t="s">
        <v>177</v>
      </c>
      <c r="C78" t="s">
        <v>54</v>
      </c>
      <c r="D78" t="s">
        <v>36</v>
      </c>
      <c r="E78" s="28" t="str">
        <f>PROPER(_xlfn.CONCAT(B78," ",C78))</f>
        <v>Liam Lee</v>
      </c>
      <c r="F78" s="28" t="str">
        <f>LOWER(_xlfn.CONCAT(LEFT(B78,1),C78,"@bbt.com"))</f>
        <v>llee@bbt.com</v>
      </c>
      <c r="G78" s="28" t="str">
        <f>_xlfn.CONCAT(2015,"-",RIGHT(A78,3))</f>
        <v>2015-075</v>
      </c>
      <c r="H78">
        <v>78</v>
      </c>
      <c r="I78">
        <v>73</v>
      </c>
      <c r="J78">
        <v>80</v>
      </c>
      <c r="K78">
        <v>82</v>
      </c>
      <c r="L78" s="36">
        <v>2023</v>
      </c>
      <c r="N78" s="30">
        <f t="shared" si="2"/>
        <v>78.25</v>
      </c>
      <c r="O78" t="s">
        <v>141</v>
      </c>
      <c r="P78" t="s">
        <v>151</v>
      </c>
      <c r="Q78">
        <v>2</v>
      </c>
      <c r="R78">
        <v>0</v>
      </c>
      <c r="S78">
        <v>5001</v>
      </c>
    </row>
    <row r="79" spans="1:19" x14ac:dyDescent="0.3">
      <c r="A79" t="s">
        <v>111</v>
      </c>
      <c r="B79" t="s">
        <v>209</v>
      </c>
      <c r="C79" t="s">
        <v>214</v>
      </c>
      <c r="D79" t="s">
        <v>9</v>
      </c>
      <c r="E79" s="28" t="str">
        <f>PROPER(_xlfn.CONCAT(B79," ",C79))</f>
        <v>Noah Lin</v>
      </c>
      <c r="F79" s="28" t="str">
        <f>LOWER(_xlfn.CONCAT(LEFT(B79,1),C79,"@bbt.com"))</f>
        <v>nlin@bbt.com</v>
      </c>
      <c r="G79" s="28" t="str">
        <f>_xlfn.CONCAT(2015,"-",RIGHT(A79,3))</f>
        <v>2015-076</v>
      </c>
      <c r="H79">
        <v>88</v>
      </c>
      <c r="I79">
        <v>86</v>
      </c>
      <c r="J79">
        <v>87</v>
      </c>
      <c r="K79">
        <v>88</v>
      </c>
      <c r="L79" s="36">
        <v>2023</v>
      </c>
      <c r="N79" s="30">
        <f t="shared" si="2"/>
        <v>87.25</v>
      </c>
      <c r="O79" t="s">
        <v>168</v>
      </c>
      <c r="P79" t="s">
        <v>150</v>
      </c>
      <c r="Q79">
        <v>4</v>
      </c>
      <c r="R79">
        <v>20</v>
      </c>
      <c r="S79">
        <v>9326</v>
      </c>
    </row>
    <row r="80" spans="1:19" x14ac:dyDescent="0.3">
      <c r="A80" t="s">
        <v>112</v>
      </c>
      <c r="B80" t="s">
        <v>184</v>
      </c>
      <c r="C80" t="s">
        <v>201</v>
      </c>
      <c r="D80" t="s">
        <v>15</v>
      </c>
      <c r="E80" s="28" t="str">
        <f>PROPER(_xlfn.CONCAT(B80," ",C80))</f>
        <v>Emma Hoang</v>
      </c>
      <c r="F80" s="28" t="str">
        <f>LOWER(_xlfn.CONCAT(LEFT(B80,1),C80,"@bbt.com"))</f>
        <v>ehoang@bbt.com</v>
      </c>
      <c r="G80" s="28" t="str">
        <f>_xlfn.CONCAT(2015,"-",RIGHT(A80,3))</f>
        <v>2015-077</v>
      </c>
      <c r="H80">
        <v>85</v>
      </c>
      <c r="I80">
        <v>90</v>
      </c>
      <c r="J80">
        <v>73</v>
      </c>
      <c r="K80">
        <v>80</v>
      </c>
      <c r="L80" s="36">
        <v>2023</v>
      </c>
      <c r="N80" s="30">
        <f t="shared" si="2"/>
        <v>82</v>
      </c>
      <c r="O80" t="s">
        <v>141</v>
      </c>
      <c r="P80" t="s">
        <v>149</v>
      </c>
      <c r="Q80">
        <v>4</v>
      </c>
      <c r="R80">
        <v>5</v>
      </c>
      <c r="S80">
        <v>2430</v>
      </c>
    </row>
    <row r="81" spans="1:19" x14ac:dyDescent="0.3">
      <c r="A81" t="s">
        <v>113</v>
      </c>
      <c r="B81" t="s">
        <v>207</v>
      </c>
      <c r="C81" t="s">
        <v>189</v>
      </c>
      <c r="D81" t="s">
        <v>36</v>
      </c>
      <c r="E81" s="28" t="str">
        <f>PROPER(_xlfn.CONCAT(B81," ",C81))</f>
        <v>Ethan Tran</v>
      </c>
      <c r="F81" s="28" t="str">
        <f>LOWER(_xlfn.CONCAT(LEFT(B81,1),C81,"@bbt.com"))</f>
        <v>etran@bbt.com</v>
      </c>
      <c r="G81" s="28" t="str">
        <f>_xlfn.CONCAT(2015,"-",RIGHT(A81,3))</f>
        <v>2015-078</v>
      </c>
      <c r="H81">
        <v>76</v>
      </c>
      <c r="I81">
        <v>71</v>
      </c>
      <c r="J81">
        <v>77</v>
      </c>
      <c r="K81">
        <v>75</v>
      </c>
      <c r="L81" s="36">
        <v>2024</v>
      </c>
      <c r="N81" s="30">
        <f t="shared" si="2"/>
        <v>74.75</v>
      </c>
      <c r="O81" t="s">
        <v>142</v>
      </c>
      <c r="P81" t="s">
        <v>150</v>
      </c>
      <c r="Q81">
        <v>3</v>
      </c>
      <c r="R81">
        <v>15</v>
      </c>
      <c r="S81">
        <v>9020</v>
      </c>
    </row>
    <row r="82" spans="1:19" x14ac:dyDescent="0.3">
      <c r="A82" t="s">
        <v>114</v>
      </c>
      <c r="B82" t="s">
        <v>42</v>
      </c>
      <c r="C82" t="s">
        <v>180</v>
      </c>
      <c r="D82" t="s">
        <v>20</v>
      </c>
      <c r="E82" s="28" t="str">
        <f>PROPER(_xlfn.CONCAT(B82," ",C82))</f>
        <v>Luna Wong</v>
      </c>
      <c r="F82" s="28" t="str">
        <f>LOWER(_xlfn.CONCAT(LEFT(B82,1),C82,"@bbt.com"))</f>
        <v>lwong@bbt.com</v>
      </c>
      <c r="G82" s="28" t="str">
        <f>_xlfn.CONCAT(2015,"-",RIGHT(A82,3))</f>
        <v>2015-079</v>
      </c>
      <c r="H82">
        <v>86</v>
      </c>
      <c r="I82">
        <v>74</v>
      </c>
      <c r="J82">
        <v>77</v>
      </c>
      <c r="K82">
        <v>65</v>
      </c>
      <c r="L82" s="36">
        <v>2024</v>
      </c>
      <c r="N82" s="30">
        <f t="shared" si="2"/>
        <v>75.5</v>
      </c>
      <c r="O82" t="s">
        <v>141</v>
      </c>
      <c r="P82" t="s">
        <v>151</v>
      </c>
      <c r="Q82">
        <v>3</v>
      </c>
      <c r="R82">
        <v>15</v>
      </c>
      <c r="S82">
        <v>3861</v>
      </c>
    </row>
    <row r="83" spans="1:19" x14ac:dyDescent="0.3">
      <c r="A83" t="s">
        <v>115</v>
      </c>
      <c r="B83" t="s">
        <v>53</v>
      </c>
      <c r="C83" t="s">
        <v>212</v>
      </c>
      <c r="D83" t="s">
        <v>15</v>
      </c>
      <c r="E83" s="28" t="str">
        <f>PROPER(_xlfn.CONCAT(B83," ",C83))</f>
        <v>Olivia Kim</v>
      </c>
      <c r="F83" s="28" t="str">
        <f>LOWER(_xlfn.CONCAT(LEFT(B83,1),C83,"@bbt.com"))</f>
        <v>okim@bbt.com</v>
      </c>
      <c r="G83" s="28" t="str">
        <f>_xlfn.CONCAT(2015,"-",RIGHT(A83,3))</f>
        <v>2015-080</v>
      </c>
      <c r="H83">
        <v>76</v>
      </c>
      <c r="I83">
        <v>81</v>
      </c>
      <c r="J83">
        <v>86</v>
      </c>
      <c r="K83">
        <v>75</v>
      </c>
      <c r="L83" s="36">
        <v>2023</v>
      </c>
      <c r="N83" s="30">
        <f t="shared" si="2"/>
        <v>79.5</v>
      </c>
      <c r="O83" t="s">
        <v>141</v>
      </c>
      <c r="P83" t="s">
        <v>149</v>
      </c>
      <c r="Q83">
        <v>4</v>
      </c>
      <c r="R83">
        <v>10</v>
      </c>
      <c r="S83">
        <v>1190</v>
      </c>
    </row>
    <row r="84" spans="1:19" x14ac:dyDescent="0.3">
      <c r="A84" t="s">
        <v>116</v>
      </c>
      <c r="B84" t="s">
        <v>53</v>
      </c>
      <c r="C84" t="s">
        <v>178</v>
      </c>
      <c r="D84" t="s">
        <v>36</v>
      </c>
      <c r="E84" s="28" t="str">
        <f>PROPER(_xlfn.CONCAT(B84," ",C84))</f>
        <v>Olivia Pham</v>
      </c>
      <c r="F84" s="28" t="str">
        <f>LOWER(_xlfn.CONCAT(LEFT(B84,1),C84,"@bbt.com"))</f>
        <v>opham@bbt.com</v>
      </c>
      <c r="G84" s="28" t="str">
        <f>_xlfn.CONCAT(2015,"-",RIGHT(A84,3))</f>
        <v>2015-081</v>
      </c>
      <c r="H84">
        <v>90</v>
      </c>
      <c r="I84">
        <v>80</v>
      </c>
      <c r="J84">
        <v>73</v>
      </c>
      <c r="K84">
        <v>77</v>
      </c>
      <c r="L84" s="36">
        <v>2024</v>
      </c>
      <c r="N84" s="30">
        <f t="shared" si="2"/>
        <v>80</v>
      </c>
      <c r="O84" t="s">
        <v>141</v>
      </c>
      <c r="P84" t="s">
        <v>149</v>
      </c>
      <c r="Q84">
        <v>3</v>
      </c>
      <c r="R84">
        <v>15</v>
      </c>
      <c r="S84">
        <v>8944</v>
      </c>
    </row>
    <row r="85" spans="1:19" x14ac:dyDescent="0.3">
      <c r="A85" t="s">
        <v>117</v>
      </c>
      <c r="B85" t="s">
        <v>195</v>
      </c>
      <c r="C85" t="s">
        <v>182</v>
      </c>
      <c r="D85" t="s">
        <v>36</v>
      </c>
      <c r="E85" s="28" t="str">
        <f>PROPER(_xlfn.CONCAT(B85," ",C85))</f>
        <v>Mia Tran</v>
      </c>
      <c r="F85" s="28" t="str">
        <f>LOWER(_xlfn.CONCAT(LEFT(B85,1),C85,"@bbt.com"))</f>
        <v>mtran@bbt.com</v>
      </c>
      <c r="G85" s="28" t="str">
        <f>_xlfn.CONCAT(2015,"-",RIGHT(A85,3))</f>
        <v>2015-082</v>
      </c>
      <c r="H85">
        <v>68</v>
      </c>
      <c r="I85">
        <v>79</v>
      </c>
      <c r="J85">
        <v>88</v>
      </c>
      <c r="K85">
        <v>69</v>
      </c>
      <c r="L85" s="36">
        <v>2022</v>
      </c>
      <c r="N85" s="30">
        <f t="shared" si="2"/>
        <v>76</v>
      </c>
      <c r="O85" t="s">
        <v>141</v>
      </c>
      <c r="P85" t="s">
        <v>149</v>
      </c>
      <c r="Q85">
        <v>3</v>
      </c>
      <c r="R85">
        <v>20</v>
      </c>
      <c r="S85">
        <v>2220</v>
      </c>
    </row>
    <row r="86" spans="1:19" x14ac:dyDescent="0.3">
      <c r="A86" t="s">
        <v>118</v>
      </c>
      <c r="B86" t="s">
        <v>202</v>
      </c>
      <c r="C86" t="s">
        <v>214</v>
      </c>
      <c r="D86" t="s">
        <v>15</v>
      </c>
      <c r="E86" s="28" t="str">
        <f>PROPER(_xlfn.CONCAT(B86," ",C86))</f>
        <v>Ethan Lin</v>
      </c>
      <c r="F86" s="28" t="str">
        <f>LOWER(_xlfn.CONCAT(LEFT(B86,1),C86,"@bbt.com"))</f>
        <v>elin@bbt.com</v>
      </c>
      <c r="G86" s="28" t="str">
        <f>_xlfn.CONCAT(2015,"-",RIGHT(A86,3))</f>
        <v>2015-083</v>
      </c>
      <c r="H86">
        <v>86</v>
      </c>
      <c r="I86">
        <v>86</v>
      </c>
      <c r="J86">
        <v>76</v>
      </c>
      <c r="K86">
        <v>80</v>
      </c>
      <c r="L86" s="36">
        <v>2023</v>
      </c>
      <c r="N86" s="30">
        <f t="shared" si="2"/>
        <v>82</v>
      </c>
      <c r="O86" t="s">
        <v>141</v>
      </c>
      <c r="P86" t="s">
        <v>151</v>
      </c>
      <c r="Q86">
        <v>2</v>
      </c>
      <c r="R86">
        <v>15</v>
      </c>
      <c r="S86">
        <v>9959</v>
      </c>
    </row>
    <row r="87" spans="1:19" x14ac:dyDescent="0.3">
      <c r="A87" t="s">
        <v>119</v>
      </c>
      <c r="B87" t="s">
        <v>207</v>
      </c>
      <c r="C87" t="s">
        <v>200</v>
      </c>
      <c r="D87" t="s">
        <v>9</v>
      </c>
      <c r="E87" s="28" t="str">
        <f>PROPER(_xlfn.CONCAT(B87," ",C87))</f>
        <v>Ethan Lin</v>
      </c>
      <c r="F87" s="28" t="str">
        <f>LOWER(_xlfn.CONCAT(LEFT(B87,1),C87,"@bbt.com"))</f>
        <v>elin@bbt.com</v>
      </c>
      <c r="G87" s="28" t="str">
        <f>_xlfn.CONCAT(2015,"-",RIGHT(A87,3))</f>
        <v>2015-084</v>
      </c>
      <c r="H87">
        <v>86</v>
      </c>
      <c r="I87">
        <v>87</v>
      </c>
      <c r="J87">
        <v>88</v>
      </c>
      <c r="K87">
        <v>85</v>
      </c>
      <c r="L87" s="36">
        <v>2022</v>
      </c>
      <c r="N87" s="30">
        <f t="shared" si="2"/>
        <v>86.5</v>
      </c>
      <c r="O87" t="s">
        <v>168</v>
      </c>
      <c r="P87" t="s">
        <v>149</v>
      </c>
      <c r="Q87">
        <v>0</v>
      </c>
      <c r="R87">
        <v>25</v>
      </c>
      <c r="S87">
        <v>6382</v>
      </c>
    </row>
    <row r="88" spans="1:19" x14ac:dyDescent="0.3">
      <c r="A88" t="s">
        <v>120</v>
      </c>
      <c r="B88" t="s">
        <v>206</v>
      </c>
      <c r="C88" t="s">
        <v>201</v>
      </c>
      <c r="D88" t="s">
        <v>15</v>
      </c>
      <c r="E88" s="28" t="str">
        <f>PROPER(_xlfn.CONCAT(B88," ",C88))</f>
        <v>Olivia Hoang</v>
      </c>
      <c r="F88" s="28" t="str">
        <f>LOWER(_xlfn.CONCAT(LEFT(B88,1),C88,"@bbt.com"))</f>
        <v>ohoang@bbt.com</v>
      </c>
      <c r="G88" s="28" t="str">
        <f>_xlfn.CONCAT(2015,"-",RIGHT(A88,3))</f>
        <v>2015-085</v>
      </c>
      <c r="H88">
        <v>77</v>
      </c>
      <c r="I88">
        <v>82</v>
      </c>
      <c r="J88">
        <v>79</v>
      </c>
      <c r="K88">
        <v>73</v>
      </c>
      <c r="L88" s="36">
        <v>2022</v>
      </c>
      <c r="N88" s="30">
        <f t="shared" si="2"/>
        <v>77.75</v>
      </c>
      <c r="O88" t="s">
        <v>141</v>
      </c>
      <c r="P88" t="s">
        <v>149</v>
      </c>
      <c r="Q88">
        <v>4</v>
      </c>
      <c r="R88">
        <v>25</v>
      </c>
      <c r="S88">
        <v>5315</v>
      </c>
    </row>
    <row r="89" spans="1:19" x14ac:dyDescent="0.3">
      <c r="A89" t="s">
        <v>121</v>
      </c>
      <c r="B89" t="s">
        <v>53</v>
      </c>
      <c r="C89" t="s">
        <v>23</v>
      </c>
      <c r="D89" t="s">
        <v>15</v>
      </c>
      <c r="E89" s="28" t="str">
        <f>PROPER(_xlfn.CONCAT(B89," ",C89))</f>
        <v>Olivia Kim</v>
      </c>
      <c r="F89" s="28" t="str">
        <f>LOWER(_xlfn.CONCAT(LEFT(B89,1),C89,"@bbt.com"))</f>
        <v>okim@bbt.com</v>
      </c>
      <c r="G89" s="28" t="str">
        <f>_xlfn.CONCAT(2015,"-",RIGHT(A89,3))</f>
        <v>2015-086</v>
      </c>
      <c r="H89">
        <v>74</v>
      </c>
      <c r="I89">
        <v>81</v>
      </c>
      <c r="J89">
        <v>83</v>
      </c>
      <c r="K89">
        <v>81</v>
      </c>
      <c r="L89" s="36">
        <v>2023</v>
      </c>
      <c r="N89" s="30">
        <f t="shared" si="2"/>
        <v>79.75</v>
      </c>
      <c r="O89" t="s">
        <v>141</v>
      </c>
      <c r="P89" t="s">
        <v>150</v>
      </c>
      <c r="Q89">
        <v>1</v>
      </c>
      <c r="R89">
        <v>20</v>
      </c>
      <c r="S89">
        <v>9906</v>
      </c>
    </row>
    <row r="90" spans="1:19" x14ac:dyDescent="0.3">
      <c r="A90" t="s">
        <v>122</v>
      </c>
      <c r="B90" t="s">
        <v>202</v>
      </c>
      <c r="C90" t="s">
        <v>14</v>
      </c>
      <c r="D90" t="s">
        <v>20</v>
      </c>
      <c r="E90" s="28" t="str">
        <f>PROPER(_xlfn.CONCAT(B90," ",C90))</f>
        <v>Ethan Pham</v>
      </c>
      <c r="F90" s="28" t="str">
        <f>LOWER(_xlfn.CONCAT(LEFT(B90,1),C90,"@bbt.com"))</f>
        <v>epham@bbt.com</v>
      </c>
      <c r="G90" s="28" t="str">
        <f>_xlfn.CONCAT(2015,"-",RIGHT(A90,3))</f>
        <v>2015-087</v>
      </c>
      <c r="H90">
        <v>73</v>
      </c>
      <c r="I90">
        <v>80</v>
      </c>
      <c r="J90">
        <v>70</v>
      </c>
      <c r="K90">
        <v>77</v>
      </c>
      <c r="L90" s="36">
        <v>2024</v>
      </c>
      <c r="N90" s="30">
        <f t="shared" si="2"/>
        <v>75</v>
      </c>
      <c r="O90" t="s">
        <v>142</v>
      </c>
      <c r="P90" t="s">
        <v>151</v>
      </c>
      <c r="Q90">
        <v>0</v>
      </c>
      <c r="R90">
        <v>10</v>
      </c>
      <c r="S90">
        <v>5514</v>
      </c>
    </row>
    <row r="91" spans="1:19" x14ac:dyDescent="0.3">
      <c r="A91" t="s">
        <v>123</v>
      </c>
      <c r="B91" t="s">
        <v>185</v>
      </c>
      <c r="C91" t="s">
        <v>212</v>
      </c>
      <c r="D91" t="s">
        <v>20</v>
      </c>
      <c r="E91" s="28" t="str">
        <f>PROPER(_xlfn.CONCAT(B91," ",C91))</f>
        <v>Ava Kim</v>
      </c>
      <c r="F91" s="28" t="str">
        <f>LOWER(_xlfn.CONCAT(LEFT(B91,1),C91,"@bbt.com"))</f>
        <v>akim@bbt.com</v>
      </c>
      <c r="G91" s="28" t="str">
        <f>_xlfn.CONCAT(2015,"-",RIGHT(A91,3))</f>
        <v>2015-088</v>
      </c>
      <c r="H91">
        <v>84</v>
      </c>
      <c r="I91">
        <v>76</v>
      </c>
      <c r="J91">
        <v>74</v>
      </c>
      <c r="K91">
        <v>85</v>
      </c>
      <c r="L91" s="36">
        <v>2022</v>
      </c>
      <c r="N91" s="30">
        <f t="shared" si="2"/>
        <v>79.75</v>
      </c>
      <c r="O91" t="s">
        <v>141</v>
      </c>
      <c r="P91" t="s">
        <v>151</v>
      </c>
      <c r="Q91">
        <v>1</v>
      </c>
      <c r="R91">
        <v>25</v>
      </c>
      <c r="S91">
        <v>4212</v>
      </c>
    </row>
    <row r="92" spans="1:19" x14ac:dyDescent="0.3">
      <c r="A92" t="s">
        <v>124</v>
      </c>
      <c r="B92" t="s">
        <v>7</v>
      </c>
      <c r="C92" t="s">
        <v>213</v>
      </c>
      <c r="D92" t="s">
        <v>36</v>
      </c>
      <c r="E92" s="28" t="str">
        <f>PROPER(_xlfn.CONCAT(B92," ",C92))</f>
        <v>Ava Kim</v>
      </c>
      <c r="F92" s="28" t="str">
        <f>LOWER(_xlfn.CONCAT(LEFT(B92,1),C92,"@bbt.com"))</f>
        <v>akim@bbt.com</v>
      </c>
      <c r="G92" s="28" t="str">
        <f>_xlfn.CONCAT(2015,"-",RIGHT(A92,3))</f>
        <v>2015-089</v>
      </c>
      <c r="H92">
        <v>67</v>
      </c>
      <c r="I92">
        <v>78</v>
      </c>
      <c r="J92">
        <v>76</v>
      </c>
      <c r="K92">
        <v>79</v>
      </c>
      <c r="L92" s="36">
        <v>2023</v>
      </c>
      <c r="N92" s="30">
        <f t="shared" si="2"/>
        <v>75</v>
      </c>
      <c r="O92" t="s">
        <v>142</v>
      </c>
      <c r="P92" t="s">
        <v>151</v>
      </c>
      <c r="Q92">
        <v>3</v>
      </c>
      <c r="R92">
        <v>10</v>
      </c>
      <c r="S92">
        <v>6826</v>
      </c>
    </row>
    <row r="93" spans="1:19" x14ac:dyDescent="0.3">
      <c r="A93" t="s">
        <v>125</v>
      </c>
      <c r="B93" t="s">
        <v>185</v>
      </c>
      <c r="C93" t="s">
        <v>199</v>
      </c>
      <c r="D93" t="s">
        <v>36</v>
      </c>
      <c r="E93" s="28" t="str">
        <f>PROPER(_xlfn.CONCAT(B93," ",C93))</f>
        <v>Ava Hoang</v>
      </c>
      <c r="F93" s="28" t="str">
        <f>LOWER(_xlfn.CONCAT(LEFT(B93,1),C93,"@bbt.com"))</f>
        <v>ahoang@bbt.com</v>
      </c>
      <c r="G93" s="28" t="str">
        <f>_xlfn.CONCAT(2015,"-",RIGHT(A93,3))</f>
        <v>2015-090</v>
      </c>
      <c r="H93">
        <v>90</v>
      </c>
      <c r="I93">
        <v>76</v>
      </c>
      <c r="J93">
        <v>72</v>
      </c>
      <c r="K93">
        <v>81</v>
      </c>
      <c r="L93" s="36">
        <v>2022</v>
      </c>
      <c r="N93" s="30">
        <f t="shared" si="2"/>
        <v>79.75</v>
      </c>
      <c r="O93" t="s">
        <v>141</v>
      </c>
      <c r="P93" t="s">
        <v>149</v>
      </c>
      <c r="Q93">
        <v>1</v>
      </c>
      <c r="R93">
        <v>5</v>
      </c>
      <c r="S93">
        <v>2901</v>
      </c>
    </row>
    <row r="94" spans="1:19" x14ac:dyDescent="0.3">
      <c r="A94" t="s">
        <v>126</v>
      </c>
      <c r="B94" t="s">
        <v>53</v>
      </c>
      <c r="C94" t="s">
        <v>27</v>
      </c>
      <c r="D94" t="s">
        <v>20</v>
      </c>
      <c r="E94" s="28" t="str">
        <f>PROPER(_xlfn.CONCAT(B94," ",C94))</f>
        <v>Olivia Choi</v>
      </c>
      <c r="F94" s="28" t="str">
        <f>LOWER(_xlfn.CONCAT(LEFT(B94,1),C94,"@bbt.com"))</f>
        <v>ochoi@bbt.com</v>
      </c>
      <c r="G94" s="28" t="str">
        <f>_xlfn.CONCAT(2015,"-",RIGHT(A94,3))</f>
        <v>2015-091</v>
      </c>
      <c r="H94">
        <v>73</v>
      </c>
      <c r="I94">
        <v>78</v>
      </c>
      <c r="J94">
        <v>92</v>
      </c>
      <c r="K94">
        <v>68</v>
      </c>
      <c r="L94" s="36">
        <v>2022</v>
      </c>
      <c r="N94" s="30">
        <f t="shared" si="2"/>
        <v>77.75</v>
      </c>
      <c r="O94" t="s">
        <v>141</v>
      </c>
      <c r="P94" t="s">
        <v>150</v>
      </c>
      <c r="Q94">
        <v>0</v>
      </c>
      <c r="R94">
        <v>5</v>
      </c>
      <c r="S94">
        <v>8352</v>
      </c>
    </row>
    <row r="95" spans="1:19" x14ac:dyDescent="0.3">
      <c r="A95" t="s">
        <v>127</v>
      </c>
      <c r="B95" t="s">
        <v>187</v>
      </c>
      <c r="C95" t="s">
        <v>182</v>
      </c>
      <c r="D95" t="s">
        <v>20</v>
      </c>
      <c r="E95" s="28" t="str">
        <f>PROPER(_xlfn.CONCAT(B95," ",C95))</f>
        <v>Mia Tran</v>
      </c>
      <c r="F95" s="28" t="str">
        <f>LOWER(_xlfn.CONCAT(LEFT(B95,1),C95,"@bbt.com"))</f>
        <v>mtran@bbt.com</v>
      </c>
      <c r="G95" s="28" t="str">
        <f>_xlfn.CONCAT(2015,"-",RIGHT(A95,3))</f>
        <v>2015-092</v>
      </c>
      <c r="H95">
        <v>83</v>
      </c>
      <c r="I95">
        <v>79</v>
      </c>
      <c r="J95">
        <v>87</v>
      </c>
      <c r="K95">
        <v>88</v>
      </c>
      <c r="L95" s="36">
        <v>2022</v>
      </c>
      <c r="N95" s="30">
        <f t="shared" si="2"/>
        <v>84.25</v>
      </c>
      <c r="O95" t="s">
        <v>141</v>
      </c>
      <c r="P95" t="s">
        <v>149</v>
      </c>
      <c r="Q95">
        <v>1</v>
      </c>
      <c r="R95">
        <v>25</v>
      </c>
      <c r="S95">
        <v>8439</v>
      </c>
    </row>
    <row r="96" spans="1:19" x14ac:dyDescent="0.3">
      <c r="A96" t="s">
        <v>128</v>
      </c>
      <c r="B96" t="s">
        <v>202</v>
      </c>
      <c r="C96" t="s">
        <v>19</v>
      </c>
      <c r="D96" t="s">
        <v>9</v>
      </c>
      <c r="E96" s="28" t="str">
        <f>PROPER(_xlfn.CONCAT(B96," ",C96))</f>
        <v>Ethan Wong</v>
      </c>
      <c r="F96" s="28" t="str">
        <f>LOWER(_xlfn.CONCAT(LEFT(B96,1),C96,"@bbt.com"))</f>
        <v>ewong@bbt.com</v>
      </c>
      <c r="G96" s="28" t="str">
        <f>_xlfn.CONCAT(2015,"-",RIGHT(A96,3))</f>
        <v>2015-093</v>
      </c>
      <c r="H96">
        <v>87</v>
      </c>
      <c r="I96">
        <v>86</v>
      </c>
      <c r="J96">
        <v>89</v>
      </c>
      <c r="K96">
        <v>91</v>
      </c>
      <c r="L96" s="36">
        <v>2022</v>
      </c>
      <c r="N96" s="30">
        <f t="shared" si="2"/>
        <v>88.25</v>
      </c>
      <c r="O96" t="s">
        <v>168</v>
      </c>
      <c r="P96" t="s">
        <v>150</v>
      </c>
      <c r="Q96">
        <v>1</v>
      </c>
      <c r="R96">
        <v>5</v>
      </c>
      <c r="S96">
        <v>9981</v>
      </c>
    </row>
    <row r="97" spans="1:19" x14ac:dyDescent="0.3">
      <c r="A97" t="s">
        <v>129</v>
      </c>
      <c r="B97" t="s">
        <v>215</v>
      </c>
      <c r="C97" t="s">
        <v>19</v>
      </c>
      <c r="D97" t="s">
        <v>36</v>
      </c>
      <c r="E97" s="28" t="str">
        <f>PROPER(_xlfn.CONCAT(B97," ",C97))</f>
        <v>Ava Wong</v>
      </c>
      <c r="F97" s="28" t="str">
        <f>LOWER(_xlfn.CONCAT(LEFT(B97,1),C97,"@bbt.com"))</f>
        <v>awong@bbt.com</v>
      </c>
      <c r="G97" s="28" t="str">
        <f>_xlfn.CONCAT(2015,"-",RIGHT(A97,3))</f>
        <v>2015-094</v>
      </c>
      <c r="H97">
        <v>73</v>
      </c>
      <c r="I97">
        <v>80</v>
      </c>
      <c r="J97">
        <v>73</v>
      </c>
      <c r="K97">
        <v>89</v>
      </c>
      <c r="L97" s="36">
        <v>2024</v>
      </c>
      <c r="N97" s="30">
        <f t="shared" si="2"/>
        <v>78.75</v>
      </c>
      <c r="O97" t="s">
        <v>141</v>
      </c>
      <c r="P97" t="s">
        <v>151</v>
      </c>
      <c r="Q97">
        <v>4</v>
      </c>
      <c r="R97">
        <v>0</v>
      </c>
      <c r="S97">
        <v>1009</v>
      </c>
    </row>
    <row r="98" spans="1:19" x14ac:dyDescent="0.3">
      <c r="A98" t="s">
        <v>130</v>
      </c>
      <c r="B98" t="s">
        <v>202</v>
      </c>
      <c r="C98" t="s">
        <v>178</v>
      </c>
      <c r="D98" t="s">
        <v>20</v>
      </c>
      <c r="E98" s="28" t="str">
        <f>PROPER(_xlfn.CONCAT(B98," ",C98))</f>
        <v>Ethan Pham</v>
      </c>
      <c r="F98" s="28" t="str">
        <f>LOWER(_xlfn.CONCAT(LEFT(B98,1),C98,"@bbt.com"))</f>
        <v>epham@bbt.com</v>
      </c>
      <c r="G98" s="28" t="str">
        <f>_xlfn.CONCAT(2015,"-",RIGHT(A98,3))</f>
        <v>2015-095</v>
      </c>
      <c r="H98">
        <v>80</v>
      </c>
      <c r="I98">
        <v>77</v>
      </c>
      <c r="J98">
        <v>82</v>
      </c>
      <c r="K98">
        <v>76</v>
      </c>
      <c r="L98" s="36">
        <v>2022</v>
      </c>
      <c r="N98" s="30">
        <f t="shared" si="2"/>
        <v>78.75</v>
      </c>
      <c r="O98" t="s">
        <v>141</v>
      </c>
      <c r="P98" t="s">
        <v>150</v>
      </c>
      <c r="Q98">
        <v>1</v>
      </c>
      <c r="R98">
        <v>25</v>
      </c>
      <c r="S98">
        <v>5567</v>
      </c>
    </row>
    <row r="99" spans="1:19" x14ac:dyDescent="0.3">
      <c r="A99" t="s">
        <v>131</v>
      </c>
      <c r="B99" t="s">
        <v>198</v>
      </c>
      <c r="C99" t="s">
        <v>183</v>
      </c>
      <c r="D99" t="s">
        <v>36</v>
      </c>
      <c r="E99" s="28" t="str">
        <f>PROPER(_xlfn.CONCAT(B99," ",C99))</f>
        <v>Lucas Wong</v>
      </c>
      <c r="F99" s="28" t="str">
        <f>LOWER(_xlfn.CONCAT(LEFT(B99,1),C99,"@bbt.com"))</f>
        <v>lwong@bbt.com</v>
      </c>
      <c r="G99" s="28" t="str">
        <f>_xlfn.CONCAT(2015,"-",RIGHT(A99,3))</f>
        <v>2015-096</v>
      </c>
      <c r="H99">
        <v>79</v>
      </c>
      <c r="I99">
        <v>82</v>
      </c>
      <c r="J99">
        <v>85</v>
      </c>
      <c r="K99">
        <v>82</v>
      </c>
      <c r="L99" s="36">
        <v>2022</v>
      </c>
      <c r="N99" s="30">
        <f t="shared" si="2"/>
        <v>82</v>
      </c>
      <c r="O99" t="s">
        <v>141</v>
      </c>
      <c r="P99" t="s">
        <v>149</v>
      </c>
      <c r="Q99">
        <v>3</v>
      </c>
      <c r="R99">
        <v>20</v>
      </c>
      <c r="S99">
        <v>1666</v>
      </c>
    </row>
    <row r="100" spans="1:19" x14ac:dyDescent="0.3">
      <c r="A100" t="s">
        <v>132</v>
      </c>
      <c r="B100" t="s">
        <v>193</v>
      </c>
      <c r="C100" t="s">
        <v>31</v>
      </c>
      <c r="D100" t="s">
        <v>15</v>
      </c>
      <c r="E100" s="28" t="str">
        <f>PROPER(_xlfn.CONCAT(B100," ",C100))</f>
        <v>Noah Tran</v>
      </c>
      <c r="F100" s="28" t="str">
        <f>LOWER(_xlfn.CONCAT(LEFT(B100,1),C100,"@bbt.com"))</f>
        <v>ntran@bbt.com</v>
      </c>
      <c r="G100" s="28" t="str">
        <f>_xlfn.CONCAT(2015,"-",RIGHT(A100,3))</f>
        <v>2015-097</v>
      </c>
      <c r="H100">
        <v>92</v>
      </c>
      <c r="I100">
        <v>76</v>
      </c>
      <c r="J100">
        <v>74</v>
      </c>
      <c r="K100">
        <v>78</v>
      </c>
      <c r="L100" s="36">
        <v>2022</v>
      </c>
      <c r="N100" s="30">
        <f t="shared" si="2"/>
        <v>80</v>
      </c>
      <c r="O100" t="s">
        <v>141</v>
      </c>
      <c r="P100" t="s">
        <v>150</v>
      </c>
      <c r="Q100">
        <v>2</v>
      </c>
      <c r="R100">
        <v>25</v>
      </c>
      <c r="S100">
        <v>1245</v>
      </c>
    </row>
    <row r="101" spans="1:19" x14ac:dyDescent="0.3">
      <c r="A101" t="s">
        <v>133</v>
      </c>
      <c r="B101" t="s">
        <v>193</v>
      </c>
      <c r="C101" t="s">
        <v>192</v>
      </c>
      <c r="D101" t="s">
        <v>36</v>
      </c>
      <c r="E101" s="28" t="str">
        <f>PROPER(_xlfn.CONCAT(B101," ",C101))</f>
        <v>Noah Lee</v>
      </c>
      <c r="F101" s="28" t="str">
        <f>LOWER(_xlfn.CONCAT(LEFT(B101,1),C101,"@bbt.com"))</f>
        <v>nlee@bbt.com</v>
      </c>
      <c r="G101" s="28" t="str">
        <f>_xlfn.CONCAT(2015,"-",RIGHT(A101,3))</f>
        <v>2015-098</v>
      </c>
      <c r="H101">
        <v>85</v>
      </c>
      <c r="I101">
        <v>84</v>
      </c>
      <c r="J101">
        <v>79</v>
      </c>
      <c r="K101">
        <v>78</v>
      </c>
      <c r="L101" s="36">
        <v>2024</v>
      </c>
      <c r="N101" s="30">
        <f t="shared" si="2"/>
        <v>81.5</v>
      </c>
      <c r="O101" t="s">
        <v>141</v>
      </c>
      <c r="P101" t="s">
        <v>149</v>
      </c>
      <c r="Q101">
        <v>0</v>
      </c>
      <c r="R101">
        <v>0</v>
      </c>
      <c r="S101">
        <v>9211</v>
      </c>
    </row>
    <row r="102" spans="1:19" x14ac:dyDescent="0.3">
      <c r="A102" t="s">
        <v>134</v>
      </c>
      <c r="B102" t="s">
        <v>13</v>
      </c>
      <c r="C102" t="s">
        <v>180</v>
      </c>
      <c r="D102" t="s">
        <v>36</v>
      </c>
      <c r="E102" s="28" t="str">
        <f>PROPER(_xlfn.CONCAT(B102," ",C102))</f>
        <v>Liam Wong</v>
      </c>
      <c r="F102" s="28" t="str">
        <f>LOWER(_xlfn.CONCAT(LEFT(B102,1),C102,"@bbt.com"))</f>
        <v>lwong@bbt.com</v>
      </c>
      <c r="G102" s="28" t="str">
        <f>_xlfn.CONCAT(2015,"-",RIGHT(A102,3))</f>
        <v>2015-099</v>
      </c>
      <c r="H102">
        <v>72</v>
      </c>
      <c r="I102">
        <v>74</v>
      </c>
      <c r="J102">
        <v>87</v>
      </c>
      <c r="K102">
        <v>91</v>
      </c>
      <c r="L102" s="36">
        <v>2022</v>
      </c>
      <c r="N102" s="30">
        <f t="shared" si="2"/>
        <v>81</v>
      </c>
      <c r="O102" t="s">
        <v>141</v>
      </c>
      <c r="P102" t="s">
        <v>151</v>
      </c>
      <c r="Q102">
        <v>4</v>
      </c>
      <c r="R102">
        <v>25</v>
      </c>
      <c r="S102">
        <v>2587</v>
      </c>
    </row>
    <row r="103" spans="1:19" x14ac:dyDescent="0.3">
      <c r="A103" t="s">
        <v>135</v>
      </c>
      <c r="B103" t="s">
        <v>202</v>
      </c>
      <c r="C103" t="s">
        <v>208</v>
      </c>
      <c r="D103" t="s">
        <v>36</v>
      </c>
      <c r="E103" s="28" t="str">
        <f>PROPER(_xlfn.CONCAT(B103," ",C103))</f>
        <v>Ethan Choi</v>
      </c>
      <c r="F103" s="28" t="str">
        <f>LOWER(_xlfn.CONCAT(LEFT(B103,1),C103,"@bbt.com"))</f>
        <v>echoi@bbt.com</v>
      </c>
      <c r="G103" s="28" t="str">
        <f>_xlfn.CONCAT(2015,"-",RIGHT(A103,3))</f>
        <v>2015-100</v>
      </c>
      <c r="H103">
        <v>79</v>
      </c>
      <c r="I103">
        <v>79</v>
      </c>
      <c r="J103">
        <v>65</v>
      </c>
      <c r="K103">
        <v>70</v>
      </c>
      <c r="L103" s="36">
        <v>2022</v>
      </c>
      <c r="N103" s="30">
        <f t="shared" si="2"/>
        <v>73.25</v>
      </c>
      <c r="O103" t="s">
        <v>142</v>
      </c>
      <c r="P103" t="s">
        <v>151</v>
      </c>
      <c r="Q103">
        <v>3</v>
      </c>
      <c r="R103">
        <v>0</v>
      </c>
      <c r="S103">
        <v>3071</v>
      </c>
    </row>
    <row r="104" spans="1:19" x14ac:dyDescent="0.3">
      <c r="A104" t="s">
        <v>221</v>
      </c>
      <c r="E104" s="28"/>
      <c r="F104" s="28"/>
      <c r="G104" s="29">
        <f>SUBTOTAL(103,Table1['# ID])</f>
        <v>100</v>
      </c>
      <c r="N104" s="31">
        <f>SUBTOTAL(104,Table1[Performance Final Score])</f>
        <v>91.25</v>
      </c>
      <c r="Q104" s="29">
        <f>SUBTOTAL(103,Table1[Orders Missed])</f>
        <v>100</v>
      </c>
      <c r="R104" s="29">
        <f>SUBTOTAL(109,Table1[Balance Owing ($)])</f>
        <v>1205</v>
      </c>
    </row>
    <row r="105" spans="1:19" x14ac:dyDescent="0.3">
      <c r="R105" s="29">
        <f>COUNTIFS(Balance_Owing,"&gt;20")</f>
        <v>16</v>
      </c>
    </row>
  </sheetData>
  <sortState xmlns:xlrd2="http://schemas.microsoft.com/office/spreadsheetml/2017/richdata2" ref="A4:S103">
    <sortCondition ref="A6:A103"/>
  </sortState>
  <pageMargins left="0.75" right="0.75" top="1" bottom="1" header="0.5" footer="0.5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E2F6786A-8568-40DD-B3C1-A3601AB63196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'Customer Report'!H4:K4</xm:f>
              <xm:sqref>M4</xm:sqref>
            </x14:sparkline>
            <x14:sparkline>
              <xm:f>'Customer Report'!H5:K5</xm:f>
              <xm:sqref>M5</xm:sqref>
            </x14:sparkline>
            <x14:sparkline>
              <xm:f>'Customer Report'!H6:K6</xm:f>
              <xm:sqref>M6</xm:sqref>
            </x14:sparkline>
            <x14:sparkline>
              <xm:f>'Customer Report'!H7:K7</xm:f>
              <xm:sqref>M7</xm:sqref>
            </x14:sparkline>
            <x14:sparkline>
              <xm:f>'Customer Report'!H8:K8</xm:f>
              <xm:sqref>M8</xm:sqref>
            </x14:sparkline>
            <x14:sparkline>
              <xm:f>'Customer Report'!H9:K9</xm:f>
              <xm:sqref>M9</xm:sqref>
            </x14:sparkline>
            <x14:sparkline>
              <xm:f>'Customer Report'!H10:K10</xm:f>
              <xm:sqref>M10</xm:sqref>
            </x14:sparkline>
            <x14:sparkline>
              <xm:f>'Customer Report'!H11:K11</xm:f>
              <xm:sqref>M11</xm:sqref>
            </x14:sparkline>
            <x14:sparkline>
              <xm:f>'Customer Report'!H12:K12</xm:f>
              <xm:sqref>M12</xm:sqref>
            </x14:sparkline>
            <x14:sparkline>
              <xm:f>'Customer Report'!H13:K13</xm:f>
              <xm:sqref>M13</xm:sqref>
            </x14:sparkline>
            <x14:sparkline>
              <xm:f>'Customer Report'!H14:K14</xm:f>
              <xm:sqref>M14</xm:sqref>
            </x14:sparkline>
            <x14:sparkline>
              <xm:f>'Customer Report'!H15:K15</xm:f>
              <xm:sqref>M15</xm:sqref>
            </x14:sparkline>
            <x14:sparkline>
              <xm:f>'Customer Report'!H16:K16</xm:f>
              <xm:sqref>M16</xm:sqref>
            </x14:sparkline>
            <x14:sparkline>
              <xm:f>'Customer Report'!H17:K17</xm:f>
              <xm:sqref>M17</xm:sqref>
            </x14:sparkline>
            <x14:sparkline>
              <xm:f>'Customer Report'!H18:K18</xm:f>
              <xm:sqref>M18</xm:sqref>
            </x14:sparkline>
            <x14:sparkline>
              <xm:f>'Customer Report'!H19:K19</xm:f>
              <xm:sqref>M19</xm:sqref>
            </x14:sparkline>
            <x14:sparkline>
              <xm:f>'Customer Report'!H20:K20</xm:f>
              <xm:sqref>M20</xm:sqref>
            </x14:sparkline>
            <x14:sparkline>
              <xm:f>'Customer Report'!H21:K21</xm:f>
              <xm:sqref>M21</xm:sqref>
            </x14:sparkline>
            <x14:sparkline>
              <xm:f>'Customer Report'!H22:K22</xm:f>
              <xm:sqref>M22</xm:sqref>
            </x14:sparkline>
            <x14:sparkline>
              <xm:f>'Customer Report'!H23:K23</xm:f>
              <xm:sqref>M23</xm:sqref>
            </x14:sparkline>
            <x14:sparkline>
              <xm:f>'Customer Report'!H24:K24</xm:f>
              <xm:sqref>M24</xm:sqref>
            </x14:sparkline>
            <x14:sparkline>
              <xm:f>'Customer Report'!H25:K25</xm:f>
              <xm:sqref>M25</xm:sqref>
            </x14:sparkline>
            <x14:sparkline>
              <xm:f>'Customer Report'!H26:K26</xm:f>
              <xm:sqref>M26</xm:sqref>
            </x14:sparkline>
            <x14:sparkline>
              <xm:f>'Customer Report'!H27:K27</xm:f>
              <xm:sqref>M27</xm:sqref>
            </x14:sparkline>
            <x14:sparkline>
              <xm:f>'Customer Report'!H28:K28</xm:f>
              <xm:sqref>M28</xm:sqref>
            </x14:sparkline>
            <x14:sparkline>
              <xm:f>'Customer Report'!H29:K29</xm:f>
              <xm:sqref>M29</xm:sqref>
            </x14:sparkline>
            <x14:sparkline>
              <xm:f>'Customer Report'!H30:K30</xm:f>
              <xm:sqref>M30</xm:sqref>
            </x14:sparkline>
            <x14:sparkline>
              <xm:f>'Customer Report'!H31:K31</xm:f>
              <xm:sqref>M31</xm:sqref>
            </x14:sparkline>
            <x14:sparkline>
              <xm:f>'Customer Report'!H32:K32</xm:f>
              <xm:sqref>M32</xm:sqref>
            </x14:sparkline>
            <x14:sparkline>
              <xm:f>'Customer Report'!H33:K33</xm:f>
              <xm:sqref>M33</xm:sqref>
            </x14:sparkline>
            <x14:sparkline>
              <xm:f>'Customer Report'!H34:K34</xm:f>
              <xm:sqref>M34</xm:sqref>
            </x14:sparkline>
            <x14:sparkline>
              <xm:f>'Customer Report'!H35:K35</xm:f>
              <xm:sqref>M35</xm:sqref>
            </x14:sparkline>
            <x14:sparkline>
              <xm:f>'Customer Report'!H36:K36</xm:f>
              <xm:sqref>M36</xm:sqref>
            </x14:sparkline>
            <x14:sparkline>
              <xm:f>'Customer Report'!H37:K37</xm:f>
              <xm:sqref>M37</xm:sqref>
            </x14:sparkline>
            <x14:sparkline>
              <xm:f>'Customer Report'!H38:K38</xm:f>
              <xm:sqref>M38</xm:sqref>
            </x14:sparkline>
            <x14:sparkline>
              <xm:f>'Customer Report'!H39:K39</xm:f>
              <xm:sqref>M39</xm:sqref>
            </x14:sparkline>
            <x14:sparkline>
              <xm:f>'Customer Report'!H40:K40</xm:f>
              <xm:sqref>M40</xm:sqref>
            </x14:sparkline>
            <x14:sparkline>
              <xm:f>'Customer Report'!H41:K41</xm:f>
              <xm:sqref>M41</xm:sqref>
            </x14:sparkline>
            <x14:sparkline>
              <xm:f>'Customer Report'!H42:K42</xm:f>
              <xm:sqref>M42</xm:sqref>
            </x14:sparkline>
            <x14:sparkline>
              <xm:f>'Customer Report'!H43:K43</xm:f>
              <xm:sqref>M43</xm:sqref>
            </x14:sparkline>
            <x14:sparkline>
              <xm:f>'Customer Report'!H44:K44</xm:f>
              <xm:sqref>M44</xm:sqref>
            </x14:sparkline>
            <x14:sparkline>
              <xm:f>'Customer Report'!H45:K45</xm:f>
              <xm:sqref>M45</xm:sqref>
            </x14:sparkline>
            <x14:sparkline>
              <xm:f>'Customer Report'!H46:K46</xm:f>
              <xm:sqref>M46</xm:sqref>
            </x14:sparkline>
            <x14:sparkline>
              <xm:f>'Customer Report'!H47:K47</xm:f>
              <xm:sqref>M47</xm:sqref>
            </x14:sparkline>
            <x14:sparkline>
              <xm:f>'Customer Report'!H48:K48</xm:f>
              <xm:sqref>M48</xm:sqref>
            </x14:sparkline>
            <x14:sparkline>
              <xm:f>'Customer Report'!H49:K49</xm:f>
              <xm:sqref>M49</xm:sqref>
            </x14:sparkline>
            <x14:sparkline>
              <xm:f>'Customer Report'!H50:K50</xm:f>
              <xm:sqref>M50</xm:sqref>
            </x14:sparkline>
            <x14:sparkline>
              <xm:f>'Customer Report'!H51:K51</xm:f>
              <xm:sqref>M51</xm:sqref>
            </x14:sparkline>
            <x14:sparkline>
              <xm:f>'Customer Report'!H52:K52</xm:f>
              <xm:sqref>M52</xm:sqref>
            </x14:sparkline>
            <x14:sparkline>
              <xm:f>'Customer Report'!H53:K53</xm:f>
              <xm:sqref>M53</xm:sqref>
            </x14:sparkline>
            <x14:sparkline>
              <xm:f>'Customer Report'!H54:K54</xm:f>
              <xm:sqref>M54</xm:sqref>
            </x14:sparkline>
            <x14:sparkline>
              <xm:f>'Customer Report'!H55:K55</xm:f>
              <xm:sqref>M55</xm:sqref>
            </x14:sparkline>
            <x14:sparkline>
              <xm:f>'Customer Report'!H56:K56</xm:f>
              <xm:sqref>M56</xm:sqref>
            </x14:sparkline>
            <x14:sparkline>
              <xm:f>'Customer Report'!H57:K57</xm:f>
              <xm:sqref>M57</xm:sqref>
            </x14:sparkline>
            <x14:sparkline>
              <xm:f>'Customer Report'!H58:K58</xm:f>
              <xm:sqref>M58</xm:sqref>
            </x14:sparkline>
            <x14:sparkline>
              <xm:f>'Customer Report'!H59:K59</xm:f>
              <xm:sqref>M59</xm:sqref>
            </x14:sparkline>
            <x14:sparkline>
              <xm:f>'Customer Report'!H60:K60</xm:f>
              <xm:sqref>M60</xm:sqref>
            </x14:sparkline>
            <x14:sparkline>
              <xm:f>'Customer Report'!H61:K61</xm:f>
              <xm:sqref>M61</xm:sqref>
            </x14:sparkline>
            <x14:sparkline>
              <xm:f>'Customer Report'!H62:K62</xm:f>
              <xm:sqref>M62</xm:sqref>
            </x14:sparkline>
            <x14:sparkline>
              <xm:f>'Customer Report'!H63:K63</xm:f>
              <xm:sqref>M63</xm:sqref>
            </x14:sparkline>
            <x14:sparkline>
              <xm:f>'Customer Report'!H64:K64</xm:f>
              <xm:sqref>M64</xm:sqref>
            </x14:sparkline>
            <x14:sparkline>
              <xm:f>'Customer Report'!H65:K65</xm:f>
              <xm:sqref>M65</xm:sqref>
            </x14:sparkline>
            <x14:sparkline>
              <xm:f>'Customer Report'!H66:K66</xm:f>
              <xm:sqref>M66</xm:sqref>
            </x14:sparkline>
            <x14:sparkline>
              <xm:f>'Customer Report'!H67:K67</xm:f>
              <xm:sqref>M67</xm:sqref>
            </x14:sparkline>
            <x14:sparkline>
              <xm:f>'Customer Report'!H68:K68</xm:f>
              <xm:sqref>M68</xm:sqref>
            </x14:sparkline>
            <x14:sparkline>
              <xm:f>'Customer Report'!H69:K69</xm:f>
              <xm:sqref>M69</xm:sqref>
            </x14:sparkline>
            <x14:sparkline>
              <xm:f>'Customer Report'!H70:K70</xm:f>
              <xm:sqref>M70</xm:sqref>
            </x14:sparkline>
            <x14:sparkline>
              <xm:f>'Customer Report'!H71:K71</xm:f>
              <xm:sqref>M71</xm:sqref>
            </x14:sparkline>
            <x14:sparkline>
              <xm:f>'Customer Report'!H72:K72</xm:f>
              <xm:sqref>M72</xm:sqref>
            </x14:sparkline>
            <x14:sparkline>
              <xm:f>'Customer Report'!H73:K73</xm:f>
              <xm:sqref>M73</xm:sqref>
            </x14:sparkline>
            <x14:sparkline>
              <xm:f>'Customer Report'!H74:K74</xm:f>
              <xm:sqref>M74</xm:sqref>
            </x14:sparkline>
            <x14:sparkline>
              <xm:f>'Customer Report'!H75:K75</xm:f>
              <xm:sqref>M75</xm:sqref>
            </x14:sparkline>
            <x14:sparkline>
              <xm:f>'Customer Report'!H76:K76</xm:f>
              <xm:sqref>M76</xm:sqref>
            </x14:sparkline>
            <x14:sparkline>
              <xm:f>'Customer Report'!H77:K77</xm:f>
              <xm:sqref>M77</xm:sqref>
            </x14:sparkline>
            <x14:sparkline>
              <xm:f>'Customer Report'!H78:K78</xm:f>
              <xm:sqref>M78</xm:sqref>
            </x14:sparkline>
            <x14:sparkline>
              <xm:f>'Customer Report'!H79:K79</xm:f>
              <xm:sqref>M79</xm:sqref>
            </x14:sparkline>
            <x14:sparkline>
              <xm:f>'Customer Report'!H80:K80</xm:f>
              <xm:sqref>M80</xm:sqref>
            </x14:sparkline>
            <x14:sparkline>
              <xm:f>'Customer Report'!H81:K81</xm:f>
              <xm:sqref>M81</xm:sqref>
            </x14:sparkline>
            <x14:sparkline>
              <xm:f>'Customer Report'!H82:K82</xm:f>
              <xm:sqref>M82</xm:sqref>
            </x14:sparkline>
            <x14:sparkline>
              <xm:f>'Customer Report'!H83:K83</xm:f>
              <xm:sqref>M83</xm:sqref>
            </x14:sparkline>
            <x14:sparkline>
              <xm:f>'Customer Report'!H84:K84</xm:f>
              <xm:sqref>M84</xm:sqref>
            </x14:sparkline>
            <x14:sparkline>
              <xm:f>'Customer Report'!H85:K85</xm:f>
              <xm:sqref>M85</xm:sqref>
            </x14:sparkline>
            <x14:sparkline>
              <xm:f>'Customer Report'!H86:K86</xm:f>
              <xm:sqref>M86</xm:sqref>
            </x14:sparkline>
            <x14:sparkline>
              <xm:f>'Customer Report'!H87:K87</xm:f>
              <xm:sqref>M87</xm:sqref>
            </x14:sparkline>
            <x14:sparkline>
              <xm:f>'Customer Report'!H88:K88</xm:f>
              <xm:sqref>M88</xm:sqref>
            </x14:sparkline>
            <x14:sparkline>
              <xm:f>'Customer Report'!H89:K89</xm:f>
              <xm:sqref>M89</xm:sqref>
            </x14:sparkline>
            <x14:sparkline>
              <xm:f>'Customer Report'!H90:K90</xm:f>
              <xm:sqref>M90</xm:sqref>
            </x14:sparkline>
            <x14:sparkline>
              <xm:f>'Customer Report'!H91:K91</xm:f>
              <xm:sqref>M91</xm:sqref>
            </x14:sparkline>
            <x14:sparkline>
              <xm:f>'Customer Report'!H92:K92</xm:f>
              <xm:sqref>M92</xm:sqref>
            </x14:sparkline>
            <x14:sparkline>
              <xm:f>'Customer Report'!H93:K93</xm:f>
              <xm:sqref>M93</xm:sqref>
            </x14:sparkline>
            <x14:sparkline>
              <xm:f>'Customer Report'!H94:K94</xm:f>
              <xm:sqref>M94</xm:sqref>
            </x14:sparkline>
            <x14:sparkline>
              <xm:f>'Customer Report'!H95:K95</xm:f>
              <xm:sqref>M95</xm:sqref>
            </x14:sparkline>
            <x14:sparkline>
              <xm:f>'Customer Report'!H96:K96</xm:f>
              <xm:sqref>M96</xm:sqref>
            </x14:sparkline>
            <x14:sparkline>
              <xm:f>'Customer Report'!H97:K97</xm:f>
              <xm:sqref>M97</xm:sqref>
            </x14:sparkline>
            <x14:sparkline>
              <xm:f>'Customer Report'!H98:K98</xm:f>
              <xm:sqref>M98</xm:sqref>
            </x14:sparkline>
            <x14:sparkline>
              <xm:f>'Customer Report'!H99:K99</xm:f>
              <xm:sqref>M99</xm:sqref>
            </x14:sparkline>
            <x14:sparkline>
              <xm:f>'Customer Report'!H100:K100</xm:f>
              <xm:sqref>M100</xm:sqref>
            </x14:sparkline>
            <x14:sparkline>
              <xm:f>'Customer Report'!H101:K101</xm:f>
              <xm:sqref>M101</xm:sqref>
            </x14:sparkline>
            <x14:sparkline>
              <xm:f>'Customer Report'!H102:K102</xm:f>
              <xm:sqref>M102</xm:sqref>
            </x14:sparkline>
            <x14:sparkline>
              <xm:f>'Customer Report'!H103:K103</xm:f>
              <xm:sqref>M103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A1:B35"/>
  <sheetViews>
    <sheetView workbookViewId="0">
      <selection activeCell="I25" sqref="I25"/>
    </sheetView>
  </sheetViews>
  <sheetFormatPr defaultRowHeight="14.4" x14ac:dyDescent="0.3"/>
  <cols>
    <col min="1" max="2" width="18.44140625" bestFit="1" customWidth="1"/>
  </cols>
  <sheetData>
    <row r="1" spans="1:2" ht="15" thickBot="1" x14ac:dyDescent="0.35">
      <c r="A1" s="2" t="s">
        <v>0</v>
      </c>
      <c r="B1" s="26" t="s">
        <v>152</v>
      </c>
    </row>
    <row r="2" spans="1:2" x14ac:dyDescent="0.3">
      <c r="A2" s="23" t="s">
        <v>52</v>
      </c>
      <c r="B2" s="12">
        <v>1</v>
      </c>
    </row>
    <row r="3" spans="1:2" x14ac:dyDescent="0.3">
      <c r="A3" t="s">
        <v>35</v>
      </c>
      <c r="B3" s="12">
        <v>1</v>
      </c>
    </row>
    <row r="4" spans="1:2" x14ac:dyDescent="0.3">
      <c r="A4" t="s">
        <v>69</v>
      </c>
      <c r="B4" s="12">
        <v>1</v>
      </c>
    </row>
    <row r="5" spans="1:2" x14ac:dyDescent="0.3">
      <c r="A5" t="s">
        <v>6</v>
      </c>
      <c r="B5" s="12">
        <v>1</v>
      </c>
    </row>
    <row r="6" spans="1:2" x14ac:dyDescent="0.3">
      <c r="A6" t="s">
        <v>95</v>
      </c>
      <c r="B6" s="12">
        <v>1</v>
      </c>
    </row>
    <row r="7" spans="1:2" x14ac:dyDescent="0.3">
      <c r="A7" t="s">
        <v>132</v>
      </c>
      <c r="B7" s="12">
        <v>1</v>
      </c>
    </row>
    <row r="8" spans="1:2" x14ac:dyDescent="0.3">
      <c r="A8" t="s">
        <v>90</v>
      </c>
      <c r="B8" s="12">
        <v>1</v>
      </c>
    </row>
    <row r="9" spans="1:2" x14ac:dyDescent="0.3">
      <c r="A9" t="s">
        <v>92</v>
      </c>
      <c r="B9" s="12">
        <v>1</v>
      </c>
    </row>
    <row r="10" spans="1:2" x14ac:dyDescent="0.3">
      <c r="A10" t="s">
        <v>59</v>
      </c>
      <c r="B10" s="12">
        <v>1</v>
      </c>
    </row>
    <row r="11" spans="1:2" x14ac:dyDescent="0.3">
      <c r="A11" t="s">
        <v>110</v>
      </c>
      <c r="B11" s="12">
        <v>1</v>
      </c>
    </row>
    <row r="12" spans="1:2" x14ac:dyDescent="0.3">
      <c r="A12" t="s">
        <v>96</v>
      </c>
      <c r="B12" s="12">
        <v>1</v>
      </c>
    </row>
    <row r="13" spans="1:2" x14ac:dyDescent="0.3">
      <c r="A13" t="s">
        <v>32</v>
      </c>
      <c r="B13" s="12">
        <v>1</v>
      </c>
    </row>
    <row r="14" spans="1:2" x14ac:dyDescent="0.3">
      <c r="A14" t="s">
        <v>89</v>
      </c>
      <c r="B14" s="12">
        <v>1</v>
      </c>
    </row>
    <row r="15" spans="1:2" x14ac:dyDescent="0.3">
      <c r="A15" t="s">
        <v>106</v>
      </c>
      <c r="B15" s="12">
        <v>1</v>
      </c>
    </row>
    <row r="16" spans="1:2" x14ac:dyDescent="0.3">
      <c r="A16" t="s">
        <v>86</v>
      </c>
      <c r="B16" s="12">
        <v>1</v>
      </c>
    </row>
    <row r="17" spans="1:2" x14ac:dyDescent="0.3">
      <c r="A17" t="s">
        <v>45</v>
      </c>
      <c r="B17" s="12">
        <v>1</v>
      </c>
    </row>
    <row r="18" spans="1:2" x14ac:dyDescent="0.3">
      <c r="A18" t="s">
        <v>80</v>
      </c>
      <c r="B18" s="12">
        <v>1</v>
      </c>
    </row>
    <row r="19" spans="1:2" x14ac:dyDescent="0.3">
      <c r="A19" t="s">
        <v>47</v>
      </c>
      <c r="B19" s="12">
        <v>1</v>
      </c>
    </row>
    <row r="20" spans="1:2" x14ac:dyDescent="0.3">
      <c r="A20" t="s">
        <v>112</v>
      </c>
      <c r="B20" s="12">
        <v>1</v>
      </c>
    </row>
    <row r="21" spans="1:2" x14ac:dyDescent="0.3">
      <c r="A21" t="s">
        <v>83</v>
      </c>
      <c r="B21" s="12">
        <v>1</v>
      </c>
    </row>
    <row r="22" spans="1:2" x14ac:dyDescent="0.3">
      <c r="A22" t="s">
        <v>71</v>
      </c>
      <c r="B22" s="12">
        <v>1</v>
      </c>
    </row>
    <row r="23" spans="1:2" x14ac:dyDescent="0.3">
      <c r="A23" t="s">
        <v>25</v>
      </c>
      <c r="B23" s="12">
        <v>1</v>
      </c>
    </row>
    <row r="24" spans="1:2" x14ac:dyDescent="0.3">
      <c r="A24" t="s">
        <v>135</v>
      </c>
      <c r="B24" s="12">
        <v>1</v>
      </c>
    </row>
    <row r="25" spans="1:2" x14ac:dyDescent="0.3">
      <c r="A25" t="s">
        <v>76</v>
      </c>
      <c r="B25" s="12">
        <v>1</v>
      </c>
    </row>
    <row r="26" spans="1:2" x14ac:dyDescent="0.3">
      <c r="A26" t="s">
        <v>38</v>
      </c>
      <c r="B26" s="12">
        <v>1</v>
      </c>
    </row>
    <row r="27" spans="1:2" x14ac:dyDescent="0.3">
      <c r="A27" t="s">
        <v>22</v>
      </c>
      <c r="B27" s="12">
        <v>1</v>
      </c>
    </row>
    <row r="28" spans="1:2" x14ac:dyDescent="0.3">
      <c r="A28" t="s">
        <v>101</v>
      </c>
      <c r="B28" s="12">
        <v>1</v>
      </c>
    </row>
    <row r="29" spans="1:2" x14ac:dyDescent="0.3">
      <c r="A29" t="s">
        <v>121</v>
      </c>
      <c r="B29" s="12">
        <v>1</v>
      </c>
    </row>
    <row r="30" spans="1:2" x14ac:dyDescent="0.3">
      <c r="A30" t="s">
        <v>78</v>
      </c>
      <c r="B30" s="12">
        <v>1</v>
      </c>
    </row>
    <row r="31" spans="1:2" x14ac:dyDescent="0.3">
      <c r="A31" t="s">
        <v>85</v>
      </c>
      <c r="B31" s="12">
        <v>2</v>
      </c>
    </row>
    <row r="32" spans="1:2" x14ac:dyDescent="0.3">
      <c r="A32" t="s">
        <v>62</v>
      </c>
      <c r="B32" s="12">
        <v>2</v>
      </c>
    </row>
    <row r="33" spans="1:2" x14ac:dyDescent="0.3">
      <c r="A33" t="s">
        <v>87</v>
      </c>
      <c r="B33" s="12">
        <v>2</v>
      </c>
    </row>
    <row r="34" spans="1:2" x14ac:dyDescent="0.3">
      <c r="A34" t="s">
        <v>105</v>
      </c>
      <c r="B34" s="12">
        <v>2</v>
      </c>
    </row>
    <row r="35" spans="1:2" x14ac:dyDescent="0.3">
      <c r="A35" t="s">
        <v>114</v>
      </c>
      <c r="B35" s="12">
        <v>3</v>
      </c>
    </row>
  </sheetData>
  <sortState xmlns:xlrd2="http://schemas.microsoft.com/office/spreadsheetml/2017/richdata2" ref="A2:B35">
    <sortCondition ref="B2:B35"/>
  </sortState>
  <dataConsolidate function="count">
    <dataRefs count="4">
      <dataRef ref="A2:B11" sheet="Missed Term 1"/>
      <dataRef ref="A2:B11" sheet="Missed Term 2"/>
      <dataRef ref="A2:B11" sheet="Missed Term 3"/>
      <dataRef ref="A2:B11" sheet="Missed Term 4"/>
    </dataRefs>
  </dataConsolidate>
  <conditionalFormatting sqref="B2:B35">
    <cfRule type="cellIs" dxfId="13" priority="1" operator="greaterThan">
      <formula>1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34998626667073579"/>
  </sheetPr>
  <dimension ref="A1:I11"/>
  <sheetViews>
    <sheetView workbookViewId="0">
      <selection activeCell="I27" sqref="I27"/>
    </sheetView>
  </sheetViews>
  <sheetFormatPr defaultRowHeight="14.4" x14ac:dyDescent="0.3"/>
  <cols>
    <col min="1" max="1" width="12.88671875" customWidth="1"/>
    <col min="2" max="2" width="18.109375" style="6" bestFit="1" customWidth="1"/>
  </cols>
  <sheetData>
    <row r="1" spans="1:9" ht="15" thickBot="1" x14ac:dyDescent="0.35">
      <c r="A1" s="2" t="s">
        <v>0</v>
      </c>
      <c r="B1" s="5" t="s">
        <v>153</v>
      </c>
      <c r="C1" s="4"/>
      <c r="D1" s="4"/>
      <c r="E1" s="4"/>
      <c r="F1" s="4"/>
      <c r="G1" s="4"/>
      <c r="H1" s="4"/>
      <c r="I1" s="4"/>
    </row>
    <row r="2" spans="1:9" x14ac:dyDescent="0.3">
      <c r="A2" t="s">
        <v>114</v>
      </c>
      <c r="B2" s="6">
        <v>45715</v>
      </c>
    </row>
    <row r="3" spans="1:9" x14ac:dyDescent="0.3">
      <c r="A3" t="s">
        <v>62</v>
      </c>
      <c r="B3" s="6">
        <v>45695</v>
      </c>
    </row>
    <row r="4" spans="1:9" x14ac:dyDescent="0.3">
      <c r="A4" t="s">
        <v>59</v>
      </c>
      <c r="B4" s="6">
        <v>45695</v>
      </c>
    </row>
    <row r="5" spans="1:9" x14ac:dyDescent="0.3">
      <c r="A5" t="s">
        <v>110</v>
      </c>
      <c r="B5" s="6">
        <v>45697</v>
      </c>
    </row>
    <row r="6" spans="1:9" x14ac:dyDescent="0.3">
      <c r="A6" t="s">
        <v>87</v>
      </c>
      <c r="B6" s="6">
        <v>45713</v>
      </c>
    </row>
    <row r="7" spans="1:9" x14ac:dyDescent="0.3">
      <c r="A7" t="s">
        <v>96</v>
      </c>
      <c r="B7" s="6">
        <v>45702</v>
      </c>
    </row>
    <row r="8" spans="1:9" x14ac:dyDescent="0.3">
      <c r="A8" t="s">
        <v>32</v>
      </c>
      <c r="B8" s="6">
        <v>45710</v>
      </c>
    </row>
    <row r="9" spans="1:9" x14ac:dyDescent="0.3">
      <c r="A9" t="s">
        <v>105</v>
      </c>
      <c r="B9" s="6">
        <v>45708</v>
      </c>
    </row>
    <row r="10" spans="1:9" x14ac:dyDescent="0.3">
      <c r="A10" t="s">
        <v>86</v>
      </c>
      <c r="B10" s="6">
        <v>45712</v>
      </c>
    </row>
    <row r="11" spans="1:9" x14ac:dyDescent="0.3">
      <c r="A11" t="s">
        <v>45</v>
      </c>
      <c r="B11" s="6">
        <v>45697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28</vt:i4>
      </vt:variant>
    </vt:vector>
  </HeadingPairs>
  <TitlesOfParts>
    <vt:vector size="40" baseType="lpstr">
      <vt:lpstr>Orders Term 1</vt:lpstr>
      <vt:lpstr>Orders Term 2</vt:lpstr>
      <vt:lpstr>Orders Term 3</vt:lpstr>
      <vt:lpstr>Orders Term 4</vt:lpstr>
      <vt:lpstr>Final Summary</vt:lpstr>
      <vt:lpstr>PIVOT</vt:lpstr>
      <vt:lpstr>Customer Report</vt:lpstr>
      <vt:lpstr>Missed Orders</vt:lpstr>
      <vt:lpstr>Missed Term 1</vt:lpstr>
      <vt:lpstr>Missed Term 2</vt:lpstr>
      <vt:lpstr>Missed Term 3</vt:lpstr>
      <vt:lpstr>Missed Term 4</vt:lpstr>
      <vt:lpstr>Balance_Owing</vt:lpstr>
      <vt:lpstr>'Customer Report'!Barista</vt:lpstr>
      <vt:lpstr>Barista</vt:lpstr>
      <vt:lpstr>Check_Digit</vt:lpstr>
      <vt:lpstr>'Customer Report'!Customer_ID</vt:lpstr>
      <vt:lpstr>Customer_ID</vt:lpstr>
      <vt:lpstr>Email</vt:lpstr>
      <vt:lpstr>Experience_Score_Average</vt:lpstr>
      <vt:lpstr>Final_Mark</vt:lpstr>
      <vt:lpstr>'Customer Report'!First_Name</vt:lpstr>
      <vt:lpstr>First_Name</vt:lpstr>
      <vt:lpstr>Full_Name</vt:lpstr>
      <vt:lpstr>'Customer Report'!Grade</vt:lpstr>
      <vt:lpstr>Grade</vt:lpstr>
      <vt:lpstr>Ice_Level_Average</vt:lpstr>
      <vt:lpstr>ID</vt:lpstr>
      <vt:lpstr>'Customer Report'!Last_Name</vt:lpstr>
      <vt:lpstr>Last_Name</vt:lpstr>
      <vt:lpstr>Loyalty_Tier</vt:lpstr>
      <vt:lpstr>Orders_Missed</vt:lpstr>
      <vt:lpstr>Performance_Final_Score</vt:lpstr>
      <vt:lpstr>Sugar_Level_Average</vt:lpstr>
      <vt:lpstr>Teacher</vt:lpstr>
      <vt:lpstr>Term_1_Score</vt:lpstr>
      <vt:lpstr>Term_2_Score</vt:lpstr>
      <vt:lpstr>Term_3_Score</vt:lpstr>
      <vt:lpstr>Term_4_Score</vt:lpstr>
      <vt:lpstr>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Amy Pham</cp:lastModifiedBy>
  <dcterms:created xsi:type="dcterms:W3CDTF">2025-06-22T04:40:20Z</dcterms:created>
  <dcterms:modified xsi:type="dcterms:W3CDTF">2025-06-23T03:12:10Z</dcterms:modified>
</cp:coreProperties>
</file>