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25" windowHeight="13935"/>
  </bookViews>
  <sheets>
    <sheet name="Health Plan 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1" l="1"/>
  <c r="D3" i="1" s="1"/>
  <c r="A49" i="1"/>
  <c r="A57" i="1" s="1"/>
  <c r="A50" i="1"/>
  <c r="A58" i="1" s="1"/>
  <c r="A51" i="1"/>
  <c r="A59" i="1" s="1"/>
  <c r="A48" i="1"/>
  <c r="A56" i="1" s="1"/>
  <c r="A45" i="1"/>
  <c r="A53" i="1" s="1"/>
  <c r="A46" i="1"/>
  <c r="A54" i="1" s="1"/>
  <c r="A47" i="1"/>
  <c r="A55" i="1" s="1"/>
  <c r="A44" i="1"/>
  <c r="A52" i="1" s="1"/>
  <c r="I29" i="1"/>
  <c r="J29" i="1"/>
  <c r="K29" i="1"/>
  <c r="E29" i="1"/>
  <c r="F29" i="1"/>
  <c r="G29" i="1"/>
  <c r="H29" i="1"/>
  <c r="D2" i="1"/>
  <c r="B33" i="1" s="1"/>
  <c r="B29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C4" i="1" l="1"/>
  <c r="C5" i="1" l="1"/>
  <c r="D4" i="1"/>
  <c r="C6" i="1" l="1"/>
  <c r="D5" i="1"/>
  <c r="C7" i="1" l="1"/>
  <c r="D6" i="1"/>
  <c r="C8" i="1" l="1"/>
  <c r="D7" i="1"/>
  <c r="C9" i="1" l="1"/>
  <c r="D8" i="1"/>
  <c r="C10" i="1" l="1"/>
  <c r="D9" i="1"/>
  <c r="D10" i="1" l="1"/>
  <c r="C11" i="1"/>
  <c r="C12" i="1" l="1"/>
  <c r="D11" i="1"/>
  <c r="C13" i="1" l="1"/>
  <c r="D12" i="1"/>
  <c r="D13" i="1" l="1"/>
  <c r="C14" i="1"/>
  <c r="D14" i="1" l="1"/>
  <c r="C15" i="1"/>
  <c r="C16" i="1" l="1"/>
  <c r="D15" i="1"/>
  <c r="C17" i="1" l="1"/>
  <c r="D16" i="1"/>
  <c r="C18" i="1" l="1"/>
  <c r="D17" i="1"/>
  <c r="D18" i="1" l="1"/>
  <c r="C19" i="1"/>
  <c r="D19" i="1" l="1"/>
  <c r="C20" i="1"/>
  <c r="C21" i="1" l="1"/>
  <c r="D20" i="1"/>
  <c r="D21" i="1" l="1"/>
  <c r="C22" i="1"/>
  <c r="C23" i="1" l="1"/>
  <c r="D22" i="1"/>
  <c r="C24" i="1" l="1"/>
  <c r="D23" i="1"/>
  <c r="C25" i="1" l="1"/>
  <c r="D24" i="1"/>
  <c r="C26" i="1" l="1"/>
  <c r="D25" i="1"/>
  <c r="C27" i="1" l="1"/>
  <c r="D26" i="1"/>
  <c r="D27" i="1" l="1"/>
  <c r="D29" i="1" s="1"/>
  <c r="C29" i="1"/>
  <c r="B51" i="1" l="1"/>
  <c r="C51" i="1" s="1"/>
  <c r="D51" i="1" s="1"/>
  <c r="B38" i="1"/>
  <c r="C38" i="1" s="1"/>
  <c r="D38" i="1" s="1"/>
  <c r="B37" i="1"/>
  <c r="C37" i="1" s="1"/>
  <c r="D37" i="1" s="1"/>
  <c r="B59" i="1"/>
  <c r="C59" i="1" s="1"/>
  <c r="D59" i="1" s="1"/>
  <c r="B50" i="1"/>
  <c r="C50" i="1" s="1"/>
  <c r="D50" i="1" s="1"/>
  <c r="B40" i="1"/>
  <c r="C40" i="1" s="1"/>
  <c r="D40" i="1" s="1"/>
  <c r="B54" i="1"/>
  <c r="C54" i="1" s="1"/>
  <c r="D54" i="1" s="1"/>
  <c r="B52" i="1"/>
  <c r="C52" i="1" s="1"/>
  <c r="D52" i="1" s="1"/>
  <c r="B42" i="1"/>
  <c r="C42" i="1" s="1"/>
  <c r="D42" i="1" s="1"/>
  <c r="B43" i="1"/>
  <c r="C43" i="1" s="1"/>
  <c r="D43" i="1" s="1"/>
  <c r="B44" i="1"/>
  <c r="C44" i="1" s="1"/>
  <c r="D44" i="1" s="1"/>
  <c r="B48" i="1"/>
  <c r="C48" i="1" s="1"/>
  <c r="D48" i="1" s="1"/>
  <c r="B41" i="1"/>
  <c r="C41" i="1" s="1"/>
  <c r="D41" i="1" s="1"/>
  <c r="B55" i="1"/>
  <c r="C55" i="1" s="1"/>
  <c r="D55" i="1" s="1"/>
  <c r="B57" i="1"/>
  <c r="C57" i="1" s="1"/>
  <c r="D57" i="1" s="1"/>
  <c r="B49" i="1"/>
  <c r="C49" i="1" s="1"/>
  <c r="D49" i="1" s="1"/>
  <c r="B58" i="1"/>
  <c r="C58" i="1" s="1"/>
  <c r="D58" i="1" s="1"/>
  <c r="B47" i="1"/>
  <c r="C47" i="1" s="1"/>
  <c r="D47" i="1" s="1"/>
  <c r="B56" i="1"/>
  <c r="C56" i="1" s="1"/>
  <c r="D56" i="1" s="1"/>
  <c r="B46" i="1"/>
  <c r="C46" i="1" s="1"/>
  <c r="D46" i="1" s="1"/>
  <c r="B39" i="1"/>
  <c r="C39" i="1" s="1"/>
  <c r="D39" i="1" s="1"/>
  <c r="B53" i="1"/>
  <c r="C53" i="1" s="1"/>
  <c r="D53" i="1" s="1"/>
  <c r="B45" i="1"/>
  <c r="C45" i="1" s="1"/>
  <c r="D45" i="1" s="1"/>
  <c r="F59" i="1" l="1"/>
  <c r="F57" i="1" s="1"/>
  <c r="F38" i="1"/>
  <c r="F37" i="1"/>
</calcChain>
</file>

<file path=xl/sharedStrings.xml><?xml version="1.0" encoding="utf-8"?>
<sst xmlns="http://schemas.openxmlformats.org/spreadsheetml/2006/main" count="32" uniqueCount="25">
  <si>
    <t>Raw income</t>
  </si>
  <si>
    <t>Actual income</t>
  </si>
  <si>
    <t>Taxes taken out</t>
  </si>
  <si>
    <t>Tax Rate:</t>
  </si>
  <si>
    <t>Medical 1</t>
  </si>
  <si>
    <t>Medical 2</t>
  </si>
  <si>
    <t>Medical 3</t>
  </si>
  <si>
    <t>Medical 4</t>
  </si>
  <si>
    <t>Scenarios</t>
  </si>
  <si>
    <t>Vision</t>
  </si>
  <si>
    <t>Dental 1</t>
  </si>
  <si>
    <t>Dental 2</t>
  </si>
  <si>
    <t>Pre-tax income</t>
  </si>
  <si>
    <t>Taxes paid</t>
  </si>
  <si>
    <t>Take home</t>
  </si>
  <si>
    <t>CT income tax rate</t>
  </si>
  <si>
    <t>NJ income tax rate</t>
  </si>
  <si>
    <t>Life 1</t>
  </si>
  <si>
    <t>Life 2</t>
  </si>
  <si>
    <t>CDHP/HSA 5000-80, DMO Dental, VSP</t>
  </si>
  <si>
    <t>Federal income tax</t>
  </si>
  <si>
    <t>Social Security Tax</t>
  </si>
  <si>
    <t>Medicare Tax</t>
  </si>
  <si>
    <t>CT state income tax</t>
  </si>
  <si>
    <t>Engineer - Exempt ENGR-E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</si>
</sst>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6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10" fontId="0" fillId="0" borderId="0" xfId="2" applyNumberFormat="1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2" fillId="2" borderId="0" xfId="3"/>
    <xf numFmtId="0" fontId="2" fillId="2" borderId="1" xfId="3" applyBorder="1"/>
    <xf numFmtId="44" fontId="2" fillId="2" borderId="0" xfId="3" applyNumberFormat="1"/>
  </cellXfs>
  <cellStyles count="4">
    <cellStyle name="Currency" xfId="1" builtinId="4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4.25" x14ac:dyDescent="0.2"/>
  <cols>
    <col min="1" max="1" width="24.75" bestFit="1" customWidth="1"/>
    <col min="2" max="4" width="11.125" bestFit="1" customWidth="1"/>
    <col min="5" max="5" width="10.125" bestFit="1" customWidth="1"/>
    <col min="6" max="6" width="11.125" bestFit="1" customWidth="1"/>
    <col min="7" max="8" width="10.125" bestFit="1" customWidth="1"/>
  </cols>
  <sheetData>
    <row r="1" spans="1:13" x14ac:dyDescent="0.2">
      <c r="A1" t="s">
        <v>24</v>
      </c>
      <c r="B1" s="6" t="s">
        <v>1</v>
      </c>
      <c r="C1" s="6" t="s">
        <v>0</v>
      </c>
      <c r="D1" s="6" t="s">
        <v>2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9</v>
      </c>
      <c r="L1" t="s">
        <v>17</v>
      </c>
      <c r="M1" t="s">
        <v>18</v>
      </c>
    </row>
    <row r="2" spans="1:13" x14ac:dyDescent="0.2">
      <c r="A2" s="1">
        <v>43466</v>
      </c>
      <c r="B2" s="6">
        <v>1198.77</v>
      </c>
      <c r="C2" s="6">
        <v>1600</v>
      </c>
      <c r="D2" s="6">
        <f>C2-B2</f>
        <v>401.23</v>
      </c>
      <c r="E2">
        <v>149.87</v>
      </c>
      <c r="F2">
        <v>198.04</v>
      </c>
      <c r="G2">
        <v>117.93</v>
      </c>
      <c r="H2">
        <v>68.099999999999994</v>
      </c>
      <c r="I2">
        <v>8.1199999999999992</v>
      </c>
      <c r="J2">
        <v>13.57</v>
      </c>
      <c r="K2">
        <v>6.97</v>
      </c>
    </row>
    <row r="3" spans="1:13" x14ac:dyDescent="0.2">
      <c r="A3" s="1">
        <f>A2+14</f>
        <v>43480</v>
      </c>
      <c r="B3" s="6">
        <v>1198.77</v>
      </c>
      <c r="C3" s="6">
        <f>C2</f>
        <v>1600</v>
      </c>
      <c r="D3" s="6">
        <f t="shared" ref="D3:D27" si="0">C3-B3</f>
        <v>401.23</v>
      </c>
      <c r="E3">
        <v>149.87</v>
      </c>
      <c r="F3">
        <v>198.04</v>
      </c>
      <c r="G3">
        <v>117.93</v>
      </c>
      <c r="H3">
        <v>68.099999999999994</v>
      </c>
      <c r="I3">
        <v>8.1199999999999992</v>
      </c>
      <c r="J3">
        <v>13.57</v>
      </c>
      <c r="K3">
        <v>6.97</v>
      </c>
    </row>
    <row r="4" spans="1:13" x14ac:dyDescent="0.2">
      <c r="A4" s="1">
        <f t="shared" ref="A4:A27" si="1">A3+14</f>
        <v>43494</v>
      </c>
      <c r="B4" s="6">
        <v>1198.77</v>
      </c>
      <c r="C4" s="6">
        <f t="shared" ref="C4:C27" si="2">C3</f>
        <v>1600</v>
      </c>
      <c r="D4" s="6">
        <f t="shared" si="0"/>
        <v>401.23</v>
      </c>
      <c r="E4">
        <v>149.87</v>
      </c>
      <c r="F4">
        <v>198.04</v>
      </c>
      <c r="G4">
        <v>117.93</v>
      </c>
      <c r="H4">
        <v>68.099999999999994</v>
      </c>
      <c r="I4">
        <v>8.1199999999999992</v>
      </c>
      <c r="J4">
        <v>13.57</v>
      </c>
      <c r="K4">
        <v>6.97</v>
      </c>
    </row>
    <row r="5" spans="1:13" x14ac:dyDescent="0.2">
      <c r="A5" s="1">
        <f t="shared" si="1"/>
        <v>43508</v>
      </c>
      <c r="B5" s="6">
        <v>1198.77</v>
      </c>
      <c r="C5" s="6">
        <f t="shared" si="2"/>
        <v>1600</v>
      </c>
      <c r="D5" s="6">
        <f t="shared" si="0"/>
        <v>401.23</v>
      </c>
      <c r="E5">
        <v>149.87</v>
      </c>
      <c r="F5">
        <v>198.04</v>
      </c>
      <c r="G5">
        <v>117.93</v>
      </c>
      <c r="H5">
        <v>68.099999999999994</v>
      </c>
      <c r="I5">
        <v>8.1199999999999992</v>
      </c>
      <c r="J5">
        <v>13.57</v>
      </c>
      <c r="K5">
        <v>6.97</v>
      </c>
    </row>
    <row r="6" spans="1:13" x14ac:dyDescent="0.2">
      <c r="A6" s="1">
        <f t="shared" si="1"/>
        <v>43522</v>
      </c>
      <c r="B6" s="6">
        <v>1198.77</v>
      </c>
      <c r="C6" s="6">
        <f t="shared" si="2"/>
        <v>1600</v>
      </c>
      <c r="D6" s="6">
        <f t="shared" si="0"/>
        <v>401.23</v>
      </c>
      <c r="E6">
        <v>149.87</v>
      </c>
      <c r="F6">
        <v>198.04</v>
      </c>
      <c r="G6">
        <v>117.93</v>
      </c>
      <c r="H6">
        <v>68.099999999999994</v>
      </c>
      <c r="I6">
        <v>8.1199999999999992</v>
      </c>
      <c r="J6">
        <v>13.57</v>
      </c>
      <c r="K6">
        <v>6.97</v>
      </c>
    </row>
    <row r="7" spans="1:13" x14ac:dyDescent="0.2">
      <c r="A7" s="1">
        <f t="shared" si="1"/>
        <v>43536</v>
      </c>
      <c r="B7" s="6">
        <v>1198.77</v>
      </c>
      <c r="C7" s="6">
        <f t="shared" si="2"/>
        <v>1600</v>
      </c>
      <c r="D7" s="6">
        <f t="shared" si="0"/>
        <v>401.23</v>
      </c>
      <c r="E7">
        <v>149.87</v>
      </c>
      <c r="F7">
        <v>198.04</v>
      </c>
      <c r="G7">
        <v>117.93</v>
      </c>
      <c r="H7">
        <v>68.099999999999994</v>
      </c>
      <c r="I7">
        <v>8.1199999999999992</v>
      </c>
      <c r="J7">
        <v>13.57</v>
      </c>
      <c r="K7">
        <v>6.97</v>
      </c>
    </row>
    <row r="8" spans="1:13" x14ac:dyDescent="0.2">
      <c r="A8" s="1">
        <f t="shared" si="1"/>
        <v>43550</v>
      </c>
      <c r="B8" s="6">
        <v>1198.77</v>
      </c>
      <c r="C8" s="6">
        <f t="shared" si="2"/>
        <v>1600</v>
      </c>
      <c r="D8" s="6">
        <f t="shared" si="0"/>
        <v>401.23</v>
      </c>
      <c r="E8">
        <v>149.87</v>
      </c>
      <c r="F8">
        <v>198.04</v>
      </c>
      <c r="G8">
        <v>117.93</v>
      </c>
      <c r="H8">
        <v>68.099999999999994</v>
      </c>
      <c r="I8">
        <v>8.1199999999999992</v>
      </c>
      <c r="J8">
        <v>13.57</v>
      </c>
      <c r="K8">
        <v>6.97</v>
      </c>
    </row>
    <row r="9" spans="1:13" x14ac:dyDescent="0.2">
      <c r="A9" s="1">
        <f t="shared" si="1"/>
        <v>43564</v>
      </c>
      <c r="B9" s="6">
        <v>1198.77</v>
      </c>
      <c r="C9" s="6">
        <f t="shared" si="2"/>
        <v>1600</v>
      </c>
      <c r="D9" s="6">
        <f t="shared" si="0"/>
        <v>401.23</v>
      </c>
      <c r="E9">
        <v>149.87</v>
      </c>
      <c r="F9">
        <v>198.04</v>
      </c>
      <c r="G9">
        <v>117.93</v>
      </c>
      <c r="H9">
        <v>68.099999999999994</v>
      </c>
      <c r="I9">
        <v>8.1199999999999992</v>
      </c>
      <c r="J9">
        <v>13.57</v>
      </c>
      <c r="K9">
        <v>6.97</v>
      </c>
    </row>
    <row r="10" spans="1:13" x14ac:dyDescent="0.2">
      <c r="A10" s="1">
        <f t="shared" si="1"/>
        <v>43578</v>
      </c>
      <c r="B10" s="6">
        <v>1198.77</v>
      </c>
      <c r="C10" s="6">
        <f t="shared" si="2"/>
        <v>1600</v>
      </c>
      <c r="D10" s="6">
        <f t="shared" si="0"/>
        <v>401.23</v>
      </c>
      <c r="E10">
        <v>149.87</v>
      </c>
      <c r="F10">
        <v>198.04</v>
      </c>
      <c r="G10">
        <v>117.93</v>
      </c>
      <c r="H10">
        <v>68.099999999999994</v>
      </c>
      <c r="I10">
        <v>8.1199999999999992</v>
      </c>
      <c r="J10">
        <v>13.57</v>
      </c>
      <c r="K10">
        <v>6.97</v>
      </c>
    </row>
    <row r="11" spans="1:13" x14ac:dyDescent="0.2">
      <c r="A11" s="1">
        <f t="shared" si="1"/>
        <v>43592</v>
      </c>
      <c r="B11" s="6">
        <v>1198.77</v>
      </c>
      <c r="C11" s="6">
        <f t="shared" si="2"/>
        <v>1600</v>
      </c>
      <c r="D11" s="6">
        <f t="shared" si="0"/>
        <v>401.23</v>
      </c>
      <c r="E11">
        <v>149.87</v>
      </c>
      <c r="F11">
        <v>198.04</v>
      </c>
      <c r="G11">
        <v>117.93</v>
      </c>
      <c r="H11">
        <v>68.099999999999994</v>
      </c>
      <c r="I11">
        <v>8.1199999999999992</v>
      </c>
      <c r="J11">
        <v>13.57</v>
      </c>
      <c r="K11">
        <v>6.97</v>
      </c>
    </row>
    <row r="12" spans="1:13" x14ac:dyDescent="0.2">
      <c r="A12" s="1">
        <f t="shared" si="1"/>
        <v>43606</v>
      </c>
      <c r="B12" s="6">
        <v>1198.77</v>
      </c>
      <c r="C12" s="6">
        <f t="shared" si="2"/>
        <v>1600</v>
      </c>
      <c r="D12" s="6">
        <f t="shared" si="0"/>
        <v>401.23</v>
      </c>
      <c r="E12">
        <v>149.87</v>
      </c>
      <c r="F12">
        <v>198.04</v>
      </c>
      <c r="G12">
        <v>117.93</v>
      </c>
      <c r="H12">
        <v>68.099999999999994</v>
      </c>
      <c r="I12">
        <v>8.1199999999999992</v>
      </c>
      <c r="J12">
        <v>13.57</v>
      </c>
      <c r="K12">
        <v>6.97</v>
      </c>
    </row>
    <row r="13" spans="1:13" x14ac:dyDescent="0.2">
      <c r="A13" s="1">
        <f t="shared" si="1"/>
        <v>43620</v>
      </c>
      <c r="B13" s="6">
        <v>1198.77</v>
      </c>
      <c r="C13" s="6">
        <f t="shared" si="2"/>
        <v>1600</v>
      </c>
      <c r="D13" s="6">
        <f t="shared" si="0"/>
        <v>401.23</v>
      </c>
      <c r="E13">
        <v>149.87</v>
      </c>
      <c r="F13">
        <v>198.04</v>
      </c>
      <c r="G13">
        <v>117.93</v>
      </c>
      <c r="H13">
        <v>68.099999999999994</v>
      </c>
      <c r="I13">
        <v>8.1199999999999992</v>
      </c>
      <c r="J13">
        <v>13.57</v>
      </c>
      <c r="K13">
        <v>6.97</v>
      </c>
    </row>
    <row r="14" spans="1:13" x14ac:dyDescent="0.2">
      <c r="A14" s="1">
        <f t="shared" si="1"/>
        <v>43634</v>
      </c>
      <c r="B14" s="6">
        <v>1198.77</v>
      </c>
      <c r="C14" s="6">
        <f t="shared" si="2"/>
        <v>1600</v>
      </c>
      <c r="D14" s="6">
        <f t="shared" si="0"/>
        <v>401.23</v>
      </c>
      <c r="E14">
        <v>149.87</v>
      </c>
      <c r="F14">
        <v>198.04</v>
      </c>
      <c r="G14">
        <v>117.93</v>
      </c>
      <c r="H14">
        <v>68.099999999999994</v>
      </c>
      <c r="I14">
        <v>8.1199999999999992</v>
      </c>
      <c r="J14">
        <v>13.57</v>
      </c>
      <c r="K14">
        <v>6.97</v>
      </c>
    </row>
    <row r="15" spans="1:13" x14ac:dyDescent="0.2">
      <c r="A15" s="1">
        <f t="shared" si="1"/>
        <v>43648</v>
      </c>
      <c r="B15" s="6">
        <v>1198.77</v>
      </c>
      <c r="C15" s="6">
        <f t="shared" si="2"/>
        <v>1600</v>
      </c>
      <c r="D15" s="6">
        <f t="shared" si="0"/>
        <v>401.23</v>
      </c>
      <c r="E15">
        <v>149.87</v>
      </c>
      <c r="F15">
        <v>198.04</v>
      </c>
      <c r="G15">
        <v>117.93</v>
      </c>
      <c r="H15">
        <v>68.099999999999994</v>
      </c>
      <c r="I15">
        <v>8.1199999999999992</v>
      </c>
      <c r="J15">
        <v>13.57</v>
      </c>
      <c r="K15">
        <v>6.97</v>
      </c>
    </row>
    <row r="16" spans="1:13" x14ac:dyDescent="0.2">
      <c r="A16" s="1">
        <f t="shared" si="1"/>
        <v>43662</v>
      </c>
      <c r="B16" s="6">
        <v>1198.77</v>
      </c>
      <c r="C16" s="6">
        <f t="shared" si="2"/>
        <v>1600</v>
      </c>
      <c r="D16" s="6">
        <f t="shared" si="0"/>
        <v>401.23</v>
      </c>
      <c r="E16">
        <v>149.87</v>
      </c>
      <c r="F16">
        <v>198.04</v>
      </c>
      <c r="G16">
        <v>117.93</v>
      </c>
      <c r="H16">
        <v>68.099999999999994</v>
      </c>
      <c r="I16">
        <v>8.1199999999999992</v>
      </c>
      <c r="J16">
        <v>13.57</v>
      </c>
      <c r="K16">
        <v>6.97</v>
      </c>
    </row>
    <row r="17" spans="1:11" x14ac:dyDescent="0.2">
      <c r="A17" s="1">
        <f t="shared" si="1"/>
        <v>43676</v>
      </c>
      <c r="B17" s="6">
        <v>1198.77</v>
      </c>
      <c r="C17" s="6">
        <f t="shared" si="2"/>
        <v>1600</v>
      </c>
      <c r="D17" s="6">
        <f t="shared" si="0"/>
        <v>401.23</v>
      </c>
      <c r="E17">
        <v>149.87</v>
      </c>
      <c r="F17">
        <v>198.04</v>
      </c>
      <c r="G17">
        <v>117.93</v>
      </c>
      <c r="H17">
        <v>68.099999999999994</v>
      </c>
      <c r="I17">
        <v>8.1199999999999992</v>
      </c>
      <c r="J17">
        <v>13.57</v>
      </c>
      <c r="K17">
        <v>6.97</v>
      </c>
    </row>
    <row r="18" spans="1:11" x14ac:dyDescent="0.2">
      <c r="A18" s="1">
        <f t="shared" si="1"/>
        <v>43690</v>
      </c>
      <c r="B18" s="6">
        <v>1198.77</v>
      </c>
      <c r="C18" s="6">
        <f t="shared" si="2"/>
        <v>1600</v>
      </c>
      <c r="D18" s="6">
        <f t="shared" si="0"/>
        <v>401.23</v>
      </c>
      <c r="E18">
        <v>149.87</v>
      </c>
      <c r="F18">
        <v>198.04</v>
      </c>
      <c r="G18">
        <v>117.93</v>
      </c>
      <c r="H18">
        <v>68.099999999999994</v>
      </c>
      <c r="I18">
        <v>8.1199999999999992</v>
      </c>
      <c r="J18">
        <v>13.57</v>
      </c>
      <c r="K18">
        <v>6.97</v>
      </c>
    </row>
    <row r="19" spans="1:11" x14ac:dyDescent="0.2">
      <c r="A19" s="1">
        <f t="shared" si="1"/>
        <v>43704</v>
      </c>
      <c r="B19" s="6">
        <v>1198.77</v>
      </c>
      <c r="C19" s="6">
        <f t="shared" si="2"/>
        <v>1600</v>
      </c>
      <c r="D19" s="6">
        <f t="shared" si="0"/>
        <v>401.23</v>
      </c>
      <c r="E19">
        <v>149.87</v>
      </c>
      <c r="F19">
        <v>198.04</v>
      </c>
      <c r="G19">
        <v>117.93</v>
      </c>
      <c r="H19">
        <v>68.099999999999994</v>
      </c>
      <c r="I19">
        <v>8.1199999999999992</v>
      </c>
      <c r="J19">
        <v>13.57</v>
      </c>
      <c r="K19">
        <v>6.97</v>
      </c>
    </row>
    <row r="20" spans="1:11" x14ac:dyDescent="0.2">
      <c r="A20" s="1">
        <f t="shared" si="1"/>
        <v>43718</v>
      </c>
      <c r="B20" s="6">
        <v>1198.77</v>
      </c>
      <c r="C20" s="6">
        <f t="shared" si="2"/>
        <v>1600</v>
      </c>
      <c r="D20" s="6">
        <f t="shared" si="0"/>
        <v>401.23</v>
      </c>
      <c r="E20">
        <v>149.87</v>
      </c>
      <c r="F20">
        <v>198.04</v>
      </c>
      <c r="G20">
        <v>117.93</v>
      </c>
      <c r="H20">
        <v>68.099999999999994</v>
      </c>
      <c r="I20">
        <v>8.1199999999999992</v>
      </c>
      <c r="J20">
        <v>13.57</v>
      </c>
      <c r="K20">
        <v>6.97</v>
      </c>
    </row>
    <row r="21" spans="1:11" x14ac:dyDescent="0.2">
      <c r="A21" s="1">
        <f t="shared" si="1"/>
        <v>43732</v>
      </c>
      <c r="B21" s="6">
        <v>1198.77</v>
      </c>
      <c r="C21" s="6">
        <f t="shared" si="2"/>
        <v>1600</v>
      </c>
      <c r="D21" s="6">
        <f t="shared" si="0"/>
        <v>401.23</v>
      </c>
      <c r="E21">
        <v>149.87</v>
      </c>
      <c r="F21">
        <v>198.04</v>
      </c>
      <c r="G21">
        <v>117.93</v>
      </c>
      <c r="H21">
        <v>68.099999999999994</v>
      </c>
      <c r="I21">
        <v>8.1199999999999992</v>
      </c>
      <c r="J21">
        <v>13.57</v>
      </c>
      <c r="K21">
        <v>6.97</v>
      </c>
    </row>
    <row r="22" spans="1:11" x14ac:dyDescent="0.2">
      <c r="A22" s="1">
        <f t="shared" si="1"/>
        <v>43746</v>
      </c>
      <c r="B22" s="6">
        <v>1198.77</v>
      </c>
      <c r="C22" s="6">
        <f t="shared" si="2"/>
        <v>1600</v>
      </c>
      <c r="D22" s="6">
        <f t="shared" si="0"/>
        <v>401.23</v>
      </c>
      <c r="E22">
        <v>149.87</v>
      </c>
      <c r="F22">
        <v>198.04</v>
      </c>
      <c r="G22">
        <v>117.93</v>
      </c>
      <c r="H22">
        <v>68.099999999999994</v>
      </c>
      <c r="I22">
        <v>8.1199999999999992</v>
      </c>
      <c r="J22">
        <v>13.57</v>
      </c>
      <c r="K22">
        <v>6.97</v>
      </c>
    </row>
    <row r="23" spans="1:11" x14ac:dyDescent="0.2">
      <c r="A23" s="1">
        <f t="shared" si="1"/>
        <v>43760</v>
      </c>
      <c r="B23" s="6">
        <v>1198.77</v>
      </c>
      <c r="C23" s="6">
        <f t="shared" si="2"/>
        <v>1600</v>
      </c>
      <c r="D23" s="6">
        <f t="shared" si="0"/>
        <v>401.23</v>
      </c>
      <c r="E23">
        <v>149.87</v>
      </c>
      <c r="F23">
        <v>198.04</v>
      </c>
      <c r="G23">
        <v>117.93</v>
      </c>
      <c r="H23">
        <v>68.099999999999994</v>
      </c>
      <c r="I23">
        <v>8.1199999999999992</v>
      </c>
      <c r="J23">
        <v>13.57</v>
      </c>
      <c r="K23">
        <v>6.97</v>
      </c>
    </row>
    <row r="24" spans="1:11" x14ac:dyDescent="0.2">
      <c r="A24" s="1">
        <f t="shared" si="1"/>
        <v>43774</v>
      </c>
      <c r="B24" s="6">
        <v>1198.77</v>
      </c>
      <c r="C24" s="6">
        <f t="shared" si="2"/>
        <v>1600</v>
      </c>
      <c r="D24" s="6">
        <f t="shared" si="0"/>
        <v>401.23</v>
      </c>
      <c r="E24">
        <v>149.87</v>
      </c>
      <c r="F24">
        <v>198.04</v>
      </c>
      <c r="G24">
        <v>117.93</v>
      </c>
      <c r="H24">
        <v>68.099999999999994</v>
      </c>
      <c r="I24">
        <v>8.1199999999999992</v>
      </c>
      <c r="J24">
        <v>13.57</v>
      </c>
      <c r="K24">
        <v>6.97</v>
      </c>
    </row>
    <row r="25" spans="1:11" x14ac:dyDescent="0.2">
      <c r="A25" s="1">
        <f t="shared" si="1"/>
        <v>43788</v>
      </c>
      <c r="B25" s="6">
        <v>1198.77</v>
      </c>
      <c r="C25" s="6">
        <f t="shared" si="2"/>
        <v>1600</v>
      </c>
      <c r="D25" s="6">
        <f t="shared" si="0"/>
        <v>401.23</v>
      </c>
      <c r="E25">
        <v>149.87</v>
      </c>
      <c r="F25">
        <v>198.04</v>
      </c>
      <c r="G25">
        <v>117.93</v>
      </c>
      <c r="H25">
        <v>68.099999999999994</v>
      </c>
      <c r="I25">
        <v>8.1199999999999992</v>
      </c>
      <c r="J25">
        <v>13.57</v>
      </c>
      <c r="K25">
        <v>6.97</v>
      </c>
    </row>
    <row r="26" spans="1:11" x14ac:dyDescent="0.2">
      <c r="A26" s="1">
        <f t="shared" si="1"/>
        <v>43802</v>
      </c>
      <c r="B26" s="6">
        <v>1198.77</v>
      </c>
      <c r="C26" s="6">
        <f t="shared" si="2"/>
        <v>1600</v>
      </c>
      <c r="D26" s="6">
        <f t="shared" si="0"/>
        <v>401.23</v>
      </c>
      <c r="E26">
        <v>149.87</v>
      </c>
      <c r="F26">
        <v>198.04</v>
      </c>
      <c r="G26">
        <v>117.93</v>
      </c>
      <c r="H26">
        <v>68.099999999999994</v>
      </c>
      <c r="I26">
        <v>8.1199999999999992</v>
      </c>
      <c r="J26">
        <v>13.57</v>
      </c>
      <c r="K26">
        <v>6.97</v>
      </c>
    </row>
    <row r="27" spans="1:11" ht="15" thickBot="1" x14ac:dyDescent="0.25">
      <c r="A27" s="1">
        <f t="shared" si="1"/>
        <v>43816</v>
      </c>
      <c r="B27" s="7">
        <v>1198.77</v>
      </c>
      <c r="C27" s="7">
        <f t="shared" si="2"/>
        <v>1600</v>
      </c>
      <c r="D27" s="7">
        <f t="shared" si="0"/>
        <v>401.23</v>
      </c>
      <c r="E27" s="4">
        <v>149.87</v>
      </c>
      <c r="F27" s="4">
        <v>198.04</v>
      </c>
      <c r="G27" s="4">
        <v>117.93</v>
      </c>
      <c r="H27" s="4">
        <v>68.099999999999994</v>
      </c>
      <c r="I27" s="4">
        <v>8.1199999999999992</v>
      </c>
      <c r="J27" s="4">
        <v>13.57</v>
      </c>
      <c r="K27" s="4">
        <v>6.97</v>
      </c>
    </row>
    <row r="28" spans="1:11" ht="15" thickTop="1" x14ac:dyDescent="0.2">
      <c r="A28" s="1"/>
      <c r="B28" s="6"/>
      <c r="C28" s="6"/>
      <c r="D28" s="6"/>
    </row>
    <row r="29" spans="1:11" x14ac:dyDescent="0.2">
      <c r="A29" s="1"/>
      <c r="B29" s="8">
        <f t="shared" ref="B29:K29" si="3">SUM(B2:B27)</f>
        <v>31168.020000000008</v>
      </c>
      <c r="C29" s="8">
        <f t="shared" si="3"/>
        <v>41600</v>
      </c>
      <c r="D29" s="8">
        <f t="shared" si="3"/>
        <v>10431.979999999994</v>
      </c>
      <c r="E29" s="3">
        <f t="shared" si="3"/>
        <v>3896.6199999999981</v>
      </c>
      <c r="F29" s="3">
        <f t="shared" si="3"/>
        <v>5149.04</v>
      </c>
      <c r="G29" s="3">
        <f t="shared" si="3"/>
        <v>3066.1799999999994</v>
      </c>
      <c r="H29" s="3">
        <f t="shared" si="3"/>
        <v>1770.5999999999992</v>
      </c>
      <c r="I29" s="3">
        <f t="shared" si="3"/>
        <v>211.12000000000006</v>
      </c>
      <c r="J29" s="3">
        <f t="shared" si="3"/>
        <v>352.81999999999988</v>
      </c>
      <c r="K29" s="3">
        <f t="shared" si="3"/>
        <v>181.22</v>
      </c>
    </row>
    <row r="30" spans="1:11" x14ac:dyDescent="0.2">
      <c r="A30" s="1"/>
      <c r="C30" s="5"/>
    </row>
    <row r="31" spans="1:11" x14ac:dyDescent="0.2">
      <c r="A31" s="1" t="s">
        <v>15</v>
      </c>
      <c r="B31" s="2">
        <v>0.05</v>
      </c>
      <c r="D31" t="s">
        <v>20</v>
      </c>
      <c r="E31" s="2">
        <v>0.10436875000000001</v>
      </c>
    </row>
    <row r="32" spans="1:11" x14ac:dyDescent="0.2">
      <c r="A32" s="1" t="s">
        <v>16</v>
      </c>
      <c r="B32" s="2">
        <v>1.7500000000000002E-2</v>
      </c>
      <c r="D32" t="s">
        <v>21</v>
      </c>
      <c r="E32" s="2">
        <v>6.2E-2</v>
      </c>
    </row>
    <row r="33" spans="1:6" x14ac:dyDescent="0.2">
      <c r="A33" t="s">
        <v>3</v>
      </c>
      <c r="B33" s="2">
        <f>D2/C2</f>
        <v>0.25076874999999998</v>
      </c>
      <c r="D33" t="s">
        <v>22</v>
      </c>
      <c r="E33" s="2">
        <v>1.4499999999999999E-2</v>
      </c>
    </row>
    <row r="34" spans="1:6" x14ac:dyDescent="0.2">
      <c r="B34" s="1"/>
      <c r="D34" t="s">
        <v>23</v>
      </c>
      <c r="E34" s="2">
        <v>6.9900000000000004E-2</v>
      </c>
    </row>
    <row r="35" spans="1:6" x14ac:dyDescent="0.2">
      <c r="A35" t="s">
        <v>8</v>
      </c>
      <c r="B35" s="1"/>
    </row>
    <row r="36" spans="1:6" x14ac:dyDescent="0.2">
      <c r="B36" t="s">
        <v>12</v>
      </c>
      <c r="C36" t="s">
        <v>13</v>
      </c>
      <c r="D36" t="s">
        <v>14</v>
      </c>
    </row>
    <row r="37" spans="1:6" x14ac:dyDescent="0.2">
      <c r="A37" t="s">
        <v>4</v>
      </c>
      <c r="B37" s="5">
        <f>$C$29-E29</f>
        <v>37703.380000000005</v>
      </c>
      <c r="C37" s="5">
        <f>B37*$B$33</f>
        <v>9454.8294733750008</v>
      </c>
      <c r="D37" s="5">
        <f>B37-C37</f>
        <v>28248.550526625004</v>
      </c>
      <c r="F37" s="5">
        <f>MIN(D37:D59)</f>
        <v>26910.078867749999</v>
      </c>
    </row>
    <row r="38" spans="1:6" x14ac:dyDescent="0.2">
      <c r="A38" t="s">
        <v>5</v>
      </c>
      <c r="B38" s="5">
        <f>$C$29-F29</f>
        <v>36450.959999999999</v>
      </c>
      <c r="C38" s="5">
        <f t="shared" ref="C38:C59" si="4">B38*$B$33</f>
        <v>9140.7616754999999</v>
      </c>
      <c r="D38" s="5">
        <f t="shared" ref="D38:D59" si="5">B38-C38</f>
        <v>27310.198324500001</v>
      </c>
      <c r="F38" s="5">
        <f>MAX(D37:D59)</f>
        <v>31032.244312875002</v>
      </c>
    </row>
    <row r="39" spans="1:6" x14ac:dyDescent="0.2">
      <c r="A39" t="s">
        <v>6</v>
      </c>
      <c r="B39" s="5">
        <f>$C$29-G29</f>
        <v>38533.82</v>
      </c>
      <c r="C39" s="5">
        <f t="shared" si="4"/>
        <v>9663.0778741249997</v>
      </c>
      <c r="D39" s="5">
        <f t="shared" si="5"/>
        <v>28870.742125875</v>
      </c>
    </row>
    <row r="40" spans="1:6" x14ac:dyDescent="0.2">
      <c r="A40" t="s">
        <v>7</v>
      </c>
      <c r="B40" s="5">
        <f>$C$29-H29</f>
        <v>39829.4</v>
      </c>
      <c r="C40" s="5">
        <f t="shared" si="4"/>
        <v>9987.9688512499997</v>
      </c>
      <c r="D40" s="5">
        <f t="shared" si="5"/>
        <v>29841.431148750002</v>
      </c>
    </row>
    <row r="41" spans="1:6" x14ac:dyDescent="0.2">
      <c r="A41" t="s">
        <v>10</v>
      </c>
      <c r="B41" s="5">
        <f>$C$29-I29</f>
        <v>41388.879999999997</v>
      </c>
      <c r="C41" s="5">
        <f t="shared" si="4"/>
        <v>10379.037701499999</v>
      </c>
      <c r="D41" s="5">
        <f t="shared" si="5"/>
        <v>31009.8422985</v>
      </c>
    </row>
    <row r="42" spans="1:6" x14ac:dyDescent="0.2">
      <c r="A42" t="s">
        <v>11</v>
      </c>
      <c r="B42" s="5">
        <f>$C$29-J29</f>
        <v>41247.18</v>
      </c>
      <c r="C42" s="5">
        <f t="shared" si="4"/>
        <v>10343.503769625</v>
      </c>
      <c r="D42" s="5">
        <f t="shared" si="5"/>
        <v>30903.676230375</v>
      </c>
    </row>
    <row r="43" spans="1:6" x14ac:dyDescent="0.2">
      <c r="A43" t="s">
        <v>9</v>
      </c>
      <c r="B43" s="5">
        <f>$C$29-K29</f>
        <v>41418.78</v>
      </c>
      <c r="C43" s="5">
        <f t="shared" si="4"/>
        <v>10386.535687124999</v>
      </c>
      <c r="D43" s="5">
        <f t="shared" si="5"/>
        <v>31032.244312875002</v>
      </c>
    </row>
    <row r="44" spans="1:6" x14ac:dyDescent="0.2">
      <c r="A44" t="str">
        <f>CONCATENATE(A37," + ",$A$41)</f>
        <v>Medical 1 + Dental 1</v>
      </c>
      <c r="B44" s="5">
        <f>$C$29-E29-$I$29</f>
        <v>37492.26</v>
      </c>
      <c r="C44" s="5">
        <f t="shared" si="4"/>
        <v>9401.8871748750007</v>
      </c>
      <c r="D44" s="5">
        <f t="shared" si="5"/>
        <v>28090.372825125</v>
      </c>
    </row>
    <row r="45" spans="1:6" x14ac:dyDescent="0.2">
      <c r="A45" t="str">
        <f t="shared" ref="A45:A47" si="6">CONCATENATE(A38," + ",$A$41)</f>
        <v>Medical 2 + Dental 1</v>
      </c>
      <c r="B45" s="5">
        <f>$C$29-F29-$I$29</f>
        <v>36239.839999999997</v>
      </c>
      <c r="C45" s="5">
        <f t="shared" si="4"/>
        <v>9087.819376999998</v>
      </c>
      <c r="D45" s="5">
        <f t="shared" si="5"/>
        <v>27152.020622999997</v>
      </c>
    </row>
    <row r="46" spans="1:6" x14ac:dyDescent="0.2">
      <c r="A46" t="str">
        <f t="shared" si="6"/>
        <v>Medical 3 + Dental 1</v>
      </c>
      <c r="B46" s="5">
        <f>$C$29-G29-$I$29</f>
        <v>38322.699999999997</v>
      </c>
      <c r="C46" s="5">
        <f t="shared" si="4"/>
        <v>9610.1355756249995</v>
      </c>
      <c r="D46" s="5">
        <f t="shared" si="5"/>
        <v>28712.564424374999</v>
      </c>
    </row>
    <row r="47" spans="1:6" x14ac:dyDescent="0.2">
      <c r="A47" t="str">
        <f t="shared" si="6"/>
        <v>Medical 4 + Dental 1</v>
      </c>
      <c r="B47" s="5">
        <f>$C$29-H29-$I$29</f>
        <v>39618.28</v>
      </c>
      <c r="C47" s="5">
        <f t="shared" si="4"/>
        <v>9935.0265527499996</v>
      </c>
      <c r="D47" s="5">
        <f t="shared" si="5"/>
        <v>29683.253447249997</v>
      </c>
    </row>
    <row r="48" spans="1:6" x14ac:dyDescent="0.2">
      <c r="A48" t="str">
        <f>CONCATENATE(A37," + ",$A$42)</f>
        <v>Medical 1 + Dental 2</v>
      </c>
      <c r="B48" s="5">
        <f>$C$29-E29-$I$29</f>
        <v>37492.26</v>
      </c>
      <c r="C48" s="5">
        <f t="shared" si="4"/>
        <v>9401.8871748750007</v>
      </c>
      <c r="D48" s="5">
        <f t="shared" si="5"/>
        <v>28090.372825125</v>
      </c>
    </row>
    <row r="49" spans="1:7" x14ac:dyDescent="0.2">
      <c r="A49" t="str">
        <f t="shared" ref="A49:A51" si="7">CONCATENATE(A38," + ",$A$42)</f>
        <v>Medical 2 + Dental 2</v>
      </c>
      <c r="B49" s="5">
        <f>$C$29-F29-$I$29</f>
        <v>36239.839999999997</v>
      </c>
      <c r="C49" s="5">
        <f t="shared" si="4"/>
        <v>9087.819376999998</v>
      </c>
      <c r="D49" s="5">
        <f t="shared" si="5"/>
        <v>27152.020622999997</v>
      </c>
    </row>
    <row r="50" spans="1:7" x14ac:dyDescent="0.2">
      <c r="A50" t="str">
        <f t="shared" si="7"/>
        <v>Medical 3 + Dental 2</v>
      </c>
      <c r="B50" s="5">
        <f>$C$29-G29-$I$29</f>
        <v>38322.699999999997</v>
      </c>
      <c r="C50" s="5">
        <f t="shared" si="4"/>
        <v>9610.1355756249995</v>
      </c>
      <c r="D50" s="5">
        <f t="shared" si="5"/>
        <v>28712.564424374999</v>
      </c>
    </row>
    <row r="51" spans="1:7" x14ac:dyDescent="0.2">
      <c r="A51" t="str">
        <f t="shared" si="7"/>
        <v>Medical 4 + Dental 2</v>
      </c>
      <c r="B51" s="5">
        <f>$C$29-H29-$I$29</f>
        <v>39618.28</v>
      </c>
      <c r="C51" s="5">
        <f t="shared" si="4"/>
        <v>9935.0265527499996</v>
      </c>
      <c r="D51" s="5">
        <f t="shared" si="5"/>
        <v>29683.253447249997</v>
      </c>
    </row>
    <row r="52" spans="1:7" x14ac:dyDescent="0.2">
      <c r="A52" t="str">
        <f t="shared" ref="A52:A59" si="8">CONCATENATE(A44," + ",$A$43)</f>
        <v>Medical 1 + Dental 1 + Vision</v>
      </c>
      <c r="B52" s="5">
        <f>$C$29-$K$29-$I$29-E29</f>
        <v>37311.040000000001</v>
      </c>
      <c r="C52" s="5">
        <f t="shared" si="4"/>
        <v>9356.4428619999999</v>
      </c>
      <c r="D52" s="5">
        <f t="shared" si="5"/>
        <v>27954.597138000001</v>
      </c>
    </row>
    <row r="53" spans="1:7" x14ac:dyDescent="0.2">
      <c r="A53" t="str">
        <f t="shared" si="8"/>
        <v>Medical 2 + Dental 1 + Vision</v>
      </c>
      <c r="B53" s="5">
        <f>$C$29-$K$29-$I$29-F29</f>
        <v>36058.619999999995</v>
      </c>
      <c r="C53" s="5">
        <f t="shared" si="4"/>
        <v>9042.375064124999</v>
      </c>
      <c r="D53" s="5">
        <f t="shared" si="5"/>
        <v>27016.244935874995</v>
      </c>
    </row>
    <row r="54" spans="1:7" x14ac:dyDescent="0.2">
      <c r="A54" t="str">
        <f t="shared" si="8"/>
        <v>Medical 3 + Dental 1 + Vision</v>
      </c>
      <c r="B54" s="5">
        <f>$C$29-$K$29-$I$29-G29</f>
        <v>38141.479999999996</v>
      </c>
      <c r="C54" s="5">
        <f t="shared" si="4"/>
        <v>9564.6912627499987</v>
      </c>
      <c r="D54" s="5">
        <f t="shared" si="5"/>
        <v>28576.788737249997</v>
      </c>
    </row>
    <row r="55" spans="1:7" x14ac:dyDescent="0.2">
      <c r="A55" t="str">
        <f t="shared" si="8"/>
        <v>Medical 4 + Dental 1 + Vision</v>
      </c>
      <c r="B55" s="5">
        <f>$C$29-$K$29-$I$29-H29</f>
        <v>39437.06</v>
      </c>
      <c r="C55" s="5">
        <f t="shared" si="4"/>
        <v>9889.5822398749988</v>
      </c>
      <c r="D55" s="5">
        <f t="shared" si="5"/>
        <v>29547.477760124999</v>
      </c>
    </row>
    <row r="56" spans="1:7" x14ac:dyDescent="0.2">
      <c r="A56" t="str">
        <f t="shared" si="8"/>
        <v>Medical 1 + Dental 2 + Vision</v>
      </c>
      <c r="B56" s="5">
        <f>$C$29-$K$29-$J$29-E29</f>
        <v>37169.340000000004</v>
      </c>
      <c r="C56" s="5">
        <f t="shared" si="4"/>
        <v>9320.9089301250006</v>
      </c>
      <c r="D56" s="5">
        <f t="shared" si="5"/>
        <v>27848.431069875005</v>
      </c>
    </row>
    <row r="57" spans="1:7" x14ac:dyDescent="0.2">
      <c r="A57" t="str">
        <f t="shared" si="8"/>
        <v>Medical 2 + Dental 2 + Vision</v>
      </c>
      <c r="B57" s="5">
        <f>$C$29-$K$29-$J$29-F29</f>
        <v>35916.92</v>
      </c>
      <c r="C57" s="5">
        <f t="shared" si="4"/>
        <v>9006.8411322499996</v>
      </c>
      <c r="D57" s="5">
        <f t="shared" si="5"/>
        <v>26910.078867749999</v>
      </c>
      <c r="F57" s="5">
        <f>F59/12</f>
        <v>2462.2898133437498</v>
      </c>
    </row>
    <row r="58" spans="1:7" x14ac:dyDescent="0.2">
      <c r="A58" t="str">
        <f t="shared" si="8"/>
        <v>Medical 3 + Dental 2 + Vision</v>
      </c>
      <c r="B58" s="5">
        <f>$C$29-$K$29-$J$29-G29</f>
        <v>37999.78</v>
      </c>
      <c r="C58" s="5">
        <f t="shared" si="4"/>
        <v>9529.1573308749994</v>
      </c>
      <c r="D58" s="5">
        <f t="shared" si="5"/>
        <v>28470.622669124998</v>
      </c>
    </row>
    <row r="59" spans="1:7" x14ac:dyDescent="0.2">
      <c r="A59" t="str">
        <f t="shared" si="8"/>
        <v>Medical 4 + Dental 2 + Vision</v>
      </c>
      <c r="B59" s="5">
        <f>$C$29-$K$29-$J$29-H29</f>
        <v>39295.360000000001</v>
      </c>
      <c r="C59" s="5">
        <f t="shared" si="4"/>
        <v>9854.0483079999995</v>
      </c>
      <c r="D59" s="5">
        <f t="shared" si="5"/>
        <v>29441.311692000003</v>
      </c>
      <c r="F59" s="5">
        <f>MAX(D52:D59)</f>
        <v>29547.477760124999</v>
      </c>
      <c r="G5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 Plan </vt:lpstr>
      <vt:lpstr>Sheet2</vt:lpstr>
      <vt:lpstr>Sheet3</vt:lpstr>
    </vt:vector>
  </TitlesOfParts>
  <Company>United Technologies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keywords>Non Technical</cp:keywords>
  <cp:lastModifiedBy>CSC</cp:lastModifiedBy>
  <dcterms:created xsi:type="dcterms:W3CDTF">2019-01-21T21:36:25Z</dcterms:created>
  <dcterms:modified xsi:type="dcterms:W3CDTF">2019-01-23T22:46:58Z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cc6a89fb-4a80-4c0c-9e59-1165dfea0a3e</vt:lpwstr>
  </property>
  <property fmtid="{D5CDD505-2E9C-101B-9397-08002B2CF9AE}" pid="3" name="UTCTechnicalData">
    <vt:lpwstr>No</vt:lpwstr>
  </property>
  <property fmtid="{D5CDD505-2E9C-101B-9397-08002B2CF9AE}" pid="4" name="UTCTechnicalDataKeyword">
    <vt:lpwstr>Non Technical</vt:lpwstr>
  </property>
</Properties>
</file>