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do\Documents\Assignments Year 2\"/>
    </mc:Choice>
  </mc:AlternateContent>
  <xr:revisionPtr revIDLastSave="0" documentId="13_ncr:1_{F7EB6A01-67A2-41FD-9794-6D857DD01A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light Data" sheetId="2" r:id="rId1"/>
    <sheet name="Model 1 (1 Overbooking)" sheetId="3" r:id="rId2"/>
    <sheet name="Model 2 (3 Overbookings)" sheetId="4" r:id="rId3"/>
    <sheet name="Assumptions and Limitations" sheetId="5" r:id="rId4"/>
    <sheet name="Inputs and Outputs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1" l="1"/>
  <c r="J22" i="1"/>
  <c r="J8" i="1"/>
  <c r="O2" i="4" l="1"/>
  <c r="AC501" i="4"/>
  <c r="AA501" i="4"/>
  <c r="AC500" i="4"/>
  <c r="AD500" i="4" s="1"/>
  <c r="AA500" i="4"/>
  <c r="AC499" i="4"/>
  <c r="AA499" i="4"/>
  <c r="AC498" i="4"/>
  <c r="AD498" i="4" s="1"/>
  <c r="AA498" i="4"/>
  <c r="AC497" i="4"/>
  <c r="AA497" i="4"/>
  <c r="AC496" i="4"/>
  <c r="AD496" i="4" s="1"/>
  <c r="AA496" i="4"/>
  <c r="AC495" i="4"/>
  <c r="AA495" i="4"/>
  <c r="AC494" i="4"/>
  <c r="AD494" i="4" s="1"/>
  <c r="AA494" i="4"/>
  <c r="AC493" i="4"/>
  <c r="AA493" i="4"/>
  <c r="AC492" i="4"/>
  <c r="AD492" i="4" s="1"/>
  <c r="AA492" i="4"/>
  <c r="AC491" i="4"/>
  <c r="AA491" i="4"/>
  <c r="AC490" i="4"/>
  <c r="AD490" i="4" s="1"/>
  <c r="AA490" i="4"/>
  <c r="AC489" i="4"/>
  <c r="AA489" i="4"/>
  <c r="AC488" i="4"/>
  <c r="AD488" i="4" s="1"/>
  <c r="AA488" i="4"/>
  <c r="AC487" i="4"/>
  <c r="AA487" i="4"/>
  <c r="AC486" i="4"/>
  <c r="AD486" i="4" s="1"/>
  <c r="AA486" i="4"/>
  <c r="AC485" i="4"/>
  <c r="AA485" i="4"/>
  <c r="AC484" i="4"/>
  <c r="AD484" i="4" s="1"/>
  <c r="AA484" i="4"/>
  <c r="AC483" i="4"/>
  <c r="AA483" i="4"/>
  <c r="AC482" i="4"/>
  <c r="AD482" i="4" s="1"/>
  <c r="AA482" i="4"/>
  <c r="AC481" i="4"/>
  <c r="AA481" i="4"/>
  <c r="AC480" i="4"/>
  <c r="AD480" i="4" s="1"/>
  <c r="AA480" i="4"/>
  <c r="AC479" i="4"/>
  <c r="AA479" i="4"/>
  <c r="AC478" i="4"/>
  <c r="AD478" i="4" s="1"/>
  <c r="AA478" i="4"/>
  <c r="AC477" i="4"/>
  <c r="AA477" i="4"/>
  <c r="AC476" i="4"/>
  <c r="AD476" i="4" s="1"/>
  <c r="AA476" i="4"/>
  <c r="AC475" i="4"/>
  <c r="AA475" i="4"/>
  <c r="AC474" i="4"/>
  <c r="AD474" i="4" s="1"/>
  <c r="AA474" i="4"/>
  <c r="AC473" i="4"/>
  <c r="AA473" i="4"/>
  <c r="AC472" i="4"/>
  <c r="AD472" i="4" s="1"/>
  <c r="AA472" i="4"/>
  <c r="AC471" i="4"/>
  <c r="AA471" i="4"/>
  <c r="AC470" i="4"/>
  <c r="AD470" i="4" s="1"/>
  <c r="AA470" i="4"/>
  <c r="AC469" i="4"/>
  <c r="AA469" i="4"/>
  <c r="AC468" i="4"/>
  <c r="AD468" i="4" s="1"/>
  <c r="AA468" i="4"/>
  <c r="AC467" i="4"/>
  <c r="AA467" i="4"/>
  <c r="AC466" i="4"/>
  <c r="AD466" i="4" s="1"/>
  <c r="AA466" i="4"/>
  <c r="AC465" i="4"/>
  <c r="AA465" i="4"/>
  <c r="AC464" i="4"/>
  <c r="AD464" i="4" s="1"/>
  <c r="AA464" i="4"/>
  <c r="AC463" i="4"/>
  <c r="AA463" i="4"/>
  <c r="AC462" i="4"/>
  <c r="AD462" i="4" s="1"/>
  <c r="AA462" i="4"/>
  <c r="AC461" i="4"/>
  <c r="AA461" i="4"/>
  <c r="AC460" i="4"/>
  <c r="AD460" i="4" s="1"/>
  <c r="AA460" i="4"/>
  <c r="AC459" i="4"/>
  <c r="AA459" i="4"/>
  <c r="AC458" i="4"/>
  <c r="AD458" i="4" s="1"/>
  <c r="AA458" i="4"/>
  <c r="AC457" i="4"/>
  <c r="AA457" i="4"/>
  <c r="AC456" i="4"/>
  <c r="AD456" i="4" s="1"/>
  <c r="AA456" i="4"/>
  <c r="AC455" i="4"/>
  <c r="AA455" i="4"/>
  <c r="AC454" i="4"/>
  <c r="AD454" i="4" s="1"/>
  <c r="AA454" i="4"/>
  <c r="AC453" i="4"/>
  <c r="AA453" i="4"/>
  <c r="AC452" i="4"/>
  <c r="AA452" i="4"/>
  <c r="AC451" i="4"/>
  <c r="AA451" i="4"/>
  <c r="AC450" i="4"/>
  <c r="AA450" i="4"/>
  <c r="AC449" i="4"/>
  <c r="AA449" i="4"/>
  <c r="AC448" i="4"/>
  <c r="AA448" i="4"/>
  <c r="AC447" i="4"/>
  <c r="AA447" i="4"/>
  <c r="AC446" i="4"/>
  <c r="AA446" i="4"/>
  <c r="AC445" i="4"/>
  <c r="AA445" i="4"/>
  <c r="AC444" i="4"/>
  <c r="AA444" i="4"/>
  <c r="AC443" i="4"/>
  <c r="AA443" i="4"/>
  <c r="AC442" i="4"/>
  <c r="AA442" i="4"/>
  <c r="AC441" i="4"/>
  <c r="AA441" i="4"/>
  <c r="AC440" i="4"/>
  <c r="AA440" i="4"/>
  <c r="AC439" i="4"/>
  <c r="AA439" i="4"/>
  <c r="AC438" i="4"/>
  <c r="AA438" i="4"/>
  <c r="AC437" i="4"/>
  <c r="AA437" i="4"/>
  <c r="AC436" i="4"/>
  <c r="AA436" i="4"/>
  <c r="AC435" i="4"/>
  <c r="AA435" i="4"/>
  <c r="AC434" i="4"/>
  <c r="AA434" i="4"/>
  <c r="AC433" i="4"/>
  <c r="AA433" i="4"/>
  <c r="AC432" i="4"/>
  <c r="AA432" i="4"/>
  <c r="AC431" i="4"/>
  <c r="AA431" i="4"/>
  <c r="AC430" i="4"/>
  <c r="AA430" i="4"/>
  <c r="AC429" i="4"/>
  <c r="AA429" i="4"/>
  <c r="AC428" i="4"/>
  <c r="AA428" i="4"/>
  <c r="AC427" i="4"/>
  <c r="AA427" i="4"/>
  <c r="AC426" i="4"/>
  <c r="AA426" i="4"/>
  <c r="AC425" i="4"/>
  <c r="AA425" i="4"/>
  <c r="AC424" i="4"/>
  <c r="AA424" i="4"/>
  <c r="AC423" i="4"/>
  <c r="AA423" i="4"/>
  <c r="AC422" i="4"/>
  <c r="AA422" i="4"/>
  <c r="AC421" i="4"/>
  <c r="AA421" i="4"/>
  <c r="AC420" i="4"/>
  <c r="AA420" i="4"/>
  <c r="AC419" i="4"/>
  <c r="AA419" i="4"/>
  <c r="AC418" i="4"/>
  <c r="AA418" i="4"/>
  <c r="AC417" i="4"/>
  <c r="AA417" i="4"/>
  <c r="AC416" i="4"/>
  <c r="AA416" i="4"/>
  <c r="AC415" i="4"/>
  <c r="AA415" i="4"/>
  <c r="AC414" i="4"/>
  <c r="AA414" i="4"/>
  <c r="AC413" i="4"/>
  <c r="AA413" i="4"/>
  <c r="AC412" i="4"/>
  <c r="AA412" i="4"/>
  <c r="AC411" i="4"/>
  <c r="AA411" i="4"/>
  <c r="AC410" i="4"/>
  <c r="AA410" i="4"/>
  <c r="AC409" i="4"/>
  <c r="AA409" i="4"/>
  <c r="AC408" i="4"/>
  <c r="AA408" i="4"/>
  <c r="AC407" i="4"/>
  <c r="AA407" i="4"/>
  <c r="AC406" i="4"/>
  <c r="AA406" i="4"/>
  <c r="AC405" i="4"/>
  <c r="AA405" i="4"/>
  <c r="AC404" i="4"/>
  <c r="AA404" i="4"/>
  <c r="AC403" i="4"/>
  <c r="AA403" i="4"/>
  <c r="AC402" i="4"/>
  <c r="AA402" i="4"/>
  <c r="AC401" i="4"/>
  <c r="AA401" i="4"/>
  <c r="AC400" i="4"/>
  <c r="AA400" i="4"/>
  <c r="AC399" i="4"/>
  <c r="AA399" i="4"/>
  <c r="AC398" i="4"/>
  <c r="AA398" i="4"/>
  <c r="AC397" i="4"/>
  <c r="AA397" i="4"/>
  <c r="AC396" i="4"/>
  <c r="AA396" i="4"/>
  <c r="AC395" i="4"/>
  <c r="AA395" i="4"/>
  <c r="AC394" i="4"/>
  <c r="AA394" i="4"/>
  <c r="AC393" i="4"/>
  <c r="AA393" i="4"/>
  <c r="AC392" i="4"/>
  <c r="AA392" i="4"/>
  <c r="AC391" i="4"/>
  <c r="AA391" i="4"/>
  <c r="AC390" i="4"/>
  <c r="AA390" i="4"/>
  <c r="AC389" i="4"/>
  <c r="AA389" i="4"/>
  <c r="AC388" i="4"/>
  <c r="AA388" i="4"/>
  <c r="AC387" i="4"/>
  <c r="AA387" i="4"/>
  <c r="AC386" i="4"/>
  <c r="AA386" i="4"/>
  <c r="AC385" i="4"/>
  <c r="AA385" i="4"/>
  <c r="AC384" i="4"/>
  <c r="AA384" i="4"/>
  <c r="AC383" i="4"/>
  <c r="AA383" i="4"/>
  <c r="AC382" i="4"/>
  <c r="AA382" i="4"/>
  <c r="AC381" i="4"/>
  <c r="AA381" i="4"/>
  <c r="AC380" i="4"/>
  <c r="AA380" i="4"/>
  <c r="AC379" i="4"/>
  <c r="AA379" i="4"/>
  <c r="AC378" i="4"/>
  <c r="AA378" i="4"/>
  <c r="AC377" i="4"/>
  <c r="AA377" i="4"/>
  <c r="AC376" i="4"/>
  <c r="AA376" i="4"/>
  <c r="AC375" i="4"/>
  <c r="AA375" i="4"/>
  <c r="AC374" i="4"/>
  <c r="AA374" i="4"/>
  <c r="AC373" i="4"/>
  <c r="AA373" i="4"/>
  <c r="AC372" i="4"/>
  <c r="AA372" i="4"/>
  <c r="AC371" i="4"/>
  <c r="AA371" i="4"/>
  <c r="AC370" i="4"/>
  <c r="AA370" i="4"/>
  <c r="AC369" i="4"/>
  <c r="AA369" i="4"/>
  <c r="AC368" i="4"/>
  <c r="AA368" i="4"/>
  <c r="AC367" i="4"/>
  <c r="AA367" i="4"/>
  <c r="AC366" i="4"/>
  <c r="AA366" i="4"/>
  <c r="AC365" i="4"/>
  <c r="AA365" i="4"/>
  <c r="AC364" i="4"/>
  <c r="AA364" i="4"/>
  <c r="AC363" i="4"/>
  <c r="AA363" i="4"/>
  <c r="AC362" i="4"/>
  <c r="AA362" i="4"/>
  <c r="AC361" i="4"/>
  <c r="AA361" i="4"/>
  <c r="AC360" i="4"/>
  <c r="AA360" i="4"/>
  <c r="AC359" i="4"/>
  <c r="AA359" i="4"/>
  <c r="AC358" i="4"/>
  <c r="AA358" i="4"/>
  <c r="AC357" i="4"/>
  <c r="AA357" i="4"/>
  <c r="AC356" i="4"/>
  <c r="AA356" i="4"/>
  <c r="AC355" i="4"/>
  <c r="AA355" i="4"/>
  <c r="AC354" i="4"/>
  <c r="AA354" i="4"/>
  <c r="AC353" i="4"/>
  <c r="AA353" i="4"/>
  <c r="AC352" i="4"/>
  <c r="AA352" i="4"/>
  <c r="AC351" i="4"/>
  <c r="AA351" i="4"/>
  <c r="AC350" i="4"/>
  <c r="AA350" i="4"/>
  <c r="AC349" i="4"/>
  <c r="AA349" i="4"/>
  <c r="AC348" i="4"/>
  <c r="AA348" i="4"/>
  <c r="AC347" i="4"/>
  <c r="AA347" i="4"/>
  <c r="AC346" i="4"/>
  <c r="AA346" i="4"/>
  <c r="AC345" i="4"/>
  <c r="AA345" i="4"/>
  <c r="AC344" i="4"/>
  <c r="AA344" i="4"/>
  <c r="AC343" i="4"/>
  <c r="AA343" i="4"/>
  <c r="AC342" i="4"/>
  <c r="AA342" i="4"/>
  <c r="AC341" i="4"/>
  <c r="AA341" i="4"/>
  <c r="AC340" i="4"/>
  <c r="AA340" i="4"/>
  <c r="AC339" i="4"/>
  <c r="AA339" i="4"/>
  <c r="AC338" i="4"/>
  <c r="AA338" i="4"/>
  <c r="AC337" i="4"/>
  <c r="AA337" i="4"/>
  <c r="AC336" i="4"/>
  <c r="AA336" i="4"/>
  <c r="AC335" i="4"/>
  <c r="AA335" i="4"/>
  <c r="AC334" i="4"/>
  <c r="AA334" i="4"/>
  <c r="AC333" i="4"/>
  <c r="AA333" i="4"/>
  <c r="AC332" i="4"/>
  <c r="AA332" i="4"/>
  <c r="AC331" i="4"/>
  <c r="AA331" i="4"/>
  <c r="AC330" i="4"/>
  <c r="AA330" i="4"/>
  <c r="AC329" i="4"/>
  <c r="AA329" i="4"/>
  <c r="AC328" i="4"/>
  <c r="AA328" i="4"/>
  <c r="AC327" i="4"/>
  <c r="AA327" i="4"/>
  <c r="AC326" i="4"/>
  <c r="AA326" i="4"/>
  <c r="AC325" i="4"/>
  <c r="AA325" i="4"/>
  <c r="AC324" i="4"/>
  <c r="AA324" i="4"/>
  <c r="AC323" i="4"/>
  <c r="AA323" i="4"/>
  <c r="AC322" i="4"/>
  <c r="AA322" i="4"/>
  <c r="AC321" i="4"/>
  <c r="AA321" i="4"/>
  <c r="AC320" i="4"/>
  <c r="AA320" i="4"/>
  <c r="AC319" i="4"/>
  <c r="AA319" i="4"/>
  <c r="AC318" i="4"/>
  <c r="AA318" i="4"/>
  <c r="AC317" i="4"/>
  <c r="AA317" i="4"/>
  <c r="AC316" i="4"/>
  <c r="AA316" i="4"/>
  <c r="AC315" i="4"/>
  <c r="AA315" i="4"/>
  <c r="AC314" i="4"/>
  <c r="AA314" i="4"/>
  <c r="AC313" i="4"/>
  <c r="AA313" i="4"/>
  <c r="AC312" i="4"/>
  <c r="AA312" i="4"/>
  <c r="AC311" i="4"/>
  <c r="AA311" i="4"/>
  <c r="AC310" i="4"/>
  <c r="AA310" i="4"/>
  <c r="AC309" i="4"/>
  <c r="AA309" i="4"/>
  <c r="AC308" i="4"/>
  <c r="AA308" i="4"/>
  <c r="AC307" i="4"/>
  <c r="AA307" i="4"/>
  <c r="AC306" i="4"/>
  <c r="AA306" i="4"/>
  <c r="AC305" i="4"/>
  <c r="AA305" i="4"/>
  <c r="AC304" i="4"/>
  <c r="AA304" i="4"/>
  <c r="AC303" i="4"/>
  <c r="AA303" i="4"/>
  <c r="AC302" i="4"/>
  <c r="AA302" i="4"/>
  <c r="AC301" i="4"/>
  <c r="AA301" i="4"/>
  <c r="AC300" i="4"/>
  <c r="AA300" i="4"/>
  <c r="AC299" i="4"/>
  <c r="AA299" i="4"/>
  <c r="AC298" i="4"/>
  <c r="AA298" i="4"/>
  <c r="AC297" i="4"/>
  <c r="AA297" i="4"/>
  <c r="AC296" i="4"/>
  <c r="AA296" i="4"/>
  <c r="AC295" i="4"/>
  <c r="AA295" i="4"/>
  <c r="AC294" i="4"/>
  <c r="AA294" i="4"/>
  <c r="AC293" i="4"/>
  <c r="AA293" i="4"/>
  <c r="AC292" i="4"/>
  <c r="AA292" i="4"/>
  <c r="AC291" i="4"/>
  <c r="AA291" i="4"/>
  <c r="AC290" i="4"/>
  <c r="AA290" i="4"/>
  <c r="AC289" i="4"/>
  <c r="AA289" i="4"/>
  <c r="AC288" i="4"/>
  <c r="AA288" i="4"/>
  <c r="AC287" i="4"/>
  <c r="AA287" i="4"/>
  <c r="AC286" i="4"/>
  <c r="AA286" i="4"/>
  <c r="AC285" i="4"/>
  <c r="AA285" i="4"/>
  <c r="AC284" i="4"/>
  <c r="AA284" i="4"/>
  <c r="AC283" i="4"/>
  <c r="AA283" i="4"/>
  <c r="AC282" i="4"/>
  <c r="AA282" i="4"/>
  <c r="AC281" i="4"/>
  <c r="AA281" i="4"/>
  <c r="AC280" i="4"/>
  <c r="AA280" i="4"/>
  <c r="AC279" i="4"/>
  <c r="AA279" i="4"/>
  <c r="AC278" i="4"/>
  <c r="AA278" i="4"/>
  <c r="AC277" i="4"/>
  <c r="AA277" i="4"/>
  <c r="AC276" i="4"/>
  <c r="AA276" i="4"/>
  <c r="AC275" i="4"/>
  <c r="AA275" i="4"/>
  <c r="AC274" i="4"/>
  <c r="AA274" i="4"/>
  <c r="AC273" i="4"/>
  <c r="AA273" i="4"/>
  <c r="AC272" i="4"/>
  <c r="AA272" i="4"/>
  <c r="AC271" i="4"/>
  <c r="AA271" i="4"/>
  <c r="AC270" i="4"/>
  <c r="AA270" i="4"/>
  <c r="AC269" i="4"/>
  <c r="AA269" i="4"/>
  <c r="AC268" i="4"/>
  <c r="AA268" i="4"/>
  <c r="AC267" i="4"/>
  <c r="AA267" i="4"/>
  <c r="AC266" i="4"/>
  <c r="AA266" i="4"/>
  <c r="AC265" i="4"/>
  <c r="AA265" i="4"/>
  <c r="AC264" i="4"/>
  <c r="AA264" i="4"/>
  <c r="AC263" i="4"/>
  <c r="AA263" i="4"/>
  <c r="AC262" i="4"/>
  <c r="AA262" i="4"/>
  <c r="AC261" i="4"/>
  <c r="AA261" i="4"/>
  <c r="AC260" i="4"/>
  <c r="AA260" i="4"/>
  <c r="AC259" i="4"/>
  <c r="AA259" i="4"/>
  <c r="AC258" i="4"/>
  <c r="AA258" i="4"/>
  <c r="AC257" i="4"/>
  <c r="AA257" i="4"/>
  <c r="AC256" i="4"/>
  <c r="AA256" i="4"/>
  <c r="AC255" i="4"/>
  <c r="AA255" i="4"/>
  <c r="AC254" i="4"/>
  <c r="AA254" i="4"/>
  <c r="AC253" i="4"/>
  <c r="AA253" i="4"/>
  <c r="AC252" i="4"/>
  <c r="AA252" i="4"/>
  <c r="AC251" i="4"/>
  <c r="AA251" i="4"/>
  <c r="AC250" i="4"/>
  <c r="AA250" i="4"/>
  <c r="AC249" i="4"/>
  <c r="AA249" i="4"/>
  <c r="AC248" i="4"/>
  <c r="AA248" i="4"/>
  <c r="AC247" i="4"/>
  <c r="AA247" i="4"/>
  <c r="AC246" i="4"/>
  <c r="AA246" i="4"/>
  <c r="AC245" i="4"/>
  <c r="AA245" i="4"/>
  <c r="AC244" i="4"/>
  <c r="AA244" i="4"/>
  <c r="AC243" i="4"/>
  <c r="AA243" i="4"/>
  <c r="AC242" i="4"/>
  <c r="AA242" i="4"/>
  <c r="AC241" i="4"/>
  <c r="AA241" i="4"/>
  <c r="AC240" i="4"/>
  <c r="AA240" i="4"/>
  <c r="AC239" i="4"/>
  <c r="AA239" i="4"/>
  <c r="AC238" i="4"/>
  <c r="AA238" i="4"/>
  <c r="AC237" i="4"/>
  <c r="AA237" i="4"/>
  <c r="AC236" i="4"/>
  <c r="AA236" i="4"/>
  <c r="AC235" i="4"/>
  <c r="AA235" i="4"/>
  <c r="AC234" i="4"/>
  <c r="AA234" i="4"/>
  <c r="AC233" i="4"/>
  <c r="AA233" i="4"/>
  <c r="AC232" i="4"/>
  <c r="AA232" i="4"/>
  <c r="AC231" i="4"/>
  <c r="AA231" i="4"/>
  <c r="AC230" i="4"/>
  <c r="AA230" i="4"/>
  <c r="AC229" i="4"/>
  <c r="AA229" i="4"/>
  <c r="AC228" i="4"/>
  <c r="AA228" i="4"/>
  <c r="AC227" i="4"/>
  <c r="AA227" i="4"/>
  <c r="AC226" i="4"/>
  <c r="AA226" i="4"/>
  <c r="AC225" i="4"/>
  <c r="AA225" i="4"/>
  <c r="AC224" i="4"/>
  <c r="AA224" i="4"/>
  <c r="AC223" i="4"/>
  <c r="AA223" i="4"/>
  <c r="AC222" i="4"/>
  <c r="AA222" i="4"/>
  <c r="AC221" i="4"/>
  <c r="AA221" i="4"/>
  <c r="AC220" i="4"/>
  <c r="AA220" i="4"/>
  <c r="AC219" i="4"/>
  <c r="AA219" i="4"/>
  <c r="AC218" i="4"/>
  <c r="AA218" i="4"/>
  <c r="AC217" i="4"/>
  <c r="AA217" i="4"/>
  <c r="AC216" i="4"/>
  <c r="AA216" i="4"/>
  <c r="AC215" i="4"/>
  <c r="AA215" i="4"/>
  <c r="AC214" i="4"/>
  <c r="AA214" i="4"/>
  <c r="AC213" i="4"/>
  <c r="AA213" i="4"/>
  <c r="AC212" i="4"/>
  <c r="AA212" i="4"/>
  <c r="AC211" i="4"/>
  <c r="AA211" i="4"/>
  <c r="AC210" i="4"/>
  <c r="AA210" i="4"/>
  <c r="AC209" i="4"/>
  <c r="AA209" i="4"/>
  <c r="AC208" i="4"/>
  <c r="AA208" i="4"/>
  <c r="AC207" i="4"/>
  <c r="AA207" i="4"/>
  <c r="AC206" i="4"/>
  <c r="AA206" i="4"/>
  <c r="AC205" i="4"/>
  <c r="AA205" i="4"/>
  <c r="AC204" i="4"/>
  <c r="AA204" i="4"/>
  <c r="AC203" i="4"/>
  <c r="AA203" i="4"/>
  <c r="AC202" i="4"/>
  <c r="AA202" i="4"/>
  <c r="AC201" i="4"/>
  <c r="AA201" i="4"/>
  <c r="AC200" i="4"/>
  <c r="AA200" i="4"/>
  <c r="AC199" i="4"/>
  <c r="AA199" i="4"/>
  <c r="AC198" i="4"/>
  <c r="AA198" i="4"/>
  <c r="AC197" i="4"/>
  <c r="AA197" i="4"/>
  <c r="AC196" i="4"/>
  <c r="AA196" i="4"/>
  <c r="AC195" i="4"/>
  <c r="AA195" i="4"/>
  <c r="AC194" i="4"/>
  <c r="AA194" i="4"/>
  <c r="AC193" i="4"/>
  <c r="AA193" i="4"/>
  <c r="AC192" i="4"/>
  <c r="AA192" i="4"/>
  <c r="AC191" i="4"/>
  <c r="AA191" i="4"/>
  <c r="AC190" i="4"/>
  <c r="AA190" i="4"/>
  <c r="AC189" i="4"/>
  <c r="AA189" i="4"/>
  <c r="AC188" i="4"/>
  <c r="AA188" i="4"/>
  <c r="AC187" i="4"/>
  <c r="AA187" i="4"/>
  <c r="AC186" i="4"/>
  <c r="AA186" i="4"/>
  <c r="AC185" i="4"/>
  <c r="AA185" i="4"/>
  <c r="AC184" i="4"/>
  <c r="AA184" i="4"/>
  <c r="AC183" i="4"/>
  <c r="AA183" i="4"/>
  <c r="AC182" i="4"/>
  <c r="AA182" i="4"/>
  <c r="AC181" i="4"/>
  <c r="AA181" i="4"/>
  <c r="AC180" i="4"/>
  <c r="AA180" i="4"/>
  <c r="AC179" i="4"/>
  <c r="AA179" i="4"/>
  <c r="AC178" i="4"/>
  <c r="AA178" i="4"/>
  <c r="AC177" i="4"/>
  <c r="AA177" i="4"/>
  <c r="AC176" i="4"/>
  <c r="AA176" i="4"/>
  <c r="AC175" i="4"/>
  <c r="AA175" i="4"/>
  <c r="AC174" i="4"/>
  <c r="AA174" i="4"/>
  <c r="AC173" i="4"/>
  <c r="AA173" i="4"/>
  <c r="AC172" i="4"/>
  <c r="AA172" i="4"/>
  <c r="AC171" i="4"/>
  <c r="AA171" i="4"/>
  <c r="AC170" i="4"/>
  <c r="AA170" i="4"/>
  <c r="AC169" i="4"/>
  <c r="AA169" i="4"/>
  <c r="AC168" i="4"/>
  <c r="AA168" i="4"/>
  <c r="AC167" i="4"/>
  <c r="AA167" i="4"/>
  <c r="AC166" i="4"/>
  <c r="AA166" i="4"/>
  <c r="AC165" i="4"/>
  <c r="AA165" i="4"/>
  <c r="AC164" i="4"/>
  <c r="AA164" i="4"/>
  <c r="AC163" i="4"/>
  <c r="AA163" i="4"/>
  <c r="AC162" i="4"/>
  <c r="AA162" i="4"/>
  <c r="AC161" i="4"/>
  <c r="AA161" i="4"/>
  <c r="AC160" i="4"/>
  <c r="AA160" i="4"/>
  <c r="AC159" i="4"/>
  <c r="AA159" i="4"/>
  <c r="AC158" i="4"/>
  <c r="AA158" i="4"/>
  <c r="AC157" i="4"/>
  <c r="AA157" i="4"/>
  <c r="AC156" i="4"/>
  <c r="AA156" i="4"/>
  <c r="AC155" i="4"/>
  <c r="AA155" i="4"/>
  <c r="AC154" i="4"/>
  <c r="AA154" i="4"/>
  <c r="AC153" i="4"/>
  <c r="AA153" i="4"/>
  <c r="AC152" i="4"/>
  <c r="AA152" i="4"/>
  <c r="AC151" i="4"/>
  <c r="AA151" i="4"/>
  <c r="AC150" i="4"/>
  <c r="AA150" i="4"/>
  <c r="AC149" i="4"/>
  <c r="AA149" i="4"/>
  <c r="AC148" i="4"/>
  <c r="AA148" i="4"/>
  <c r="AC147" i="4"/>
  <c r="AA147" i="4"/>
  <c r="AC146" i="4"/>
  <c r="AA146" i="4"/>
  <c r="AC145" i="4"/>
  <c r="AA145" i="4"/>
  <c r="AC144" i="4"/>
  <c r="AA144" i="4"/>
  <c r="AC143" i="4"/>
  <c r="AA143" i="4"/>
  <c r="AC142" i="4"/>
  <c r="AA142" i="4"/>
  <c r="AC141" i="4"/>
  <c r="AA141" i="4"/>
  <c r="AC140" i="4"/>
  <c r="AA140" i="4"/>
  <c r="AC139" i="4"/>
  <c r="AA139" i="4"/>
  <c r="AC138" i="4"/>
  <c r="AA138" i="4"/>
  <c r="AC137" i="4"/>
  <c r="AA137" i="4"/>
  <c r="AC136" i="4"/>
  <c r="AA136" i="4"/>
  <c r="AC135" i="4"/>
  <c r="AA135" i="4"/>
  <c r="AC134" i="4"/>
  <c r="AA134" i="4"/>
  <c r="AC133" i="4"/>
  <c r="AA133" i="4"/>
  <c r="AC132" i="4"/>
  <c r="AA132" i="4"/>
  <c r="AC131" i="4"/>
  <c r="AA131" i="4"/>
  <c r="AC130" i="4"/>
  <c r="AA130" i="4"/>
  <c r="AC129" i="4"/>
  <c r="AA129" i="4"/>
  <c r="AC128" i="4"/>
  <c r="AA128" i="4"/>
  <c r="AC127" i="4"/>
  <c r="AA127" i="4"/>
  <c r="AC126" i="4"/>
  <c r="AA126" i="4"/>
  <c r="AC125" i="4"/>
  <c r="AA125" i="4"/>
  <c r="AC124" i="4"/>
  <c r="AA124" i="4"/>
  <c r="AC123" i="4"/>
  <c r="AA123" i="4"/>
  <c r="AC122" i="4"/>
  <c r="AA122" i="4"/>
  <c r="AC121" i="4"/>
  <c r="AA121" i="4"/>
  <c r="AC120" i="4"/>
  <c r="AA120" i="4"/>
  <c r="AC119" i="4"/>
  <c r="AA119" i="4"/>
  <c r="AC118" i="4"/>
  <c r="AA118" i="4"/>
  <c r="AC117" i="4"/>
  <c r="AA117" i="4"/>
  <c r="AC116" i="4"/>
  <c r="AA116" i="4"/>
  <c r="AC115" i="4"/>
  <c r="AA115" i="4"/>
  <c r="AC114" i="4"/>
  <c r="AA114" i="4"/>
  <c r="AC113" i="4"/>
  <c r="AA113" i="4"/>
  <c r="AC112" i="4"/>
  <c r="AA112" i="4"/>
  <c r="AC111" i="4"/>
  <c r="AA111" i="4"/>
  <c r="AC110" i="4"/>
  <c r="AA110" i="4"/>
  <c r="AC109" i="4"/>
  <c r="AA109" i="4"/>
  <c r="AC108" i="4"/>
  <c r="AA108" i="4"/>
  <c r="AC107" i="4"/>
  <c r="AA107" i="4"/>
  <c r="AC106" i="4"/>
  <c r="AA106" i="4"/>
  <c r="AC105" i="4"/>
  <c r="AA105" i="4"/>
  <c r="AC104" i="4"/>
  <c r="AA104" i="4"/>
  <c r="AC103" i="4"/>
  <c r="AA103" i="4"/>
  <c r="AC102" i="4"/>
  <c r="AA102" i="4"/>
  <c r="AC101" i="4"/>
  <c r="AA101" i="4"/>
  <c r="AC100" i="4"/>
  <c r="AA100" i="4"/>
  <c r="AC99" i="4"/>
  <c r="AA99" i="4"/>
  <c r="AC98" i="4"/>
  <c r="AA98" i="4"/>
  <c r="AC97" i="4"/>
  <c r="AA97" i="4"/>
  <c r="AC96" i="4"/>
  <c r="AA96" i="4"/>
  <c r="AC95" i="4"/>
  <c r="AA95" i="4"/>
  <c r="AC94" i="4"/>
  <c r="AA94" i="4"/>
  <c r="AC93" i="4"/>
  <c r="AA93" i="4"/>
  <c r="AC92" i="4"/>
  <c r="AA92" i="4"/>
  <c r="AC91" i="4"/>
  <c r="AA91" i="4"/>
  <c r="AC90" i="4"/>
  <c r="AA90" i="4"/>
  <c r="AC89" i="4"/>
  <c r="AA89" i="4"/>
  <c r="AC88" i="4"/>
  <c r="AA88" i="4"/>
  <c r="AC87" i="4"/>
  <c r="AA87" i="4"/>
  <c r="AC86" i="4"/>
  <c r="AA86" i="4"/>
  <c r="AC85" i="4"/>
  <c r="AA85" i="4"/>
  <c r="AC84" i="4"/>
  <c r="AA84" i="4"/>
  <c r="AC83" i="4"/>
  <c r="AA83" i="4"/>
  <c r="AC82" i="4"/>
  <c r="AA82" i="4"/>
  <c r="AC81" i="4"/>
  <c r="AA81" i="4"/>
  <c r="AC80" i="4"/>
  <c r="AA80" i="4"/>
  <c r="AC79" i="4"/>
  <c r="AA79" i="4"/>
  <c r="AC78" i="4"/>
  <c r="AA78" i="4"/>
  <c r="AC77" i="4"/>
  <c r="AA77" i="4"/>
  <c r="AC76" i="4"/>
  <c r="AA76" i="4"/>
  <c r="AC75" i="4"/>
  <c r="AA75" i="4"/>
  <c r="AC74" i="4"/>
  <c r="AA74" i="4"/>
  <c r="AC73" i="4"/>
  <c r="AA73" i="4"/>
  <c r="AC72" i="4"/>
  <c r="AA72" i="4"/>
  <c r="AC71" i="4"/>
  <c r="AA71" i="4"/>
  <c r="AC70" i="4"/>
  <c r="AA70" i="4"/>
  <c r="AC69" i="4"/>
  <c r="AA69" i="4"/>
  <c r="AC68" i="4"/>
  <c r="AA68" i="4"/>
  <c r="AC67" i="4"/>
  <c r="AA67" i="4"/>
  <c r="AC66" i="4"/>
  <c r="AA66" i="4"/>
  <c r="AC65" i="4"/>
  <c r="AA65" i="4"/>
  <c r="AC64" i="4"/>
  <c r="AA64" i="4"/>
  <c r="AC63" i="4"/>
  <c r="AA63" i="4"/>
  <c r="AC62" i="4"/>
  <c r="AA62" i="4"/>
  <c r="AC61" i="4"/>
  <c r="AA61" i="4"/>
  <c r="AC60" i="4"/>
  <c r="AA60" i="4"/>
  <c r="AC59" i="4"/>
  <c r="AA59" i="4"/>
  <c r="AC58" i="4"/>
  <c r="AA58" i="4"/>
  <c r="AC57" i="4"/>
  <c r="AA57" i="4"/>
  <c r="AC56" i="4"/>
  <c r="AA56" i="4"/>
  <c r="AC55" i="4"/>
  <c r="AA55" i="4"/>
  <c r="AC54" i="4"/>
  <c r="AA54" i="4"/>
  <c r="AC53" i="4"/>
  <c r="AA53" i="4"/>
  <c r="AC52" i="4"/>
  <c r="AA52" i="4"/>
  <c r="AC51" i="4"/>
  <c r="AA51" i="4"/>
  <c r="AC50" i="4"/>
  <c r="AA50" i="4"/>
  <c r="AC49" i="4"/>
  <c r="AA49" i="4"/>
  <c r="AC48" i="4"/>
  <c r="AA48" i="4"/>
  <c r="AC47" i="4"/>
  <c r="AA47" i="4"/>
  <c r="AC46" i="4"/>
  <c r="AA46" i="4"/>
  <c r="AC45" i="4"/>
  <c r="AA45" i="4"/>
  <c r="AC44" i="4"/>
  <c r="AA44" i="4"/>
  <c r="AC43" i="4"/>
  <c r="AA43" i="4"/>
  <c r="AC42" i="4"/>
  <c r="AA42" i="4"/>
  <c r="AC41" i="4"/>
  <c r="AA41" i="4"/>
  <c r="AC40" i="4"/>
  <c r="AA40" i="4"/>
  <c r="AC39" i="4"/>
  <c r="AA39" i="4"/>
  <c r="AC38" i="4"/>
  <c r="AA38" i="4"/>
  <c r="AC37" i="4"/>
  <c r="AA37" i="4"/>
  <c r="AC36" i="4"/>
  <c r="AA36" i="4"/>
  <c r="AC35" i="4"/>
  <c r="AA35" i="4"/>
  <c r="AC34" i="4"/>
  <c r="AA34" i="4"/>
  <c r="AC33" i="4"/>
  <c r="AA33" i="4"/>
  <c r="AC32" i="4"/>
  <c r="AA32" i="4"/>
  <c r="AC31" i="4"/>
  <c r="AA31" i="4"/>
  <c r="AC30" i="4"/>
  <c r="AA30" i="4"/>
  <c r="AC29" i="4"/>
  <c r="AA29" i="4"/>
  <c r="AC28" i="4"/>
  <c r="AA28" i="4"/>
  <c r="AC27" i="4"/>
  <c r="AA27" i="4"/>
  <c r="AC26" i="4"/>
  <c r="AA26" i="4"/>
  <c r="AC25" i="4"/>
  <c r="AA25" i="4"/>
  <c r="AC24" i="4"/>
  <c r="AA24" i="4"/>
  <c r="AC23" i="4"/>
  <c r="AA23" i="4"/>
  <c r="AC22" i="4"/>
  <c r="AA22" i="4"/>
  <c r="AC21" i="4"/>
  <c r="AA21" i="4"/>
  <c r="AC20" i="4"/>
  <c r="AA20" i="4"/>
  <c r="AC19" i="4"/>
  <c r="AA19" i="4"/>
  <c r="AC18" i="4"/>
  <c r="AA18" i="4"/>
  <c r="AC17" i="4"/>
  <c r="AA17" i="4"/>
  <c r="AC16" i="4"/>
  <c r="AA16" i="4"/>
  <c r="AC15" i="4"/>
  <c r="AA15" i="4"/>
  <c r="AC14" i="4"/>
  <c r="AA14" i="4"/>
  <c r="AC13" i="4"/>
  <c r="AA13" i="4"/>
  <c r="AC12" i="4"/>
  <c r="AA12" i="4"/>
  <c r="AC11" i="4"/>
  <c r="AA11" i="4"/>
  <c r="AC10" i="4"/>
  <c r="AA10" i="4"/>
  <c r="AC9" i="4"/>
  <c r="AA9" i="4"/>
  <c r="AC8" i="4"/>
  <c r="AA8" i="4"/>
  <c r="AC7" i="4"/>
  <c r="AA7" i="4"/>
  <c r="AC6" i="4"/>
  <c r="AA6" i="4"/>
  <c r="AC5" i="4"/>
  <c r="AA5" i="4"/>
  <c r="AC4" i="4"/>
  <c r="AA4" i="4"/>
  <c r="AC3" i="4"/>
  <c r="AA3" i="4"/>
  <c r="AC2" i="4"/>
  <c r="AA2" i="4"/>
  <c r="Q501" i="4"/>
  <c r="O501" i="4"/>
  <c r="Q500" i="4"/>
  <c r="O500" i="4"/>
  <c r="Q499" i="4"/>
  <c r="O499" i="4"/>
  <c r="Q498" i="4"/>
  <c r="O498" i="4"/>
  <c r="Q497" i="4"/>
  <c r="O497" i="4"/>
  <c r="Q496" i="4"/>
  <c r="O496" i="4"/>
  <c r="Q495" i="4"/>
  <c r="O495" i="4"/>
  <c r="Q494" i="4"/>
  <c r="O494" i="4"/>
  <c r="Q493" i="4"/>
  <c r="O493" i="4"/>
  <c r="Q492" i="4"/>
  <c r="O492" i="4"/>
  <c r="Q491" i="4"/>
  <c r="O491" i="4"/>
  <c r="Q490" i="4"/>
  <c r="O490" i="4"/>
  <c r="Q489" i="4"/>
  <c r="O489" i="4"/>
  <c r="Q488" i="4"/>
  <c r="O488" i="4"/>
  <c r="Q487" i="4"/>
  <c r="O487" i="4"/>
  <c r="Q486" i="4"/>
  <c r="O486" i="4"/>
  <c r="Q485" i="4"/>
  <c r="O485" i="4"/>
  <c r="Q484" i="4"/>
  <c r="O484" i="4"/>
  <c r="Q483" i="4"/>
  <c r="O483" i="4"/>
  <c r="Q482" i="4"/>
  <c r="O482" i="4"/>
  <c r="Q481" i="4"/>
  <c r="O481" i="4"/>
  <c r="Q480" i="4"/>
  <c r="O480" i="4"/>
  <c r="Q479" i="4"/>
  <c r="O479" i="4"/>
  <c r="Q478" i="4"/>
  <c r="O478" i="4"/>
  <c r="Q477" i="4"/>
  <c r="O477" i="4"/>
  <c r="Q476" i="4"/>
  <c r="O476" i="4"/>
  <c r="Q475" i="4"/>
  <c r="O475" i="4"/>
  <c r="Q474" i="4"/>
  <c r="O474" i="4"/>
  <c r="Q473" i="4"/>
  <c r="O473" i="4"/>
  <c r="Q472" i="4"/>
  <c r="O472" i="4"/>
  <c r="Q471" i="4"/>
  <c r="O471" i="4"/>
  <c r="Q470" i="4"/>
  <c r="O470" i="4"/>
  <c r="Q469" i="4"/>
  <c r="O469" i="4"/>
  <c r="Q468" i="4"/>
  <c r="O468" i="4"/>
  <c r="Q467" i="4"/>
  <c r="O467" i="4"/>
  <c r="Q466" i="4"/>
  <c r="O466" i="4"/>
  <c r="Q465" i="4"/>
  <c r="O465" i="4"/>
  <c r="Q464" i="4"/>
  <c r="O464" i="4"/>
  <c r="Q463" i="4"/>
  <c r="O463" i="4"/>
  <c r="Q462" i="4"/>
  <c r="O462" i="4"/>
  <c r="Q461" i="4"/>
  <c r="O461" i="4"/>
  <c r="Q460" i="4"/>
  <c r="O460" i="4"/>
  <c r="Q459" i="4"/>
  <c r="O459" i="4"/>
  <c r="Q458" i="4"/>
  <c r="O458" i="4"/>
  <c r="Q457" i="4"/>
  <c r="O457" i="4"/>
  <c r="Q456" i="4"/>
  <c r="O456" i="4"/>
  <c r="Q455" i="4"/>
  <c r="O455" i="4"/>
  <c r="Q454" i="4"/>
  <c r="O454" i="4"/>
  <c r="Q453" i="4"/>
  <c r="O453" i="4"/>
  <c r="Q452" i="4"/>
  <c r="O452" i="4"/>
  <c r="Q451" i="4"/>
  <c r="O451" i="4"/>
  <c r="Q450" i="4"/>
  <c r="O450" i="4"/>
  <c r="Q449" i="4"/>
  <c r="O449" i="4"/>
  <c r="Q448" i="4"/>
  <c r="O448" i="4"/>
  <c r="Q447" i="4"/>
  <c r="O447" i="4"/>
  <c r="Q446" i="4"/>
  <c r="O446" i="4"/>
  <c r="Q445" i="4"/>
  <c r="O445" i="4"/>
  <c r="Q444" i="4"/>
  <c r="O444" i="4"/>
  <c r="Q443" i="4"/>
  <c r="O443" i="4"/>
  <c r="Q442" i="4"/>
  <c r="O442" i="4"/>
  <c r="Q441" i="4"/>
  <c r="O441" i="4"/>
  <c r="Q440" i="4"/>
  <c r="O440" i="4"/>
  <c r="Q439" i="4"/>
  <c r="O439" i="4"/>
  <c r="Q438" i="4"/>
  <c r="O438" i="4"/>
  <c r="Q437" i="4"/>
  <c r="O437" i="4"/>
  <c r="Q436" i="4"/>
  <c r="O436" i="4"/>
  <c r="Q435" i="4"/>
  <c r="O435" i="4"/>
  <c r="Q434" i="4"/>
  <c r="O434" i="4"/>
  <c r="Q433" i="4"/>
  <c r="O433" i="4"/>
  <c r="Q432" i="4"/>
  <c r="O432" i="4"/>
  <c r="Q431" i="4"/>
  <c r="O431" i="4"/>
  <c r="Q430" i="4"/>
  <c r="O430" i="4"/>
  <c r="Q429" i="4"/>
  <c r="O429" i="4"/>
  <c r="Q428" i="4"/>
  <c r="O428" i="4"/>
  <c r="Q427" i="4"/>
  <c r="O427" i="4"/>
  <c r="Q426" i="4"/>
  <c r="O426" i="4"/>
  <c r="Q425" i="4"/>
  <c r="O425" i="4"/>
  <c r="Q424" i="4"/>
  <c r="O424" i="4"/>
  <c r="Q423" i="4"/>
  <c r="O423" i="4"/>
  <c r="Q422" i="4"/>
  <c r="O422" i="4"/>
  <c r="Q421" i="4"/>
  <c r="O421" i="4"/>
  <c r="Q420" i="4"/>
  <c r="O420" i="4"/>
  <c r="Q419" i="4"/>
  <c r="O419" i="4"/>
  <c r="Q418" i="4"/>
  <c r="O418" i="4"/>
  <c r="Q417" i="4"/>
  <c r="O417" i="4"/>
  <c r="Q416" i="4"/>
  <c r="O416" i="4"/>
  <c r="Q415" i="4"/>
  <c r="O415" i="4"/>
  <c r="Q414" i="4"/>
  <c r="O414" i="4"/>
  <c r="Q413" i="4"/>
  <c r="O413" i="4"/>
  <c r="Q412" i="4"/>
  <c r="O412" i="4"/>
  <c r="Q411" i="4"/>
  <c r="O411" i="4"/>
  <c r="Q410" i="4"/>
  <c r="O410" i="4"/>
  <c r="Q409" i="4"/>
  <c r="O409" i="4"/>
  <c r="Q408" i="4"/>
  <c r="O408" i="4"/>
  <c r="Q407" i="4"/>
  <c r="O407" i="4"/>
  <c r="Q406" i="4"/>
  <c r="O406" i="4"/>
  <c r="Q405" i="4"/>
  <c r="O405" i="4"/>
  <c r="Q404" i="4"/>
  <c r="O404" i="4"/>
  <c r="Q403" i="4"/>
  <c r="O403" i="4"/>
  <c r="Q402" i="4"/>
  <c r="O402" i="4"/>
  <c r="Q401" i="4"/>
  <c r="O401" i="4"/>
  <c r="Q400" i="4"/>
  <c r="O400" i="4"/>
  <c r="Q399" i="4"/>
  <c r="O399" i="4"/>
  <c r="Q398" i="4"/>
  <c r="O398" i="4"/>
  <c r="Q397" i="4"/>
  <c r="O397" i="4"/>
  <c r="Q396" i="4"/>
  <c r="O396" i="4"/>
  <c r="Q395" i="4"/>
  <c r="O395" i="4"/>
  <c r="Q394" i="4"/>
  <c r="O394" i="4"/>
  <c r="Q393" i="4"/>
  <c r="O393" i="4"/>
  <c r="Q392" i="4"/>
  <c r="O392" i="4"/>
  <c r="Q391" i="4"/>
  <c r="O391" i="4"/>
  <c r="Q390" i="4"/>
  <c r="O390" i="4"/>
  <c r="Q389" i="4"/>
  <c r="O389" i="4"/>
  <c r="Q388" i="4"/>
  <c r="O388" i="4"/>
  <c r="Q387" i="4"/>
  <c r="O387" i="4"/>
  <c r="Q386" i="4"/>
  <c r="O386" i="4"/>
  <c r="Q385" i="4"/>
  <c r="O385" i="4"/>
  <c r="Q384" i="4"/>
  <c r="O384" i="4"/>
  <c r="Q383" i="4"/>
  <c r="O383" i="4"/>
  <c r="Q382" i="4"/>
  <c r="O382" i="4"/>
  <c r="Q381" i="4"/>
  <c r="O381" i="4"/>
  <c r="Q380" i="4"/>
  <c r="O380" i="4"/>
  <c r="Q379" i="4"/>
  <c r="O379" i="4"/>
  <c r="Q378" i="4"/>
  <c r="O378" i="4"/>
  <c r="Q377" i="4"/>
  <c r="O377" i="4"/>
  <c r="Q376" i="4"/>
  <c r="O376" i="4"/>
  <c r="Q375" i="4"/>
  <c r="O375" i="4"/>
  <c r="Q374" i="4"/>
  <c r="O374" i="4"/>
  <c r="Q373" i="4"/>
  <c r="O373" i="4"/>
  <c r="Q372" i="4"/>
  <c r="O372" i="4"/>
  <c r="Q371" i="4"/>
  <c r="O371" i="4"/>
  <c r="Q370" i="4"/>
  <c r="O370" i="4"/>
  <c r="Q369" i="4"/>
  <c r="O369" i="4"/>
  <c r="Q368" i="4"/>
  <c r="O368" i="4"/>
  <c r="Q367" i="4"/>
  <c r="O367" i="4"/>
  <c r="Q366" i="4"/>
  <c r="O366" i="4"/>
  <c r="Q365" i="4"/>
  <c r="O365" i="4"/>
  <c r="Q364" i="4"/>
  <c r="O364" i="4"/>
  <c r="Q363" i="4"/>
  <c r="O363" i="4"/>
  <c r="Q362" i="4"/>
  <c r="O362" i="4"/>
  <c r="Q361" i="4"/>
  <c r="O361" i="4"/>
  <c r="Q360" i="4"/>
  <c r="O360" i="4"/>
  <c r="Q359" i="4"/>
  <c r="O359" i="4"/>
  <c r="Q358" i="4"/>
  <c r="O358" i="4"/>
  <c r="Q357" i="4"/>
  <c r="O357" i="4"/>
  <c r="Q356" i="4"/>
  <c r="O356" i="4"/>
  <c r="Q355" i="4"/>
  <c r="O355" i="4"/>
  <c r="Q354" i="4"/>
  <c r="O354" i="4"/>
  <c r="Q353" i="4"/>
  <c r="O353" i="4"/>
  <c r="Q352" i="4"/>
  <c r="O352" i="4"/>
  <c r="Q351" i="4"/>
  <c r="O351" i="4"/>
  <c r="Q350" i="4"/>
  <c r="O350" i="4"/>
  <c r="Q349" i="4"/>
  <c r="O349" i="4"/>
  <c r="Q348" i="4"/>
  <c r="O348" i="4"/>
  <c r="Q347" i="4"/>
  <c r="O347" i="4"/>
  <c r="Q346" i="4"/>
  <c r="O346" i="4"/>
  <c r="Q345" i="4"/>
  <c r="O345" i="4"/>
  <c r="Q344" i="4"/>
  <c r="O344" i="4"/>
  <c r="Q343" i="4"/>
  <c r="O343" i="4"/>
  <c r="Q342" i="4"/>
  <c r="O342" i="4"/>
  <c r="Q341" i="4"/>
  <c r="O341" i="4"/>
  <c r="Q340" i="4"/>
  <c r="O340" i="4"/>
  <c r="Q339" i="4"/>
  <c r="O339" i="4"/>
  <c r="Q338" i="4"/>
  <c r="O338" i="4"/>
  <c r="Q337" i="4"/>
  <c r="O337" i="4"/>
  <c r="Q336" i="4"/>
  <c r="O336" i="4"/>
  <c r="Q335" i="4"/>
  <c r="O335" i="4"/>
  <c r="Q334" i="4"/>
  <c r="O334" i="4"/>
  <c r="Q333" i="4"/>
  <c r="O333" i="4"/>
  <c r="Q332" i="4"/>
  <c r="O332" i="4"/>
  <c r="Q331" i="4"/>
  <c r="O331" i="4"/>
  <c r="Q330" i="4"/>
  <c r="O330" i="4"/>
  <c r="Q329" i="4"/>
  <c r="O329" i="4"/>
  <c r="Q328" i="4"/>
  <c r="O328" i="4"/>
  <c r="Q327" i="4"/>
  <c r="O327" i="4"/>
  <c r="Q326" i="4"/>
  <c r="O326" i="4"/>
  <c r="Q325" i="4"/>
  <c r="O325" i="4"/>
  <c r="Q324" i="4"/>
  <c r="O324" i="4"/>
  <c r="Q323" i="4"/>
  <c r="O323" i="4"/>
  <c r="Q322" i="4"/>
  <c r="O322" i="4"/>
  <c r="Q321" i="4"/>
  <c r="O321" i="4"/>
  <c r="Q320" i="4"/>
  <c r="O320" i="4"/>
  <c r="Q319" i="4"/>
  <c r="O319" i="4"/>
  <c r="Q318" i="4"/>
  <c r="O318" i="4"/>
  <c r="Q317" i="4"/>
  <c r="O317" i="4"/>
  <c r="Q316" i="4"/>
  <c r="O316" i="4"/>
  <c r="Q315" i="4"/>
  <c r="O315" i="4"/>
  <c r="Q314" i="4"/>
  <c r="O314" i="4"/>
  <c r="Q313" i="4"/>
  <c r="O313" i="4"/>
  <c r="Q312" i="4"/>
  <c r="O312" i="4"/>
  <c r="Q311" i="4"/>
  <c r="O311" i="4"/>
  <c r="Q310" i="4"/>
  <c r="O310" i="4"/>
  <c r="Q309" i="4"/>
  <c r="O309" i="4"/>
  <c r="Q308" i="4"/>
  <c r="O308" i="4"/>
  <c r="Q307" i="4"/>
  <c r="O307" i="4"/>
  <c r="Q306" i="4"/>
  <c r="O306" i="4"/>
  <c r="Q305" i="4"/>
  <c r="O305" i="4"/>
  <c r="Q304" i="4"/>
  <c r="O304" i="4"/>
  <c r="Q303" i="4"/>
  <c r="O303" i="4"/>
  <c r="Q302" i="4"/>
  <c r="O302" i="4"/>
  <c r="Q301" i="4"/>
  <c r="O301" i="4"/>
  <c r="Q300" i="4"/>
  <c r="O300" i="4"/>
  <c r="Q299" i="4"/>
  <c r="O299" i="4"/>
  <c r="Q298" i="4"/>
  <c r="O298" i="4"/>
  <c r="Q297" i="4"/>
  <c r="O297" i="4"/>
  <c r="Q296" i="4"/>
  <c r="O296" i="4"/>
  <c r="Q295" i="4"/>
  <c r="O295" i="4"/>
  <c r="Q294" i="4"/>
  <c r="O294" i="4"/>
  <c r="Q293" i="4"/>
  <c r="O293" i="4"/>
  <c r="Q292" i="4"/>
  <c r="O292" i="4"/>
  <c r="Q291" i="4"/>
  <c r="O291" i="4"/>
  <c r="Q290" i="4"/>
  <c r="O290" i="4"/>
  <c r="Q289" i="4"/>
  <c r="O289" i="4"/>
  <c r="Q288" i="4"/>
  <c r="O288" i="4"/>
  <c r="Q287" i="4"/>
  <c r="O287" i="4"/>
  <c r="Q286" i="4"/>
  <c r="O286" i="4"/>
  <c r="Q285" i="4"/>
  <c r="O285" i="4"/>
  <c r="Q284" i="4"/>
  <c r="O284" i="4"/>
  <c r="Q283" i="4"/>
  <c r="O283" i="4"/>
  <c r="Q282" i="4"/>
  <c r="O282" i="4"/>
  <c r="Q281" i="4"/>
  <c r="O281" i="4"/>
  <c r="Q280" i="4"/>
  <c r="O280" i="4"/>
  <c r="Q279" i="4"/>
  <c r="O279" i="4"/>
  <c r="Q278" i="4"/>
  <c r="O278" i="4"/>
  <c r="Q277" i="4"/>
  <c r="O277" i="4"/>
  <c r="Q276" i="4"/>
  <c r="O276" i="4"/>
  <c r="Q275" i="4"/>
  <c r="O275" i="4"/>
  <c r="Q274" i="4"/>
  <c r="O274" i="4"/>
  <c r="Q273" i="4"/>
  <c r="O273" i="4"/>
  <c r="Q272" i="4"/>
  <c r="O272" i="4"/>
  <c r="Q271" i="4"/>
  <c r="O271" i="4"/>
  <c r="Q270" i="4"/>
  <c r="O270" i="4"/>
  <c r="Q269" i="4"/>
  <c r="O269" i="4"/>
  <c r="Q268" i="4"/>
  <c r="O268" i="4"/>
  <c r="Q267" i="4"/>
  <c r="O267" i="4"/>
  <c r="Q266" i="4"/>
  <c r="O266" i="4"/>
  <c r="Q265" i="4"/>
  <c r="O265" i="4"/>
  <c r="Q264" i="4"/>
  <c r="O264" i="4"/>
  <c r="Q263" i="4"/>
  <c r="O263" i="4"/>
  <c r="Q262" i="4"/>
  <c r="O262" i="4"/>
  <c r="Q261" i="4"/>
  <c r="O261" i="4"/>
  <c r="Q260" i="4"/>
  <c r="O260" i="4"/>
  <c r="Q259" i="4"/>
  <c r="O259" i="4"/>
  <c r="Q258" i="4"/>
  <c r="O258" i="4"/>
  <c r="Q257" i="4"/>
  <c r="O257" i="4"/>
  <c r="Q256" i="4"/>
  <c r="O256" i="4"/>
  <c r="Q255" i="4"/>
  <c r="O255" i="4"/>
  <c r="Q254" i="4"/>
  <c r="O254" i="4"/>
  <c r="Q253" i="4"/>
  <c r="O253" i="4"/>
  <c r="Q252" i="4"/>
  <c r="O252" i="4"/>
  <c r="Q251" i="4"/>
  <c r="O251" i="4"/>
  <c r="Q250" i="4"/>
  <c r="O250" i="4"/>
  <c r="Q249" i="4"/>
  <c r="O249" i="4"/>
  <c r="Q248" i="4"/>
  <c r="O248" i="4"/>
  <c r="Q247" i="4"/>
  <c r="O247" i="4"/>
  <c r="Q246" i="4"/>
  <c r="O246" i="4"/>
  <c r="Q245" i="4"/>
  <c r="O245" i="4"/>
  <c r="Q244" i="4"/>
  <c r="O244" i="4"/>
  <c r="Q243" i="4"/>
  <c r="O243" i="4"/>
  <c r="Q242" i="4"/>
  <c r="O242" i="4"/>
  <c r="Q241" i="4"/>
  <c r="O241" i="4"/>
  <c r="Q240" i="4"/>
  <c r="O240" i="4"/>
  <c r="Q239" i="4"/>
  <c r="O239" i="4"/>
  <c r="Q238" i="4"/>
  <c r="O238" i="4"/>
  <c r="Q237" i="4"/>
  <c r="O237" i="4"/>
  <c r="Q236" i="4"/>
  <c r="O236" i="4"/>
  <c r="Q235" i="4"/>
  <c r="O235" i="4"/>
  <c r="Q234" i="4"/>
  <c r="O234" i="4"/>
  <c r="Q233" i="4"/>
  <c r="O233" i="4"/>
  <c r="Q232" i="4"/>
  <c r="O232" i="4"/>
  <c r="Q231" i="4"/>
  <c r="O231" i="4"/>
  <c r="Q230" i="4"/>
  <c r="O230" i="4"/>
  <c r="Q229" i="4"/>
  <c r="O229" i="4"/>
  <c r="Q228" i="4"/>
  <c r="O228" i="4"/>
  <c r="Q227" i="4"/>
  <c r="O227" i="4"/>
  <c r="Q226" i="4"/>
  <c r="O226" i="4"/>
  <c r="Q225" i="4"/>
  <c r="O225" i="4"/>
  <c r="Q224" i="4"/>
  <c r="O224" i="4"/>
  <c r="Q223" i="4"/>
  <c r="O223" i="4"/>
  <c r="Q222" i="4"/>
  <c r="O222" i="4"/>
  <c r="Q221" i="4"/>
  <c r="O221" i="4"/>
  <c r="Q220" i="4"/>
  <c r="O220" i="4"/>
  <c r="Q219" i="4"/>
  <c r="O219" i="4"/>
  <c r="Q218" i="4"/>
  <c r="O218" i="4"/>
  <c r="Q217" i="4"/>
  <c r="O217" i="4"/>
  <c r="Q216" i="4"/>
  <c r="O216" i="4"/>
  <c r="Q215" i="4"/>
  <c r="O215" i="4"/>
  <c r="Q214" i="4"/>
  <c r="O214" i="4"/>
  <c r="Q213" i="4"/>
  <c r="O213" i="4"/>
  <c r="Q212" i="4"/>
  <c r="O212" i="4"/>
  <c r="Q211" i="4"/>
  <c r="O211" i="4"/>
  <c r="Q210" i="4"/>
  <c r="O210" i="4"/>
  <c r="Q209" i="4"/>
  <c r="O209" i="4"/>
  <c r="Q208" i="4"/>
  <c r="O208" i="4"/>
  <c r="Q207" i="4"/>
  <c r="O207" i="4"/>
  <c r="Q206" i="4"/>
  <c r="O206" i="4"/>
  <c r="Q205" i="4"/>
  <c r="O205" i="4"/>
  <c r="Q204" i="4"/>
  <c r="O204" i="4"/>
  <c r="Q203" i="4"/>
  <c r="O203" i="4"/>
  <c r="Q202" i="4"/>
  <c r="O202" i="4"/>
  <c r="Q201" i="4"/>
  <c r="O201" i="4"/>
  <c r="Q200" i="4"/>
  <c r="O200" i="4"/>
  <c r="Q199" i="4"/>
  <c r="O199" i="4"/>
  <c r="Q198" i="4"/>
  <c r="O198" i="4"/>
  <c r="Q197" i="4"/>
  <c r="O197" i="4"/>
  <c r="Q196" i="4"/>
  <c r="O196" i="4"/>
  <c r="Q195" i="4"/>
  <c r="O195" i="4"/>
  <c r="Q194" i="4"/>
  <c r="O194" i="4"/>
  <c r="Q193" i="4"/>
  <c r="O193" i="4"/>
  <c r="Q192" i="4"/>
  <c r="O192" i="4"/>
  <c r="Q191" i="4"/>
  <c r="O191" i="4"/>
  <c r="Q190" i="4"/>
  <c r="O190" i="4"/>
  <c r="Q189" i="4"/>
  <c r="O189" i="4"/>
  <c r="Q188" i="4"/>
  <c r="O188" i="4"/>
  <c r="Q187" i="4"/>
  <c r="O187" i="4"/>
  <c r="Q186" i="4"/>
  <c r="O186" i="4"/>
  <c r="Q185" i="4"/>
  <c r="O185" i="4"/>
  <c r="Q184" i="4"/>
  <c r="O184" i="4"/>
  <c r="Q183" i="4"/>
  <c r="O183" i="4"/>
  <c r="Q182" i="4"/>
  <c r="O182" i="4"/>
  <c r="Q181" i="4"/>
  <c r="O181" i="4"/>
  <c r="Q180" i="4"/>
  <c r="O180" i="4"/>
  <c r="Q179" i="4"/>
  <c r="O179" i="4"/>
  <c r="Q178" i="4"/>
  <c r="O178" i="4"/>
  <c r="Q177" i="4"/>
  <c r="O177" i="4"/>
  <c r="Q176" i="4"/>
  <c r="O176" i="4"/>
  <c r="Q175" i="4"/>
  <c r="O175" i="4"/>
  <c r="Q174" i="4"/>
  <c r="O174" i="4"/>
  <c r="Q173" i="4"/>
  <c r="O173" i="4"/>
  <c r="Q172" i="4"/>
  <c r="O172" i="4"/>
  <c r="Q171" i="4"/>
  <c r="O171" i="4"/>
  <c r="Q170" i="4"/>
  <c r="O170" i="4"/>
  <c r="Q169" i="4"/>
  <c r="O169" i="4"/>
  <c r="Q168" i="4"/>
  <c r="O168" i="4"/>
  <c r="Q167" i="4"/>
  <c r="O167" i="4"/>
  <c r="Q166" i="4"/>
  <c r="O166" i="4"/>
  <c r="Q165" i="4"/>
  <c r="O165" i="4"/>
  <c r="Q164" i="4"/>
  <c r="O164" i="4"/>
  <c r="Q163" i="4"/>
  <c r="O163" i="4"/>
  <c r="Q162" i="4"/>
  <c r="O162" i="4"/>
  <c r="Q161" i="4"/>
  <c r="O161" i="4"/>
  <c r="Q160" i="4"/>
  <c r="O160" i="4"/>
  <c r="Q159" i="4"/>
  <c r="O159" i="4"/>
  <c r="Q158" i="4"/>
  <c r="O158" i="4"/>
  <c r="Q157" i="4"/>
  <c r="O157" i="4"/>
  <c r="Q156" i="4"/>
  <c r="O156" i="4"/>
  <c r="Q155" i="4"/>
  <c r="O155" i="4"/>
  <c r="Q154" i="4"/>
  <c r="O154" i="4"/>
  <c r="Q153" i="4"/>
  <c r="O153" i="4"/>
  <c r="Q152" i="4"/>
  <c r="O152" i="4"/>
  <c r="Q151" i="4"/>
  <c r="O151" i="4"/>
  <c r="Q150" i="4"/>
  <c r="O150" i="4"/>
  <c r="Q149" i="4"/>
  <c r="O149" i="4"/>
  <c r="Q148" i="4"/>
  <c r="O148" i="4"/>
  <c r="Q147" i="4"/>
  <c r="O147" i="4"/>
  <c r="Q146" i="4"/>
  <c r="O146" i="4"/>
  <c r="Q145" i="4"/>
  <c r="O145" i="4"/>
  <c r="Q144" i="4"/>
  <c r="O144" i="4"/>
  <c r="Q143" i="4"/>
  <c r="O143" i="4"/>
  <c r="Q142" i="4"/>
  <c r="O142" i="4"/>
  <c r="Q141" i="4"/>
  <c r="O141" i="4"/>
  <c r="Q140" i="4"/>
  <c r="O140" i="4"/>
  <c r="Q139" i="4"/>
  <c r="O139" i="4"/>
  <c r="Q138" i="4"/>
  <c r="O138" i="4"/>
  <c r="Q137" i="4"/>
  <c r="O137" i="4"/>
  <c r="Q136" i="4"/>
  <c r="O136" i="4"/>
  <c r="Q135" i="4"/>
  <c r="O135" i="4"/>
  <c r="Q134" i="4"/>
  <c r="O134" i="4"/>
  <c r="Q133" i="4"/>
  <c r="O133" i="4"/>
  <c r="Q132" i="4"/>
  <c r="O132" i="4"/>
  <c r="Q131" i="4"/>
  <c r="O131" i="4"/>
  <c r="Q130" i="4"/>
  <c r="O130" i="4"/>
  <c r="Q129" i="4"/>
  <c r="O129" i="4"/>
  <c r="Q128" i="4"/>
  <c r="O128" i="4"/>
  <c r="Q127" i="4"/>
  <c r="O127" i="4"/>
  <c r="Q126" i="4"/>
  <c r="O126" i="4"/>
  <c r="Q125" i="4"/>
  <c r="O125" i="4"/>
  <c r="Q124" i="4"/>
  <c r="O124" i="4"/>
  <c r="Q123" i="4"/>
  <c r="O123" i="4"/>
  <c r="Q122" i="4"/>
  <c r="O122" i="4"/>
  <c r="Q121" i="4"/>
  <c r="O121" i="4"/>
  <c r="Q120" i="4"/>
  <c r="O120" i="4"/>
  <c r="Q119" i="4"/>
  <c r="O119" i="4"/>
  <c r="Q118" i="4"/>
  <c r="O118" i="4"/>
  <c r="Q117" i="4"/>
  <c r="O117" i="4"/>
  <c r="Q116" i="4"/>
  <c r="O116" i="4"/>
  <c r="Q115" i="4"/>
  <c r="O115" i="4"/>
  <c r="Q114" i="4"/>
  <c r="O114" i="4"/>
  <c r="Q113" i="4"/>
  <c r="O113" i="4"/>
  <c r="Q112" i="4"/>
  <c r="O112" i="4"/>
  <c r="Q111" i="4"/>
  <c r="O111" i="4"/>
  <c r="Q110" i="4"/>
  <c r="O110" i="4"/>
  <c r="Q109" i="4"/>
  <c r="O109" i="4"/>
  <c r="Q108" i="4"/>
  <c r="O108" i="4"/>
  <c r="Q107" i="4"/>
  <c r="O107" i="4"/>
  <c r="Q106" i="4"/>
  <c r="O106" i="4"/>
  <c r="Q105" i="4"/>
  <c r="O105" i="4"/>
  <c r="Q104" i="4"/>
  <c r="O104" i="4"/>
  <c r="Q103" i="4"/>
  <c r="O103" i="4"/>
  <c r="Q102" i="4"/>
  <c r="O102" i="4"/>
  <c r="Q101" i="4"/>
  <c r="O101" i="4"/>
  <c r="Q100" i="4"/>
  <c r="O100" i="4"/>
  <c r="Q99" i="4"/>
  <c r="O99" i="4"/>
  <c r="Q98" i="4"/>
  <c r="O98" i="4"/>
  <c r="Q97" i="4"/>
  <c r="O97" i="4"/>
  <c r="Q96" i="4"/>
  <c r="O96" i="4"/>
  <c r="Q95" i="4"/>
  <c r="O95" i="4"/>
  <c r="Q94" i="4"/>
  <c r="O94" i="4"/>
  <c r="Q93" i="4"/>
  <c r="O93" i="4"/>
  <c r="Q92" i="4"/>
  <c r="O92" i="4"/>
  <c r="Q91" i="4"/>
  <c r="O91" i="4"/>
  <c r="Q90" i="4"/>
  <c r="O90" i="4"/>
  <c r="Q89" i="4"/>
  <c r="O89" i="4"/>
  <c r="Q88" i="4"/>
  <c r="O88" i="4"/>
  <c r="Q87" i="4"/>
  <c r="O87" i="4"/>
  <c r="Q86" i="4"/>
  <c r="O86" i="4"/>
  <c r="Q85" i="4"/>
  <c r="O85" i="4"/>
  <c r="Q84" i="4"/>
  <c r="O84" i="4"/>
  <c r="Q83" i="4"/>
  <c r="O83" i="4"/>
  <c r="Q82" i="4"/>
  <c r="O82" i="4"/>
  <c r="Q81" i="4"/>
  <c r="O81" i="4"/>
  <c r="Q80" i="4"/>
  <c r="O80" i="4"/>
  <c r="Q79" i="4"/>
  <c r="O79" i="4"/>
  <c r="Q78" i="4"/>
  <c r="O78" i="4"/>
  <c r="Q77" i="4"/>
  <c r="O77" i="4"/>
  <c r="Q76" i="4"/>
  <c r="O76" i="4"/>
  <c r="Q75" i="4"/>
  <c r="O75" i="4"/>
  <c r="Q74" i="4"/>
  <c r="O74" i="4"/>
  <c r="Q73" i="4"/>
  <c r="O73" i="4"/>
  <c r="Q72" i="4"/>
  <c r="O72" i="4"/>
  <c r="Q71" i="4"/>
  <c r="O71" i="4"/>
  <c r="Q70" i="4"/>
  <c r="O70" i="4"/>
  <c r="Q69" i="4"/>
  <c r="O69" i="4"/>
  <c r="Q68" i="4"/>
  <c r="O68" i="4"/>
  <c r="Q67" i="4"/>
  <c r="O67" i="4"/>
  <c r="Q66" i="4"/>
  <c r="O66" i="4"/>
  <c r="Q65" i="4"/>
  <c r="O65" i="4"/>
  <c r="Q64" i="4"/>
  <c r="O64" i="4"/>
  <c r="Q63" i="4"/>
  <c r="O63" i="4"/>
  <c r="Q62" i="4"/>
  <c r="O62" i="4"/>
  <c r="Q61" i="4"/>
  <c r="O61" i="4"/>
  <c r="Q60" i="4"/>
  <c r="O60" i="4"/>
  <c r="Q59" i="4"/>
  <c r="O59" i="4"/>
  <c r="Q58" i="4"/>
  <c r="O58" i="4"/>
  <c r="Q57" i="4"/>
  <c r="O57" i="4"/>
  <c r="Q56" i="4"/>
  <c r="O56" i="4"/>
  <c r="Q55" i="4"/>
  <c r="O55" i="4"/>
  <c r="Q54" i="4"/>
  <c r="O54" i="4"/>
  <c r="Q53" i="4"/>
  <c r="O53" i="4"/>
  <c r="Q52" i="4"/>
  <c r="O52" i="4"/>
  <c r="Q51" i="4"/>
  <c r="O51" i="4"/>
  <c r="Q50" i="4"/>
  <c r="O50" i="4"/>
  <c r="Q49" i="4"/>
  <c r="O49" i="4"/>
  <c r="Q48" i="4"/>
  <c r="O48" i="4"/>
  <c r="Q47" i="4"/>
  <c r="O47" i="4"/>
  <c r="Q46" i="4"/>
  <c r="O46" i="4"/>
  <c r="Q45" i="4"/>
  <c r="O45" i="4"/>
  <c r="Q44" i="4"/>
  <c r="O44" i="4"/>
  <c r="Q43" i="4"/>
  <c r="O43" i="4"/>
  <c r="Q42" i="4"/>
  <c r="O42" i="4"/>
  <c r="Q41" i="4"/>
  <c r="O41" i="4"/>
  <c r="Q40" i="4"/>
  <c r="O40" i="4"/>
  <c r="Q39" i="4"/>
  <c r="O39" i="4"/>
  <c r="Q38" i="4"/>
  <c r="O38" i="4"/>
  <c r="Q37" i="4"/>
  <c r="O37" i="4"/>
  <c r="Q36" i="4"/>
  <c r="O36" i="4"/>
  <c r="Q35" i="4"/>
  <c r="O35" i="4"/>
  <c r="Q34" i="4"/>
  <c r="O34" i="4"/>
  <c r="Q33" i="4"/>
  <c r="O33" i="4"/>
  <c r="Q32" i="4"/>
  <c r="O32" i="4"/>
  <c r="Q31" i="4"/>
  <c r="O31" i="4"/>
  <c r="Q30" i="4"/>
  <c r="O30" i="4"/>
  <c r="Q29" i="4"/>
  <c r="O29" i="4"/>
  <c r="Q28" i="4"/>
  <c r="O28" i="4"/>
  <c r="Q27" i="4"/>
  <c r="O27" i="4"/>
  <c r="Q26" i="4"/>
  <c r="O26" i="4"/>
  <c r="Q25" i="4"/>
  <c r="O25" i="4"/>
  <c r="Q24" i="4"/>
  <c r="O24" i="4"/>
  <c r="Q23" i="4"/>
  <c r="O23" i="4"/>
  <c r="Q22" i="4"/>
  <c r="O22" i="4"/>
  <c r="Q21" i="4"/>
  <c r="O21" i="4"/>
  <c r="Q20" i="4"/>
  <c r="O20" i="4"/>
  <c r="Q19" i="4"/>
  <c r="O19" i="4"/>
  <c r="Q18" i="4"/>
  <c r="O18" i="4"/>
  <c r="Q17" i="4"/>
  <c r="O17" i="4"/>
  <c r="Q16" i="4"/>
  <c r="O16" i="4"/>
  <c r="Q15" i="4"/>
  <c r="O15" i="4"/>
  <c r="Q14" i="4"/>
  <c r="O14" i="4"/>
  <c r="Q13" i="4"/>
  <c r="O13" i="4"/>
  <c r="Q12" i="4"/>
  <c r="O12" i="4"/>
  <c r="Q11" i="4"/>
  <c r="O11" i="4"/>
  <c r="Q10" i="4"/>
  <c r="O10" i="4"/>
  <c r="Q9" i="4"/>
  <c r="O9" i="4"/>
  <c r="Q8" i="4"/>
  <c r="O8" i="4"/>
  <c r="Q7" i="4"/>
  <c r="O7" i="4"/>
  <c r="Q6" i="4"/>
  <c r="O6" i="4"/>
  <c r="Q5" i="4"/>
  <c r="O5" i="4"/>
  <c r="Q4" i="4"/>
  <c r="O4" i="4"/>
  <c r="Q3" i="4"/>
  <c r="O3" i="4"/>
  <c r="Q2" i="4"/>
  <c r="E501" i="4"/>
  <c r="F501" i="4" s="1"/>
  <c r="H501" i="4" s="1"/>
  <c r="C501" i="4"/>
  <c r="E500" i="4"/>
  <c r="F500" i="4" s="1"/>
  <c r="H500" i="4" s="1"/>
  <c r="C500" i="4"/>
  <c r="E499" i="4"/>
  <c r="F499" i="4" s="1"/>
  <c r="H499" i="4" s="1"/>
  <c r="C499" i="4"/>
  <c r="E498" i="4"/>
  <c r="F498" i="4" s="1"/>
  <c r="H498" i="4" s="1"/>
  <c r="C498" i="4"/>
  <c r="E497" i="4"/>
  <c r="F497" i="4" s="1"/>
  <c r="H497" i="4" s="1"/>
  <c r="I497" i="4" s="1"/>
  <c r="C497" i="4"/>
  <c r="E496" i="4"/>
  <c r="F496" i="4" s="1"/>
  <c r="H496" i="4" s="1"/>
  <c r="I496" i="4" s="1"/>
  <c r="C496" i="4"/>
  <c r="E495" i="4"/>
  <c r="F495" i="4" s="1"/>
  <c r="H495" i="4" s="1"/>
  <c r="C495" i="4"/>
  <c r="E494" i="4"/>
  <c r="F494" i="4" s="1"/>
  <c r="H494" i="4" s="1"/>
  <c r="C494" i="4"/>
  <c r="E493" i="4"/>
  <c r="F493" i="4" s="1"/>
  <c r="H493" i="4" s="1"/>
  <c r="I493" i="4" s="1"/>
  <c r="C493" i="4"/>
  <c r="E492" i="4"/>
  <c r="F492" i="4" s="1"/>
  <c r="H492" i="4" s="1"/>
  <c r="I492" i="4" s="1"/>
  <c r="C492" i="4"/>
  <c r="E491" i="4"/>
  <c r="F491" i="4" s="1"/>
  <c r="H491" i="4" s="1"/>
  <c r="C491" i="4"/>
  <c r="E490" i="4"/>
  <c r="F490" i="4" s="1"/>
  <c r="H490" i="4" s="1"/>
  <c r="C490" i="4"/>
  <c r="E489" i="4"/>
  <c r="F489" i="4" s="1"/>
  <c r="H489" i="4" s="1"/>
  <c r="I489" i="4" s="1"/>
  <c r="C489" i="4"/>
  <c r="E488" i="4"/>
  <c r="F488" i="4" s="1"/>
  <c r="H488" i="4" s="1"/>
  <c r="I488" i="4" s="1"/>
  <c r="C488" i="4"/>
  <c r="E487" i="4"/>
  <c r="F487" i="4" s="1"/>
  <c r="H487" i="4" s="1"/>
  <c r="C487" i="4"/>
  <c r="E486" i="4"/>
  <c r="F486" i="4" s="1"/>
  <c r="H486" i="4" s="1"/>
  <c r="C486" i="4"/>
  <c r="E485" i="4"/>
  <c r="F485" i="4" s="1"/>
  <c r="H485" i="4" s="1"/>
  <c r="I485" i="4" s="1"/>
  <c r="C485" i="4"/>
  <c r="E484" i="4"/>
  <c r="F484" i="4" s="1"/>
  <c r="H484" i="4" s="1"/>
  <c r="I484" i="4" s="1"/>
  <c r="C484" i="4"/>
  <c r="E483" i="4"/>
  <c r="F483" i="4" s="1"/>
  <c r="H483" i="4" s="1"/>
  <c r="C483" i="4"/>
  <c r="E482" i="4"/>
  <c r="F482" i="4" s="1"/>
  <c r="H482" i="4" s="1"/>
  <c r="C482" i="4"/>
  <c r="E481" i="4"/>
  <c r="F481" i="4" s="1"/>
  <c r="H481" i="4" s="1"/>
  <c r="I481" i="4" s="1"/>
  <c r="C481" i="4"/>
  <c r="E480" i="4"/>
  <c r="F480" i="4" s="1"/>
  <c r="H480" i="4" s="1"/>
  <c r="I480" i="4" s="1"/>
  <c r="C480" i="4"/>
  <c r="E479" i="4"/>
  <c r="F479" i="4" s="1"/>
  <c r="H479" i="4" s="1"/>
  <c r="C479" i="4"/>
  <c r="E478" i="4"/>
  <c r="F478" i="4" s="1"/>
  <c r="H478" i="4" s="1"/>
  <c r="C478" i="4"/>
  <c r="E477" i="4"/>
  <c r="F477" i="4" s="1"/>
  <c r="H477" i="4" s="1"/>
  <c r="I477" i="4" s="1"/>
  <c r="C477" i="4"/>
  <c r="E476" i="4"/>
  <c r="F476" i="4" s="1"/>
  <c r="H476" i="4" s="1"/>
  <c r="I476" i="4" s="1"/>
  <c r="C476" i="4"/>
  <c r="E475" i="4"/>
  <c r="F475" i="4" s="1"/>
  <c r="H475" i="4" s="1"/>
  <c r="C475" i="4"/>
  <c r="E474" i="4"/>
  <c r="F474" i="4" s="1"/>
  <c r="H474" i="4" s="1"/>
  <c r="C474" i="4"/>
  <c r="E473" i="4"/>
  <c r="F473" i="4" s="1"/>
  <c r="H473" i="4" s="1"/>
  <c r="I473" i="4" s="1"/>
  <c r="C473" i="4"/>
  <c r="E472" i="4"/>
  <c r="F472" i="4" s="1"/>
  <c r="H472" i="4" s="1"/>
  <c r="I472" i="4" s="1"/>
  <c r="C472" i="4"/>
  <c r="E471" i="4"/>
  <c r="F471" i="4" s="1"/>
  <c r="H471" i="4" s="1"/>
  <c r="C471" i="4"/>
  <c r="E470" i="4"/>
  <c r="F470" i="4" s="1"/>
  <c r="H470" i="4" s="1"/>
  <c r="C470" i="4"/>
  <c r="E469" i="4"/>
  <c r="F469" i="4" s="1"/>
  <c r="H469" i="4" s="1"/>
  <c r="I469" i="4" s="1"/>
  <c r="C469" i="4"/>
  <c r="E468" i="4"/>
  <c r="F468" i="4" s="1"/>
  <c r="H468" i="4" s="1"/>
  <c r="I468" i="4" s="1"/>
  <c r="C468" i="4"/>
  <c r="E467" i="4"/>
  <c r="F467" i="4" s="1"/>
  <c r="H467" i="4" s="1"/>
  <c r="C467" i="4"/>
  <c r="E466" i="4"/>
  <c r="F466" i="4" s="1"/>
  <c r="H466" i="4" s="1"/>
  <c r="C466" i="4"/>
  <c r="E465" i="4"/>
  <c r="F465" i="4" s="1"/>
  <c r="H465" i="4" s="1"/>
  <c r="C465" i="4"/>
  <c r="E464" i="4"/>
  <c r="F464" i="4" s="1"/>
  <c r="H464" i="4" s="1"/>
  <c r="C464" i="4"/>
  <c r="E463" i="4"/>
  <c r="F463" i="4" s="1"/>
  <c r="H463" i="4" s="1"/>
  <c r="C463" i="4"/>
  <c r="E462" i="4"/>
  <c r="F462" i="4" s="1"/>
  <c r="H462" i="4" s="1"/>
  <c r="C462" i="4"/>
  <c r="E461" i="4"/>
  <c r="F461" i="4" s="1"/>
  <c r="H461" i="4" s="1"/>
  <c r="C461" i="4"/>
  <c r="E460" i="4"/>
  <c r="F460" i="4" s="1"/>
  <c r="H460" i="4" s="1"/>
  <c r="C460" i="4"/>
  <c r="E459" i="4"/>
  <c r="F459" i="4" s="1"/>
  <c r="H459" i="4" s="1"/>
  <c r="C459" i="4"/>
  <c r="E458" i="4"/>
  <c r="F458" i="4" s="1"/>
  <c r="H458" i="4" s="1"/>
  <c r="C458" i="4"/>
  <c r="E457" i="4"/>
  <c r="F457" i="4" s="1"/>
  <c r="H457" i="4" s="1"/>
  <c r="C457" i="4"/>
  <c r="E456" i="4"/>
  <c r="F456" i="4" s="1"/>
  <c r="H456" i="4" s="1"/>
  <c r="C456" i="4"/>
  <c r="E455" i="4"/>
  <c r="F455" i="4" s="1"/>
  <c r="H455" i="4" s="1"/>
  <c r="C455" i="4"/>
  <c r="E454" i="4"/>
  <c r="F454" i="4" s="1"/>
  <c r="H454" i="4" s="1"/>
  <c r="C454" i="4"/>
  <c r="E453" i="4"/>
  <c r="F453" i="4" s="1"/>
  <c r="H453" i="4" s="1"/>
  <c r="C453" i="4"/>
  <c r="E452" i="4"/>
  <c r="F452" i="4" s="1"/>
  <c r="H452" i="4" s="1"/>
  <c r="C452" i="4"/>
  <c r="E451" i="4"/>
  <c r="F451" i="4" s="1"/>
  <c r="H451" i="4" s="1"/>
  <c r="C451" i="4"/>
  <c r="E450" i="4"/>
  <c r="F450" i="4" s="1"/>
  <c r="H450" i="4" s="1"/>
  <c r="C450" i="4"/>
  <c r="E449" i="4"/>
  <c r="F449" i="4" s="1"/>
  <c r="H449" i="4" s="1"/>
  <c r="C449" i="4"/>
  <c r="E448" i="4"/>
  <c r="F448" i="4" s="1"/>
  <c r="H448" i="4" s="1"/>
  <c r="C448" i="4"/>
  <c r="E447" i="4"/>
  <c r="F447" i="4" s="1"/>
  <c r="H447" i="4" s="1"/>
  <c r="C447" i="4"/>
  <c r="E446" i="4"/>
  <c r="F446" i="4" s="1"/>
  <c r="H446" i="4" s="1"/>
  <c r="C446" i="4"/>
  <c r="E445" i="4"/>
  <c r="F445" i="4" s="1"/>
  <c r="H445" i="4" s="1"/>
  <c r="C445" i="4"/>
  <c r="E444" i="4"/>
  <c r="F444" i="4" s="1"/>
  <c r="H444" i="4" s="1"/>
  <c r="I444" i="4" s="1"/>
  <c r="C444" i="4"/>
  <c r="E443" i="4"/>
  <c r="F443" i="4" s="1"/>
  <c r="H443" i="4" s="1"/>
  <c r="C443" i="4"/>
  <c r="E442" i="4"/>
  <c r="F442" i="4" s="1"/>
  <c r="H442" i="4" s="1"/>
  <c r="C442" i="4"/>
  <c r="E441" i="4"/>
  <c r="F441" i="4" s="1"/>
  <c r="H441" i="4" s="1"/>
  <c r="I441" i="4" s="1"/>
  <c r="C441" i="4"/>
  <c r="E440" i="4"/>
  <c r="F440" i="4" s="1"/>
  <c r="H440" i="4" s="1"/>
  <c r="I440" i="4" s="1"/>
  <c r="C440" i="4"/>
  <c r="E439" i="4"/>
  <c r="F439" i="4" s="1"/>
  <c r="H439" i="4" s="1"/>
  <c r="C439" i="4"/>
  <c r="E438" i="4"/>
  <c r="F438" i="4" s="1"/>
  <c r="H438" i="4" s="1"/>
  <c r="C438" i="4"/>
  <c r="E437" i="4"/>
  <c r="F437" i="4" s="1"/>
  <c r="H437" i="4" s="1"/>
  <c r="I437" i="4" s="1"/>
  <c r="C437" i="4"/>
  <c r="E436" i="4"/>
  <c r="F436" i="4" s="1"/>
  <c r="H436" i="4" s="1"/>
  <c r="I436" i="4" s="1"/>
  <c r="C436" i="4"/>
  <c r="E435" i="4"/>
  <c r="F435" i="4" s="1"/>
  <c r="H435" i="4" s="1"/>
  <c r="C435" i="4"/>
  <c r="E434" i="4"/>
  <c r="F434" i="4" s="1"/>
  <c r="H434" i="4" s="1"/>
  <c r="C434" i="4"/>
  <c r="E433" i="4"/>
  <c r="F433" i="4" s="1"/>
  <c r="H433" i="4" s="1"/>
  <c r="I433" i="4" s="1"/>
  <c r="C433" i="4"/>
  <c r="E432" i="4"/>
  <c r="F432" i="4" s="1"/>
  <c r="H432" i="4" s="1"/>
  <c r="I432" i="4" s="1"/>
  <c r="C432" i="4"/>
  <c r="E431" i="4"/>
  <c r="F431" i="4" s="1"/>
  <c r="H431" i="4" s="1"/>
  <c r="C431" i="4"/>
  <c r="E430" i="4"/>
  <c r="F430" i="4" s="1"/>
  <c r="H430" i="4" s="1"/>
  <c r="C430" i="4"/>
  <c r="E429" i="4"/>
  <c r="F429" i="4" s="1"/>
  <c r="H429" i="4" s="1"/>
  <c r="I429" i="4" s="1"/>
  <c r="C429" i="4"/>
  <c r="E428" i="4"/>
  <c r="F428" i="4" s="1"/>
  <c r="H428" i="4" s="1"/>
  <c r="I428" i="4" s="1"/>
  <c r="C428" i="4"/>
  <c r="E427" i="4"/>
  <c r="F427" i="4" s="1"/>
  <c r="H427" i="4" s="1"/>
  <c r="C427" i="4"/>
  <c r="E426" i="4"/>
  <c r="F426" i="4" s="1"/>
  <c r="H426" i="4" s="1"/>
  <c r="C426" i="4"/>
  <c r="E425" i="4"/>
  <c r="F425" i="4" s="1"/>
  <c r="H425" i="4" s="1"/>
  <c r="I425" i="4" s="1"/>
  <c r="C425" i="4"/>
  <c r="E424" i="4"/>
  <c r="F424" i="4" s="1"/>
  <c r="H424" i="4" s="1"/>
  <c r="I424" i="4" s="1"/>
  <c r="C424" i="4"/>
  <c r="E423" i="4"/>
  <c r="F423" i="4" s="1"/>
  <c r="H423" i="4" s="1"/>
  <c r="C423" i="4"/>
  <c r="E422" i="4"/>
  <c r="F422" i="4" s="1"/>
  <c r="H422" i="4" s="1"/>
  <c r="C422" i="4"/>
  <c r="E421" i="4"/>
  <c r="F421" i="4" s="1"/>
  <c r="H421" i="4" s="1"/>
  <c r="I421" i="4" s="1"/>
  <c r="C421" i="4"/>
  <c r="E420" i="4"/>
  <c r="F420" i="4" s="1"/>
  <c r="H420" i="4" s="1"/>
  <c r="I420" i="4" s="1"/>
  <c r="C420" i="4"/>
  <c r="E419" i="4"/>
  <c r="F419" i="4" s="1"/>
  <c r="H419" i="4" s="1"/>
  <c r="C419" i="4"/>
  <c r="E418" i="4"/>
  <c r="F418" i="4" s="1"/>
  <c r="H418" i="4" s="1"/>
  <c r="C418" i="4"/>
  <c r="E417" i="4"/>
  <c r="F417" i="4" s="1"/>
  <c r="H417" i="4" s="1"/>
  <c r="I417" i="4" s="1"/>
  <c r="C417" i="4"/>
  <c r="E416" i="4"/>
  <c r="F416" i="4" s="1"/>
  <c r="H416" i="4" s="1"/>
  <c r="I416" i="4" s="1"/>
  <c r="C416" i="4"/>
  <c r="E415" i="4"/>
  <c r="F415" i="4" s="1"/>
  <c r="H415" i="4" s="1"/>
  <c r="C415" i="4"/>
  <c r="E414" i="4"/>
  <c r="F414" i="4" s="1"/>
  <c r="H414" i="4" s="1"/>
  <c r="C414" i="4"/>
  <c r="E413" i="4"/>
  <c r="F413" i="4" s="1"/>
  <c r="H413" i="4" s="1"/>
  <c r="C413" i="4"/>
  <c r="E412" i="4"/>
  <c r="F412" i="4" s="1"/>
  <c r="H412" i="4" s="1"/>
  <c r="C412" i="4"/>
  <c r="E411" i="4"/>
  <c r="F411" i="4" s="1"/>
  <c r="H411" i="4" s="1"/>
  <c r="C411" i="4"/>
  <c r="E410" i="4"/>
  <c r="F410" i="4" s="1"/>
  <c r="H410" i="4" s="1"/>
  <c r="C410" i="4"/>
  <c r="E409" i="4"/>
  <c r="F409" i="4" s="1"/>
  <c r="H409" i="4" s="1"/>
  <c r="C409" i="4"/>
  <c r="E408" i="4"/>
  <c r="F408" i="4" s="1"/>
  <c r="H408" i="4" s="1"/>
  <c r="C408" i="4"/>
  <c r="E407" i="4"/>
  <c r="F407" i="4" s="1"/>
  <c r="H407" i="4" s="1"/>
  <c r="C407" i="4"/>
  <c r="E406" i="4"/>
  <c r="F406" i="4" s="1"/>
  <c r="H406" i="4" s="1"/>
  <c r="C406" i="4"/>
  <c r="E405" i="4"/>
  <c r="F405" i="4" s="1"/>
  <c r="H405" i="4" s="1"/>
  <c r="C405" i="4"/>
  <c r="E404" i="4"/>
  <c r="F404" i="4" s="1"/>
  <c r="H404" i="4" s="1"/>
  <c r="C404" i="4"/>
  <c r="E403" i="4"/>
  <c r="F403" i="4" s="1"/>
  <c r="H403" i="4" s="1"/>
  <c r="C403" i="4"/>
  <c r="E402" i="4"/>
  <c r="F402" i="4" s="1"/>
  <c r="H402" i="4" s="1"/>
  <c r="C402" i="4"/>
  <c r="E401" i="4"/>
  <c r="F401" i="4" s="1"/>
  <c r="H401" i="4" s="1"/>
  <c r="C401" i="4"/>
  <c r="E400" i="4"/>
  <c r="F400" i="4" s="1"/>
  <c r="H400" i="4" s="1"/>
  <c r="C400" i="4"/>
  <c r="E399" i="4"/>
  <c r="F399" i="4" s="1"/>
  <c r="H399" i="4" s="1"/>
  <c r="C399" i="4"/>
  <c r="E398" i="4"/>
  <c r="F398" i="4" s="1"/>
  <c r="H398" i="4" s="1"/>
  <c r="I398" i="4" s="1"/>
  <c r="C398" i="4"/>
  <c r="E397" i="4"/>
  <c r="F397" i="4" s="1"/>
  <c r="H397" i="4" s="1"/>
  <c r="C397" i="4"/>
  <c r="E396" i="4"/>
  <c r="F396" i="4" s="1"/>
  <c r="H396" i="4" s="1"/>
  <c r="C396" i="4"/>
  <c r="E395" i="4"/>
  <c r="F395" i="4" s="1"/>
  <c r="H395" i="4" s="1"/>
  <c r="C395" i="4"/>
  <c r="E394" i="4"/>
  <c r="F394" i="4" s="1"/>
  <c r="H394" i="4" s="1"/>
  <c r="I394" i="4" s="1"/>
  <c r="C394" i="4"/>
  <c r="E393" i="4"/>
  <c r="F393" i="4" s="1"/>
  <c r="H393" i="4" s="1"/>
  <c r="I393" i="4" s="1"/>
  <c r="C393" i="4"/>
  <c r="E392" i="4"/>
  <c r="F392" i="4" s="1"/>
  <c r="H392" i="4" s="1"/>
  <c r="C392" i="4"/>
  <c r="E391" i="4"/>
  <c r="F391" i="4" s="1"/>
  <c r="H391" i="4" s="1"/>
  <c r="C391" i="4"/>
  <c r="E390" i="4"/>
  <c r="F390" i="4" s="1"/>
  <c r="H390" i="4" s="1"/>
  <c r="I390" i="4" s="1"/>
  <c r="C390" i="4"/>
  <c r="E389" i="4"/>
  <c r="F389" i="4" s="1"/>
  <c r="H389" i="4" s="1"/>
  <c r="I389" i="4" s="1"/>
  <c r="C389" i="4"/>
  <c r="E388" i="4"/>
  <c r="F388" i="4" s="1"/>
  <c r="H388" i="4" s="1"/>
  <c r="C388" i="4"/>
  <c r="E387" i="4"/>
  <c r="F387" i="4" s="1"/>
  <c r="H387" i="4" s="1"/>
  <c r="C387" i="4"/>
  <c r="E386" i="4"/>
  <c r="F386" i="4" s="1"/>
  <c r="H386" i="4" s="1"/>
  <c r="I386" i="4" s="1"/>
  <c r="C386" i="4"/>
  <c r="E385" i="4"/>
  <c r="F385" i="4" s="1"/>
  <c r="H385" i="4" s="1"/>
  <c r="I385" i="4" s="1"/>
  <c r="C385" i="4"/>
  <c r="E384" i="4"/>
  <c r="F384" i="4" s="1"/>
  <c r="H384" i="4" s="1"/>
  <c r="C384" i="4"/>
  <c r="E383" i="4"/>
  <c r="F383" i="4" s="1"/>
  <c r="H383" i="4" s="1"/>
  <c r="C383" i="4"/>
  <c r="E382" i="4"/>
  <c r="F382" i="4" s="1"/>
  <c r="H382" i="4" s="1"/>
  <c r="I382" i="4" s="1"/>
  <c r="C382" i="4"/>
  <c r="E381" i="4"/>
  <c r="F381" i="4" s="1"/>
  <c r="H381" i="4" s="1"/>
  <c r="I381" i="4" s="1"/>
  <c r="C381" i="4"/>
  <c r="E380" i="4"/>
  <c r="F380" i="4" s="1"/>
  <c r="H380" i="4" s="1"/>
  <c r="C380" i="4"/>
  <c r="E379" i="4"/>
  <c r="F379" i="4" s="1"/>
  <c r="H379" i="4" s="1"/>
  <c r="C379" i="4"/>
  <c r="E378" i="4"/>
  <c r="F378" i="4" s="1"/>
  <c r="H378" i="4" s="1"/>
  <c r="I378" i="4" s="1"/>
  <c r="C378" i="4"/>
  <c r="E377" i="4"/>
  <c r="F377" i="4" s="1"/>
  <c r="H377" i="4" s="1"/>
  <c r="I377" i="4" s="1"/>
  <c r="C377" i="4"/>
  <c r="E376" i="4"/>
  <c r="F376" i="4" s="1"/>
  <c r="H376" i="4" s="1"/>
  <c r="C376" i="4"/>
  <c r="E375" i="4"/>
  <c r="F375" i="4" s="1"/>
  <c r="H375" i="4" s="1"/>
  <c r="C375" i="4"/>
  <c r="E374" i="4"/>
  <c r="F374" i="4" s="1"/>
  <c r="H374" i="4" s="1"/>
  <c r="I374" i="4" s="1"/>
  <c r="C374" i="4"/>
  <c r="E373" i="4"/>
  <c r="F373" i="4" s="1"/>
  <c r="H373" i="4" s="1"/>
  <c r="I373" i="4" s="1"/>
  <c r="C373" i="4"/>
  <c r="E372" i="4"/>
  <c r="F372" i="4" s="1"/>
  <c r="H372" i="4" s="1"/>
  <c r="C372" i="4"/>
  <c r="E371" i="4"/>
  <c r="F371" i="4" s="1"/>
  <c r="H371" i="4" s="1"/>
  <c r="C371" i="4"/>
  <c r="E370" i="4"/>
  <c r="F370" i="4" s="1"/>
  <c r="H370" i="4" s="1"/>
  <c r="I370" i="4" s="1"/>
  <c r="C370" i="4"/>
  <c r="E369" i="4"/>
  <c r="F369" i="4" s="1"/>
  <c r="H369" i="4" s="1"/>
  <c r="I369" i="4" s="1"/>
  <c r="C369" i="4"/>
  <c r="E368" i="4"/>
  <c r="F368" i="4" s="1"/>
  <c r="H368" i="4" s="1"/>
  <c r="C368" i="4"/>
  <c r="E367" i="4"/>
  <c r="F367" i="4" s="1"/>
  <c r="H367" i="4" s="1"/>
  <c r="C367" i="4"/>
  <c r="E366" i="4"/>
  <c r="F366" i="4" s="1"/>
  <c r="H366" i="4" s="1"/>
  <c r="I366" i="4" s="1"/>
  <c r="C366" i="4"/>
  <c r="E365" i="4"/>
  <c r="F365" i="4" s="1"/>
  <c r="H365" i="4" s="1"/>
  <c r="I365" i="4" s="1"/>
  <c r="C365" i="4"/>
  <c r="E364" i="4"/>
  <c r="F364" i="4" s="1"/>
  <c r="H364" i="4" s="1"/>
  <c r="C364" i="4"/>
  <c r="E363" i="4"/>
  <c r="F363" i="4" s="1"/>
  <c r="H363" i="4" s="1"/>
  <c r="C363" i="4"/>
  <c r="E362" i="4"/>
  <c r="F362" i="4" s="1"/>
  <c r="H362" i="4" s="1"/>
  <c r="I362" i="4" s="1"/>
  <c r="C362" i="4"/>
  <c r="E361" i="4"/>
  <c r="F361" i="4" s="1"/>
  <c r="H361" i="4" s="1"/>
  <c r="I361" i="4" s="1"/>
  <c r="C361" i="4"/>
  <c r="E360" i="4"/>
  <c r="F360" i="4" s="1"/>
  <c r="H360" i="4" s="1"/>
  <c r="C360" i="4"/>
  <c r="E359" i="4"/>
  <c r="F359" i="4" s="1"/>
  <c r="H359" i="4" s="1"/>
  <c r="C359" i="4"/>
  <c r="E358" i="4"/>
  <c r="F358" i="4" s="1"/>
  <c r="H358" i="4" s="1"/>
  <c r="I358" i="4" s="1"/>
  <c r="C358" i="4"/>
  <c r="E357" i="4"/>
  <c r="F357" i="4" s="1"/>
  <c r="H357" i="4" s="1"/>
  <c r="I357" i="4" s="1"/>
  <c r="C357" i="4"/>
  <c r="E356" i="4"/>
  <c r="F356" i="4" s="1"/>
  <c r="H356" i="4" s="1"/>
  <c r="C356" i="4"/>
  <c r="E355" i="4"/>
  <c r="F355" i="4" s="1"/>
  <c r="H355" i="4" s="1"/>
  <c r="C355" i="4"/>
  <c r="E354" i="4"/>
  <c r="F354" i="4" s="1"/>
  <c r="H354" i="4" s="1"/>
  <c r="I354" i="4" s="1"/>
  <c r="C354" i="4"/>
  <c r="E353" i="4"/>
  <c r="F353" i="4" s="1"/>
  <c r="H353" i="4" s="1"/>
  <c r="I353" i="4" s="1"/>
  <c r="C353" i="4"/>
  <c r="E352" i="4"/>
  <c r="F352" i="4" s="1"/>
  <c r="H352" i="4" s="1"/>
  <c r="C352" i="4"/>
  <c r="E351" i="4"/>
  <c r="F351" i="4" s="1"/>
  <c r="H351" i="4" s="1"/>
  <c r="C351" i="4"/>
  <c r="E350" i="4"/>
  <c r="F350" i="4" s="1"/>
  <c r="H350" i="4" s="1"/>
  <c r="I350" i="4" s="1"/>
  <c r="C350" i="4"/>
  <c r="E349" i="4"/>
  <c r="F349" i="4" s="1"/>
  <c r="H349" i="4" s="1"/>
  <c r="I349" i="4" s="1"/>
  <c r="C349" i="4"/>
  <c r="E348" i="4"/>
  <c r="F348" i="4" s="1"/>
  <c r="H348" i="4" s="1"/>
  <c r="C348" i="4"/>
  <c r="E347" i="4"/>
  <c r="F347" i="4" s="1"/>
  <c r="H347" i="4" s="1"/>
  <c r="C347" i="4"/>
  <c r="E346" i="4"/>
  <c r="F346" i="4" s="1"/>
  <c r="H346" i="4" s="1"/>
  <c r="I346" i="4" s="1"/>
  <c r="C346" i="4"/>
  <c r="E345" i="4"/>
  <c r="F345" i="4" s="1"/>
  <c r="H345" i="4" s="1"/>
  <c r="I345" i="4" s="1"/>
  <c r="C345" i="4"/>
  <c r="E344" i="4"/>
  <c r="F344" i="4" s="1"/>
  <c r="H344" i="4" s="1"/>
  <c r="C344" i="4"/>
  <c r="E343" i="4"/>
  <c r="F343" i="4" s="1"/>
  <c r="H343" i="4" s="1"/>
  <c r="C343" i="4"/>
  <c r="E342" i="4"/>
  <c r="F342" i="4" s="1"/>
  <c r="H342" i="4" s="1"/>
  <c r="I342" i="4" s="1"/>
  <c r="C342" i="4"/>
  <c r="E341" i="4"/>
  <c r="F341" i="4" s="1"/>
  <c r="H341" i="4" s="1"/>
  <c r="C341" i="4"/>
  <c r="E340" i="4"/>
  <c r="F340" i="4" s="1"/>
  <c r="H340" i="4" s="1"/>
  <c r="C340" i="4"/>
  <c r="E339" i="4"/>
  <c r="F339" i="4" s="1"/>
  <c r="H339" i="4" s="1"/>
  <c r="C339" i="4"/>
  <c r="E338" i="4"/>
  <c r="F338" i="4" s="1"/>
  <c r="H338" i="4" s="1"/>
  <c r="C338" i="4"/>
  <c r="E337" i="4"/>
  <c r="F337" i="4" s="1"/>
  <c r="H337" i="4" s="1"/>
  <c r="C337" i="4"/>
  <c r="E336" i="4"/>
  <c r="F336" i="4" s="1"/>
  <c r="H336" i="4" s="1"/>
  <c r="C336" i="4"/>
  <c r="E335" i="4"/>
  <c r="F335" i="4" s="1"/>
  <c r="H335" i="4" s="1"/>
  <c r="C335" i="4"/>
  <c r="E334" i="4"/>
  <c r="F334" i="4" s="1"/>
  <c r="H334" i="4" s="1"/>
  <c r="C334" i="4"/>
  <c r="E333" i="4"/>
  <c r="F333" i="4" s="1"/>
  <c r="H333" i="4" s="1"/>
  <c r="C333" i="4"/>
  <c r="E332" i="4"/>
  <c r="F332" i="4" s="1"/>
  <c r="H332" i="4" s="1"/>
  <c r="C332" i="4"/>
  <c r="E331" i="4"/>
  <c r="F331" i="4" s="1"/>
  <c r="H331" i="4" s="1"/>
  <c r="C331" i="4"/>
  <c r="E330" i="4"/>
  <c r="F330" i="4" s="1"/>
  <c r="H330" i="4" s="1"/>
  <c r="C330" i="4"/>
  <c r="E329" i="4"/>
  <c r="F329" i="4" s="1"/>
  <c r="H329" i="4" s="1"/>
  <c r="C329" i="4"/>
  <c r="E328" i="4"/>
  <c r="F328" i="4" s="1"/>
  <c r="H328" i="4" s="1"/>
  <c r="C328" i="4"/>
  <c r="E327" i="4"/>
  <c r="F327" i="4" s="1"/>
  <c r="H327" i="4" s="1"/>
  <c r="C327" i="4"/>
  <c r="E326" i="4"/>
  <c r="F326" i="4" s="1"/>
  <c r="H326" i="4" s="1"/>
  <c r="C326" i="4"/>
  <c r="E325" i="4"/>
  <c r="F325" i="4" s="1"/>
  <c r="H325" i="4" s="1"/>
  <c r="C325" i="4"/>
  <c r="E324" i="4"/>
  <c r="F324" i="4" s="1"/>
  <c r="H324" i="4" s="1"/>
  <c r="C324" i="4"/>
  <c r="E323" i="4"/>
  <c r="F323" i="4" s="1"/>
  <c r="H323" i="4" s="1"/>
  <c r="C323" i="4"/>
  <c r="E322" i="4"/>
  <c r="F322" i="4" s="1"/>
  <c r="H322" i="4" s="1"/>
  <c r="C322" i="4"/>
  <c r="E321" i="4"/>
  <c r="F321" i="4" s="1"/>
  <c r="H321" i="4" s="1"/>
  <c r="C321" i="4"/>
  <c r="E320" i="4"/>
  <c r="F320" i="4" s="1"/>
  <c r="H320" i="4" s="1"/>
  <c r="C320" i="4"/>
  <c r="E319" i="4"/>
  <c r="F319" i="4" s="1"/>
  <c r="H319" i="4" s="1"/>
  <c r="C319" i="4"/>
  <c r="E318" i="4"/>
  <c r="F318" i="4" s="1"/>
  <c r="H318" i="4" s="1"/>
  <c r="C318" i="4"/>
  <c r="E317" i="4"/>
  <c r="F317" i="4" s="1"/>
  <c r="H317" i="4" s="1"/>
  <c r="C317" i="4"/>
  <c r="E316" i="4"/>
  <c r="F316" i="4" s="1"/>
  <c r="H316" i="4" s="1"/>
  <c r="C316" i="4"/>
  <c r="E315" i="4"/>
  <c r="F315" i="4" s="1"/>
  <c r="H315" i="4" s="1"/>
  <c r="C315" i="4"/>
  <c r="E314" i="4"/>
  <c r="F314" i="4" s="1"/>
  <c r="H314" i="4" s="1"/>
  <c r="C314" i="4"/>
  <c r="E313" i="4"/>
  <c r="F313" i="4" s="1"/>
  <c r="H313" i="4" s="1"/>
  <c r="C313" i="4"/>
  <c r="E312" i="4"/>
  <c r="F312" i="4" s="1"/>
  <c r="H312" i="4" s="1"/>
  <c r="C312" i="4"/>
  <c r="E311" i="4"/>
  <c r="F311" i="4" s="1"/>
  <c r="H311" i="4" s="1"/>
  <c r="C311" i="4"/>
  <c r="E310" i="4"/>
  <c r="F310" i="4" s="1"/>
  <c r="H310" i="4" s="1"/>
  <c r="C310" i="4"/>
  <c r="E309" i="4"/>
  <c r="F309" i="4" s="1"/>
  <c r="H309" i="4" s="1"/>
  <c r="C309" i="4"/>
  <c r="E308" i="4"/>
  <c r="F308" i="4" s="1"/>
  <c r="H308" i="4" s="1"/>
  <c r="C308" i="4"/>
  <c r="E307" i="4"/>
  <c r="F307" i="4" s="1"/>
  <c r="H307" i="4" s="1"/>
  <c r="C307" i="4"/>
  <c r="E306" i="4"/>
  <c r="F306" i="4" s="1"/>
  <c r="H306" i="4" s="1"/>
  <c r="C306" i="4"/>
  <c r="E305" i="4"/>
  <c r="F305" i="4" s="1"/>
  <c r="H305" i="4" s="1"/>
  <c r="C305" i="4"/>
  <c r="E304" i="4"/>
  <c r="F304" i="4" s="1"/>
  <c r="H304" i="4" s="1"/>
  <c r="C304" i="4"/>
  <c r="E303" i="4"/>
  <c r="F303" i="4" s="1"/>
  <c r="H303" i="4" s="1"/>
  <c r="C303" i="4"/>
  <c r="E302" i="4"/>
  <c r="F302" i="4" s="1"/>
  <c r="H302" i="4" s="1"/>
  <c r="C302" i="4"/>
  <c r="E301" i="4"/>
  <c r="F301" i="4" s="1"/>
  <c r="H301" i="4" s="1"/>
  <c r="C301" i="4"/>
  <c r="E300" i="4"/>
  <c r="F300" i="4" s="1"/>
  <c r="H300" i="4" s="1"/>
  <c r="C300" i="4"/>
  <c r="E299" i="4"/>
  <c r="F299" i="4" s="1"/>
  <c r="H299" i="4" s="1"/>
  <c r="C299" i="4"/>
  <c r="E298" i="4"/>
  <c r="F298" i="4" s="1"/>
  <c r="H298" i="4" s="1"/>
  <c r="C298" i="4"/>
  <c r="E297" i="4"/>
  <c r="F297" i="4" s="1"/>
  <c r="H297" i="4" s="1"/>
  <c r="C297" i="4"/>
  <c r="E296" i="4"/>
  <c r="F296" i="4" s="1"/>
  <c r="H296" i="4" s="1"/>
  <c r="C296" i="4"/>
  <c r="E295" i="4"/>
  <c r="F295" i="4" s="1"/>
  <c r="H295" i="4" s="1"/>
  <c r="C295" i="4"/>
  <c r="E294" i="4"/>
  <c r="F294" i="4" s="1"/>
  <c r="H294" i="4" s="1"/>
  <c r="C294" i="4"/>
  <c r="E293" i="4"/>
  <c r="F293" i="4" s="1"/>
  <c r="H293" i="4" s="1"/>
  <c r="C293" i="4"/>
  <c r="E292" i="4"/>
  <c r="F292" i="4" s="1"/>
  <c r="H292" i="4" s="1"/>
  <c r="C292" i="4"/>
  <c r="E291" i="4"/>
  <c r="F291" i="4" s="1"/>
  <c r="H291" i="4" s="1"/>
  <c r="C291" i="4"/>
  <c r="E290" i="4"/>
  <c r="F290" i="4" s="1"/>
  <c r="H290" i="4" s="1"/>
  <c r="C290" i="4"/>
  <c r="E289" i="4"/>
  <c r="F289" i="4" s="1"/>
  <c r="H289" i="4" s="1"/>
  <c r="C289" i="4"/>
  <c r="E288" i="4"/>
  <c r="F288" i="4" s="1"/>
  <c r="H288" i="4" s="1"/>
  <c r="C288" i="4"/>
  <c r="E287" i="4"/>
  <c r="F287" i="4" s="1"/>
  <c r="H287" i="4" s="1"/>
  <c r="C287" i="4"/>
  <c r="E286" i="4"/>
  <c r="F286" i="4" s="1"/>
  <c r="H286" i="4" s="1"/>
  <c r="C286" i="4"/>
  <c r="E285" i="4"/>
  <c r="F285" i="4" s="1"/>
  <c r="H285" i="4" s="1"/>
  <c r="C285" i="4"/>
  <c r="E284" i="4"/>
  <c r="F284" i="4" s="1"/>
  <c r="H284" i="4" s="1"/>
  <c r="C284" i="4"/>
  <c r="E283" i="4"/>
  <c r="F283" i="4" s="1"/>
  <c r="H283" i="4" s="1"/>
  <c r="C283" i="4"/>
  <c r="E282" i="4"/>
  <c r="F282" i="4" s="1"/>
  <c r="H282" i="4" s="1"/>
  <c r="C282" i="4"/>
  <c r="E281" i="4"/>
  <c r="F281" i="4" s="1"/>
  <c r="H281" i="4" s="1"/>
  <c r="C281" i="4"/>
  <c r="E280" i="4"/>
  <c r="F280" i="4" s="1"/>
  <c r="H280" i="4" s="1"/>
  <c r="C280" i="4"/>
  <c r="E279" i="4"/>
  <c r="F279" i="4" s="1"/>
  <c r="H279" i="4" s="1"/>
  <c r="C279" i="4"/>
  <c r="E278" i="4"/>
  <c r="F278" i="4" s="1"/>
  <c r="H278" i="4" s="1"/>
  <c r="C278" i="4"/>
  <c r="E277" i="4"/>
  <c r="F277" i="4" s="1"/>
  <c r="H277" i="4" s="1"/>
  <c r="C277" i="4"/>
  <c r="E276" i="4"/>
  <c r="F276" i="4" s="1"/>
  <c r="H276" i="4" s="1"/>
  <c r="C276" i="4"/>
  <c r="E275" i="4"/>
  <c r="F275" i="4" s="1"/>
  <c r="H275" i="4" s="1"/>
  <c r="C275" i="4"/>
  <c r="E274" i="4"/>
  <c r="F274" i="4" s="1"/>
  <c r="H274" i="4" s="1"/>
  <c r="C274" i="4"/>
  <c r="E273" i="4"/>
  <c r="F273" i="4" s="1"/>
  <c r="H273" i="4" s="1"/>
  <c r="C273" i="4"/>
  <c r="E272" i="4"/>
  <c r="F272" i="4" s="1"/>
  <c r="H272" i="4" s="1"/>
  <c r="C272" i="4"/>
  <c r="E271" i="4"/>
  <c r="F271" i="4" s="1"/>
  <c r="H271" i="4" s="1"/>
  <c r="C271" i="4"/>
  <c r="E270" i="4"/>
  <c r="F270" i="4" s="1"/>
  <c r="H270" i="4" s="1"/>
  <c r="C270" i="4"/>
  <c r="E269" i="4"/>
  <c r="F269" i="4" s="1"/>
  <c r="H269" i="4" s="1"/>
  <c r="C269" i="4"/>
  <c r="E268" i="4"/>
  <c r="F268" i="4" s="1"/>
  <c r="H268" i="4" s="1"/>
  <c r="C268" i="4"/>
  <c r="E267" i="4"/>
  <c r="F267" i="4" s="1"/>
  <c r="H267" i="4" s="1"/>
  <c r="C267" i="4"/>
  <c r="E266" i="4"/>
  <c r="F266" i="4" s="1"/>
  <c r="H266" i="4" s="1"/>
  <c r="C266" i="4"/>
  <c r="E265" i="4"/>
  <c r="F265" i="4" s="1"/>
  <c r="H265" i="4" s="1"/>
  <c r="C265" i="4"/>
  <c r="E264" i="4"/>
  <c r="F264" i="4" s="1"/>
  <c r="H264" i="4" s="1"/>
  <c r="C264" i="4"/>
  <c r="E263" i="4"/>
  <c r="F263" i="4" s="1"/>
  <c r="H263" i="4" s="1"/>
  <c r="C263" i="4"/>
  <c r="E262" i="4"/>
  <c r="F262" i="4" s="1"/>
  <c r="H262" i="4" s="1"/>
  <c r="C262" i="4"/>
  <c r="E261" i="4"/>
  <c r="F261" i="4" s="1"/>
  <c r="H261" i="4" s="1"/>
  <c r="C261" i="4"/>
  <c r="E260" i="4"/>
  <c r="F260" i="4" s="1"/>
  <c r="H260" i="4" s="1"/>
  <c r="C260" i="4"/>
  <c r="E259" i="4"/>
  <c r="F259" i="4" s="1"/>
  <c r="H259" i="4" s="1"/>
  <c r="C259" i="4"/>
  <c r="E258" i="4"/>
  <c r="F258" i="4" s="1"/>
  <c r="H258" i="4" s="1"/>
  <c r="C258" i="4"/>
  <c r="E257" i="4"/>
  <c r="F257" i="4" s="1"/>
  <c r="H257" i="4" s="1"/>
  <c r="C257" i="4"/>
  <c r="E256" i="4"/>
  <c r="F256" i="4" s="1"/>
  <c r="H256" i="4" s="1"/>
  <c r="C256" i="4"/>
  <c r="E255" i="4"/>
  <c r="F255" i="4" s="1"/>
  <c r="H255" i="4" s="1"/>
  <c r="C255" i="4"/>
  <c r="E254" i="4"/>
  <c r="F254" i="4" s="1"/>
  <c r="H254" i="4" s="1"/>
  <c r="C254" i="4"/>
  <c r="E253" i="4"/>
  <c r="F253" i="4" s="1"/>
  <c r="H253" i="4" s="1"/>
  <c r="C253" i="4"/>
  <c r="E252" i="4"/>
  <c r="F252" i="4" s="1"/>
  <c r="H252" i="4" s="1"/>
  <c r="C252" i="4"/>
  <c r="E251" i="4"/>
  <c r="F251" i="4" s="1"/>
  <c r="H251" i="4" s="1"/>
  <c r="C251" i="4"/>
  <c r="E250" i="4"/>
  <c r="F250" i="4" s="1"/>
  <c r="H250" i="4" s="1"/>
  <c r="C250" i="4"/>
  <c r="E249" i="4"/>
  <c r="F249" i="4" s="1"/>
  <c r="H249" i="4" s="1"/>
  <c r="C249" i="4"/>
  <c r="E248" i="4"/>
  <c r="F248" i="4" s="1"/>
  <c r="H248" i="4" s="1"/>
  <c r="C248" i="4"/>
  <c r="E247" i="4"/>
  <c r="F247" i="4" s="1"/>
  <c r="H247" i="4" s="1"/>
  <c r="C247" i="4"/>
  <c r="E246" i="4"/>
  <c r="F246" i="4" s="1"/>
  <c r="H246" i="4" s="1"/>
  <c r="C246" i="4"/>
  <c r="E245" i="4"/>
  <c r="F245" i="4" s="1"/>
  <c r="H245" i="4" s="1"/>
  <c r="C245" i="4"/>
  <c r="E244" i="4"/>
  <c r="F244" i="4" s="1"/>
  <c r="H244" i="4" s="1"/>
  <c r="C244" i="4"/>
  <c r="E243" i="4"/>
  <c r="F243" i="4" s="1"/>
  <c r="H243" i="4" s="1"/>
  <c r="C243" i="4"/>
  <c r="E242" i="4"/>
  <c r="F242" i="4" s="1"/>
  <c r="H242" i="4" s="1"/>
  <c r="C242" i="4"/>
  <c r="E241" i="4"/>
  <c r="F241" i="4" s="1"/>
  <c r="H241" i="4" s="1"/>
  <c r="C241" i="4"/>
  <c r="E240" i="4"/>
  <c r="F240" i="4" s="1"/>
  <c r="H240" i="4" s="1"/>
  <c r="C240" i="4"/>
  <c r="E239" i="4"/>
  <c r="F239" i="4" s="1"/>
  <c r="H239" i="4" s="1"/>
  <c r="C239" i="4"/>
  <c r="E238" i="4"/>
  <c r="F238" i="4" s="1"/>
  <c r="H238" i="4" s="1"/>
  <c r="C238" i="4"/>
  <c r="E237" i="4"/>
  <c r="F237" i="4" s="1"/>
  <c r="H237" i="4" s="1"/>
  <c r="C237" i="4"/>
  <c r="E236" i="4"/>
  <c r="F236" i="4" s="1"/>
  <c r="H236" i="4" s="1"/>
  <c r="C236" i="4"/>
  <c r="E235" i="4"/>
  <c r="F235" i="4" s="1"/>
  <c r="H235" i="4" s="1"/>
  <c r="C235" i="4"/>
  <c r="E234" i="4"/>
  <c r="F234" i="4" s="1"/>
  <c r="H234" i="4" s="1"/>
  <c r="C234" i="4"/>
  <c r="E233" i="4"/>
  <c r="F233" i="4" s="1"/>
  <c r="H233" i="4" s="1"/>
  <c r="C233" i="4"/>
  <c r="E232" i="4"/>
  <c r="F232" i="4" s="1"/>
  <c r="H232" i="4" s="1"/>
  <c r="C232" i="4"/>
  <c r="E231" i="4"/>
  <c r="F231" i="4" s="1"/>
  <c r="H231" i="4" s="1"/>
  <c r="C231" i="4"/>
  <c r="E230" i="4"/>
  <c r="F230" i="4" s="1"/>
  <c r="H230" i="4" s="1"/>
  <c r="C230" i="4"/>
  <c r="E229" i="4"/>
  <c r="F229" i="4" s="1"/>
  <c r="H229" i="4" s="1"/>
  <c r="C229" i="4"/>
  <c r="E228" i="4"/>
  <c r="F228" i="4" s="1"/>
  <c r="H228" i="4" s="1"/>
  <c r="C228" i="4"/>
  <c r="E227" i="4"/>
  <c r="F227" i="4" s="1"/>
  <c r="H227" i="4" s="1"/>
  <c r="C227" i="4"/>
  <c r="E226" i="4"/>
  <c r="F226" i="4" s="1"/>
  <c r="H226" i="4" s="1"/>
  <c r="C226" i="4"/>
  <c r="E225" i="4"/>
  <c r="F225" i="4" s="1"/>
  <c r="H225" i="4" s="1"/>
  <c r="C225" i="4"/>
  <c r="E224" i="4"/>
  <c r="F224" i="4" s="1"/>
  <c r="H224" i="4" s="1"/>
  <c r="C224" i="4"/>
  <c r="E223" i="4"/>
  <c r="F223" i="4" s="1"/>
  <c r="H223" i="4" s="1"/>
  <c r="C223" i="4"/>
  <c r="E222" i="4"/>
  <c r="F222" i="4" s="1"/>
  <c r="H222" i="4" s="1"/>
  <c r="C222" i="4"/>
  <c r="E221" i="4"/>
  <c r="F221" i="4" s="1"/>
  <c r="H221" i="4" s="1"/>
  <c r="C221" i="4"/>
  <c r="E220" i="4"/>
  <c r="F220" i="4" s="1"/>
  <c r="H220" i="4" s="1"/>
  <c r="C220" i="4"/>
  <c r="E219" i="4"/>
  <c r="F219" i="4" s="1"/>
  <c r="H219" i="4" s="1"/>
  <c r="C219" i="4"/>
  <c r="E218" i="4"/>
  <c r="F218" i="4" s="1"/>
  <c r="H218" i="4" s="1"/>
  <c r="C218" i="4"/>
  <c r="E217" i="4"/>
  <c r="F217" i="4" s="1"/>
  <c r="H217" i="4" s="1"/>
  <c r="C217" i="4"/>
  <c r="E216" i="4"/>
  <c r="F216" i="4" s="1"/>
  <c r="H216" i="4" s="1"/>
  <c r="C216" i="4"/>
  <c r="E215" i="4"/>
  <c r="F215" i="4" s="1"/>
  <c r="H215" i="4" s="1"/>
  <c r="C215" i="4"/>
  <c r="E214" i="4"/>
  <c r="F214" i="4" s="1"/>
  <c r="H214" i="4" s="1"/>
  <c r="C214" i="4"/>
  <c r="E213" i="4"/>
  <c r="F213" i="4" s="1"/>
  <c r="H213" i="4" s="1"/>
  <c r="C213" i="4"/>
  <c r="E212" i="4"/>
  <c r="F212" i="4" s="1"/>
  <c r="H212" i="4" s="1"/>
  <c r="C212" i="4"/>
  <c r="E211" i="4"/>
  <c r="F211" i="4" s="1"/>
  <c r="H211" i="4" s="1"/>
  <c r="C211" i="4"/>
  <c r="E210" i="4"/>
  <c r="F210" i="4" s="1"/>
  <c r="H210" i="4" s="1"/>
  <c r="C210" i="4"/>
  <c r="E209" i="4"/>
  <c r="F209" i="4" s="1"/>
  <c r="H209" i="4" s="1"/>
  <c r="C209" i="4"/>
  <c r="E208" i="4"/>
  <c r="F208" i="4" s="1"/>
  <c r="H208" i="4" s="1"/>
  <c r="C208" i="4"/>
  <c r="E207" i="4"/>
  <c r="F207" i="4" s="1"/>
  <c r="H207" i="4" s="1"/>
  <c r="C207" i="4"/>
  <c r="E206" i="4"/>
  <c r="F206" i="4" s="1"/>
  <c r="H206" i="4" s="1"/>
  <c r="C206" i="4"/>
  <c r="E205" i="4"/>
  <c r="F205" i="4" s="1"/>
  <c r="H205" i="4" s="1"/>
  <c r="C205" i="4"/>
  <c r="E204" i="4"/>
  <c r="F204" i="4" s="1"/>
  <c r="H204" i="4" s="1"/>
  <c r="C204" i="4"/>
  <c r="E203" i="4"/>
  <c r="F203" i="4" s="1"/>
  <c r="H203" i="4" s="1"/>
  <c r="C203" i="4"/>
  <c r="E202" i="4"/>
  <c r="F202" i="4" s="1"/>
  <c r="H202" i="4" s="1"/>
  <c r="C202" i="4"/>
  <c r="E201" i="4"/>
  <c r="F201" i="4" s="1"/>
  <c r="H201" i="4" s="1"/>
  <c r="C201" i="4"/>
  <c r="E200" i="4"/>
  <c r="F200" i="4" s="1"/>
  <c r="H200" i="4" s="1"/>
  <c r="C200" i="4"/>
  <c r="E199" i="4"/>
  <c r="F199" i="4" s="1"/>
  <c r="H199" i="4" s="1"/>
  <c r="C199" i="4"/>
  <c r="E198" i="4"/>
  <c r="F198" i="4" s="1"/>
  <c r="H198" i="4" s="1"/>
  <c r="C198" i="4"/>
  <c r="E197" i="4"/>
  <c r="F197" i="4" s="1"/>
  <c r="H197" i="4" s="1"/>
  <c r="C197" i="4"/>
  <c r="E196" i="4"/>
  <c r="F196" i="4" s="1"/>
  <c r="H196" i="4" s="1"/>
  <c r="C196" i="4"/>
  <c r="E195" i="4"/>
  <c r="F195" i="4" s="1"/>
  <c r="H195" i="4" s="1"/>
  <c r="C195" i="4"/>
  <c r="E194" i="4"/>
  <c r="F194" i="4" s="1"/>
  <c r="H194" i="4" s="1"/>
  <c r="C194" i="4"/>
  <c r="E193" i="4"/>
  <c r="F193" i="4" s="1"/>
  <c r="H193" i="4" s="1"/>
  <c r="C193" i="4"/>
  <c r="E192" i="4"/>
  <c r="F192" i="4" s="1"/>
  <c r="H192" i="4" s="1"/>
  <c r="C192" i="4"/>
  <c r="E191" i="4"/>
  <c r="F191" i="4" s="1"/>
  <c r="H191" i="4" s="1"/>
  <c r="C191" i="4"/>
  <c r="E190" i="4"/>
  <c r="F190" i="4" s="1"/>
  <c r="H190" i="4" s="1"/>
  <c r="C190" i="4"/>
  <c r="E189" i="4"/>
  <c r="F189" i="4" s="1"/>
  <c r="H189" i="4" s="1"/>
  <c r="C189" i="4"/>
  <c r="E188" i="4"/>
  <c r="F188" i="4" s="1"/>
  <c r="H188" i="4" s="1"/>
  <c r="C188" i="4"/>
  <c r="E187" i="4"/>
  <c r="F187" i="4" s="1"/>
  <c r="H187" i="4" s="1"/>
  <c r="C187" i="4"/>
  <c r="E186" i="4"/>
  <c r="F186" i="4" s="1"/>
  <c r="H186" i="4" s="1"/>
  <c r="C186" i="4"/>
  <c r="E185" i="4"/>
  <c r="F185" i="4" s="1"/>
  <c r="H185" i="4" s="1"/>
  <c r="C185" i="4"/>
  <c r="E184" i="4"/>
  <c r="F184" i="4" s="1"/>
  <c r="H184" i="4" s="1"/>
  <c r="C184" i="4"/>
  <c r="E183" i="4"/>
  <c r="F183" i="4" s="1"/>
  <c r="H183" i="4" s="1"/>
  <c r="C183" i="4"/>
  <c r="E182" i="4"/>
  <c r="F182" i="4" s="1"/>
  <c r="H182" i="4" s="1"/>
  <c r="C182" i="4"/>
  <c r="E181" i="4"/>
  <c r="F181" i="4" s="1"/>
  <c r="H181" i="4" s="1"/>
  <c r="C181" i="4"/>
  <c r="E180" i="4"/>
  <c r="F180" i="4" s="1"/>
  <c r="H180" i="4" s="1"/>
  <c r="C180" i="4"/>
  <c r="E179" i="4"/>
  <c r="F179" i="4" s="1"/>
  <c r="H179" i="4" s="1"/>
  <c r="C179" i="4"/>
  <c r="E178" i="4"/>
  <c r="F178" i="4" s="1"/>
  <c r="H178" i="4" s="1"/>
  <c r="C178" i="4"/>
  <c r="E177" i="4"/>
  <c r="F177" i="4" s="1"/>
  <c r="H177" i="4" s="1"/>
  <c r="C177" i="4"/>
  <c r="E176" i="4"/>
  <c r="F176" i="4" s="1"/>
  <c r="H176" i="4" s="1"/>
  <c r="C176" i="4"/>
  <c r="E175" i="4"/>
  <c r="F175" i="4" s="1"/>
  <c r="H175" i="4" s="1"/>
  <c r="C175" i="4"/>
  <c r="E174" i="4"/>
  <c r="F174" i="4" s="1"/>
  <c r="H174" i="4" s="1"/>
  <c r="C174" i="4"/>
  <c r="E173" i="4"/>
  <c r="F173" i="4" s="1"/>
  <c r="H173" i="4" s="1"/>
  <c r="C173" i="4"/>
  <c r="E172" i="4"/>
  <c r="F172" i="4" s="1"/>
  <c r="H172" i="4" s="1"/>
  <c r="C172" i="4"/>
  <c r="E171" i="4"/>
  <c r="F171" i="4" s="1"/>
  <c r="H171" i="4" s="1"/>
  <c r="C171" i="4"/>
  <c r="E170" i="4"/>
  <c r="F170" i="4" s="1"/>
  <c r="H170" i="4" s="1"/>
  <c r="C170" i="4"/>
  <c r="E169" i="4"/>
  <c r="F169" i="4" s="1"/>
  <c r="H169" i="4" s="1"/>
  <c r="C169" i="4"/>
  <c r="E168" i="4"/>
  <c r="F168" i="4" s="1"/>
  <c r="H168" i="4" s="1"/>
  <c r="C168" i="4"/>
  <c r="E167" i="4"/>
  <c r="F167" i="4" s="1"/>
  <c r="H167" i="4" s="1"/>
  <c r="C167" i="4"/>
  <c r="E166" i="4"/>
  <c r="F166" i="4" s="1"/>
  <c r="H166" i="4" s="1"/>
  <c r="C166" i="4"/>
  <c r="E165" i="4"/>
  <c r="F165" i="4" s="1"/>
  <c r="H165" i="4" s="1"/>
  <c r="C165" i="4"/>
  <c r="E164" i="4"/>
  <c r="F164" i="4" s="1"/>
  <c r="H164" i="4" s="1"/>
  <c r="C164" i="4"/>
  <c r="E163" i="4"/>
  <c r="F163" i="4" s="1"/>
  <c r="H163" i="4" s="1"/>
  <c r="C163" i="4"/>
  <c r="E162" i="4"/>
  <c r="F162" i="4" s="1"/>
  <c r="H162" i="4" s="1"/>
  <c r="C162" i="4"/>
  <c r="E161" i="4"/>
  <c r="F161" i="4" s="1"/>
  <c r="H161" i="4" s="1"/>
  <c r="C161" i="4"/>
  <c r="E160" i="4"/>
  <c r="F160" i="4" s="1"/>
  <c r="H160" i="4" s="1"/>
  <c r="C160" i="4"/>
  <c r="E159" i="4"/>
  <c r="F159" i="4" s="1"/>
  <c r="H159" i="4" s="1"/>
  <c r="C159" i="4"/>
  <c r="E158" i="4"/>
  <c r="F158" i="4" s="1"/>
  <c r="H158" i="4" s="1"/>
  <c r="C158" i="4"/>
  <c r="E157" i="4"/>
  <c r="F157" i="4" s="1"/>
  <c r="H157" i="4" s="1"/>
  <c r="C157" i="4"/>
  <c r="E156" i="4"/>
  <c r="F156" i="4" s="1"/>
  <c r="H156" i="4" s="1"/>
  <c r="C156" i="4"/>
  <c r="E155" i="4"/>
  <c r="F155" i="4" s="1"/>
  <c r="H155" i="4" s="1"/>
  <c r="C155" i="4"/>
  <c r="E154" i="4"/>
  <c r="F154" i="4" s="1"/>
  <c r="H154" i="4" s="1"/>
  <c r="C154" i="4"/>
  <c r="E153" i="4"/>
  <c r="F153" i="4" s="1"/>
  <c r="H153" i="4" s="1"/>
  <c r="C153" i="4"/>
  <c r="E152" i="4"/>
  <c r="F152" i="4" s="1"/>
  <c r="H152" i="4" s="1"/>
  <c r="C152" i="4"/>
  <c r="E151" i="4"/>
  <c r="F151" i="4" s="1"/>
  <c r="H151" i="4" s="1"/>
  <c r="C151" i="4"/>
  <c r="E150" i="4"/>
  <c r="F150" i="4" s="1"/>
  <c r="H150" i="4" s="1"/>
  <c r="C150" i="4"/>
  <c r="E149" i="4"/>
  <c r="F149" i="4" s="1"/>
  <c r="H149" i="4" s="1"/>
  <c r="C149" i="4"/>
  <c r="E148" i="4"/>
  <c r="F148" i="4" s="1"/>
  <c r="H148" i="4" s="1"/>
  <c r="C148" i="4"/>
  <c r="E147" i="4"/>
  <c r="F147" i="4" s="1"/>
  <c r="H147" i="4" s="1"/>
  <c r="C147" i="4"/>
  <c r="E146" i="4"/>
  <c r="F146" i="4" s="1"/>
  <c r="H146" i="4" s="1"/>
  <c r="C146" i="4"/>
  <c r="E145" i="4"/>
  <c r="F145" i="4" s="1"/>
  <c r="H145" i="4" s="1"/>
  <c r="C145" i="4"/>
  <c r="E144" i="4"/>
  <c r="F144" i="4" s="1"/>
  <c r="H144" i="4" s="1"/>
  <c r="C144" i="4"/>
  <c r="E143" i="4"/>
  <c r="F143" i="4" s="1"/>
  <c r="H143" i="4" s="1"/>
  <c r="C143" i="4"/>
  <c r="E142" i="4"/>
  <c r="F142" i="4" s="1"/>
  <c r="H142" i="4" s="1"/>
  <c r="C142" i="4"/>
  <c r="E141" i="4"/>
  <c r="F141" i="4" s="1"/>
  <c r="H141" i="4" s="1"/>
  <c r="C141" i="4"/>
  <c r="E140" i="4"/>
  <c r="F140" i="4" s="1"/>
  <c r="H140" i="4" s="1"/>
  <c r="C140" i="4"/>
  <c r="E139" i="4"/>
  <c r="F139" i="4" s="1"/>
  <c r="H139" i="4" s="1"/>
  <c r="C139" i="4"/>
  <c r="E138" i="4"/>
  <c r="F138" i="4" s="1"/>
  <c r="H138" i="4" s="1"/>
  <c r="C138" i="4"/>
  <c r="E137" i="4"/>
  <c r="F137" i="4" s="1"/>
  <c r="H137" i="4" s="1"/>
  <c r="C137" i="4"/>
  <c r="E136" i="4"/>
  <c r="F136" i="4" s="1"/>
  <c r="H136" i="4" s="1"/>
  <c r="C136" i="4"/>
  <c r="E135" i="4"/>
  <c r="F135" i="4" s="1"/>
  <c r="H135" i="4" s="1"/>
  <c r="C135" i="4"/>
  <c r="E134" i="4"/>
  <c r="F134" i="4" s="1"/>
  <c r="H134" i="4" s="1"/>
  <c r="C134" i="4"/>
  <c r="E133" i="4"/>
  <c r="F133" i="4" s="1"/>
  <c r="H133" i="4" s="1"/>
  <c r="C133" i="4"/>
  <c r="E132" i="4"/>
  <c r="F132" i="4" s="1"/>
  <c r="H132" i="4" s="1"/>
  <c r="C132" i="4"/>
  <c r="E131" i="4"/>
  <c r="F131" i="4" s="1"/>
  <c r="H131" i="4" s="1"/>
  <c r="C131" i="4"/>
  <c r="E130" i="4"/>
  <c r="F130" i="4" s="1"/>
  <c r="H130" i="4" s="1"/>
  <c r="C130" i="4"/>
  <c r="E129" i="4"/>
  <c r="F129" i="4" s="1"/>
  <c r="H129" i="4" s="1"/>
  <c r="C129" i="4"/>
  <c r="E128" i="4"/>
  <c r="F128" i="4" s="1"/>
  <c r="H128" i="4" s="1"/>
  <c r="C128" i="4"/>
  <c r="E127" i="4"/>
  <c r="F127" i="4" s="1"/>
  <c r="H127" i="4" s="1"/>
  <c r="C127" i="4"/>
  <c r="E126" i="4"/>
  <c r="F126" i="4" s="1"/>
  <c r="H126" i="4" s="1"/>
  <c r="C126" i="4"/>
  <c r="E125" i="4"/>
  <c r="F125" i="4" s="1"/>
  <c r="H125" i="4" s="1"/>
  <c r="C125" i="4"/>
  <c r="E124" i="4"/>
  <c r="F124" i="4" s="1"/>
  <c r="H124" i="4" s="1"/>
  <c r="C124" i="4"/>
  <c r="E123" i="4"/>
  <c r="F123" i="4" s="1"/>
  <c r="H123" i="4" s="1"/>
  <c r="C123" i="4"/>
  <c r="E122" i="4"/>
  <c r="F122" i="4" s="1"/>
  <c r="H122" i="4" s="1"/>
  <c r="C122" i="4"/>
  <c r="E121" i="4"/>
  <c r="F121" i="4" s="1"/>
  <c r="H121" i="4" s="1"/>
  <c r="C121" i="4"/>
  <c r="E120" i="4"/>
  <c r="F120" i="4" s="1"/>
  <c r="H120" i="4" s="1"/>
  <c r="C120" i="4"/>
  <c r="E119" i="4"/>
  <c r="F119" i="4" s="1"/>
  <c r="H119" i="4" s="1"/>
  <c r="C119" i="4"/>
  <c r="E118" i="4"/>
  <c r="F118" i="4" s="1"/>
  <c r="H118" i="4" s="1"/>
  <c r="C118" i="4"/>
  <c r="E117" i="4"/>
  <c r="F117" i="4" s="1"/>
  <c r="H117" i="4" s="1"/>
  <c r="C117" i="4"/>
  <c r="E116" i="4"/>
  <c r="F116" i="4" s="1"/>
  <c r="H116" i="4" s="1"/>
  <c r="C116" i="4"/>
  <c r="E115" i="4"/>
  <c r="F115" i="4" s="1"/>
  <c r="H115" i="4" s="1"/>
  <c r="C115" i="4"/>
  <c r="E114" i="4"/>
  <c r="F114" i="4" s="1"/>
  <c r="H114" i="4" s="1"/>
  <c r="C114" i="4"/>
  <c r="E113" i="4"/>
  <c r="F113" i="4" s="1"/>
  <c r="H113" i="4" s="1"/>
  <c r="C113" i="4"/>
  <c r="E112" i="4"/>
  <c r="F112" i="4" s="1"/>
  <c r="H112" i="4" s="1"/>
  <c r="C112" i="4"/>
  <c r="E111" i="4"/>
  <c r="F111" i="4" s="1"/>
  <c r="H111" i="4" s="1"/>
  <c r="C111" i="4"/>
  <c r="E110" i="4"/>
  <c r="F110" i="4" s="1"/>
  <c r="H110" i="4" s="1"/>
  <c r="C110" i="4"/>
  <c r="E109" i="4"/>
  <c r="F109" i="4" s="1"/>
  <c r="H109" i="4" s="1"/>
  <c r="C109" i="4"/>
  <c r="E108" i="4"/>
  <c r="F108" i="4" s="1"/>
  <c r="H108" i="4" s="1"/>
  <c r="C108" i="4"/>
  <c r="E107" i="4"/>
  <c r="F107" i="4" s="1"/>
  <c r="H107" i="4" s="1"/>
  <c r="C107" i="4"/>
  <c r="E106" i="4"/>
  <c r="F106" i="4" s="1"/>
  <c r="H106" i="4" s="1"/>
  <c r="C106" i="4"/>
  <c r="E105" i="4"/>
  <c r="F105" i="4" s="1"/>
  <c r="H105" i="4" s="1"/>
  <c r="C105" i="4"/>
  <c r="E104" i="4"/>
  <c r="F104" i="4" s="1"/>
  <c r="H104" i="4" s="1"/>
  <c r="C104" i="4"/>
  <c r="E103" i="4"/>
  <c r="F103" i="4" s="1"/>
  <c r="H103" i="4" s="1"/>
  <c r="C103" i="4"/>
  <c r="E102" i="4"/>
  <c r="F102" i="4" s="1"/>
  <c r="H102" i="4" s="1"/>
  <c r="C102" i="4"/>
  <c r="E101" i="4"/>
  <c r="F101" i="4" s="1"/>
  <c r="H101" i="4" s="1"/>
  <c r="C101" i="4"/>
  <c r="E100" i="4"/>
  <c r="F100" i="4" s="1"/>
  <c r="H100" i="4" s="1"/>
  <c r="C100" i="4"/>
  <c r="E99" i="4"/>
  <c r="F99" i="4" s="1"/>
  <c r="H99" i="4" s="1"/>
  <c r="C99" i="4"/>
  <c r="E98" i="4"/>
  <c r="F98" i="4" s="1"/>
  <c r="H98" i="4" s="1"/>
  <c r="C98" i="4"/>
  <c r="E97" i="4"/>
  <c r="F97" i="4" s="1"/>
  <c r="H97" i="4" s="1"/>
  <c r="C97" i="4"/>
  <c r="E96" i="4"/>
  <c r="F96" i="4" s="1"/>
  <c r="H96" i="4" s="1"/>
  <c r="C96" i="4"/>
  <c r="E95" i="4"/>
  <c r="F95" i="4" s="1"/>
  <c r="H95" i="4" s="1"/>
  <c r="C95" i="4"/>
  <c r="E94" i="4"/>
  <c r="F94" i="4" s="1"/>
  <c r="H94" i="4" s="1"/>
  <c r="C94" i="4"/>
  <c r="E93" i="4"/>
  <c r="F93" i="4" s="1"/>
  <c r="H93" i="4" s="1"/>
  <c r="C93" i="4"/>
  <c r="E92" i="4"/>
  <c r="F92" i="4" s="1"/>
  <c r="H92" i="4" s="1"/>
  <c r="C92" i="4"/>
  <c r="E91" i="4"/>
  <c r="F91" i="4" s="1"/>
  <c r="H91" i="4" s="1"/>
  <c r="C91" i="4"/>
  <c r="E90" i="4"/>
  <c r="F90" i="4" s="1"/>
  <c r="H90" i="4" s="1"/>
  <c r="C90" i="4"/>
  <c r="E89" i="4"/>
  <c r="F89" i="4" s="1"/>
  <c r="H89" i="4" s="1"/>
  <c r="C89" i="4"/>
  <c r="E88" i="4"/>
  <c r="F88" i="4" s="1"/>
  <c r="H88" i="4" s="1"/>
  <c r="C88" i="4"/>
  <c r="E87" i="4"/>
  <c r="F87" i="4" s="1"/>
  <c r="H87" i="4" s="1"/>
  <c r="C87" i="4"/>
  <c r="E86" i="4"/>
  <c r="F86" i="4" s="1"/>
  <c r="H86" i="4" s="1"/>
  <c r="C86" i="4"/>
  <c r="E85" i="4"/>
  <c r="F85" i="4" s="1"/>
  <c r="H85" i="4" s="1"/>
  <c r="C85" i="4"/>
  <c r="E84" i="4"/>
  <c r="F84" i="4" s="1"/>
  <c r="H84" i="4" s="1"/>
  <c r="C84" i="4"/>
  <c r="E83" i="4"/>
  <c r="F83" i="4" s="1"/>
  <c r="H83" i="4" s="1"/>
  <c r="C83" i="4"/>
  <c r="E82" i="4"/>
  <c r="F82" i="4" s="1"/>
  <c r="H82" i="4" s="1"/>
  <c r="C82" i="4"/>
  <c r="E81" i="4"/>
  <c r="F81" i="4" s="1"/>
  <c r="H81" i="4" s="1"/>
  <c r="C81" i="4"/>
  <c r="E80" i="4"/>
  <c r="F80" i="4" s="1"/>
  <c r="H80" i="4" s="1"/>
  <c r="C80" i="4"/>
  <c r="E79" i="4"/>
  <c r="F79" i="4" s="1"/>
  <c r="H79" i="4" s="1"/>
  <c r="C79" i="4"/>
  <c r="E78" i="4"/>
  <c r="F78" i="4" s="1"/>
  <c r="H78" i="4" s="1"/>
  <c r="C78" i="4"/>
  <c r="E77" i="4"/>
  <c r="F77" i="4" s="1"/>
  <c r="H77" i="4" s="1"/>
  <c r="C77" i="4"/>
  <c r="E76" i="4"/>
  <c r="F76" i="4" s="1"/>
  <c r="H76" i="4" s="1"/>
  <c r="C76" i="4"/>
  <c r="E75" i="4"/>
  <c r="F75" i="4" s="1"/>
  <c r="H75" i="4" s="1"/>
  <c r="C75" i="4"/>
  <c r="E74" i="4"/>
  <c r="F74" i="4" s="1"/>
  <c r="H74" i="4" s="1"/>
  <c r="C74" i="4"/>
  <c r="E73" i="4"/>
  <c r="F73" i="4" s="1"/>
  <c r="H73" i="4" s="1"/>
  <c r="C73" i="4"/>
  <c r="E72" i="4"/>
  <c r="F72" i="4" s="1"/>
  <c r="H72" i="4" s="1"/>
  <c r="C72" i="4"/>
  <c r="E71" i="4"/>
  <c r="F71" i="4" s="1"/>
  <c r="H71" i="4" s="1"/>
  <c r="C71" i="4"/>
  <c r="E70" i="4"/>
  <c r="F70" i="4" s="1"/>
  <c r="H70" i="4" s="1"/>
  <c r="C70" i="4"/>
  <c r="E69" i="4"/>
  <c r="F69" i="4" s="1"/>
  <c r="H69" i="4" s="1"/>
  <c r="C69" i="4"/>
  <c r="E68" i="4"/>
  <c r="F68" i="4" s="1"/>
  <c r="H68" i="4" s="1"/>
  <c r="C68" i="4"/>
  <c r="E67" i="4"/>
  <c r="F67" i="4" s="1"/>
  <c r="H67" i="4" s="1"/>
  <c r="C67" i="4"/>
  <c r="E66" i="4"/>
  <c r="F66" i="4" s="1"/>
  <c r="H66" i="4" s="1"/>
  <c r="C66" i="4"/>
  <c r="E65" i="4"/>
  <c r="F65" i="4" s="1"/>
  <c r="H65" i="4" s="1"/>
  <c r="C65" i="4"/>
  <c r="E64" i="4"/>
  <c r="F64" i="4" s="1"/>
  <c r="H64" i="4" s="1"/>
  <c r="C64" i="4"/>
  <c r="E63" i="4"/>
  <c r="F63" i="4" s="1"/>
  <c r="H63" i="4" s="1"/>
  <c r="C63" i="4"/>
  <c r="E62" i="4"/>
  <c r="F62" i="4" s="1"/>
  <c r="H62" i="4" s="1"/>
  <c r="C62" i="4"/>
  <c r="E61" i="4"/>
  <c r="F61" i="4" s="1"/>
  <c r="H61" i="4" s="1"/>
  <c r="C61" i="4"/>
  <c r="E60" i="4"/>
  <c r="F60" i="4" s="1"/>
  <c r="H60" i="4" s="1"/>
  <c r="C60" i="4"/>
  <c r="E59" i="4"/>
  <c r="F59" i="4" s="1"/>
  <c r="H59" i="4" s="1"/>
  <c r="C59" i="4"/>
  <c r="E58" i="4"/>
  <c r="F58" i="4" s="1"/>
  <c r="H58" i="4" s="1"/>
  <c r="C58" i="4"/>
  <c r="E57" i="4"/>
  <c r="F57" i="4" s="1"/>
  <c r="H57" i="4" s="1"/>
  <c r="C57" i="4"/>
  <c r="E56" i="4"/>
  <c r="F56" i="4" s="1"/>
  <c r="H56" i="4" s="1"/>
  <c r="C56" i="4"/>
  <c r="E55" i="4"/>
  <c r="F55" i="4" s="1"/>
  <c r="H55" i="4" s="1"/>
  <c r="C55" i="4"/>
  <c r="E54" i="4"/>
  <c r="F54" i="4" s="1"/>
  <c r="H54" i="4" s="1"/>
  <c r="C54" i="4"/>
  <c r="E53" i="4"/>
  <c r="F53" i="4" s="1"/>
  <c r="H53" i="4" s="1"/>
  <c r="C53" i="4"/>
  <c r="E52" i="4"/>
  <c r="F52" i="4" s="1"/>
  <c r="H52" i="4" s="1"/>
  <c r="C52" i="4"/>
  <c r="E51" i="4"/>
  <c r="F51" i="4" s="1"/>
  <c r="H51" i="4" s="1"/>
  <c r="C51" i="4"/>
  <c r="E50" i="4"/>
  <c r="F50" i="4" s="1"/>
  <c r="H50" i="4" s="1"/>
  <c r="C50" i="4"/>
  <c r="E49" i="4"/>
  <c r="F49" i="4" s="1"/>
  <c r="H49" i="4" s="1"/>
  <c r="C49" i="4"/>
  <c r="E48" i="4"/>
  <c r="F48" i="4" s="1"/>
  <c r="H48" i="4" s="1"/>
  <c r="C48" i="4"/>
  <c r="E47" i="4"/>
  <c r="F47" i="4" s="1"/>
  <c r="H47" i="4" s="1"/>
  <c r="C47" i="4"/>
  <c r="E46" i="4"/>
  <c r="F46" i="4" s="1"/>
  <c r="H46" i="4" s="1"/>
  <c r="C46" i="4"/>
  <c r="E45" i="4"/>
  <c r="F45" i="4" s="1"/>
  <c r="H45" i="4" s="1"/>
  <c r="C45" i="4"/>
  <c r="E44" i="4"/>
  <c r="F44" i="4" s="1"/>
  <c r="H44" i="4" s="1"/>
  <c r="C44" i="4"/>
  <c r="E43" i="4"/>
  <c r="F43" i="4" s="1"/>
  <c r="H43" i="4" s="1"/>
  <c r="C43" i="4"/>
  <c r="E42" i="4"/>
  <c r="F42" i="4" s="1"/>
  <c r="H42" i="4" s="1"/>
  <c r="C42" i="4"/>
  <c r="E41" i="4"/>
  <c r="F41" i="4" s="1"/>
  <c r="H41" i="4" s="1"/>
  <c r="C41" i="4"/>
  <c r="E40" i="4"/>
  <c r="F40" i="4" s="1"/>
  <c r="H40" i="4" s="1"/>
  <c r="C40" i="4"/>
  <c r="E39" i="4"/>
  <c r="F39" i="4" s="1"/>
  <c r="H39" i="4" s="1"/>
  <c r="C39" i="4"/>
  <c r="E38" i="4"/>
  <c r="F38" i="4" s="1"/>
  <c r="H38" i="4" s="1"/>
  <c r="C38" i="4"/>
  <c r="E37" i="4"/>
  <c r="F37" i="4" s="1"/>
  <c r="H37" i="4" s="1"/>
  <c r="C37" i="4"/>
  <c r="E36" i="4"/>
  <c r="F36" i="4" s="1"/>
  <c r="H36" i="4" s="1"/>
  <c r="C36" i="4"/>
  <c r="E35" i="4"/>
  <c r="F35" i="4" s="1"/>
  <c r="H35" i="4" s="1"/>
  <c r="C35" i="4"/>
  <c r="E34" i="4"/>
  <c r="F34" i="4" s="1"/>
  <c r="H34" i="4" s="1"/>
  <c r="C34" i="4"/>
  <c r="E33" i="4"/>
  <c r="F33" i="4" s="1"/>
  <c r="H33" i="4" s="1"/>
  <c r="C33" i="4"/>
  <c r="E32" i="4"/>
  <c r="F32" i="4" s="1"/>
  <c r="H32" i="4" s="1"/>
  <c r="C32" i="4"/>
  <c r="E31" i="4"/>
  <c r="F31" i="4" s="1"/>
  <c r="H31" i="4" s="1"/>
  <c r="C31" i="4"/>
  <c r="E30" i="4"/>
  <c r="F30" i="4" s="1"/>
  <c r="H30" i="4" s="1"/>
  <c r="C30" i="4"/>
  <c r="E29" i="4"/>
  <c r="F29" i="4" s="1"/>
  <c r="H29" i="4" s="1"/>
  <c r="C29" i="4"/>
  <c r="E28" i="4"/>
  <c r="F28" i="4" s="1"/>
  <c r="H28" i="4" s="1"/>
  <c r="C28" i="4"/>
  <c r="E27" i="4"/>
  <c r="F27" i="4" s="1"/>
  <c r="H27" i="4" s="1"/>
  <c r="C27" i="4"/>
  <c r="E26" i="4"/>
  <c r="F26" i="4" s="1"/>
  <c r="H26" i="4" s="1"/>
  <c r="C26" i="4"/>
  <c r="E25" i="4"/>
  <c r="F25" i="4" s="1"/>
  <c r="H25" i="4" s="1"/>
  <c r="C25" i="4"/>
  <c r="E24" i="4"/>
  <c r="F24" i="4" s="1"/>
  <c r="H24" i="4" s="1"/>
  <c r="C24" i="4"/>
  <c r="E23" i="4"/>
  <c r="F23" i="4" s="1"/>
  <c r="H23" i="4" s="1"/>
  <c r="C23" i="4"/>
  <c r="E22" i="4"/>
  <c r="F22" i="4" s="1"/>
  <c r="H22" i="4" s="1"/>
  <c r="C22" i="4"/>
  <c r="E21" i="4"/>
  <c r="F21" i="4" s="1"/>
  <c r="H21" i="4" s="1"/>
  <c r="C21" i="4"/>
  <c r="E20" i="4"/>
  <c r="F20" i="4" s="1"/>
  <c r="H20" i="4" s="1"/>
  <c r="C20" i="4"/>
  <c r="E19" i="4"/>
  <c r="F19" i="4" s="1"/>
  <c r="H19" i="4" s="1"/>
  <c r="C19" i="4"/>
  <c r="E18" i="4"/>
  <c r="F18" i="4" s="1"/>
  <c r="H18" i="4" s="1"/>
  <c r="C18" i="4"/>
  <c r="E17" i="4"/>
  <c r="F17" i="4" s="1"/>
  <c r="H17" i="4" s="1"/>
  <c r="C17" i="4"/>
  <c r="E16" i="4"/>
  <c r="F16" i="4" s="1"/>
  <c r="H16" i="4" s="1"/>
  <c r="C16" i="4"/>
  <c r="E15" i="4"/>
  <c r="F15" i="4" s="1"/>
  <c r="H15" i="4" s="1"/>
  <c r="C15" i="4"/>
  <c r="E14" i="4"/>
  <c r="F14" i="4" s="1"/>
  <c r="H14" i="4" s="1"/>
  <c r="C14" i="4"/>
  <c r="E13" i="4"/>
  <c r="F13" i="4" s="1"/>
  <c r="H13" i="4" s="1"/>
  <c r="C13" i="4"/>
  <c r="E12" i="4"/>
  <c r="F12" i="4" s="1"/>
  <c r="H12" i="4" s="1"/>
  <c r="C12" i="4"/>
  <c r="E11" i="4"/>
  <c r="F11" i="4" s="1"/>
  <c r="H11" i="4" s="1"/>
  <c r="C11" i="4"/>
  <c r="E10" i="4"/>
  <c r="F10" i="4" s="1"/>
  <c r="H10" i="4" s="1"/>
  <c r="C10" i="4"/>
  <c r="E9" i="4"/>
  <c r="F9" i="4" s="1"/>
  <c r="H9" i="4" s="1"/>
  <c r="C9" i="4"/>
  <c r="E8" i="4"/>
  <c r="F8" i="4" s="1"/>
  <c r="H8" i="4" s="1"/>
  <c r="C8" i="4"/>
  <c r="E7" i="4"/>
  <c r="F7" i="4" s="1"/>
  <c r="H7" i="4" s="1"/>
  <c r="C7" i="4"/>
  <c r="E6" i="4"/>
  <c r="F6" i="4" s="1"/>
  <c r="H6" i="4" s="1"/>
  <c r="C6" i="4"/>
  <c r="E5" i="4"/>
  <c r="F5" i="4" s="1"/>
  <c r="H5" i="4" s="1"/>
  <c r="C5" i="4"/>
  <c r="E4" i="4"/>
  <c r="F4" i="4" s="1"/>
  <c r="H4" i="4" s="1"/>
  <c r="C4" i="4"/>
  <c r="E3" i="4"/>
  <c r="F3" i="4" s="1"/>
  <c r="H3" i="4" s="1"/>
  <c r="C3" i="4"/>
  <c r="E2" i="4"/>
  <c r="F2" i="4" s="1"/>
  <c r="H2" i="4" s="1"/>
  <c r="C2" i="4"/>
  <c r="AC4" i="3"/>
  <c r="AD4" i="3" s="1"/>
  <c r="AF4" i="3" s="1"/>
  <c r="AC5" i="3"/>
  <c r="AD5" i="3" s="1"/>
  <c r="AF5" i="3" s="1"/>
  <c r="AC6" i="3"/>
  <c r="AD6" i="3" s="1"/>
  <c r="AF6" i="3" s="1"/>
  <c r="AC7" i="3"/>
  <c r="AD7" i="3" s="1"/>
  <c r="AF7" i="3" s="1"/>
  <c r="AC8" i="3"/>
  <c r="AD8" i="3" s="1"/>
  <c r="AF8" i="3" s="1"/>
  <c r="AC9" i="3"/>
  <c r="AD9" i="3" s="1"/>
  <c r="AF9" i="3" s="1"/>
  <c r="AC10" i="3"/>
  <c r="AD10" i="3" s="1"/>
  <c r="AF10" i="3" s="1"/>
  <c r="AC11" i="3"/>
  <c r="AD11" i="3" s="1"/>
  <c r="AF11" i="3" s="1"/>
  <c r="AC12" i="3"/>
  <c r="AD12" i="3" s="1"/>
  <c r="AF12" i="3" s="1"/>
  <c r="AC13" i="3"/>
  <c r="AD13" i="3" s="1"/>
  <c r="AF13" i="3" s="1"/>
  <c r="AC14" i="3"/>
  <c r="AD14" i="3" s="1"/>
  <c r="AF14" i="3" s="1"/>
  <c r="AC15" i="3"/>
  <c r="AD15" i="3" s="1"/>
  <c r="AF15" i="3" s="1"/>
  <c r="AC16" i="3"/>
  <c r="AD16" i="3" s="1"/>
  <c r="AF16" i="3" s="1"/>
  <c r="AC17" i="3"/>
  <c r="AD17" i="3" s="1"/>
  <c r="AF17" i="3" s="1"/>
  <c r="AC18" i="3"/>
  <c r="AD18" i="3" s="1"/>
  <c r="AF18" i="3" s="1"/>
  <c r="AC19" i="3"/>
  <c r="AD19" i="3" s="1"/>
  <c r="AF19" i="3" s="1"/>
  <c r="AC20" i="3"/>
  <c r="AD20" i="3" s="1"/>
  <c r="AF20" i="3" s="1"/>
  <c r="AC21" i="3"/>
  <c r="AD21" i="3" s="1"/>
  <c r="AF21" i="3" s="1"/>
  <c r="AC22" i="3"/>
  <c r="AD22" i="3" s="1"/>
  <c r="AF22" i="3" s="1"/>
  <c r="AC23" i="3"/>
  <c r="AD23" i="3" s="1"/>
  <c r="AF23" i="3" s="1"/>
  <c r="AC24" i="3"/>
  <c r="AD24" i="3" s="1"/>
  <c r="AF24" i="3" s="1"/>
  <c r="AC25" i="3"/>
  <c r="AD25" i="3" s="1"/>
  <c r="AF25" i="3" s="1"/>
  <c r="AC26" i="3"/>
  <c r="AD26" i="3" s="1"/>
  <c r="AF26" i="3" s="1"/>
  <c r="AC27" i="3"/>
  <c r="AD27" i="3" s="1"/>
  <c r="AF27" i="3" s="1"/>
  <c r="AC28" i="3"/>
  <c r="AD28" i="3" s="1"/>
  <c r="AF28" i="3" s="1"/>
  <c r="AC29" i="3"/>
  <c r="AD29" i="3" s="1"/>
  <c r="AF29" i="3" s="1"/>
  <c r="AC30" i="3"/>
  <c r="AD30" i="3" s="1"/>
  <c r="AF30" i="3" s="1"/>
  <c r="AC31" i="3"/>
  <c r="AD31" i="3" s="1"/>
  <c r="AF31" i="3" s="1"/>
  <c r="AC32" i="3"/>
  <c r="AD32" i="3" s="1"/>
  <c r="AF32" i="3" s="1"/>
  <c r="AC33" i="3"/>
  <c r="AD33" i="3" s="1"/>
  <c r="AF33" i="3" s="1"/>
  <c r="AC34" i="3"/>
  <c r="AD34" i="3" s="1"/>
  <c r="AF34" i="3" s="1"/>
  <c r="AC35" i="3"/>
  <c r="AD35" i="3" s="1"/>
  <c r="AF35" i="3" s="1"/>
  <c r="AC36" i="3"/>
  <c r="AD36" i="3" s="1"/>
  <c r="AF36" i="3" s="1"/>
  <c r="AC37" i="3"/>
  <c r="AD37" i="3" s="1"/>
  <c r="AF37" i="3" s="1"/>
  <c r="AC38" i="3"/>
  <c r="AD38" i="3" s="1"/>
  <c r="AF38" i="3" s="1"/>
  <c r="AC39" i="3"/>
  <c r="AD39" i="3" s="1"/>
  <c r="AF39" i="3" s="1"/>
  <c r="AC40" i="3"/>
  <c r="AD40" i="3" s="1"/>
  <c r="AF40" i="3" s="1"/>
  <c r="AC41" i="3"/>
  <c r="AD41" i="3" s="1"/>
  <c r="AF41" i="3" s="1"/>
  <c r="AC42" i="3"/>
  <c r="AD42" i="3" s="1"/>
  <c r="AF42" i="3" s="1"/>
  <c r="AC43" i="3"/>
  <c r="AD43" i="3" s="1"/>
  <c r="AF43" i="3" s="1"/>
  <c r="AC44" i="3"/>
  <c r="AD44" i="3" s="1"/>
  <c r="AF44" i="3" s="1"/>
  <c r="AC45" i="3"/>
  <c r="AD45" i="3" s="1"/>
  <c r="AF45" i="3" s="1"/>
  <c r="AC46" i="3"/>
  <c r="AD46" i="3" s="1"/>
  <c r="AF46" i="3" s="1"/>
  <c r="AC47" i="3"/>
  <c r="AD47" i="3" s="1"/>
  <c r="AF47" i="3" s="1"/>
  <c r="AC48" i="3"/>
  <c r="AD48" i="3" s="1"/>
  <c r="AF48" i="3" s="1"/>
  <c r="AC49" i="3"/>
  <c r="AD49" i="3" s="1"/>
  <c r="AF49" i="3" s="1"/>
  <c r="AC50" i="3"/>
  <c r="AD50" i="3" s="1"/>
  <c r="AF50" i="3" s="1"/>
  <c r="AC51" i="3"/>
  <c r="AD51" i="3" s="1"/>
  <c r="AF51" i="3" s="1"/>
  <c r="AC52" i="3"/>
  <c r="AD52" i="3" s="1"/>
  <c r="AF52" i="3" s="1"/>
  <c r="AC53" i="3"/>
  <c r="AD53" i="3" s="1"/>
  <c r="AF53" i="3" s="1"/>
  <c r="AC54" i="3"/>
  <c r="AD54" i="3" s="1"/>
  <c r="AF54" i="3" s="1"/>
  <c r="AC55" i="3"/>
  <c r="AD55" i="3" s="1"/>
  <c r="AF55" i="3" s="1"/>
  <c r="AC56" i="3"/>
  <c r="AD56" i="3" s="1"/>
  <c r="AF56" i="3" s="1"/>
  <c r="AC57" i="3"/>
  <c r="AD57" i="3" s="1"/>
  <c r="AF57" i="3" s="1"/>
  <c r="AC58" i="3"/>
  <c r="AD58" i="3" s="1"/>
  <c r="AF58" i="3" s="1"/>
  <c r="AC59" i="3"/>
  <c r="AD59" i="3" s="1"/>
  <c r="AF59" i="3" s="1"/>
  <c r="AC60" i="3"/>
  <c r="AD60" i="3" s="1"/>
  <c r="AF60" i="3" s="1"/>
  <c r="AC61" i="3"/>
  <c r="AD61" i="3" s="1"/>
  <c r="AF61" i="3" s="1"/>
  <c r="AC62" i="3"/>
  <c r="AD62" i="3" s="1"/>
  <c r="AF62" i="3" s="1"/>
  <c r="AC63" i="3"/>
  <c r="AD63" i="3" s="1"/>
  <c r="AF63" i="3" s="1"/>
  <c r="AC64" i="3"/>
  <c r="AD64" i="3" s="1"/>
  <c r="AF64" i="3" s="1"/>
  <c r="AC65" i="3"/>
  <c r="AD65" i="3" s="1"/>
  <c r="AF65" i="3" s="1"/>
  <c r="AC66" i="3"/>
  <c r="AD66" i="3" s="1"/>
  <c r="AF66" i="3" s="1"/>
  <c r="AC67" i="3"/>
  <c r="AD67" i="3" s="1"/>
  <c r="AF67" i="3" s="1"/>
  <c r="AC68" i="3"/>
  <c r="AD68" i="3" s="1"/>
  <c r="AF68" i="3" s="1"/>
  <c r="AC69" i="3"/>
  <c r="AD69" i="3" s="1"/>
  <c r="AF69" i="3" s="1"/>
  <c r="AC70" i="3"/>
  <c r="AD70" i="3" s="1"/>
  <c r="AF70" i="3" s="1"/>
  <c r="AC71" i="3"/>
  <c r="AD71" i="3" s="1"/>
  <c r="AF71" i="3" s="1"/>
  <c r="AC72" i="3"/>
  <c r="AD72" i="3" s="1"/>
  <c r="AF72" i="3" s="1"/>
  <c r="AC73" i="3"/>
  <c r="AD73" i="3" s="1"/>
  <c r="AF73" i="3" s="1"/>
  <c r="AC74" i="3"/>
  <c r="AD74" i="3" s="1"/>
  <c r="AF74" i="3" s="1"/>
  <c r="AC75" i="3"/>
  <c r="AD75" i="3" s="1"/>
  <c r="AF75" i="3" s="1"/>
  <c r="AC76" i="3"/>
  <c r="AD76" i="3" s="1"/>
  <c r="AF76" i="3" s="1"/>
  <c r="AC77" i="3"/>
  <c r="AD77" i="3" s="1"/>
  <c r="AF77" i="3" s="1"/>
  <c r="AC78" i="3"/>
  <c r="AD78" i="3" s="1"/>
  <c r="AF78" i="3" s="1"/>
  <c r="AC79" i="3"/>
  <c r="AD79" i="3" s="1"/>
  <c r="AF79" i="3" s="1"/>
  <c r="AC80" i="3"/>
  <c r="AD80" i="3" s="1"/>
  <c r="AF80" i="3" s="1"/>
  <c r="AC81" i="3"/>
  <c r="AD81" i="3" s="1"/>
  <c r="AF81" i="3" s="1"/>
  <c r="AC82" i="3"/>
  <c r="AD82" i="3" s="1"/>
  <c r="AF82" i="3" s="1"/>
  <c r="AC83" i="3"/>
  <c r="AD83" i="3" s="1"/>
  <c r="AF83" i="3" s="1"/>
  <c r="AC84" i="3"/>
  <c r="AD84" i="3" s="1"/>
  <c r="AF84" i="3" s="1"/>
  <c r="AC85" i="3"/>
  <c r="AD85" i="3" s="1"/>
  <c r="AF85" i="3" s="1"/>
  <c r="AC86" i="3"/>
  <c r="AD86" i="3" s="1"/>
  <c r="AF86" i="3" s="1"/>
  <c r="AC87" i="3"/>
  <c r="AD87" i="3" s="1"/>
  <c r="AF87" i="3" s="1"/>
  <c r="AC88" i="3"/>
  <c r="AD88" i="3" s="1"/>
  <c r="AF88" i="3" s="1"/>
  <c r="AC89" i="3"/>
  <c r="AD89" i="3" s="1"/>
  <c r="AF89" i="3" s="1"/>
  <c r="AC90" i="3"/>
  <c r="AD90" i="3" s="1"/>
  <c r="AF90" i="3" s="1"/>
  <c r="AC91" i="3"/>
  <c r="AD91" i="3" s="1"/>
  <c r="AF91" i="3" s="1"/>
  <c r="AC92" i="3"/>
  <c r="AD92" i="3" s="1"/>
  <c r="AF92" i="3" s="1"/>
  <c r="AC93" i="3"/>
  <c r="AD93" i="3" s="1"/>
  <c r="AF93" i="3" s="1"/>
  <c r="AC94" i="3"/>
  <c r="AD94" i="3" s="1"/>
  <c r="AF94" i="3" s="1"/>
  <c r="AC95" i="3"/>
  <c r="AD95" i="3" s="1"/>
  <c r="AF95" i="3" s="1"/>
  <c r="AC96" i="3"/>
  <c r="AD96" i="3" s="1"/>
  <c r="AF96" i="3" s="1"/>
  <c r="AC97" i="3"/>
  <c r="AD97" i="3" s="1"/>
  <c r="AF97" i="3" s="1"/>
  <c r="AC98" i="3"/>
  <c r="AD98" i="3" s="1"/>
  <c r="AF98" i="3" s="1"/>
  <c r="AC99" i="3"/>
  <c r="AD99" i="3" s="1"/>
  <c r="AF99" i="3" s="1"/>
  <c r="AC100" i="3"/>
  <c r="AD100" i="3" s="1"/>
  <c r="AF100" i="3" s="1"/>
  <c r="AC101" i="3"/>
  <c r="AD101" i="3" s="1"/>
  <c r="AF101" i="3" s="1"/>
  <c r="AC102" i="3"/>
  <c r="AD102" i="3" s="1"/>
  <c r="AF102" i="3" s="1"/>
  <c r="AC103" i="3"/>
  <c r="AD103" i="3" s="1"/>
  <c r="AF103" i="3" s="1"/>
  <c r="AC104" i="3"/>
  <c r="AD104" i="3" s="1"/>
  <c r="AF104" i="3" s="1"/>
  <c r="AC105" i="3"/>
  <c r="AD105" i="3" s="1"/>
  <c r="AF105" i="3" s="1"/>
  <c r="AC106" i="3"/>
  <c r="AD106" i="3" s="1"/>
  <c r="AF106" i="3" s="1"/>
  <c r="AC107" i="3"/>
  <c r="AD107" i="3" s="1"/>
  <c r="AF107" i="3" s="1"/>
  <c r="AC108" i="3"/>
  <c r="AD108" i="3" s="1"/>
  <c r="AF108" i="3" s="1"/>
  <c r="AC109" i="3"/>
  <c r="AD109" i="3" s="1"/>
  <c r="AF109" i="3" s="1"/>
  <c r="AC110" i="3"/>
  <c r="AD110" i="3" s="1"/>
  <c r="AF110" i="3" s="1"/>
  <c r="AC111" i="3"/>
  <c r="AD111" i="3" s="1"/>
  <c r="AF111" i="3" s="1"/>
  <c r="AC112" i="3"/>
  <c r="AD112" i="3" s="1"/>
  <c r="AF112" i="3" s="1"/>
  <c r="AC113" i="3"/>
  <c r="AD113" i="3" s="1"/>
  <c r="AF113" i="3" s="1"/>
  <c r="AC114" i="3"/>
  <c r="AD114" i="3" s="1"/>
  <c r="AF114" i="3" s="1"/>
  <c r="AC115" i="3"/>
  <c r="AD115" i="3" s="1"/>
  <c r="AF115" i="3" s="1"/>
  <c r="AC116" i="3"/>
  <c r="AD116" i="3" s="1"/>
  <c r="AF116" i="3" s="1"/>
  <c r="AC117" i="3"/>
  <c r="AD117" i="3" s="1"/>
  <c r="AF117" i="3" s="1"/>
  <c r="AC118" i="3"/>
  <c r="AD118" i="3" s="1"/>
  <c r="AF118" i="3" s="1"/>
  <c r="AC119" i="3"/>
  <c r="AD119" i="3" s="1"/>
  <c r="AF119" i="3" s="1"/>
  <c r="AC120" i="3"/>
  <c r="AD120" i="3" s="1"/>
  <c r="AF120" i="3" s="1"/>
  <c r="AC121" i="3"/>
  <c r="AD121" i="3" s="1"/>
  <c r="AF121" i="3" s="1"/>
  <c r="AC122" i="3"/>
  <c r="AD122" i="3" s="1"/>
  <c r="AF122" i="3" s="1"/>
  <c r="AC123" i="3"/>
  <c r="AD123" i="3" s="1"/>
  <c r="AF123" i="3" s="1"/>
  <c r="AC124" i="3"/>
  <c r="AD124" i="3" s="1"/>
  <c r="AF124" i="3" s="1"/>
  <c r="AC125" i="3"/>
  <c r="AD125" i="3" s="1"/>
  <c r="AF125" i="3" s="1"/>
  <c r="AC126" i="3"/>
  <c r="AD126" i="3" s="1"/>
  <c r="AF126" i="3" s="1"/>
  <c r="AC127" i="3"/>
  <c r="AD127" i="3" s="1"/>
  <c r="AF127" i="3" s="1"/>
  <c r="AC128" i="3"/>
  <c r="AD128" i="3" s="1"/>
  <c r="AF128" i="3" s="1"/>
  <c r="AC129" i="3"/>
  <c r="AD129" i="3" s="1"/>
  <c r="AF129" i="3" s="1"/>
  <c r="AC130" i="3"/>
  <c r="AD130" i="3" s="1"/>
  <c r="AF130" i="3" s="1"/>
  <c r="AC131" i="3"/>
  <c r="AD131" i="3" s="1"/>
  <c r="AF131" i="3" s="1"/>
  <c r="AC132" i="3"/>
  <c r="AD132" i="3" s="1"/>
  <c r="AF132" i="3" s="1"/>
  <c r="AC133" i="3"/>
  <c r="AD133" i="3" s="1"/>
  <c r="AF133" i="3" s="1"/>
  <c r="AC134" i="3"/>
  <c r="AD134" i="3" s="1"/>
  <c r="AF134" i="3" s="1"/>
  <c r="AC135" i="3"/>
  <c r="AD135" i="3" s="1"/>
  <c r="AF135" i="3" s="1"/>
  <c r="AC136" i="3"/>
  <c r="AD136" i="3" s="1"/>
  <c r="AF136" i="3" s="1"/>
  <c r="AC137" i="3"/>
  <c r="AD137" i="3" s="1"/>
  <c r="AF137" i="3" s="1"/>
  <c r="AC138" i="3"/>
  <c r="AD138" i="3" s="1"/>
  <c r="AF138" i="3" s="1"/>
  <c r="AC139" i="3"/>
  <c r="AD139" i="3" s="1"/>
  <c r="AF139" i="3" s="1"/>
  <c r="AC140" i="3"/>
  <c r="AD140" i="3" s="1"/>
  <c r="AF140" i="3" s="1"/>
  <c r="AC141" i="3"/>
  <c r="AD141" i="3" s="1"/>
  <c r="AF141" i="3" s="1"/>
  <c r="AC142" i="3"/>
  <c r="AD142" i="3" s="1"/>
  <c r="AF142" i="3" s="1"/>
  <c r="AC143" i="3"/>
  <c r="AD143" i="3" s="1"/>
  <c r="AF143" i="3" s="1"/>
  <c r="AC144" i="3"/>
  <c r="AD144" i="3" s="1"/>
  <c r="AF144" i="3" s="1"/>
  <c r="AC145" i="3"/>
  <c r="AD145" i="3" s="1"/>
  <c r="AF145" i="3" s="1"/>
  <c r="AC146" i="3"/>
  <c r="AD146" i="3" s="1"/>
  <c r="AF146" i="3" s="1"/>
  <c r="AC147" i="3"/>
  <c r="AD147" i="3" s="1"/>
  <c r="AF147" i="3" s="1"/>
  <c r="AC148" i="3"/>
  <c r="AD148" i="3" s="1"/>
  <c r="AF148" i="3" s="1"/>
  <c r="AC149" i="3"/>
  <c r="AD149" i="3" s="1"/>
  <c r="AF149" i="3" s="1"/>
  <c r="AC150" i="3"/>
  <c r="AD150" i="3" s="1"/>
  <c r="AF150" i="3" s="1"/>
  <c r="AC151" i="3"/>
  <c r="AD151" i="3" s="1"/>
  <c r="AF151" i="3" s="1"/>
  <c r="AC152" i="3"/>
  <c r="AD152" i="3" s="1"/>
  <c r="AF152" i="3" s="1"/>
  <c r="AC153" i="3"/>
  <c r="AD153" i="3" s="1"/>
  <c r="AF153" i="3" s="1"/>
  <c r="AC154" i="3"/>
  <c r="AD154" i="3" s="1"/>
  <c r="AF154" i="3" s="1"/>
  <c r="AC155" i="3"/>
  <c r="AD155" i="3" s="1"/>
  <c r="AF155" i="3" s="1"/>
  <c r="AC156" i="3"/>
  <c r="AD156" i="3" s="1"/>
  <c r="AF156" i="3" s="1"/>
  <c r="AC157" i="3"/>
  <c r="AD157" i="3" s="1"/>
  <c r="AF157" i="3" s="1"/>
  <c r="AC158" i="3"/>
  <c r="AD158" i="3" s="1"/>
  <c r="AF158" i="3" s="1"/>
  <c r="AC159" i="3"/>
  <c r="AD159" i="3" s="1"/>
  <c r="AF159" i="3" s="1"/>
  <c r="AC160" i="3"/>
  <c r="AD160" i="3" s="1"/>
  <c r="AF160" i="3" s="1"/>
  <c r="AC161" i="3"/>
  <c r="AD161" i="3" s="1"/>
  <c r="AF161" i="3" s="1"/>
  <c r="AC162" i="3"/>
  <c r="AD162" i="3" s="1"/>
  <c r="AF162" i="3" s="1"/>
  <c r="AC163" i="3"/>
  <c r="AD163" i="3" s="1"/>
  <c r="AF163" i="3" s="1"/>
  <c r="AC164" i="3"/>
  <c r="AD164" i="3" s="1"/>
  <c r="AF164" i="3" s="1"/>
  <c r="AC165" i="3"/>
  <c r="AD165" i="3" s="1"/>
  <c r="AF165" i="3" s="1"/>
  <c r="AC166" i="3"/>
  <c r="AD166" i="3" s="1"/>
  <c r="AF166" i="3" s="1"/>
  <c r="AC167" i="3"/>
  <c r="AD167" i="3" s="1"/>
  <c r="AF167" i="3" s="1"/>
  <c r="AC168" i="3"/>
  <c r="AD168" i="3" s="1"/>
  <c r="AF168" i="3" s="1"/>
  <c r="AC169" i="3"/>
  <c r="AD169" i="3" s="1"/>
  <c r="AF169" i="3" s="1"/>
  <c r="AC170" i="3"/>
  <c r="AD170" i="3" s="1"/>
  <c r="AF170" i="3" s="1"/>
  <c r="AC171" i="3"/>
  <c r="AD171" i="3" s="1"/>
  <c r="AF171" i="3" s="1"/>
  <c r="AC172" i="3"/>
  <c r="AD172" i="3" s="1"/>
  <c r="AF172" i="3" s="1"/>
  <c r="AC173" i="3"/>
  <c r="AD173" i="3" s="1"/>
  <c r="AF173" i="3" s="1"/>
  <c r="AC174" i="3"/>
  <c r="AD174" i="3" s="1"/>
  <c r="AF174" i="3" s="1"/>
  <c r="AC175" i="3"/>
  <c r="AD175" i="3" s="1"/>
  <c r="AF175" i="3" s="1"/>
  <c r="AC176" i="3"/>
  <c r="AD176" i="3" s="1"/>
  <c r="AF176" i="3" s="1"/>
  <c r="AC177" i="3"/>
  <c r="AD177" i="3" s="1"/>
  <c r="AF177" i="3" s="1"/>
  <c r="AC178" i="3"/>
  <c r="AD178" i="3" s="1"/>
  <c r="AF178" i="3" s="1"/>
  <c r="AC179" i="3"/>
  <c r="AD179" i="3" s="1"/>
  <c r="AF179" i="3" s="1"/>
  <c r="AC180" i="3"/>
  <c r="AD180" i="3" s="1"/>
  <c r="AF180" i="3" s="1"/>
  <c r="AC181" i="3"/>
  <c r="AD181" i="3" s="1"/>
  <c r="AF181" i="3" s="1"/>
  <c r="AC182" i="3"/>
  <c r="AD182" i="3" s="1"/>
  <c r="AF182" i="3" s="1"/>
  <c r="AC183" i="3"/>
  <c r="AD183" i="3" s="1"/>
  <c r="AF183" i="3" s="1"/>
  <c r="AC184" i="3"/>
  <c r="AD184" i="3" s="1"/>
  <c r="AF184" i="3" s="1"/>
  <c r="AC185" i="3"/>
  <c r="AD185" i="3" s="1"/>
  <c r="AF185" i="3" s="1"/>
  <c r="AC186" i="3"/>
  <c r="AD186" i="3" s="1"/>
  <c r="AF186" i="3" s="1"/>
  <c r="AC187" i="3"/>
  <c r="AD187" i="3" s="1"/>
  <c r="AF187" i="3" s="1"/>
  <c r="AC188" i="3"/>
  <c r="AD188" i="3" s="1"/>
  <c r="AF188" i="3" s="1"/>
  <c r="AC189" i="3"/>
  <c r="AD189" i="3" s="1"/>
  <c r="AF189" i="3" s="1"/>
  <c r="AC190" i="3"/>
  <c r="AD190" i="3" s="1"/>
  <c r="AF190" i="3" s="1"/>
  <c r="AC191" i="3"/>
  <c r="AD191" i="3" s="1"/>
  <c r="AF191" i="3" s="1"/>
  <c r="AC192" i="3"/>
  <c r="AD192" i="3" s="1"/>
  <c r="AF192" i="3" s="1"/>
  <c r="AC193" i="3"/>
  <c r="AD193" i="3" s="1"/>
  <c r="AF193" i="3" s="1"/>
  <c r="AC194" i="3"/>
  <c r="AD194" i="3" s="1"/>
  <c r="AF194" i="3" s="1"/>
  <c r="AC195" i="3"/>
  <c r="AD195" i="3" s="1"/>
  <c r="AF195" i="3" s="1"/>
  <c r="AC196" i="3"/>
  <c r="AD196" i="3" s="1"/>
  <c r="AF196" i="3" s="1"/>
  <c r="AC197" i="3"/>
  <c r="AD197" i="3" s="1"/>
  <c r="AF197" i="3" s="1"/>
  <c r="AC198" i="3"/>
  <c r="AD198" i="3" s="1"/>
  <c r="AF198" i="3" s="1"/>
  <c r="AC199" i="3"/>
  <c r="AD199" i="3" s="1"/>
  <c r="AF199" i="3" s="1"/>
  <c r="AC200" i="3"/>
  <c r="AD200" i="3" s="1"/>
  <c r="AF200" i="3" s="1"/>
  <c r="AC201" i="3"/>
  <c r="AD201" i="3" s="1"/>
  <c r="AF201" i="3" s="1"/>
  <c r="AC202" i="3"/>
  <c r="AD202" i="3" s="1"/>
  <c r="AF202" i="3" s="1"/>
  <c r="AC203" i="3"/>
  <c r="AD203" i="3" s="1"/>
  <c r="AF203" i="3" s="1"/>
  <c r="AC204" i="3"/>
  <c r="AD204" i="3" s="1"/>
  <c r="AF204" i="3" s="1"/>
  <c r="AC205" i="3"/>
  <c r="AD205" i="3" s="1"/>
  <c r="AF205" i="3" s="1"/>
  <c r="AC206" i="3"/>
  <c r="AD206" i="3" s="1"/>
  <c r="AF206" i="3" s="1"/>
  <c r="AC207" i="3"/>
  <c r="AD207" i="3" s="1"/>
  <c r="AF207" i="3" s="1"/>
  <c r="AC208" i="3"/>
  <c r="AD208" i="3" s="1"/>
  <c r="AF208" i="3" s="1"/>
  <c r="AC209" i="3"/>
  <c r="AD209" i="3" s="1"/>
  <c r="AF209" i="3" s="1"/>
  <c r="AC210" i="3"/>
  <c r="AD210" i="3" s="1"/>
  <c r="AF210" i="3" s="1"/>
  <c r="AC211" i="3"/>
  <c r="AD211" i="3" s="1"/>
  <c r="AF211" i="3" s="1"/>
  <c r="AC212" i="3"/>
  <c r="AD212" i="3" s="1"/>
  <c r="AF212" i="3" s="1"/>
  <c r="AC213" i="3"/>
  <c r="AD213" i="3" s="1"/>
  <c r="AF213" i="3" s="1"/>
  <c r="AC214" i="3"/>
  <c r="AD214" i="3" s="1"/>
  <c r="AF214" i="3" s="1"/>
  <c r="AC215" i="3"/>
  <c r="AD215" i="3" s="1"/>
  <c r="AF215" i="3" s="1"/>
  <c r="AC216" i="3"/>
  <c r="AD216" i="3" s="1"/>
  <c r="AF216" i="3" s="1"/>
  <c r="AC217" i="3"/>
  <c r="AD217" i="3" s="1"/>
  <c r="AF217" i="3" s="1"/>
  <c r="AC218" i="3"/>
  <c r="AD218" i="3" s="1"/>
  <c r="AF218" i="3" s="1"/>
  <c r="AC219" i="3"/>
  <c r="AD219" i="3" s="1"/>
  <c r="AF219" i="3" s="1"/>
  <c r="AC220" i="3"/>
  <c r="AD220" i="3" s="1"/>
  <c r="AF220" i="3" s="1"/>
  <c r="AC221" i="3"/>
  <c r="AD221" i="3" s="1"/>
  <c r="AF221" i="3" s="1"/>
  <c r="AC222" i="3"/>
  <c r="AD222" i="3" s="1"/>
  <c r="AF222" i="3" s="1"/>
  <c r="AC223" i="3"/>
  <c r="AD223" i="3" s="1"/>
  <c r="AF223" i="3" s="1"/>
  <c r="AC224" i="3"/>
  <c r="AD224" i="3" s="1"/>
  <c r="AF224" i="3" s="1"/>
  <c r="AC225" i="3"/>
  <c r="AD225" i="3" s="1"/>
  <c r="AF225" i="3" s="1"/>
  <c r="AC226" i="3"/>
  <c r="AD226" i="3" s="1"/>
  <c r="AF226" i="3" s="1"/>
  <c r="AC227" i="3"/>
  <c r="AD227" i="3" s="1"/>
  <c r="AF227" i="3" s="1"/>
  <c r="AC228" i="3"/>
  <c r="AD228" i="3" s="1"/>
  <c r="AF228" i="3" s="1"/>
  <c r="AC229" i="3"/>
  <c r="AD229" i="3" s="1"/>
  <c r="AF229" i="3" s="1"/>
  <c r="AC230" i="3"/>
  <c r="AD230" i="3" s="1"/>
  <c r="AF230" i="3" s="1"/>
  <c r="AC231" i="3"/>
  <c r="AD231" i="3" s="1"/>
  <c r="AF231" i="3" s="1"/>
  <c r="AC232" i="3"/>
  <c r="AD232" i="3" s="1"/>
  <c r="AF232" i="3" s="1"/>
  <c r="AC233" i="3"/>
  <c r="AD233" i="3" s="1"/>
  <c r="AF233" i="3" s="1"/>
  <c r="AC234" i="3"/>
  <c r="AD234" i="3" s="1"/>
  <c r="AF234" i="3" s="1"/>
  <c r="AC235" i="3"/>
  <c r="AD235" i="3" s="1"/>
  <c r="AF235" i="3" s="1"/>
  <c r="AC236" i="3"/>
  <c r="AD236" i="3" s="1"/>
  <c r="AF236" i="3" s="1"/>
  <c r="AC237" i="3"/>
  <c r="AD237" i="3" s="1"/>
  <c r="AF237" i="3" s="1"/>
  <c r="AC238" i="3"/>
  <c r="AD238" i="3" s="1"/>
  <c r="AF238" i="3" s="1"/>
  <c r="AC239" i="3"/>
  <c r="AD239" i="3" s="1"/>
  <c r="AF239" i="3" s="1"/>
  <c r="AC240" i="3"/>
  <c r="AD240" i="3" s="1"/>
  <c r="AF240" i="3" s="1"/>
  <c r="AC241" i="3"/>
  <c r="AD241" i="3" s="1"/>
  <c r="AF241" i="3" s="1"/>
  <c r="AC242" i="3"/>
  <c r="AD242" i="3" s="1"/>
  <c r="AF242" i="3" s="1"/>
  <c r="AC243" i="3"/>
  <c r="AD243" i="3" s="1"/>
  <c r="AF243" i="3" s="1"/>
  <c r="AC244" i="3"/>
  <c r="AD244" i="3" s="1"/>
  <c r="AF244" i="3" s="1"/>
  <c r="AC245" i="3"/>
  <c r="AD245" i="3" s="1"/>
  <c r="AF245" i="3" s="1"/>
  <c r="AC246" i="3"/>
  <c r="AD246" i="3" s="1"/>
  <c r="AF246" i="3" s="1"/>
  <c r="AC247" i="3"/>
  <c r="AD247" i="3" s="1"/>
  <c r="AF247" i="3" s="1"/>
  <c r="AC248" i="3"/>
  <c r="AD248" i="3" s="1"/>
  <c r="AF248" i="3" s="1"/>
  <c r="AC249" i="3"/>
  <c r="AD249" i="3" s="1"/>
  <c r="AF249" i="3" s="1"/>
  <c r="AC250" i="3"/>
  <c r="AD250" i="3" s="1"/>
  <c r="AF250" i="3" s="1"/>
  <c r="AC251" i="3"/>
  <c r="AD251" i="3" s="1"/>
  <c r="AF251" i="3" s="1"/>
  <c r="AC252" i="3"/>
  <c r="AD252" i="3" s="1"/>
  <c r="AF252" i="3" s="1"/>
  <c r="AC253" i="3"/>
  <c r="AD253" i="3" s="1"/>
  <c r="AF253" i="3" s="1"/>
  <c r="AC254" i="3"/>
  <c r="AD254" i="3" s="1"/>
  <c r="AF254" i="3" s="1"/>
  <c r="AC255" i="3"/>
  <c r="AD255" i="3" s="1"/>
  <c r="AF255" i="3" s="1"/>
  <c r="AC256" i="3"/>
  <c r="AD256" i="3" s="1"/>
  <c r="AF256" i="3" s="1"/>
  <c r="AC257" i="3"/>
  <c r="AD257" i="3" s="1"/>
  <c r="AF257" i="3" s="1"/>
  <c r="AC258" i="3"/>
  <c r="AD258" i="3" s="1"/>
  <c r="AF258" i="3" s="1"/>
  <c r="AC259" i="3"/>
  <c r="AD259" i="3" s="1"/>
  <c r="AF259" i="3" s="1"/>
  <c r="AC260" i="3"/>
  <c r="AD260" i="3" s="1"/>
  <c r="AF260" i="3" s="1"/>
  <c r="AC261" i="3"/>
  <c r="AD261" i="3" s="1"/>
  <c r="AF261" i="3" s="1"/>
  <c r="AC262" i="3"/>
  <c r="AD262" i="3" s="1"/>
  <c r="AF262" i="3" s="1"/>
  <c r="AC263" i="3"/>
  <c r="AD263" i="3" s="1"/>
  <c r="AF263" i="3" s="1"/>
  <c r="AC264" i="3"/>
  <c r="AD264" i="3" s="1"/>
  <c r="AF264" i="3" s="1"/>
  <c r="AC265" i="3"/>
  <c r="AD265" i="3" s="1"/>
  <c r="AF265" i="3" s="1"/>
  <c r="AC266" i="3"/>
  <c r="AD266" i="3" s="1"/>
  <c r="AF266" i="3" s="1"/>
  <c r="AC267" i="3"/>
  <c r="AD267" i="3" s="1"/>
  <c r="AF267" i="3" s="1"/>
  <c r="AC268" i="3"/>
  <c r="AD268" i="3" s="1"/>
  <c r="AF268" i="3" s="1"/>
  <c r="AC269" i="3"/>
  <c r="AD269" i="3" s="1"/>
  <c r="AF269" i="3" s="1"/>
  <c r="AC270" i="3"/>
  <c r="AD270" i="3" s="1"/>
  <c r="AF270" i="3" s="1"/>
  <c r="AC271" i="3"/>
  <c r="AD271" i="3" s="1"/>
  <c r="AF271" i="3" s="1"/>
  <c r="AC272" i="3"/>
  <c r="AD272" i="3" s="1"/>
  <c r="AF272" i="3" s="1"/>
  <c r="AC273" i="3"/>
  <c r="AD273" i="3" s="1"/>
  <c r="AF273" i="3" s="1"/>
  <c r="AC274" i="3"/>
  <c r="AD274" i="3" s="1"/>
  <c r="AF274" i="3" s="1"/>
  <c r="AC275" i="3"/>
  <c r="AD275" i="3" s="1"/>
  <c r="AF275" i="3" s="1"/>
  <c r="AC276" i="3"/>
  <c r="AD276" i="3" s="1"/>
  <c r="AF276" i="3" s="1"/>
  <c r="AC277" i="3"/>
  <c r="AD277" i="3" s="1"/>
  <c r="AF277" i="3" s="1"/>
  <c r="AC278" i="3"/>
  <c r="AD278" i="3" s="1"/>
  <c r="AF278" i="3" s="1"/>
  <c r="AC279" i="3"/>
  <c r="AD279" i="3" s="1"/>
  <c r="AF279" i="3" s="1"/>
  <c r="AC280" i="3"/>
  <c r="AD280" i="3" s="1"/>
  <c r="AF280" i="3" s="1"/>
  <c r="AC281" i="3"/>
  <c r="AD281" i="3" s="1"/>
  <c r="AF281" i="3" s="1"/>
  <c r="AC282" i="3"/>
  <c r="AD282" i="3" s="1"/>
  <c r="AF282" i="3" s="1"/>
  <c r="AC283" i="3"/>
  <c r="AD283" i="3" s="1"/>
  <c r="AF283" i="3" s="1"/>
  <c r="AC284" i="3"/>
  <c r="AD284" i="3" s="1"/>
  <c r="AF284" i="3" s="1"/>
  <c r="AC285" i="3"/>
  <c r="AD285" i="3" s="1"/>
  <c r="AF285" i="3" s="1"/>
  <c r="AC286" i="3"/>
  <c r="AD286" i="3" s="1"/>
  <c r="AF286" i="3" s="1"/>
  <c r="AC287" i="3"/>
  <c r="AD287" i="3" s="1"/>
  <c r="AF287" i="3" s="1"/>
  <c r="AC288" i="3"/>
  <c r="AD288" i="3" s="1"/>
  <c r="AF288" i="3" s="1"/>
  <c r="AC289" i="3"/>
  <c r="AD289" i="3" s="1"/>
  <c r="AF289" i="3" s="1"/>
  <c r="AC290" i="3"/>
  <c r="AD290" i="3" s="1"/>
  <c r="AF290" i="3" s="1"/>
  <c r="AC291" i="3"/>
  <c r="AD291" i="3" s="1"/>
  <c r="AF291" i="3" s="1"/>
  <c r="AC292" i="3"/>
  <c r="AD292" i="3" s="1"/>
  <c r="AF292" i="3" s="1"/>
  <c r="AC293" i="3"/>
  <c r="AD293" i="3" s="1"/>
  <c r="AF293" i="3" s="1"/>
  <c r="AC294" i="3"/>
  <c r="AD294" i="3" s="1"/>
  <c r="AF294" i="3" s="1"/>
  <c r="AC295" i="3"/>
  <c r="AD295" i="3" s="1"/>
  <c r="AF295" i="3" s="1"/>
  <c r="AC296" i="3"/>
  <c r="AD296" i="3" s="1"/>
  <c r="AF296" i="3" s="1"/>
  <c r="AC297" i="3"/>
  <c r="AD297" i="3" s="1"/>
  <c r="AF297" i="3" s="1"/>
  <c r="AC298" i="3"/>
  <c r="AD298" i="3" s="1"/>
  <c r="AF298" i="3" s="1"/>
  <c r="AC299" i="3"/>
  <c r="AD299" i="3" s="1"/>
  <c r="AF299" i="3" s="1"/>
  <c r="AC300" i="3"/>
  <c r="AD300" i="3" s="1"/>
  <c r="AF300" i="3" s="1"/>
  <c r="AC301" i="3"/>
  <c r="AD301" i="3" s="1"/>
  <c r="AF301" i="3" s="1"/>
  <c r="AC302" i="3"/>
  <c r="AD302" i="3" s="1"/>
  <c r="AF302" i="3" s="1"/>
  <c r="AC303" i="3"/>
  <c r="AD303" i="3" s="1"/>
  <c r="AF303" i="3" s="1"/>
  <c r="AC304" i="3"/>
  <c r="AD304" i="3" s="1"/>
  <c r="AF304" i="3" s="1"/>
  <c r="AC305" i="3"/>
  <c r="AD305" i="3" s="1"/>
  <c r="AF305" i="3" s="1"/>
  <c r="AC306" i="3"/>
  <c r="AD306" i="3" s="1"/>
  <c r="AF306" i="3" s="1"/>
  <c r="AC307" i="3"/>
  <c r="AD307" i="3" s="1"/>
  <c r="AF307" i="3" s="1"/>
  <c r="AC308" i="3"/>
  <c r="AD308" i="3" s="1"/>
  <c r="AF308" i="3" s="1"/>
  <c r="AC309" i="3"/>
  <c r="AD309" i="3" s="1"/>
  <c r="AF309" i="3" s="1"/>
  <c r="AC310" i="3"/>
  <c r="AD310" i="3" s="1"/>
  <c r="AF310" i="3" s="1"/>
  <c r="AC311" i="3"/>
  <c r="AD311" i="3" s="1"/>
  <c r="AF311" i="3" s="1"/>
  <c r="AC312" i="3"/>
  <c r="AD312" i="3" s="1"/>
  <c r="AF312" i="3" s="1"/>
  <c r="AC313" i="3"/>
  <c r="AD313" i="3" s="1"/>
  <c r="AF313" i="3" s="1"/>
  <c r="AC314" i="3"/>
  <c r="AD314" i="3" s="1"/>
  <c r="AF314" i="3" s="1"/>
  <c r="AC315" i="3"/>
  <c r="AD315" i="3" s="1"/>
  <c r="AF315" i="3" s="1"/>
  <c r="AG315" i="3" s="1"/>
  <c r="AC316" i="3"/>
  <c r="AD316" i="3" s="1"/>
  <c r="AF316" i="3" s="1"/>
  <c r="AG316" i="3" s="1"/>
  <c r="AC317" i="3"/>
  <c r="AD317" i="3" s="1"/>
  <c r="AF317" i="3" s="1"/>
  <c r="AG317" i="3" s="1"/>
  <c r="AC318" i="3"/>
  <c r="AD318" i="3" s="1"/>
  <c r="AF318" i="3" s="1"/>
  <c r="AG318" i="3" s="1"/>
  <c r="AC319" i="3"/>
  <c r="AD319" i="3" s="1"/>
  <c r="AF319" i="3" s="1"/>
  <c r="AG319" i="3" s="1"/>
  <c r="AC320" i="3"/>
  <c r="AD320" i="3" s="1"/>
  <c r="AF320" i="3" s="1"/>
  <c r="AG320" i="3" s="1"/>
  <c r="AC321" i="3"/>
  <c r="AD321" i="3" s="1"/>
  <c r="AF321" i="3" s="1"/>
  <c r="AG321" i="3" s="1"/>
  <c r="AC322" i="3"/>
  <c r="AD322" i="3" s="1"/>
  <c r="AF322" i="3" s="1"/>
  <c r="AG322" i="3" s="1"/>
  <c r="AC323" i="3"/>
  <c r="AD323" i="3" s="1"/>
  <c r="AF323" i="3" s="1"/>
  <c r="AG323" i="3" s="1"/>
  <c r="AC324" i="3"/>
  <c r="AD324" i="3" s="1"/>
  <c r="AF324" i="3" s="1"/>
  <c r="AG324" i="3" s="1"/>
  <c r="AC325" i="3"/>
  <c r="AD325" i="3" s="1"/>
  <c r="AF325" i="3" s="1"/>
  <c r="AG325" i="3" s="1"/>
  <c r="AC326" i="3"/>
  <c r="AD326" i="3" s="1"/>
  <c r="AF326" i="3" s="1"/>
  <c r="AG326" i="3" s="1"/>
  <c r="AC327" i="3"/>
  <c r="AD327" i="3" s="1"/>
  <c r="AF327" i="3" s="1"/>
  <c r="AG327" i="3" s="1"/>
  <c r="AC328" i="3"/>
  <c r="AD328" i="3" s="1"/>
  <c r="AF328" i="3" s="1"/>
  <c r="AG328" i="3" s="1"/>
  <c r="AC329" i="3"/>
  <c r="AD329" i="3" s="1"/>
  <c r="AF329" i="3" s="1"/>
  <c r="AG329" i="3" s="1"/>
  <c r="AC330" i="3"/>
  <c r="AD330" i="3" s="1"/>
  <c r="AF330" i="3" s="1"/>
  <c r="AG330" i="3" s="1"/>
  <c r="AC331" i="3"/>
  <c r="AD331" i="3" s="1"/>
  <c r="AF331" i="3" s="1"/>
  <c r="AG331" i="3" s="1"/>
  <c r="AC332" i="3"/>
  <c r="AD332" i="3" s="1"/>
  <c r="AF332" i="3" s="1"/>
  <c r="AG332" i="3" s="1"/>
  <c r="AC333" i="3"/>
  <c r="AD333" i="3" s="1"/>
  <c r="AF333" i="3" s="1"/>
  <c r="AG333" i="3" s="1"/>
  <c r="AC334" i="3"/>
  <c r="AD334" i="3" s="1"/>
  <c r="AF334" i="3" s="1"/>
  <c r="AG334" i="3" s="1"/>
  <c r="AC335" i="3"/>
  <c r="AD335" i="3" s="1"/>
  <c r="AF335" i="3" s="1"/>
  <c r="AG335" i="3" s="1"/>
  <c r="AC336" i="3"/>
  <c r="AD336" i="3" s="1"/>
  <c r="AF336" i="3" s="1"/>
  <c r="AG336" i="3" s="1"/>
  <c r="AC337" i="3"/>
  <c r="AD337" i="3" s="1"/>
  <c r="AF337" i="3" s="1"/>
  <c r="AG337" i="3" s="1"/>
  <c r="AC338" i="3"/>
  <c r="AD338" i="3" s="1"/>
  <c r="AF338" i="3" s="1"/>
  <c r="AG338" i="3" s="1"/>
  <c r="AC339" i="3"/>
  <c r="AD339" i="3" s="1"/>
  <c r="AF339" i="3" s="1"/>
  <c r="AG339" i="3" s="1"/>
  <c r="AC340" i="3"/>
  <c r="AD340" i="3" s="1"/>
  <c r="AF340" i="3" s="1"/>
  <c r="AG340" i="3" s="1"/>
  <c r="AC341" i="3"/>
  <c r="AD341" i="3" s="1"/>
  <c r="AF341" i="3" s="1"/>
  <c r="AG341" i="3" s="1"/>
  <c r="AC342" i="3"/>
  <c r="AD342" i="3" s="1"/>
  <c r="AF342" i="3" s="1"/>
  <c r="AG342" i="3" s="1"/>
  <c r="AC343" i="3"/>
  <c r="AD343" i="3" s="1"/>
  <c r="AF343" i="3" s="1"/>
  <c r="AG343" i="3" s="1"/>
  <c r="AC344" i="3"/>
  <c r="AD344" i="3" s="1"/>
  <c r="AF344" i="3" s="1"/>
  <c r="AG344" i="3" s="1"/>
  <c r="AC345" i="3"/>
  <c r="AD345" i="3" s="1"/>
  <c r="AF345" i="3" s="1"/>
  <c r="AG345" i="3" s="1"/>
  <c r="AC346" i="3"/>
  <c r="AD346" i="3" s="1"/>
  <c r="AF346" i="3" s="1"/>
  <c r="AG346" i="3" s="1"/>
  <c r="AC347" i="3"/>
  <c r="AD347" i="3" s="1"/>
  <c r="AF347" i="3" s="1"/>
  <c r="AG347" i="3" s="1"/>
  <c r="AC348" i="3"/>
  <c r="AD348" i="3" s="1"/>
  <c r="AF348" i="3" s="1"/>
  <c r="AG348" i="3" s="1"/>
  <c r="AC349" i="3"/>
  <c r="AD349" i="3" s="1"/>
  <c r="AF349" i="3" s="1"/>
  <c r="AG349" i="3" s="1"/>
  <c r="AC350" i="3"/>
  <c r="AD350" i="3" s="1"/>
  <c r="AF350" i="3" s="1"/>
  <c r="AG350" i="3" s="1"/>
  <c r="AC351" i="3"/>
  <c r="AD351" i="3" s="1"/>
  <c r="AF351" i="3" s="1"/>
  <c r="AG351" i="3" s="1"/>
  <c r="AC352" i="3"/>
  <c r="AD352" i="3" s="1"/>
  <c r="AF352" i="3" s="1"/>
  <c r="AG352" i="3" s="1"/>
  <c r="AC353" i="3"/>
  <c r="AD353" i="3" s="1"/>
  <c r="AF353" i="3" s="1"/>
  <c r="AG353" i="3" s="1"/>
  <c r="AC354" i="3"/>
  <c r="AD354" i="3" s="1"/>
  <c r="AF354" i="3" s="1"/>
  <c r="AG354" i="3" s="1"/>
  <c r="AC355" i="3"/>
  <c r="AD355" i="3" s="1"/>
  <c r="AF355" i="3" s="1"/>
  <c r="AG355" i="3" s="1"/>
  <c r="AC356" i="3"/>
  <c r="AD356" i="3" s="1"/>
  <c r="AF356" i="3" s="1"/>
  <c r="AG356" i="3" s="1"/>
  <c r="AC357" i="3"/>
  <c r="AD357" i="3" s="1"/>
  <c r="AF357" i="3" s="1"/>
  <c r="AG357" i="3" s="1"/>
  <c r="AC358" i="3"/>
  <c r="AD358" i="3" s="1"/>
  <c r="AF358" i="3" s="1"/>
  <c r="AG358" i="3" s="1"/>
  <c r="AC359" i="3"/>
  <c r="AD359" i="3" s="1"/>
  <c r="AF359" i="3" s="1"/>
  <c r="AG359" i="3" s="1"/>
  <c r="AC360" i="3"/>
  <c r="AD360" i="3" s="1"/>
  <c r="AF360" i="3" s="1"/>
  <c r="AG360" i="3" s="1"/>
  <c r="AC361" i="3"/>
  <c r="AD361" i="3" s="1"/>
  <c r="AF361" i="3" s="1"/>
  <c r="AG361" i="3" s="1"/>
  <c r="AC362" i="3"/>
  <c r="AD362" i="3" s="1"/>
  <c r="AF362" i="3" s="1"/>
  <c r="AG362" i="3" s="1"/>
  <c r="AC363" i="3"/>
  <c r="AD363" i="3" s="1"/>
  <c r="AF363" i="3" s="1"/>
  <c r="AG363" i="3" s="1"/>
  <c r="AC364" i="3"/>
  <c r="AD364" i="3" s="1"/>
  <c r="AF364" i="3" s="1"/>
  <c r="AG364" i="3" s="1"/>
  <c r="AC365" i="3"/>
  <c r="AD365" i="3" s="1"/>
  <c r="AF365" i="3" s="1"/>
  <c r="AG365" i="3" s="1"/>
  <c r="AC366" i="3"/>
  <c r="AD366" i="3" s="1"/>
  <c r="AF366" i="3" s="1"/>
  <c r="AG366" i="3" s="1"/>
  <c r="AC367" i="3"/>
  <c r="AD367" i="3" s="1"/>
  <c r="AF367" i="3" s="1"/>
  <c r="AG367" i="3" s="1"/>
  <c r="AC368" i="3"/>
  <c r="AD368" i="3" s="1"/>
  <c r="AF368" i="3" s="1"/>
  <c r="AG368" i="3" s="1"/>
  <c r="AC369" i="3"/>
  <c r="AD369" i="3" s="1"/>
  <c r="AF369" i="3" s="1"/>
  <c r="AG369" i="3" s="1"/>
  <c r="AC370" i="3"/>
  <c r="AD370" i="3" s="1"/>
  <c r="AF370" i="3" s="1"/>
  <c r="AG370" i="3" s="1"/>
  <c r="AC371" i="3"/>
  <c r="AD371" i="3" s="1"/>
  <c r="AF371" i="3" s="1"/>
  <c r="AG371" i="3" s="1"/>
  <c r="AC372" i="3"/>
  <c r="AD372" i="3" s="1"/>
  <c r="AF372" i="3" s="1"/>
  <c r="AG372" i="3" s="1"/>
  <c r="AC373" i="3"/>
  <c r="AD373" i="3" s="1"/>
  <c r="AF373" i="3" s="1"/>
  <c r="AG373" i="3" s="1"/>
  <c r="AC374" i="3"/>
  <c r="AD374" i="3" s="1"/>
  <c r="AF374" i="3" s="1"/>
  <c r="AG374" i="3" s="1"/>
  <c r="AC375" i="3"/>
  <c r="AD375" i="3" s="1"/>
  <c r="AF375" i="3" s="1"/>
  <c r="AG375" i="3" s="1"/>
  <c r="AC376" i="3"/>
  <c r="AD376" i="3" s="1"/>
  <c r="AF376" i="3" s="1"/>
  <c r="AG376" i="3" s="1"/>
  <c r="AC377" i="3"/>
  <c r="AD377" i="3" s="1"/>
  <c r="AF377" i="3" s="1"/>
  <c r="AG377" i="3" s="1"/>
  <c r="AC378" i="3"/>
  <c r="AD378" i="3" s="1"/>
  <c r="AF378" i="3" s="1"/>
  <c r="AG378" i="3" s="1"/>
  <c r="AC379" i="3"/>
  <c r="AD379" i="3" s="1"/>
  <c r="AF379" i="3" s="1"/>
  <c r="AG379" i="3" s="1"/>
  <c r="AC380" i="3"/>
  <c r="AD380" i="3" s="1"/>
  <c r="AF380" i="3" s="1"/>
  <c r="AG380" i="3" s="1"/>
  <c r="AC381" i="3"/>
  <c r="AD381" i="3" s="1"/>
  <c r="AF381" i="3" s="1"/>
  <c r="AG381" i="3" s="1"/>
  <c r="AC382" i="3"/>
  <c r="AD382" i="3" s="1"/>
  <c r="AF382" i="3" s="1"/>
  <c r="AG382" i="3" s="1"/>
  <c r="AC383" i="3"/>
  <c r="AD383" i="3" s="1"/>
  <c r="AF383" i="3" s="1"/>
  <c r="AG383" i="3" s="1"/>
  <c r="AC384" i="3"/>
  <c r="AD384" i="3" s="1"/>
  <c r="AF384" i="3" s="1"/>
  <c r="AG384" i="3" s="1"/>
  <c r="AC385" i="3"/>
  <c r="AD385" i="3" s="1"/>
  <c r="AF385" i="3" s="1"/>
  <c r="AG385" i="3" s="1"/>
  <c r="AC386" i="3"/>
  <c r="AD386" i="3" s="1"/>
  <c r="AF386" i="3" s="1"/>
  <c r="AG386" i="3" s="1"/>
  <c r="AC387" i="3"/>
  <c r="AD387" i="3" s="1"/>
  <c r="AF387" i="3" s="1"/>
  <c r="AG387" i="3" s="1"/>
  <c r="AC388" i="3"/>
  <c r="AD388" i="3" s="1"/>
  <c r="AF388" i="3" s="1"/>
  <c r="AG388" i="3" s="1"/>
  <c r="AC389" i="3"/>
  <c r="AD389" i="3" s="1"/>
  <c r="AF389" i="3" s="1"/>
  <c r="AG389" i="3" s="1"/>
  <c r="AC390" i="3"/>
  <c r="AD390" i="3" s="1"/>
  <c r="AF390" i="3" s="1"/>
  <c r="AG390" i="3" s="1"/>
  <c r="AC391" i="3"/>
  <c r="AD391" i="3" s="1"/>
  <c r="AF391" i="3" s="1"/>
  <c r="AG391" i="3" s="1"/>
  <c r="AC392" i="3"/>
  <c r="AD392" i="3" s="1"/>
  <c r="AF392" i="3" s="1"/>
  <c r="AG392" i="3" s="1"/>
  <c r="AC393" i="3"/>
  <c r="AD393" i="3" s="1"/>
  <c r="AF393" i="3" s="1"/>
  <c r="AG393" i="3" s="1"/>
  <c r="AC394" i="3"/>
  <c r="AD394" i="3" s="1"/>
  <c r="AF394" i="3" s="1"/>
  <c r="AG394" i="3" s="1"/>
  <c r="AC395" i="3"/>
  <c r="AD395" i="3" s="1"/>
  <c r="AF395" i="3" s="1"/>
  <c r="AG395" i="3" s="1"/>
  <c r="AC396" i="3"/>
  <c r="AD396" i="3" s="1"/>
  <c r="AF396" i="3" s="1"/>
  <c r="AG396" i="3" s="1"/>
  <c r="AC397" i="3"/>
  <c r="AD397" i="3" s="1"/>
  <c r="AF397" i="3" s="1"/>
  <c r="AG397" i="3" s="1"/>
  <c r="AC398" i="3"/>
  <c r="AD398" i="3" s="1"/>
  <c r="AF398" i="3" s="1"/>
  <c r="AG398" i="3" s="1"/>
  <c r="AC399" i="3"/>
  <c r="AD399" i="3" s="1"/>
  <c r="AF399" i="3" s="1"/>
  <c r="AG399" i="3" s="1"/>
  <c r="AC400" i="3"/>
  <c r="AD400" i="3" s="1"/>
  <c r="AF400" i="3" s="1"/>
  <c r="AG400" i="3" s="1"/>
  <c r="AC401" i="3"/>
  <c r="AD401" i="3" s="1"/>
  <c r="AF401" i="3" s="1"/>
  <c r="AG401" i="3" s="1"/>
  <c r="AC402" i="3"/>
  <c r="AD402" i="3" s="1"/>
  <c r="AF402" i="3" s="1"/>
  <c r="AG402" i="3" s="1"/>
  <c r="AC403" i="3"/>
  <c r="AD403" i="3" s="1"/>
  <c r="AF403" i="3" s="1"/>
  <c r="AG403" i="3" s="1"/>
  <c r="AC404" i="3"/>
  <c r="AD404" i="3" s="1"/>
  <c r="AF404" i="3" s="1"/>
  <c r="AG404" i="3" s="1"/>
  <c r="AC405" i="3"/>
  <c r="AD405" i="3" s="1"/>
  <c r="AF405" i="3" s="1"/>
  <c r="AG405" i="3" s="1"/>
  <c r="AC406" i="3"/>
  <c r="AD406" i="3" s="1"/>
  <c r="AF406" i="3" s="1"/>
  <c r="AG406" i="3" s="1"/>
  <c r="AC407" i="3"/>
  <c r="AD407" i="3" s="1"/>
  <c r="AF407" i="3" s="1"/>
  <c r="AG407" i="3" s="1"/>
  <c r="AC408" i="3"/>
  <c r="AD408" i="3" s="1"/>
  <c r="AF408" i="3" s="1"/>
  <c r="AG408" i="3" s="1"/>
  <c r="AC409" i="3"/>
  <c r="AD409" i="3" s="1"/>
  <c r="AF409" i="3" s="1"/>
  <c r="AG409" i="3" s="1"/>
  <c r="AC410" i="3"/>
  <c r="AD410" i="3" s="1"/>
  <c r="AF410" i="3" s="1"/>
  <c r="AG410" i="3" s="1"/>
  <c r="AC411" i="3"/>
  <c r="AD411" i="3" s="1"/>
  <c r="AF411" i="3" s="1"/>
  <c r="AG411" i="3" s="1"/>
  <c r="AC412" i="3"/>
  <c r="AD412" i="3" s="1"/>
  <c r="AF412" i="3" s="1"/>
  <c r="AG412" i="3" s="1"/>
  <c r="AC413" i="3"/>
  <c r="AD413" i="3" s="1"/>
  <c r="AF413" i="3" s="1"/>
  <c r="AG413" i="3" s="1"/>
  <c r="AC414" i="3"/>
  <c r="AD414" i="3" s="1"/>
  <c r="AF414" i="3" s="1"/>
  <c r="AG414" i="3" s="1"/>
  <c r="AC415" i="3"/>
  <c r="AD415" i="3" s="1"/>
  <c r="AF415" i="3" s="1"/>
  <c r="AG415" i="3" s="1"/>
  <c r="AC416" i="3"/>
  <c r="AD416" i="3" s="1"/>
  <c r="AF416" i="3" s="1"/>
  <c r="AG416" i="3" s="1"/>
  <c r="AC417" i="3"/>
  <c r="AD417" i="3" s="1"/>
  <c r="AF417" i="3" s="1"/>
  <c r="AG417" i="3" s="1"/>
  <c r="AC418" i="3"/>
  <c r="AD418" i="3" s="1"/>
  <c r="AF418" i="3" s="1"/>
  <c r="AG418" i="3" s="1"/>
  <c r="AC419" i="3"/>
  <c r="AD419" i="3" s="1"/>
  <c r="AF419" i="3" s="1"/>
  <c r="AG419" i="3" s="1"/>
  <c r="AC420" i="3"/>
  <c r="AD420" i="3" s="1"/>
  <c r="AF420" i="3" s="1"/>
  <c r="AG420" i="3" s="1"/>
  <c r="AC421" i="3"/>
  <c r="AD421" i="3" s="1"/>
  <c r="AF421" i="3" s="1"/>
  <c r="AG421" i="3" s="1"/>
  <c r="AC422" i="3"/>
  <c r="AD422" i="3" s="1"/>
  <c r="AF422" i="3" s="1"/>
  <c r="AG422" i="3" s="1"/>
  <c r="AC423" i="3"/>
  <c r="AD423" i="3" s="1"/>
  <c r="AF423" i="3" s="1"/>
  <c r="AG423" i="3" s="1"/>
  <c r="AC424" i="3"/>
  <c r="AD424" i="3" s="1"/>
  <c r="AF424" i="3" s="1"/>
  <c r="AG424" i="3" s="1"/>
  <c r="AC425" i="3"/>
  <c r="AD425" i="3" s="1"/>
  <c r="AF425" i="3" s="1"/>
  <c r="AG425" i="3" s="1"/>
  <c r="AC426" i="3"/>
  <c r="AD426" i="3" s="1"/>
  <c r="AF426" i="3" s="1"/>
  <c r="AG426" i="3" s="1"/>
  <c r="AC427" i="3"/>
  <c r="AD427" i="3" s="1"/>
  <c r="AF427" i="3" s="1"/>
  <c r="AG427" i="3" s="1"/>
  <c r="AC428" i="3"/>
  <c r="AD428" i="3" s="1"/>
  <c r="AF428" i="3" s="1"/>
  <c r="AG428" i="3" s="1"/>
  <c r="AC429" i="3"/>
  <c r="AD429" i="3" s="1"/>
  <c r="AF429" i="3" s="1"/>
  <c r="AG429" i="3" s="1"/>
  <c r="AC430" i="3"/>
  <c r="AD430" i="3" s="1"/>
  <c r="AF430" i="3" s="1"/>
  <c r="AG430" i="3" s="1"/>
  <c r="AC431" i="3"/>
  <c r="AD431" i="3" s="1"/>
  <c r="AF431" i="3" s="1"/>
  <c r="AG431" i="3" s="1"/>
  <c r="AC432" i="3"/>
  <c r="AD432" i="3" s="1"/>
  <c r="AF432" i="3" s="1"/>
  <c r="AG432" i="3" s="1"/>
  <c r="AC433" i="3"/>
  <c r="AD433" i="3" s="1"/>
  <c r="AF433" i="3" s="1"/>
  <c r="AG433" i="3" s="1"/>
  <c r="AC434" i="3"/>
  <c r="AD434" i="3" s="1"/>
  <c r="AF434" i="3" s="1"/>
  <c r="AG434" i="3" s="1"/>
  <c r="AC435" i="3"/>
  <c r="AD435" i="3" s="1"/>
  <c r="AF435" i="3" s="1"/>
  <c r="AG435" i="3" s="1"/>
  <c r="AC436" i="3"/>
  <c r="AD436" i="3" s="1"/>
  <c r="AF436" i="3" s="1"/>
  <c r="AG436" i="3" s="1"/>
  <c r="AC437" i="3"/>
  <c r="AD437" i="3" s="1"/>
  <c r="AF437" i="3" s="1"/>
  <c r="AG437" i="3" s="1"/>
  <c r="AC438" i="3"/>
  <c r="AD438" i="3" s="1"/>
  <c r="AF438" i="3" s="1"/>
  <c r="AG438" i="3" s="1"/>
  <c r="AC439" i="3"/>
  <c r="AD439" i="3" s="1"/>
  <c r="AF439" i="3" s="1"/>
  <c r="AG439" i="3" s="1"/>
  <c r="AC440" i="3"/>
  <c r="AD440" i="3" s="1"/>
  <c r="AF440" i="3" s="1"/>
  <c r="AG440" i="3" s="1"/>
  <c r="AC441" i="3"/>
  <c r="AD441" i="3" s="1"/>
  <c r="AF441" i="3" s="1"/>
  <c r="AG441" i="3" s="1"/>
  <c r="AC442" i="3"/>
  <c r="AD442" i="3" s="1"/>
  <c r="AF442" i="3" s="1"/>
  <c r="AG442" i="3" s="1"/>
  <c r="AC443" i="3"/>
  <c r="AD443" i="3" s="1"/>
  <c r="AF443" i="3" s="1"/>
  <c r="AG443" i="3" s="1"/>
  <c r="AC444" i="3"/>
  <c r="AD444" i="3" s="1"/>
  <c r="AF444" i="3" s="1"/>
  <c r="AG444" i="3" s="1"/>
  <c r="AC445" i="3"/>
  <c r="AD445" i="3" s="1"/>
  <c r="AF445" i="3" s="1"/>
  <c r="AG445" i="3" s="1"/>
  <c r="AC446" i="3"/>
  <c r="AD446" i="3" s="1"/>
  <c r="AF446" i="3" s="1"/>
  <c r="AG446" i="3" s="1"/>
  <c r="AC447" i="3"/>
  <c r="AD447" i="3" s="1"/>
  <c r="AF447" i="3" s="1"/>
  <c r="AG447" i="3" s="1"/>
  <c r="AC448" i="3"/>
  <c r="AD448" i="3" s="1"/>
  <c r="AF448" i="3" s="1"/>
  <c r="AG448" i="3" s="1"/>
  <c r="AC449" i="3"/>
  <c r="AD449" i="3" s="1"/>
  <c r="AF449" i="3" s="1"/>
  <c r="AG449" i="3" s="1"/>
  <c r="AC450" i="3"/>
  <c r="AD450" i="3" s="1"/>
  <c r="AF450" i="3" s="1"/>
  <c r="AG450" i="3" s="1"/>
  <c r="AC451" i="3"/>
  <c r="AD451" i="3" s="1"/>
  <c r="AF451" i="3" s="1"/>
  <c r="AG451" i="3" s="1"/>
  <c r="AC452" i="3"/>
  <c r="AD452" i="3" s="1"/>
  <c r="AF452" i="3" s="1"/>
  <c r="AG452" i="3" s="1"/>
  <c r="AC453" i="3"/>
  <c r="AD453" i="3" s="1"/>
  <c r="AF453" i="3" s="1"/>
  <c r="AG453" i="3" s="1"/>
  <c r="AC454" i="3"/>
  <c r="AD454" i="3" s="1"/>
  <c r="AF454" i="3" s="1"/>
  <c r="AG454" i="3" s="1"/>
  <c r="AC455" i="3"/>
  <c r="AD455" i="3" s="1"/>
  <c r="AF455" i="3" s="1"/>
  <c r="AG455" i="3" s="1"/>
  <c r="AC456" i="3"/>
  <c r="AD456" i="3" s="1"/>
  <c r="AF456" i="3" s="1"/>
  <c r="AG456" i="3" s="1"/>
  <c r="AC457" i="3"/>
  <c r="AD457" i="3" s="1"/>
  <c r="AF457" i="3" s="1"/>
  <c r="AG457" i="3" s="1"/>
  <c r="AC458" i="3"/>
  <c r="AD458" i="3" s="1"/>
  <c r="AF458" i="3" s="1"/>
  <c r="AG458" i="3" s="1"/>
  <c r="AC459" i="3"/>
  <c r="AD459" i="3" s="1"/>
  <c r="AF459" i="3" s="1"/>
  <c r="AG459" i="3" s="1"/>
  <c r="AC460" i="3"/>
  <c r="AD460" i="3" s="1"/>
  <c r="AF460" i="3" s="1"/>
  <c r="AG460" i="3" s="1"/>
  <c r="AC461" i="3"/>
  <c r="AD461" i="3" s="1"/>
  <c r="AF461" i="3" s="1"/>
  <c r="AG461" i="3" s="1"/>
  <c r="AC462" i="3"/>
  <c r="AD462" i="3" s="1"/>
  <c r="AF462" i="3" s="1"/>
  <c r="AG462" i="3" s="1"/>
  <c r="AC463" i="3"/>
  <c r="AD463" i="3" s="1"/>
  <c r="AF463" i="3" s="1"/>
  <c r="AG463" i="3" s="1"/>
  <c r="AC464" i="3"/>
  <c r="AD464" i="3" s="1"/>
  <c r="AF464" i="3" s="1"/>
  <c r="AG464" i="3" s="1"/>
  <c r="AC465" i="3"/>
  <c r="AD465" i="3" s="1"/>
  <c r="AF465" i="3" s="1"/>
  <c r="AG465" i="3" s="1"/>
  <c r="AC466" i="3"/>
  <c r="AD466" i="3" s="1"/>
  <c r="AF466" i="3" s="1"/>
  <c r="AG466" i="3" s="1"/>
  <c r="AC467" i="3"/>
  <c r="AD467" i="3" s="1"/>
  <c r="AF467" i="3" s="1"/>
  <c r="AG467" i="3" s="1"/>
  <c r="AC468" i="3"/>
  <c r="AD468" i="3" s="1"/>
  <c r="AF468" i="3" s="1"/>
  <c r="AG468" i="3" s="1"/>
  <c r="AC469" i="3"/>
  <c r="AD469" i="3" s="1"/>
  <c r="AF469" i="3" s="1"/>
  <c r="AG469" i="3" s="1"/>
  <c r="AC470" i="3"/>
  <c r="AD470" i="3" s="1"/>
  <c r="AF470" i="3" s="1"/>
  <c r="AG470" i="3" s="1"/>
  <c r="AC471" i="3"/>
  <c r="AD471" i="3" s="1"/>
  <c r="AF471" i="3" s="1"/>
  <c r="AG471" i="3" s="1"/>
  <c r="AC472" i="3"/>
  <c r="AD472" i="3" s="1"/>
  <c r="AF472" i="3" s="1"/>
  <c r="AG472" i="3" s="1"/>
  <c r="AC473" i="3"/>
  <c r="AD473" i="3" s="1"/>
  <c r="AF473" i="3" s="1"/>
  <c r="AG473" i="3" s="1"/>
  <c r="AC474" i="3"/>
  <c r="AD474" i="3" s="1"/>
  <c r="AF474" i="3" s="1"/>
  <c r="AG474" i="3" s="1"/>
  <c r="AC475" i="3"/>
  <c r="AD475" i="3" s="1"/>
  <c r="AF475" i="3" s="1"/>
  <c r="AG475" i="3" s="1"/>
  <c r="AC476" i="3"/>
  <c r="AD476" i="3" s="1"/>
  <c r="AF476" i="3" s="1"/>
  <c r="AG476" i="3" s="1"/>
  <c r="AC477" i="3"/>
  <c r="AD477" i="3" s="1"/>
  <c r="AF477" i="3" s="1"/>
  <c r="AG477" i="3" s="1"/>
  <c r="AC478" i="3"/>
  <c r="AD478" i="3" s="1"/>
  <c r="AF478" i="3" s="1"/>
  <c r="AG478" i="3" s="1"/>
  <c r="AC479" i="3"/>
  <c r="AD479" i="3" s="1"/>
  <c r="AF479" i="3" s="1"/>
  <c r="AG479" i="3" s="1"/>
  <c r="AC480" i="3"/>
  <c r="AD480" i="3" s="1"/>
  <c r="AF480" i="3" s="1"/>
  <c r="AG480" i="3" s="1"/>
  <c r="AC481" i="3"/>
  <c r="AD481" i="3" s="1"/>
  <c r="AF481" i="3" s="1"/>
  <c r="AG481" i="3" s="1"/>
  <c r="AC482" i="3"/>
  <c r="AD482" i="3" s="1"/>
  <c r="AF482" i="3" s="1"/>
  <c r="AG482" i="3" s="1"/>
  <c r="AC483" i="3"/>
  <c r="AD483" i="3" s="1"/>
  <c r="AF483" i="3" s="1"/>
  <c r="AG483" i="3" s="1"/>
  <c r="AC484" i="3"/>
  <c r="AD484" i="3" s="1"/>
  <c r="AF484" i="3" s="1"/>
  <c r="AG484" i="3" s="1"/>
  <c r="AC485" i="3"/>
  <c r="AD485" i="3" s="1"/>
  <c r="AF485" i="3" s="1"/>
  <c r="AG485" i="3" s="1"/>
  <c r="AC486" i="3"/>
  <c r="AD486" i="3" s="1"/>
  <c r="AF486" i="3" s="1"/>
  <c r="AG486" i="3" s="1"/>
  <c r="AC487" i="3"/>
  <c r="AD487" i="3" s="1"/>
  <c r="AF487" i="3" s="1"/>
  <c r="AG487" i="3" s="1"/>
  <c r="AC488" i="3"/>
  <c r="AD488" i="3" s="1"/>
  <c r="AF488" i="3" s="1"/>
  <c r="AG488" i="3" s="1"/>
  <c r="AC489" i="3"/>
  <c r="AD489" i="3" s="1"/>
  <c r="AF489" i="3" s="1"/>
  <c r="AG489" i="3" s="1"/>
  <c r="AC490" i="3"/>
  <c r="AD490" i="3" s="1"/>
  <c r="AF490" i="3" s="1"/>
  <c r="AG490" i="3" s="1"/>
  <c r="AC491" i="3"/>
  <c r="AD491" i="3" s="1"/>
  <c r="AF491" i="3" s="1"/>
  <c r="AG491" i="3" s="1"/>
  <c r="AC492" i="3"/>
  <c r="AD492" i="3" s="1"/>
  <c r="AF492" i="3" s="1"/>
  <c r="AG492" i="3" s="1"/>
  <c r="AC493" i="3"/>
  <c r="AD493" i="3" s="1"/>
  <c r="AF493" i="3" s="1"/>
  <c r="AG493" i="3" s="1"/>
  <c r="AC494" i="3"/>
  <c r="AD494" i="3" s="1"/>
  <c r="AF494" i="3" s="1"/>
  <c r="AG494" i="3" s="1"/>
  <c r="AC495" i="3"/>
  <c r="AD495" i="3" s="1"/>
  <c r="AF495" i="3" s="1"/>
  <c r="AG495" i="3" s="1"/>
  <c r="AC496" i="3"/>
  <c r="AD496" i="3" s="1"/>
  <c r="AF496" i="3" s="1"/>
  <c r="AG496" i="3" s="1"/>
  <c r="AC497" i="3"/>
  <c r="AD497" i="3" s="1"/>
  <c r="AF497" i="3" s="1"/>
  <c r="AG497" i="3" s="1"/>
  <c r="AC498" i="3"/>
  <c r="AD498" i="3" s="1"/>
  <c r="AF498" i="3" s="1"/>
  <c r="AG498" i="3" s="1"/>
  <c r="AC499" i="3"/>
  <c r="AD499" i="3" s="1"/>
  <c r="AF499" i="3" s="1"/>
  <c r="AG499" i="3" s="1"/>
  <c r="AC500" i="3"/>
  <c r="AD500" i="3" s="1"/>
  <c r="AF500" i="3" s="1"/>
  <c r="AG500" i="3" s="1"/>
  <c r="AC501" i="3"/>
  <c r="AD501" i="3" s="1"/>
  <c r="AF501" i="3" s="1"/>
  <c r="AG501" i="3" s="1"/>
  <c r="AC502" i="3"/>
  <c r="AD502" i="3" s="1"/>
  <c r="AF502" i="3" s="1"/>
  <c r="AG502" i="3" s="1"/>
  <c r="AC3" i="3"/>
  <c r="AD3" i="3" s="1"/>
  <c r="AF3" i="3" s="1"/>
  <c r="AG3" i="3" s="1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4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19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0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AA382" i="3"/>
  <c r="AA383" i="3"/>
  <c r="AA384" i="3"/>
  <c r="AA385" i="3"/>
  <c r="AA386" i="3"/>
  <c r="AA387" i="3"/>
  <c r="AA388" i="3"/>
  <c r="AA389" i="3"/>
  <c r="AA390" i="3"/>
  <c r="AA391" i="3"/>
  <c r="AA392" i="3"/>
  <c r="AA393" i="3"/>
  <c r="AA394" i="3"/>
  <c r="AA395" i="3"/>
  <c r="AA396" i="3"/>
  <c r="AA397" i="3"/>
  <c r="AA398" i="3"/>
  <c r="AA399" i="3"/>
  <c r="AA400" i="3"/>
  <c r="AA401" i="3"/>
  <c r="AA402" i="3"/>
  <c r="AA403" i="3"/>
  <c r="AA404" i="3"/>
  <c r="AA405" i="3"/>
  <c r="AA406" i="3"/>
  <c r="AA407" i="3"/>
  <c r="AA408" i="3"/>
  <c r="AA409" i="3"/>
  <c r="AA410" i="3"/>
  <c r="AA411" i="3"/>
  <c r="AA412" i="3"/>
  <c r="AA413" i="3"/>
  <c r="AA414" i="3"/>
  <c r="AA415" i="3"/>
  <c r="AA416" i="3"/>
  <c r="AA417" i="3"/>
  <c r="AA418" i="3"/>
  <c r="AA419" i="3"/>
  <c r="AA420" i="3"/>
  <c r="AA421" i="3"/>
  <c r="AA422" i="3"/>
  <c r="AA423" i="3"/>
  <c r="AA424" i="3"/>
  <c r="AA425" i="3"/>
  <c r="AA426" i="3"/>
  <c r="AA427" i="3"/>
  <c r="AA428" i="3"/>
  <c r="AA429" i="3"/>
  <c r="AA430" i="3"/>
  <c r="AA431" i="3"/>
  <c r="AA432" i="3"/>
  <c r="AA433" i="3"/>
  <c r="AA434" i="3"/>
  <c r="AA435" i="3"/>
  <c r="AA436" i="3"/>
  <c r="AA437" i="3"/>
  <c r="AA438" i="3"/>
  <c r="AA439" i="3"/>
  <c r="AA440" i="3"/>
  <c r="AA441" i="3"/>
  <c r="AA442" i="3"/>
  <c r="AA443" i="3"/>
  <c r="AA444" i="3"/>
  <c r="AA445" i="3"/>
  <c r="AA446" i="3"/>
  <c r="AA447" i="3"/>
  <c r="AA448" i="3"/>
  <c r="AA449" i="3"/>
  <c r="AA450" i="3"/>
  <c r="AA451" i="3"/>
  <c r="AA452" i="3"/>
  <c r="AA453" i="3"/>
  <c r="AA454" i="3"/>
  <c r="AA455" i="3"/>
  <c r="AA456" i="3"/>
  <c r="AA457" i="3"/>
  <c r="AA458" i="3"/>
  <c r="AA459" i="3"/>
  <c r="AA460" i="3"/>
  <c r="AA461" i="3"/>
  <c r="AA462" i="3"/>
  <c r="AA463" i="3"/>
  <c r="AA464" i="3"/>
  <c r="AA465" i="3"/>
  <c r="AA466" i="3"/>
  <c r="AA467" i="3"/>
  <c r="AA468" i="3"/>
  <c r="AA469" i="3"/>
  <c r="AA470" i="3"/>
  <c r="AA471" i="3"/>
  <c r="AA472" i="3"/>
  <c r="AA473" i="3"/>
  <c r="AA474" i="3"/>
  <c r="AA475" i="3"/>
  <c r="AA476" i="3"/>
  <c r="AA477" i="3"/>
  <c r="AA478" i="3"/>
  <c r="AA479" i="3"/>
  <c r="AA480" i="3"/>
  <c r="AA481" i="3"/>
  <c r="AA482" i="3"/>
  <c r="AA483" i="3"/>
  <c r="AA484" i="3"/>
  <c r="AA485" i="3"/>
  <c r="AA486" i="3"/>
  <c r="AA487" i="3"/>
  <c r="AA488" i="3"/>
  <c r="AA489" i="3"/>
  <c r="AA490" i="3"/>
  <c r="AA491" i="3"/>
  <c r="AA492" i="3"/>
  <c r="AA493" i="3"/>
  <c r="AA494" i="3"/>
  <c r="AA495" i="3"/>
  <c r="AA496" i="3"/>
  <c r="AA497" i="3"/>
  <c r="AA498" i="3"/>
  <c r="AA499" i="3"/>
  <c r="AA500" i="3"/>
  <c r="AA501" i="3"/>
  <c r="AA502" i="3"/>
  <c r="AA3" i="3"/>
  <c r="Q4" i="3"/>
  <c r="R4" i="3" s="1"/>
  <c r="Q5" i="3"/>
  <c r="R5" i="3" s="1"/>
  <c r="Q6" i="3"/>
  <c r="R6" i="3" s="1"/>
  <c r="Q7" i="3"/>
  <c r="R7" i="3" s="1"/>
  <c r="T7" i="3" s="1"/>
  <c r="Q8" i="3"/>
  <c r="R8" i="3" s="1"/>
  <c r="Q9" i="3"/>
  <c r="R9" i="3" s="1"/>
  <c r="Q10" i="3"/>
  <c r="R10" i="3" s="1"/>
  <c r="Q11" i="3"/>
  <c r="R11" i="3" s="1"/>
  <c r="T11" i="3" s="1"/>
  <c r="Q12" i="3"/>
  <c r="R12" i="3" s="1"/>
  <c r="Q13" i="3"/>
  <c r="R13" i="3" s="1"/>
  <c r="Q14" i="3"/>
  <c r="R14" i="3" s="1"/>
  <c r="Q15" i="3"/>
  <c r="R15" i="3" s="1"/>
  <c r="T15" i="3" s="1"/>
  <c r="Q16" i="3"/>
  <c r="R16" i="3" s="1"/>
  <c r="Q17" i="3"/>
  <c r="R17" i="3" s="1"/>
  <c r="Q18" i="3"/>
  <c r="R18" i="3" s="1"/>
  <c r="Q19" i="3"/>
  <c r="R19" i="3" s="1"/>
  <c r="T19" i="3" s="1"/>
  <c r="Q20" i="3"/>
  <c r="R20" i="3" s="1"/>
  <c r="Q21" i="3"/>
  <c r="R21" i="3" s="1"/>
  <c r="Q22" i="3"/>
  <c r="R22" i="3" s="1"/>
  <c r="Q23" i="3"/>
  <c r="R23" i="3" s="1"/>
  <c r="T23" i="3" s="1"/>
  <c r="Q24" i="3"/>
  <c r="R24" i="3" s="1"/>
  <c r="Q25" i="3"/>
  <c r="R25" i="3" s="1"/>
  <c r="Q26" i="3"/>
  <c r="R26" i="3" s="1"/>
  <c r="Q27" i="3"/>
  <c r="R27" i="3" s="1"/>
  <c r="T27" i="3" s="1"/>
  <c r="Q28" i="3"/>
  <c r="R28" i="3" s="1"/>
  <c r="Q29" i="3"/>
  <c r="R29" i="3" s="1"/>
  <c r="Q30" i="3"/>
  <c r="R30" i="3" s="1"/>
  <c r="Q31" i="3"/>
  <c r="R31" i="3" s="1"/>
  <c r="T31" i="3" s="1"/>
  <c r="Q32" i="3"/>
  <c r="R32" i="3" s="1"/>
  <c r="Q33" i="3"/>
  <c r="R33" i="3" s="1"/>
  <c r="Q34" i="3"/>
  <c r="R34" i="3" s="1"/>
  <c r="Q35" i="3"/>
  <c r="R35" i="3" s="1"/>
  <c r="T35" i="3" s="1"/>
  <c r="Q36" i="3"/>
  <c r="R36" i="3" s="1"/>
  <c r="Q37" i="3"/>
  <c r="R37" i="3" s="1"/>
  <c r="Q38" i="3"/>
  <c r="R38" i="3" s="1"/>
  <c r="Q39" i="3"/>
  <c r="R39" i="3" s="1"/>
  <c r="T39" i="3" s="1"/>
  <c r="Q40" i="3"/>
  <c r="R40" i="3" s="1"/>
  <c r="Q41" i="3"/>
  <c r="R41" i="3" s="1"/>
  <c r="Q42" i="3"/>
  <c r="R42" i="3" s="1"/>
  <c r="Q43" i="3"/>
  <c r="R43" i="3" s="1"/>
  <c r="T43" i="3" s="1"/>
  <c r="Q44" i="3"/>
  <c r="R44" i="3" s="1"/>
  <c r="Q45" i="3"/>
  <c r="R45" i="3" s="1"/>
  <c r="Q46" i="3"/>
  <c r="R46" i="3" s="1"/>
  <c r="Q47" i="3"/>
  <c r="R47" i="3" s="1"/>
  <c r="T47" i="3" s="1"/>
  <c r="Q48" i="3"/>
  <c r="R48" i="3" s="1"/>
  <c r="Q49" i="3"/>
  <c r="R49" i="3" s="1"/>
  <c r="Q50" i="3"/>
  <c r="R50" i="3" s="1"/>
  <c r="Q51" i="3"/>
  <c r="R51" i="3" s="1"/>
  <c r="T51" i="3" s="1"/>
  <c r="Q52" i="3"/>
  <c r="R52" i="3" s="1"/>
  <c r="Q53" i="3"/>
  <c r="R53" i="3" s="1"/>
  <c r="Q54" i="3"/>
  <c r="R54" i="3" s="1"/>
  <c r="Q55" i="3"/>
  <c r="R55" i="3" s="1"/>
  <c r="T55" i="3" s="1"/>
  <c r="Q56" i="3"/>
  <c r="R56" i="3" s="1"/>
  <c r="Q57" i="3"/>
  <c r="R57" i="3" s="1"/>
  <c r="Q58" i="3"/>
  <c r="R58" i="3" s="1"/>
  <c r="Q59" i="3"/>
  <c r="R59" i="3" s="1"/>
  <c r="T59" i="3" s="1"/>
  <c r="Q60" i="3"/>
  <c r="R60" i="3" s="1"/>
  <c r="Q61" i="3"/>
  <c r="R61" i="3" s="1"/>
  <c r="Q62" i="3"/>
  <c r="R62" i="3" s="1"/>
  <c r="Q63" i="3"/>
  <c r="R63" i="3" s="1"/>
  <c r="T63" i="3" s="1"/>
  <c r="Q64" i="3"/>
  <c r="R64" i="3" s="1"/>
  <c r="Q65" i="3"/>
  <c r="R65" i="3" s="1"/>
  <c r="Q66" i="3"/>
  <c r="R66" i="3" s="1"/>
  <c r="Q67" i="3"/>
  <c r="R67" i="3" s="1"/>
  <c r="T67" i="3" s="1"/>
  <c r="Q68" i="3"/>
  <c r="R68" i="3" s="1"/>
  <c r="Q69" i="3"/>
  <c r="R69" i="3" s="1"/>
  <c r="Q70" i="3"/>
  <c r="R70" i="3" s="1"/>
  <c r="Q71" i="3"/>
  <c r="R71" i="3" s="1"/>
  <c r="T71" i="3" s="1"/>
  <c r="Q72" i="3"/>
  <c r="R72" i="3" s="1"/>
  <c r="Q73" i="3"/>
  <c r="R73" i="3" s="1"/>
  <c r="Q74" i="3"/>
  <c r="R74" i="3" s="1"/>
  <c r="Q75" i="3"/>
  <c r="R75" i="3" s="1"/>
  <c r="T75" i="3" s="1"/>
  <c r="Q76" i="3"/>
  <c r="R76" i="3" s="1"/>
  <c r="Q77" i="3"/>
  <c r="R77" i="3" s="1"/>
  <c r="Q78" i="3"/>
  <c r="R78" i="3" s="1"/>
  <c r="Q79" i="3"/>
  <c r="R79" i="3" s="1"/>
  <c r="T79" i="3" s="1"/>
  <c r="Q80" i="3"/>
  <c r="R80" i="3" s="1"/>
  <c r="Q81" i="3"/>
  <c r="R81" i="3" s="1"/>
  <c r="Q82" i="3"/>
  <c r="R82" i="3" s="1"/>
  <c r="Q83" i="3"/>
  <c r="R83" i="3" s="1"/>
  <c r="T83" i="3" s="1"/>
  <c r="Q84" i="3"/>
  <c r="R84" i="3" s="1"/>
  <c r="Q85" i="3"/>
  <c r="R85" i="3" s="1"/>
  <c r="Q86" i="3"/>
  <c r="R86" i="3" s="1"/>
  <c r="Q87" i="3"/>
  <c r="R87" i="3" s="1"/>
  <c r="T87" i="3" s="1"/>
  <c r="Q88" i="3"/>
  <c r="R88" i="3" s="1"/>
  <c r="Q89" i="3"/>
  <c r="R89" i="3" s="1"/>
  <c r="Q90" i="3"/>
  <c r="R90" i="3" s="1"/>
  <c r="Q91" i="3"/>
  <c r="R91" i="3" s="1"/>
  <c r="T91" i="3" s="1"/>
  <c r="Q92" i="3"/>
  <c r="R92" i="3" s="1"/>
  <c r="Q93" i="3"/>
  <c r="R93" i="3" s="1"/>
  <c r="Q94" i="3"/>
  <c r="R94" i="3" s="1"/>
  <c r="Q95" i="3"/>
  <c r="R95" i="3" s="1"/>
  <c r="T95" i="3" s="1"/>
  <c r="Q96" i="3"/>
  <c r="R96" i="3" s="1"/>
  <c r="Q97" i="3"/>
  <c r="R97" i="3" s="1"/>
  <c r="Q98" i="3"/>
  <c r="R98" i="3" s="1"/>
  <c r="Q99" i="3"/>
  <c r="R99" i="3" s="1"/>
  <c r="T99" i="3" s="1"/>
  <c r="Q100" i="3"/>
  <c r="R100" i="3" s="1"/>
  <c r="Q101" i="3"/>
  <c r="R101" i="3" s="1"/>
  <c r="Q102" i="3"/>
  <c r="R102" i="3" s="1"/>
  <c r="Q103" i="3"/>
  <c r="R103" i="3" s="1"/>
  <c r="T103" i="3" s="1"/>
  <c r="Q104" i="3"/>
  <c r="R104" i="3" s="1"/>
  <c r="Q105" i="3"/>
  <c r="R105" i="3" s="1"/>
  <c r="Q106" i="3"/>
  <c r="R106" i="3" s="1"/>
  <c r="Q107" i="3"/>
  <c r="R107" i="3" s="1"/>
  <c r="T107" i="3" s="1"/>
  <c r="Q108" i="3"/>
  <c r="R108" i="3" s="1"/>
  <c r="Q109" i="3"/>
  <c r="R109" i="3" s="1"/>
  <c r="Q110" i="3"/>
  <c r="R110" i="3" s="1"/>
  <c r="Q111" i="3"/>
  <c r="R111" i="3" s="1"/>
  <c r="T111" i="3" s="1"/>
  <c r="Q112" i="3"/>
  <c r="R112" i="3" s="1"/>
  <c r="Q113" i="3"/>
  <c r="R113" i="3" s="1"/>
  <c r="Q114" i="3"/>
  <c r="R114" i="3" s="1"/>
  <c r="Q115" i="3"/>
  <c r="R115" i="3" s="1"/>
  <c r="T115" i="3" s="1"/>
  <c r="Q116" i="3"/>
  <c r="R116" i="3" s="1"/>
  <c r="Q117" i="3"/>
  <c r="R117" i="3" s="1"/>
  <c r="Q118" i="3"/>
  <c r="R118" i="3" s="1"/>
  <c r="Q119" i="3"/>
  <c r="R119" i="3" s="1"/>
  <c r="T119" i="3" s="1"/>
  <c r="Q120" i="3"/>
  <c r="R120" i="3" s="1"/>
  <c r="Q121" i="3"/>
  <c r="R121" i="3" s="1"/>
  <c r="Q122" i="3"/>
  <c r="R122" i="3" s="1"/>
  <c r="Q123" i="3"/>
  <c r="R123" i="3" s="1"/>
  <c r="T123" i="3" s="1"/>
  <c r="Q124" i="3"/>
  <c r="R124" i="3" s="1"/>
  <c r="Q125" i="3"/>
  <c r="R125" i="3" s="1"/>
  <c r="Q126" i="3"/>
  <c r="R126" i="3" s="1"/>
  <c r="Q127" i="3"/>
  <c r="R127" i="3" s="1"/>
  <c r="T127" i="3" s="1"/>
  <c r="Q128" i="3"/>
  <c r="R128" i="3" s="1"/>
  <c r="Q129" i="3"/>
  <c r="R129" i="3" s="1"/>
  <c r="Q130" i="3"/>
  <c r="R130" i="3" s="1"/>
  <c r="Q131" i="3"/>
  <c r="R131" i="3" s="1"/>
  <c r="T131" i="3" s="1"/>
  <c r="Q132" i="3"/>
  <c r="R132" i="3" s="1"/>
  <c r="Q133" i="3"/>
  <c r="R133" i="3" s="1"/>
  <c r="Q134" i="3"/>
  <c r="R134" i="3" s="1"/>
  <c r="Q135" i="3"/>
  <c r="R135" i="3" s="1"/>
  <c r="T135" i="3" s="1"/>
  <c r="Q136" i="3"/>
  <c r="R136" i="3" s="1"/>
  <c r="Q137" i="3"/>
  <c r="R137" i="3" s="1"/>
  <c r="Q138" i="3"/>
  <c r="R138" i="3" s="1"/>
  <c r="Q139" i="3"/>
  <c r="R139" i="3" s="1"/>
  <c r="T139" i="3" s="1"/>
  <c r="Q140" i="3"/>
  <c r="R140" i="3" s="1"/>
  <c r="Q141" i="3"/>
  <c r="R141" i="3" s="1"/>
  <c r="Q142" i="3"/>
  <c r="R142" i="3" s="1"/>
  <c r="Q143" i="3"/>
  <c r="R143" i="3" s="1"/>
  <c r="T143" i="3" s="1"/>
  <c r="Q144" i="3"/>
  <c r="R144" i="3" s="1"/>
  <c r="Q145" i="3"/>
  <c r="R145" i="3" s="1"/>
  <c r="Q146" i="3"/>
  <c r="R146" i="3" s="1"/>
  <c r="Q147" i="3"/>
  <c r="R147" i="3" s="1"/>
  <c r="T147" i="3" s="1"/>
  <c r="Q148" i="3"/>
  <c r="R148" i="3" s="1"/>
  <c r="Q149" i="3"/>
  <c r="R149" i="3" s="1"/>
  <c r="Q150" i="3"/>
  <c r="R150" i="3" s="1"/>
  <c r="Q151" i="3"/>
  <c r="R151" i="3" s="1"/>
  <c r="T151" i="3" s="1"/>
  <c r="Q152" i="3"/>
  <c r="R152" i="3" s="1"/>
  <c r="Q153" i="3"/>
  <c r="R153" i="3" s="1"/>
  <c r="Q154" i="3"/>
  <c r="R154" i="3" s="1"/>
  <c r="Q155" i="3"/>
  <c r="R155" i="3" s="1"/>
  <c r="T155" i="3" s="1"/>
  <c r="Q156" i="3"/>
  <c r="R156" i="3" s="1"/>
  <c r="Q157" i="3"/>
  <c r="R157" i="3" s="1"/>
  <c r="Q158" i="3"/>
  <c r="R158" i="3" s="1"/>
  <c r="Q159" i="3"/>
  <c r="R159" i="3" s="1"/>
  <c r="T159" i="3" s="1"/>
  <c r="Q160" i="3"/>
  <c r="R160" i="3" s="1"/>
  <c r="Q161" i="3"/>
  <c r="R161" i="3" s="1"/>
  <c r="Q162" i="3"/>
  <c r="R162" i="3" s="1"/>
  <c r="Q163" i="3"/>
  <c r="R163" i="3" s="1"/>
  <c r="T163" i="3" s="1"/>
  <c r="Q164" i="3"/>
  <c r="R164" i="3" s="1"/>
  <c r="Q165" i="3"/>
  <c r="R165" i="3" s="1"/>
  <c r="Q166" i="3"/>
  <c r="R166" i="3" s="1"/>
  <c r="Q167" i="3"/>
  <c r="R167" i="3" s="1"/>
  <c r="T167" i="3" s="1"/>
  <c r="Q168" i="3"/>
  <c r="R168" i="3" s="1"/>
  <c r="Q169" i="3"/>
  <c r="R169" i="3" s="1"/>
  <c r="Q170" i="3"/>
  <c r="R170" i="3" s="1"/>
  <c r="Q171" i="3"/>
  <c r="R171" i="3" s="1"/>
  <c r="T171" i="3" s="1"/>
  <c r="Q172" i="3"/>
  <c r="R172" i="3" s="1"/>
  <c r="Q173" i="3"/>
  <c r="R173" i="3" s="1"/>
  <c r="Q174" i="3"/>
  <c r="R174" i="3" s="1"/>
  <c r="T174" i="3" s="1"/>
  <c r="Q175" i="3"/>
  <c r="R175" i="3" s="1"/>
  <c r="Q176" i="3"/>
  <c r="R176" i="3" s="1"/>
  <c r="T176" i="3" s="1"/>
  <c r="Q177" i="3"/>
  <c r="R177" i="3" s="1"/>
  <c r="Q178" i="3"/>
  <c r="R178" i="3" s="1"/>
  <c r="T178" i="3" s="1"/>
  <c r="Q179" i="3"/>
  <c r="R179" i="3" s="1"/>
  <c r="Q180" i="3"/>
  <c r="R180" i="3" s="1"/>
  <c r="T180" i="3" s="1"/>
  <c r="Q181" i="3"/>
  <c r="R181" i="3" s="1"/>
  <c r="Q182" i="3"/>
  <c r="R182" i="3" s="1"/>
  <c r="T182" i="3" s="1"/>
  <c r="Q183" i="3"/>
  <c r="R183" i="3" s="1"/>
  <c r="Q184" i="3"/>
  <c r="R184" i="3" s="1"/>
  <c r="T184" i="3" s="1"/>
  <c r="Q185" i="3"/>
  <c r="R185" i="3" s="1"/>
  <c r="Q186" i="3"/>
  <c r="R186" i="3" s="1"/>
  <c r="T186" i="3" s="1"/>
  <c r="Q187" i="3"/>
  <c r="R187" i="3" s="1"/>
  <c r="Q188" i="3"/>
  <c r="R188" i="3" s="1"/>
  <c r="T188" i="3" s="1"/>
  <c r="Q189" i="3"/>
  <c r="R189" i="3" s="1"/>
  <c r="Q190" i="3"/>
  <c r="R190" i="3" s="1"/>
  <c r="T190" i="3" s="1"/>
  <c r="Q191" i="3"/>
  <c r="R191" i="3" s="1"/>
  <c r="Q192" i="3"/>
  <c r="R192" i="3" s="1"/>
  <c r="T192" i="3" s="1"/>
  <c r="Q193" i="3"/>
  <c r="R193" i="3" s="1"/>
  <c r="Q194" i="3"/>
  <c r="R194" i="3" s="1"/>
  <c r="T194" i="3" s="1"/>
  <c r="Q195" i="3"/>
  <c r="R195" i="3" s="1"/>
  <c r="Q196" i="3"/>
  <c r="R196" i="3" s="1"/>
  <c r="T196" i="3" s="1"/>
  <c r="Q197" i="3"/>
  <c r="R197" i="3" s="1"/>
  <c r="Q198" i="3"/>
  <c r="R198" i="3" s="1"/>
  <c r="T198" i="3" s="1"/>
  <c r="Q199" i="3"/>
  <c r="R199" i="3" s="1"/>
  <c r="Q200" i="3"/>
  <c r="R200" i="3" s="1"/>
  <c r="T200" i="3" s="1"/>
  <c r="Q201" i="3"/>
  <c r="R201" i="3" s="1"/>
  <c r="Q202" i="3"/>
  <c r="R202" i="3" s="1"/>
  <c r="T202" i="3" s="1"/>
  <c r="Q203" i="3"/>
  <c r="R203" i="3" s="1"/>
  <c r="Q204" i="3"/>
  <c r="R204" i="3" s="1"/>
  <c r="T204" i="3" s="1"/>
  <c r="Q205" i="3"/>
  <c r="R205" i="3" s="1"/>
  <c r="Q206" i="3"/>
  <c r="R206" i="3" s="1"/>
  <c r="T206" i="3" s="1"/>
  <c r="Q207" i="3"/>
  <c r="R207" i="3" s="1"/>
  <c r="Q208" i="3"/>
  <c r="R208" i="3" s="1"/>
  <c r="T208" i="3" s="1"/>
  <c r="Q209" i="3"/>
  <c r="R209" i="3" s="1"/>
  <c r="Q210" i="3"/>
  <c r="R210" i="3" s="1"/>
  <c r="T210" i="3" s="1"/>
  <c r="Q211" i="3"/>
  <c r="R211" i="3" s="1"/>
  <c r="Q212" i="3"/>
  <c r="R212" i="3" s="1"/>
  <c r="T212" i="3" s="1"/>
  <c r="Q213" i="3"/>
  <c r="R213" i="3" s="1"/>
  <c r="Q214" i="3"/>
  <c r="R214" i="3" s="1"/>
  <c r="T214" i="3" s="1"/>
  <c r="Q215" i="3"/>
  <c r="R215" i="3" s="1"/>
  <c r="Q216" i="3"/>
  <c r="R216" i="3" s="1"/>
  <c r="T216" i="3" s="1"/>
  <c r="Q217" i="3"/>
  <c r="R217" i="3" s="1"/>
  <c r="Q218" i="3"/>
  <c r="R218" i="3" s="1"/>
  <c r="T218" i="3" s="1"/>
  <c r="Q219" i="3"/>
  <c r="R219" i="3" s="1"/>
  <c r="Q220" i="3"/>
  <c r="R220" i="3" s="1"/>
  <c r="T220" i="3" s="1"/>
  <c r="Q221" i="3"/>
  <c r="R221" i="3" s="1"/>
  <c r="Q222" i="3"/>
  <c r="R222" i="3" s="1"/>
  <c r="T222" i="3" s="1"/>
  <c r="Q223" i="3"/>
  <c r="R223" i="3" s="1"/>
  <c r="Q224" i="3"/>
  <c r="R224" i="3" s="1"/>
  <c r="T224" i="3" s="1"/>
  <c r="Q225" i="3"/>
  <c r="R225" i="3" s="1"/>
  <c r="Q226" i="3"/>
  <c r="R226" i="3" s="1"/>
  <c r="T226" i="3" s="1"/>
  <c r="Q227" i="3"/>
  <c r="R227" i="3" s="1"/>
  <c r="Q228" i="3"/>
  <c r="R228" i="3" s="1"/>
  <c r="T228" i="3" s="1"/>
  <c r="Q229" i="3"/>
  <c r="R229" i="3" s="1"/>
  <c r="Q230" i="3"/>
  <c r="R230" i="3" s="1"/>
  <c r="T230" i="3" s="1"/>
  <c r="Q231" i="3"/>
  <c r="R231" i="3" s="1"/>
  <c r="Q232" i="3"/>
  <c r="R232" i="3" s="1"/>
  <c r="T232" i="3" s="1"/>
  <c r="Q233" i="3"/>
  <c r="R233" i="3" s="1"/>
  <c r="Q234" i="3"/>
  <c r="R234" i="3" s="1"/>
  <c r="T234" i="3" s="1"/>
  <c r="Q235" i="3"/>
  <c r="R235" i="3" s="1"/>
  <c r="Q236" i="3"/>
  <c r="R236" i="3" s="1"/>
  <c r="T236" i="3" s="1"/>
  <c r="Q237" i="3"/>
  <c r="R237" i="3" s="1"/>
  <c r="Q238" i="3"/>
  <c r="R238" i="3" s="1"/>
  <c r="T238" i="3" s="1"/>
  <c r="Q239" i="3"/>
  <c r="R239" i="3" s="1"/>
  <c r="Q240" i="3"/>
  <c r="R240" i="3" s="1"/>
  <c r="T240" i="3" s="1"/>
  <c r="Q241" i="3"/>
  <c r="R241" i="3" s="1"/>
  <c r="Q242" i="3"/>
  <c r="R242" i="3" s="1"/>
  <c r="T242" i="3" s="1"/>
  <c r="Q243" i="3"/>
  <c r="R243" i="3" s="1"/>
  <c r="Q244" i="3"/>
  <c r="R244" i="3" s="1"/>
  <c r="T244" i="3" s="1"/>
  <c r="Q245" i="3"/>
  <c r="R245" i="3" s="1"/>
  <c r="Q246" i="3"/>
  <c r="R246" i="3" s="1"/>
  <c r="T246" i="3" s="1"/>
  <c r="Q247" i="3"/>
  <c r="R247" i="3" s="1"/>
  <c r="Q248" i="3"/>
  <c r="R248" i="3" s="1"/>
  <c r="T248" i="3" s="1"/>
  <c r="Q249" i="3"/>
  <c r="R249" i="3" s="1"/>
  <c r="Q250" i="3"/>
  <c r="R250" i="3" s="1"/>
  <c r="T250" i="3" s="1"/>
  <c r="Q251" i="3"/>
  <c r="R251" i="3" s="1"/>
  <c r="Q252" i="3"/>
  <c r="R252" i="3" s="1"/>
  <c r="T252" i="3" s="1"/>
  <c r="Q253" i="3"/>
  <c r="R253" i="3" s="1"/>
  <c r="Q254" i="3"/>
  <c r="R254" i="3" s="1"/>
  <c r="T254" i="3" s="1"/>
  <c r="Q255" i="3"/>
  <c r="R255" i="3" s="1"/>
  <c r="Q256" i="3"/>
  <c r="R256" i="3" s="1"/>
  <c r="T256" i="3" s="1"/>
  <c r="Q257" i="3"/>
  <c r="R257" i="3" s="1"/>
  <c r="Q258" i="3"/>
  <c r="R258" i="3" s="1"/>
  <c r="T258" i="3" s="1"/>
  <c r="Q259" i="3"/>
  <c r="R259" i="3" s="1"/>
  <c r="Q260" i="3"/>
  <c r="R260" i="3" s="1"/>
  <c r="T260" i="3" s="1"/>
  <c r="U260" i="3" s="1"/>
  <c r="Q261" i="3"/>
  <c r="R261" i="3" s="1"/>
  <c r="Q262" i="3"/>
  <c r="R262" i="3" s="1"/>
  <c r="T262" i="3" s="1"/>
  <c r="U262" i="3" s="1"/>
  <c r="Q263" i="3"/>
  <c r="R263" i="3" s="1"/>
  <c r="Q264" i="3"/>
  <c r="R264" i="3" s="1"/>
  <c r="T264" i="3" s="1"/>
  <c r="U264" i="3" s="1"/>
  <c r="Q265" i="3"/>
  <c r="R265" i="3" s="1"/>
  <c r="Q266" i="3"/>
  <c r="R266" i="3" s="1"/>
  <c r="T266" i="3" s="1"/>
  <c r="U266" i="3" s="1"/>
  <c r="Q267" i="3"/>
  <c r="R267" i="3" s="1"/>
  <c r="Q268" i="3"/>
  <c r="R268" i="3" s="1"/>
  <c r="T268" i="3" s="1"/>
  <c r="U268" i="3" s="1"/>
  <c r="Q269" i="3"/>
  <c r="R269" i="3" s="1"/>
  <c r="Q270" i="3"/>
  <c r="R270" i="3" s="1"/>
  <c r="T270" i="3" s="1"/>
  <c r="U270" i="3" s="1"/>
  <c r="Q271" i="3"/>
  <c r="R271" i="3" s="1"/>
  <c r="Q272" i="3"/>
  <c r="R272" i="3" s="1"/>
  <c r="T272" i="3" s="1"/>
  <c r="U272" i="3" s="1"/>
  <c r="Q273" i="3"/>
  <c r="R273" i="3" s="1"/>
  <c r="Q274" i="3"/>
  <c r="R274" i="3" s="1"/>
  <c r="T274" i="3" s="1"/>
  <c r="U274" i="3" s="1"/>
  <c r="Q275" i="3"/>
  <c r="R275" i="3" s="1"/>
  <c r="Q276" i="3"/>
  <c r="R276" i="3" s="1"/>
  <c r="T276" i="3" s="1"/>
  <c r="U276" i="3" s="1"/>
  <c r="Q277" i="3"/>
  <c r="R277" i="3" s="1"/>
  <c r="Q278" i="3"/>
  <c r="R278" i="3" s="1"/>
  <c r="T278" i="3" s="1"/>
  <c r="U278" i="3" s="1"/>
  <c r="Q279" i="3"/>
  <c r="R279" i="3" s="1"/>
  <c r="Q280" i="3"/>
  <c r="R280" i="3" s="1"/>
  <c r="T280" i="3" s="1"/>
  <c r="U280" i="3" s="1"/>
  <c r="Q281" i="3"/>
  <c r="R281" i="3" s="1"/>
  <c r="Q282" i="3"/>
  <c r="R282" i="3" s="1"/>
  <c r="T282" i="3" s="1"/>
  <c r="U282" i="3" s="1"/>
  <c r="Q283" i="3"/>
  <c r="R283" i="3" s="1"/>
  <c r="Q284" i="3"/>
  <c r="R284" i="3" s="1"/>
  <c r="T284" i="3" s="1"/>
  <c r="U284" i="3" s="1"/>
  <c r="Q285" i="3"/>
  <c r="R285" i="3" s="1"/>
  <c r="Q286" i="3"/>
  <c r="R286" i="3" s="1"/>
  <c r="T286" i="3" s="1"/>
  <c r="U286" i="3" s="1"/>
  <c r="Q287" i="3"/>
  <c r="R287" i="3" s="1"/>
  <c r="Q288" i="3"/>
  <c r="R288" i="3" s="1"/>
  <c r="T288" i="3" s="1"/>
  <c r="U288" i="3" s="1"/>
  <c r="Q289" i="3"/>
  <c r="R289" i="3" s="1"/>
  <c r="Q290" i="3"/>
  <c r="R290" i="3" s="1"/>
  <c r="T290" i="3" s="1"/>
  <c r="U290" i="3" s="1"/>
  <c r="Q291" i="3"/>
  <c r="R291" i="3" s="1"/>
  <c r="Q292" i="3"/>
  <c r="R292" i="3" s="1"/>
  <c r="T292" i="3" s="1"/>
  <c r="U292" i="3" s="1"/>
  <c r="Q293" i="3"/>
  <c r="R293" i="3" s="1"/>
  <c r="Q294" i="3"/>
  <c r="R294" i="3" s="1"/>
  <c r="T294" i="3" s="1"/>
  <c r="U294" i="3" s="1"/>
  <c r="Q295" i="3"/>
  <c r="R295" i="3" s="1"/>
  <c r="Q296" i="3"/>
  <c r="R296" i="3" s="1"/>
  <c r="T296" i="3" s="1"/>
  <c r="U296" i="3" s="1"/>
  <c r="Q297" i="3"/>
  <c r="R297" i="3" s="1"/>
  <c r="Q298" i="3"/>
  <c r="R298" i="3" s="1"/>
  <c r="T298" i="3" s="1"/>
  <c r="U298" i="3" s="1"/>
  <c r="Q299" i="3"/>
  <c r="R299" i="3" s="1"/>
  <c r="Q300" i="3"/>
  <c r="R300" i="3" s="1"/>
  <c r="T300" i="3" s="1"/>
  <c r="U300" i="3" s="1"/>
  <c r="Q301" i="3"/>
  <c r="R301" i="3" s="1"/>
  <c r="Q302" i="3"/>
  <c r="R302" i="3" s="1"/>
  <c r="T302" i="3" s="1"/>
  <c r="U302" i="3" s="1"/>
  <c r="Q303" i="3"/>
  <c r="R303" i="3" s="1"/>
  <c r="Q304" i="3"/>
  <c r="R304" i="3" s="1"/>
  <c r="T304" i="3" s="1"/>
  <c r="U304" i="3" s="1"/>
  <c r="Q305" i="3"/>
  <c r="R305" i="3" s="1"/>
  <c r="Q306" i="3"/>
  <c r="R306" i="3" s="1"/>
  <c r="T306" i="3" s="1"/>
  <c r="U306" i="3" s="1"/>
  <c r="Q307" i="3"/>
  <c r="R307" i="3" s="1"/>
  <c r="Q308" i="3"/>
  <c r="R308" i="3" s="1"/>
  <c r="T308" i="3" s="1"/>
  <c r="U308" i="3" s="1"/>
  <c r="Q309" i="3"/>
  <c r="R309" i="3" s="1"/>
  <c r="Q310" i="3"/>
  <c r="R310" i="3" s="1"/>
  <c r="T310" i="3" s="1"/>
  <c r="U310" i="3" s="1"/>
  <c r="Q311" i="3"/>
  <c r="R311" i="3" s="1"/>
  <c r="Q312" i="3"/>
  <c r="R312" i="3" s="1"/>
  <c r="T312" i="3" s="1"/>
  <c r="U312" i="3" s="1"/>
  <c r="Q313" i="3"/>
  <c r="R313" i="3" s="1"/>
  <c r="Q314" i="3"/>
  <c r="R314" i="3" s="1"/>
  <c r="T314" i="3" s="1"/>
  <c r="U314" i="3" s="1"/>
  <c r="Q315" i="3"/>
  <c r="R315" i="3" s="1"/>
  <c r="Q316" i="3"/>
  <c r="R316" i="3" s="1"/>
  <c r="T316" i="3" s="1"/>
  <c r="U316" i="3" s="1"/>
  <c r="Q317" i="3"/>
  <c r="R317" i="3" s="1"/>
  <c r="Q318" i="3"/>
  <c r="R318" i="3" s="1"/>
  <c r="T318" i="3" s="1"/>
  <c r="U318" i="3" s="1"/>
  <c r="Q319" i="3"/>
  <c r="R319" i="3" s="1"/>
  <c r="Q320" i="3"/>
  <c r="R320" i="3" s="1"/>
  <c r="T320" i="3" s="1"/>
  <c r="U320" i="3" s="1"/>
  <c r="Q321" i="3"/>
  <c r="R321" i="3" s="1"/>
  <c r="Q322" i="3"/>
  <c r="R322" i="3" s="1"/>
  <c r="T322" i="3" s="1"/>
  <c r="U322" i="3" s="1"/>
  <c r="Q323" i="3"/>
  <c r="R323" i="3" s="1"/>
  <c r="Q324" i="3"/>
  <c r="R324" i="3" s="1"/>
  <c r="T324" i="3" s="1"/>
  <c r="U324" i="3" s="1"/>
  <c r="Q325" i="3"/>
  <c r="R325" i="3" s="1"/>
  <c r="Q326" i="3"/>
  <c r="R326" i="3" s="1"/>
  <c r="T326" i="3" s="1"/>
  <c r="U326" i="3" s="1"/>
  <c r="Q327" i="3"/>
  <c r="R327" i="3" s="1"/>
  <c r="Q328" i="3"/>
  <c r="R328" i="3" s="1"/>
  <c r="T328" i="3" s="1"/>
  <c r="U328" i="3" s="1"/>
  <c r="Q329" i="3"/>
  <c r="R329" i="3" s="1"/>
  <c r="Q330" i="3"/>
  <c r="R330" i="3" s="1"/>
  <c r="T330" i="3" s="1"/>
  <c r="U330" i="3" s="1"/>
  <c r="Q331" i="3"/>
  <c r="R331" i="3" s="1"/>
  <c r="Q332" i="3"/>
  <c r="R332" i="3" s="1"/>
  <c r="T332" i="3" s="1"/>
  <c r="U332" i="3" s="1"/>
  <c r="Q333" i="3"/>
  <c r="R333" i="3" s="1"/>
  <c r="Q334" i="3"/>
  <c r="R334" i="3" s="1"/>
  <c r="T334" i="3" s="1"/>
  <c r="U334" i="3" s="1"/>
  <c r="Q335" i="3"/>
  <c r="R335" i="3" s="1"/>
  <c r="Q336" i="3"/>
  <c r="R336" i="3" s="1"/>
  <c r="T336" i="3" s="1"/>
  <c r="U336" i="3" s="1"/>
  <c r="Q337" i="3"/>
  <c r="R337" i="3" s="1"/>
  <c r="Q338" i="3"/>
  <c r="R338" i="3" s="1"/>
  <c r="T338" i="3" s="1"/>
  <c r="U338" i="3" s="1"/>
  <c r="Q339" i="3"/>
  <c r="R339" i="3" s="1"/>
  <c r="Q340" i="3"/>
  <c r="R340" i="3" s="1"/>
  <c r="T340" i="3" s="1"/>
  <c r="U340" i="3" s="1"/>
  <c r="Q341" i="3"/>
  <c r="R341" i="3" s="1"/>
  <c r="Q342" i="3"/>
  <c r="R342" i="3" s="1"/>
  <c r="T342" i="3" s="1"/>
  <c r="U342" i="3" s="1"/>
  <c r="Q343" i="3"/>
  <c r="R343" i="3" s="1"/>
  <c r="Q344" i="3"/>
  <c r="R344" i="3" s="1"/>
  <c r="T344" i="3" s="1"/>
  <c r="U344" i="3" s="1"/>
  <c r="Q345" i="3"/>
  <c r="R345" i="3" s="1"/>
  <c r="Q346" i="3"/>
  <c r="R346" i="3" s="1"/>
  <c r="T346" i="3" s="1"/>
  <c r="U346" i="3" s="1"/>
  <c r="Q347" i="3"/>
  <c r="R347" i="3" s="1"/>
  <c r="Q348" i="3"/>
  <c r="R348" i="3" s="1"/>
  <c r="T348" i="3" s="1"/>
  <c r="U348" i="3" s="1"/>
  <c r="Q349" i="3"/>
  <c r="R349" i="3" s="1"/>
  <c r="Q350" i="3"/>
  <c r="R350" i="3" s="1"/>
  <c r="T350" i="3" s="1"/>
  <c r="U350" i="3" s="1"/>
  <c r="Q351" i="3"/>
  <c r="R351" i="3" s="1"/>
  <c r="Q352" i="3"/>
  <c r="R352" i="3" s="1"/>
  <c r="T352" i="3" s="1"/>
  <c r="U352" i="3" s="1"/>
  <c r="Q353" i="3"/>
  <c r="R353" i="3" s="1"/>
  <c r="Q354" i="3"/>
  <c r="R354" i="3" s="1"/>
  <c r="T354" i="3" s="1"/>
  <c r="U354" i="3" s="1"/>
  <c r="Q355" i="3"/>
  <c r="R355" i="3" s="1"/>
  <c r="Q356" i="3"/>
  <c r="R356" i="3" s="1"/>
  <c r="T356" i="3" s="1"/>
  <c r="U356" i="3" s="1"/>
  <c r="Q357" i="3"/>
  <c r="R357" i="3" s="1"/>
  <c r="Q358" i="3"/>
  <c r="R358" i="3" s="1"/>
  <c r="T358" i="3" s="1"/>
  <c r="U358" i="3" s="1"/>
  <c r="Q359" i="3"/>
  <c r="R359" i="3" s="1"/>
  <c r="Q360" i="3"/>
  <c r="R360" i="3" s="1"/>
  <c r="T360" i="3" s="1"/>
  <c r="U360" i="3" s="1"/>
  <c r="Q361" i="3"/>
  <c r="R361" i="3" s="1"/>
  <c r="Q362" i="3"/>
  <c r="R362" i="3" s="1"/>
  <c r="T362" i="3" s="1"/>
  <c r="U362" i="3" s="1"/>
  <c r="Q363" i="3"/>
  <c r="R363" i="3" s="1"/>
  <c r="Q364" i="3"/>
  <c r="R364" i="3" s="1"/>
  <c r="T364" i="3" s="1"/>
  <c r="U364" i="3" s="1"/>
  <c r="Q365" i="3"/>
  <c r="R365" i="3" s="1"/>
  <c r="Q366" i="3"/>
  <c r="R366" i="3" s="1"/>
  <c r="T366" i="3" s="1"/>
  <c r="U366" i="3" s="1"/>
  <c r="Q367" i="3"/>
  <c r="R367" i="3" s="1"/>
  <c r="Q368" i="3"/>
  <c r="R368" i="3" s="1"/>
  <c r="T368" i="3" s="1"/>
  <c r="U368" i="3" s="1"/>
  <c r="Q369" i="3"/>
  <c r="R369" i="3" s="1"/>
  <c r="Q370" i="3"/>
  <c r="R370" i="3" s="1"/>
  <c r="T370" i="3" s="1"/>
  <c r="U370" i="3" s="1"/>
  <c r="Q371" i="3"/>
  <c r="R371" i="3" s="1"/>
  <c r="Q372" i="3"/>
  <c r="R372" i="3" s="1"/>
  <c r="T372" i="3" s="1"/>
  <c r="U372" i="3" s="1"/>
  <c r="Q373" i="3"/>
  <c r="R373" i="3" s="1"/>
  <c r="Q374" i="3"/>
  <c r="R374" i="3" s="1"/>
  <c r="T374" i="3" s="1"/>
  <c r="U374" i="3" s="1"/>
  <c r="Q375" i="3"/>
  <c r="R375" i="3" s="1"/>
  <c r="Q376" i="3"/>
  <c r="R376" i="3" s="1"/>
  <c r="T376" i="3" s="1"/>
  <c r="U376" i="3" s="1"/>
  <c r="Q377" i="3"/>
  <c r="R377" i="3" s="1"/>
  <c r="Q378" i="3"/>
  <c r="R378" i="3" s="1"/>
  <c r="T378" i="3" s="1"/>
  <c r="U378" i="3" s="1"/>
  <c r="Q379" i="3"/>
  <c r="R379" i="3" s="1"/>
  <c r="Q380" i="3"/>
  <c r="R380" i="3" s="1"/>
  <c r="T380" i="3" s="1"/>
  <c r="U380" i="3" s="1"/>
  <c r="Q381" i="3"/>
  <c r="R381" i="3" s="1"/>
  <c r="Q382" i="3"/>
  <c r="R382" i="3" s="1"/>
  <c r="T382" i="3" s="1"/>
  <c r="U382" i="3" s="1"/>
  <c r="Q383" i="3"/>
  <c r="R383" i="3" s="1"/>
  <c r="Q384" i="3"/>
  <c r="R384" i="3" s="1"/>
  <c r="T384" i="3" s="1"/>
  <c r="U384" i="3" s="1"/>
  <c r="Q385" i="3"/>
  <c r="R385" i="3" s="1"/>
  <c r="Q386" i="3"/>
  <c r="R386" i="3" s="1"/>
  <c r="T386" i="3" s="1"/>
  <c r="U386" i="3" s="1"/>
  <c r="Q387" i="3"/>
  <c r="R387" i="3" s="1"/>
  <c r="Q388" i="3"/>
  <c r="R388" i="3" s="1"/>
  <c r="T388" i="3" s="1"/>
  <c r="U388" i="3" s="1"/>
  <c r="Q389" i="3"/>
  <c r="R389" i="3" s="1"/>
  <c r="Q390" i="3"/>
  <c r="R390" i="3" s="1"/>
  <c r="T390" i="3" s="1"/>
  <c r="U390" i="3" s="1"/>
  <c r="Q391" i="3"/>
  <c r="R391" i="3" s="1"/>
  <c r="Q392" i="3"/>
  <c r="R392" i="3" s="1"/>
  <c r="T392" i="3" s="1"/>
  <c r="U392" i="3" s="1"/>
  <c r="Q393" i="3"/>
  <c r="R393" i="3" s="1"/>
  <c r="Q394" i="3"/>
  <c r="R394" i="3" s="1"/>
  <c r="T394" i="3" s="1"/>
  <c r="U394" i="3" s="1"/>
  <c r="Q395" i="3"/>
  <c r="R395" i="3" s="1"/>
  <c r="Q396" i="3"/>
  <c r="R396" i="3" s="1"/>
  <c r="T396" i="3" s="1"/>
  <c r="U396" i="3" s="1"/>
  <c r="Q397" i="3"/>
  <c r="R397" i="3" s="1"/>
  <c r="Q398" i="3"/>
  <c r="R398" i="3" s="1"/>
  <c r="T398" i="3" s="1"/>
  <c r="U398" i="3" s="1"/>
  <c r="Q399" i="3"/>
  <c r="R399" i="3" s="1"/>
  <c r="Q400" i="3"/>
  <c r="R400" i="3" s="1"/>
  <c r="T400" i="3" s="1"/>
  <c r="U400" i="3" s="1"/>
  <c r="Q401" i="3"/>
  <c r="R401" i="3" s="1"/>
  <c r="Q402" i="3"/>
  <c r="R402" i="3" s="1"/>
  <c r="T402" i="3" s="1"/>
  <c r="U402" i="3" s="1"/>
  <c r="Q403" i="3"/>
  <c r="R403" i="3" s="1"/>
  <c r="Q404" i="3"/>
  <c r="R404" i="3" s="1"/>
  <c r="T404" i="3" s="1"/>
  <c r="U404" i="3" s="1"/>
  <c r="Q405" i="3"/>
  <c r="R405" i="3" s="1"/>
  <c r="Q406" i="3"/>
  <c r="R406" i="3" s="1"/>
  <c r="T406" i="3" s="1"/>
  <c r="U406" i="3" s="1"/>
  <c r="Q407" i="3"/>
  <c r="R407" i="3" s="1"/>
  <c r="Q408" i="3"/>
  <c r="R408" i="3" s="1"/>
  <c r="T408" i="3" s="1"/>
  <c r="U408" i="3" s="1"/>
  <c r="Q409" i="3"/>
  <c r="R409" i="3" s="1"/>
  <c r="Q410" i="3"/>
  <c r="R410" i="3" s="1"/>
  <c r="T410" i="3" s="1"/>
  <c r="U410" i="3" s="1"/>
  <c r="Q411" i="3"/>
  <c r="R411" i="3" s="1"/>
  <c r="Q412" i="3"/>
  <c r="R412" i="3" s="1"/>
  <c r="T412" i="3" s="1"/>
  <c r="U412" i="3" s="1"/>
  <c r="Q413" i="3"/>
  <c r="R413" i="3" s="1"/>
  <c r="Q414" i="3"/>
  <c r="R414" i="3" s="1"/>
  <c r="T414" i="3" s="1"/>
  <c r="U414" i="3" s="1"/>
  <c r="Q415" i="3"/>
  <c r="R415" i="3" s="1"/>
  <c r="Q416" i="3"/>
  <c r="R416" i="3" s="1"/>
  <c r="T416" i="3" s="1"/>
  <c r="U416" i="3" s="1"/>
  <c r="Q417" i="3"/>
  <c r="R417" i="3" s="1"/>
  <c r="Q418" i="3"/>
  <c r="R418" i="3" s="1"/>
  <c r="T418" i="3" s="1"/>
  <c r="U418" i="3" s="1"/>
  <c r="Q419" i="3"/>
  <c r="R419" i="3" s="1"/>
  <c r="Q420" i="3"/>
  <c r="R420" i="3" s="1"/>
  <c r="T420" i="3" s="1"/>
  <c r="U420" i="3" s="1"/>
  <c r="Q421" i="3"/>
  <c r="R421" i="3" s="1"/>
  <c r="Q422" i="3"/>
  <c r="R422" i="3" s="1"/>
  <c r="T422" i="3" s="1"/>
  <c r="U422" i="3" s="1"/>
  <c r="Q423" i="3"/>
  <c r="R423" i="3" s="1"/>
  <c r="Q424" i="3"/>
  <c r="R424" i="3" s="1"/>
  <c r="T424" i="3" s="1"/>
  <c r="U424" i="3" s="1"/>
  <c r="Q425" i="3"/>
  <c r="R425" i="3" s="1"/>
  <c r="Q426" i="3"/>
  <c r="R426" i="3" s="1"/>
  <c r="T426" i="3" s="1"/>
  <c r="U426" i="3" s="1"/>
  <c r="Q427" i="3"/>
  <c r="R427" i="3" s="1"/>
  <c r="Q428" i="3"/>
  <c r="R428" i="3" s="1"/>
  <c r="T428" i="3" s="1"/>
  <c r="U428" i="3" s="1"/>
  <c r="Q429" i="3"/>
  <c r="R429" i="3" s="1"/>
  <c r="T429" i="3" s="1"/>
  <c r="U429" i="3" s="1"/>
  <c r="Q430" i="3"/>
  <c r="R430" i="3" s="1"/>
  <c r="T430" i="3" s="1"/>
  <c r="U430" i="3" s="1"/>
  <c r="Q431" i="3"/>
  <c r="R431" i="3" s="1"/>
  <c r="T431" i="3" s="1"/>
  <c r="U431" i="3" s="1"/>
  <c r="Q432" i="3"/>
  <c r="R432" i="3" s="1"/>
  <c r="T432" i="3" s="1"/>
  <c r="U432" i="3" s="1"/>
  <c r="Q433" i="3"/>
  <c r="R433" i="3" s="1"/>
  <c r="T433" i="3" s="1"/>
  <c r="U433" i="3" s="1"/>
  <c r="Q434" i="3"/>
  <c r="R434" i="3" s="1"/>
  <c r="T434" i="3" s="1"/>
  <c r="U434" i="3" s="1"/>
  <c r="Q435" i="3"/>
  <c r="R435" i="3" s="1"/>
  <c r="T435" i="3" s="1"/>
  <c r="U435" i="3" s="1"/>
  <c r="Q436" i="3"/>
  <c r="R436" i="3" s="1"/>
  <c r="T436" i="3" s="1"/>
  <c r="U436" i="3" s="1"/>
  <c r="Q437" i="3"/>
  <c r="R437" i="3" s="1"/>
  <c r="T437" i="3" s="1"/>
  <c r="U437" i="3" s="1"/>
  <c r="Q438" i="3"/>
  <c r="R438" i="3" s="1"/>
  <c r="T438" i="3" s="1"/>
  <c r="U438" i="3" s="1"/>
  <c r="Q439" i="3"/>
  <c r="R439" i="3" s="1"/>
  <c r="T439" i="3" s="1"/>
  <c r="U439" i="3" s="1"/>
  <c r="Q440" i="3"/>
  <c r="R440" i="3" s="1"/>
  <c r="T440" i="3" s="1"/>
  <c r="U440" i="3" s="1"/>
  <c r="Q441" i="3"/>
  <c r="R441" i="3" s="1"/>
  <c r="T441" i="3" s="1"/>
  <c r="U441" i="3" s="1"/>
  <c r="Q442" i="3"/>
  <c r="R442" i="3" s="1"/>
  <c r="T442" i="3" s="1"/>
  <c r="U442" i="3" s="1"/>
  <c r="Q443" i="3"/>
  <c r="R443" i="3" s="1"/>
  <c r="T443" i="3" s="1"/>
  <c r="U443" i="3" s="1"/>
  <c r="Q444" i="3"/>
  <c r="R444" i="3" s="1"/>
  <c r="T444" i="3" s="1"/>
  <c r="U444" i="3" s="1"/>
  <c r="Q445" i="3"/>
  <c r="R445" i="3" s="1"/>
  <c r="T445" i="3" s="1"/>
  <c r="U445" i="3" s="1"/>
  <c r="Q446" i="3"/>
  <c r="R446" i="3" s="1"/>
  <c r="T446" i="3" s="1"/>
  <c r="U446" i="3" s="1"/>
  <c r="Q447" i="3"/>
  <c r="R447" i="3" s="1"/>
  <c r="T447" i="3" s="1"/>
  <c r="U447" i="3" s="1"/>
  <c r="Q448" i="3"/>
  <c r="R448" i="3" s="1"/>
  <c r="T448" i="3" s="1"/>
  <c r="U448" i="3" s="1"/>
  <c r="Q449" i="3"/>
  <c r="R449" i="3" s="1"/>
  <c r="T449" i="3" s="1"/>
  <c r="U449" i="3" s="1"/>
  <c r="Q450" i="3"/>
  <c r="R450" i="3" s="1"/>
  <c r="T450" i="3" s="1"/>
  <c r="U450" i="3" s="1"/>
  <c r="Q451" i="3"/>
  <c r="R451" i="3" s="1"/>
  <c r="T451" i="3" s="1"/>
  <c r="U451" i="3" s="1"/>
  <c r="Q452" i="3"/>
  <c r="R452" i="3" s="1"/>
  <c r="T452" i="3" s="1"/>
  <c r="U452" i="3" s="1"/>
  <c r="Q453" i="3"/>
  <c r="R453" i="3" s="1"/>
  <c r="T453" i="3" s="1"/>
  <c r="U453" i="3" s="1"/>
  <c r="Q454" i="3"/>
  <c r="R454" i="3" s="1"/>
  <c r="T454" i="3" s="1"/>
  <c r="U454" i="3" s="1"/>
  <c r="Q455" i="3"/>
  <c r="R455" i="3" s="1"/>
  <c r="T455" i="3" s="1"/>
  <c r="U455" i="3" s="1"/>
  <c r="Q456" i="3"/>
  <c r="R456" i="3" s="1"/>
  <c r="T456" i="3" s="1"/>
  <c r="U456" i="3" s="1"/>
  <c r="Q457" i="3"/>
  <c r="R457" i="3" s="1"/>
  <c r="T457" i="3" s="1"/>
  <c r="U457" i="3" s="1"/>
  <c r="Q458" i="3"/>
  <c r="R458" i="3" s="1"/>
  <c r="T458" i="3" s="1"/>
  <c r="U458" i="3" s="1"/>
  <c r="Q459" i="3"/>
  <c r="R459" i="3" s="1"/>
  <c r="T459" i="3" s="1"/>
  <c r="U459" i="3" s="1"/>
  <c r="Q460" i="3"/>
  <c r="R460" i="3" s="1"/>
  <c r="T460" i="3" s="1"/>
  <c r="U460" i="3" s="1"/>
  <c r="Q461" i="3"/>
  <c r="R461" i="3" s="1"/>
  <c r="T461" i="3" s="1"/>
  <c r="U461" i="3" s="1"/>
  <c r="Q462" i="3"/>
  <c r="R462" i="3" s="1"/>
  <c r="T462" i="3" s="1"/>
  <c r="U462" i="3" s="1"/>
  <c r="Q463" i="3"/>
  <c r="R463" i="3" s="1"/>
  <c r="T463" i="3" s="1"/>
  <c r="U463" i="3" s="1"/>
  <c r="Q464" i="3"/>
  <c r="R464" i="3" s="1"/>
  <c r="T464" i="3" s="1"/>
  <c r="U464" i="3" s="1"/>
  <c r="Q465" i="3"/>
  <c r="R465" i="3" s="1"/>
  <c r="T465" i="3" s="1"/>
  <c r="U465" i="3" s="1"/>
  <c r="Q466" i="3"/>
  <c r="R466" i="3" s="1"/>
  <c r="T466" i="3" s="1"/>
  <c r="U466" i="3" s="1"/>
  <c r="Q467" i="3"/>
  <c r="R467" i="3" s="1"/>
  <c r="T467" i="3" s="1"/>
  <c r="U467" i="3" s="1"/>
  <c r="Q468" i="3"/>
  <c r="R468" i="3" s="1"/>
  <c r="T468" i="3" s="1"/>
  <c r="U468" i="3" s="1"/>
  <c r="Q469" i="3"/>
  <c r="R469" i="3" s="1"/>
  <c r="T469" i="3" s="1"/>
  <c r="U469" i="3" s="1"/>
  <c r="Q470" i="3"/>
  <c r="R470" i="3" s="1"/>
  <c r="T470" i="3" s="1"/>
  <c r="U470" i="3" s="1"/>
  <c r="Q471" i="3"/>
  <c r="R471" i="3" s="1"/>
  <c r="T471" i="3" s="1"/>
  <c r="U471" i="3" s="1"/>
  <c r="Q472" i="3"/>
  <c r="R472" i="3" s="1"/>
  <c r="T472" i="3" s="1"/>
  <c r="U472" i="3" s="1"/>
  <c r="Q473" i="3"/>
  <c r="R473" i="3" s="1"/>
  <c r="T473" i="3" s="1"/>
  <c r="U473" i="3" s="1"/>
  <c r="Q474" i="3"/>
  <c r="R474" i="3" s="1"/>
  <c r="T474" i="3" s="1"/>
  <c r="U474" i="3" s="1"/>
  <c r="Q475" i="3"/>
  <c r="R475" i="3" s="1"/>
  <c r="T475" i="3" s="1"/>
  <c r="U475" i="3" s="1"/>
  <c r="Q476" i="3"/>
  <c r="R476" i="3" s="1"/>
  <c r="T476" i="3" s="1"/>
  <c r="U476" i="3" s="1"/>
  <c r="Q477" i="3"/>
  <c r="R477" i="3" s="1"/>
  <c r="T477" i="3" s="1"/>
  <c r="U477" i="3" s="1"/>
  <c r="Q478" i="3"/>
  <c r="R478" i="3" s="1"/>
  <c r="T478" i="3" s="1"/>
  <c r="U478" i="3" s="1"/>
  <c r="Q479" i="3"/>
  <c r="R479" i="3" s="1"/>
  <c r="T479" i="3" s="1"/>
  <c r="U479" i="3" s="1"/>
  <c r="Q480" i="3"/>
  <c r="R480" i="3" s="1"/>
  <c r="T480" i="3" s="1"/>
  <c r="U480" i="3" s="1"/>
  <c r="Q481" i="3"/>
  <c r="R481" i="3" s="1"/>
  <c r="T481" i="3" s="1"/>
  <c r="U481" i="3" s="1"/>
  <c r="Q482" i="3"/>
  <c r="R482" i="3" s="1"/>
  <c r="T482" i="3" s="1"/>
  <c r="U482" i="3" s="1"/>
  <c r="Q483" i="3"/>
  <c r="R483" i="3" s="1"/>
  <c r="T483" i="3" s="1"/>
  <c r="U483" i="3" s="1"/>
  <c r="Q484" i="3"/>
  <c r="R484" i="3" s="1"/>
  <c r="T484" i="3" s="1"/>
  <c r="U484" i="3" s="1"/>
  <c r="Q485" i="3"/>
  <c r="R485" i="3" s="1"/>
  <c r="T485" i="3" s="1"/>
  <c r="U485" i="3" s="1"/>
  <c r="Q486" i="3"/>
  <c r="R486" i="3" s="1"/>
  <c r="T486" i="3" s="1"/>
  <c r="U486" i="3" s="1"/>
  <c r="Q487" i="3"/>
  <c r="R487" i="3" s="1"/>
  <c r="T487" i="3" s="1"/>
  <c r="U487" i="3" s="1"/>
  <c r="Q488" i="3"/>
  <c r="R488" i="3" s="1"/>
  <c r="T488" i="3" s="1"/>
  <c r="U488" i="3" s="1"/>
  <c r="Q489" i="3"/>
  <c r="R489" i="3" s="1"/>
  <c r="T489" i="3" s="1"/>
  <c r="U489" i="3" s="1"/>
  <c r="Q490" i="3"/>
  <c r="R490" i="3" s="1"/>
  <c r="T490" i="3" s="1"/>
  <c r="U490" i="3" s="1"/>
  <c r="Q491" i="3"/>
  <c r="R491" i="3" s="1"/>
  <c r="T491" i="3" s="1"/>
  <c r="U491" i="3" s="1"/>
  <c r="Q492" i="3"/>
  <c r="R492" i="3" s="1"/>
  <c r="T492" i="3" s="1"/>
  <c r="U492" i="3" s="1"/>
  <c r="Q493" i="3"/>
  <c r="R493" i="3" s="1"/>
  <c r="T493" i="3" s="1"/>
  <c r="U493" i="3" s="1"/>
  <c r="Q494" i="3"/>
  <c r="R494" i="3" s="1"/>
  <c r="T494" i="3" s="1"/>
  <c r="U494" i="3" s="1"/>
  <c r="Q495" i="3"/>
  <c r="R495" i="3" s="1"/>
  <c r="T495" i="3" s="1"/>
  <c r="U495" i="3" s="1"/>
  <c r="Q496" i="3"/>
  <c r="R496" i="3" s="1"/>
  <c r="T496" i="3" s="1"/>
  <c r="U496" i="3" s="1"/>
  <c r="Q497" i="3"/>
  <c r="R497" i="3" s="1"/>
  <c r="T497" i="3" s="1"/>
  <c r="U497" i="3" s="1"/>
  <c r="Q498" i="3"/>
  <c r="R498" i="3" s="1"/>
  <c r="T498" i="3" s="1"/>
  <c r="U498" i="3" s="1"/>
  <c r="Q499" i="3"/>
  <c r="R499" i="3" s="1"/>
  <c r="T499" i="3" s="1"/>
  <c r="U499" i="3" s="1"/>
  <c r="Q500" i="3"/>
  <c r="R500" i="3" s="1"/>
  <c r="T500" i="3" s="1"/>
  <c r="U500" i="3" s="1"/>
  <c r="Q501" i="3"/>
  <c r="R501" i="3" s="1"/>
  <c r="T501" i="3" s="1"/>
  <c r="U501" i="3" s="1"/>
  <c r="Q502" i="3"/>
  <c r="R502" i="3" s="1"/>
  <c r="T502" i="3" s="1"/>
  <c r="U502" i="3" s="1"/>
  <c r="Q3" i="3"/>
  <c r="R3" i="3" s="1"/>
  <c r="T3" i="3" s="1"/>
  <c r="U3" i="3" s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3" i="3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3" i="3"/>
  <c r="F23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 s="1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0" i="3"/>
  <c r="F70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6" i="3"/>
  <c r="F86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0" i="3"/>
  <c r="F130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145" i="3"/>
  <c r="F145" i="3" s="1"/>
  <c r="E146" i="3"/>
  <c r="F146" i="3" s="1"/>
  <c r="E147" i="3"/>
  <c r="F147" i="3" s="1"/>
  <c r="E148" i="3"/>
  <c r="F148" i="3" s="1"/>
  <c r="E149" i="3"/>
  <c r="F149" i="3" s="1"/>
  <c r="E150" i="3"/>
  <c r="F150" i="3" s="1"/>
  <c r="E151" i="3"/>
  <c r="F151" i="3" s="1"/>
  <c r="E152" i="3"/>
  <c r="F152" i="3" s="1"/>
  <c r="E153" i="3"/>
  <c r="F153" i="3" s="1"/>
  <c r="E154" i="3"/>
  <c r="F154" i="3" s="1"/>
  <c r="E155" i="3"/>
  <c r="F155" i="3" s="1"/>
  <c r="E156" i="3"/>
  <c r="F156" i="3" s="1"/>
  <c r="E157" i="3"/>
  <c r="F157" i="3" s="1"/>
  <c r="E158" i="3"/>
  <c r="F158" i="3" s="1"/>
  <c r="E159" i="3"/>
  <c r="F159" i="3" s="1"/>
  <c r="E160" i="3"/>
  <c r="F160" i="3" s="1"/>
  <c r="E161" i="3"/>
  <c r="F161" i="3" s="1"/>
  <c r="E162" i="3"/>
  <c r="F162" i="3" s="1"/>
  <c r="E163" i="3"/>
  <c r="F163" i="3" s="1"/>
  <c r="E164" i="3"/>
  <c r="F164" i="3" s="1"/>
  <c r="E165" i="3"/>
  <c r="F165" i="3" s="1"/>
  <c r="E166" i="3"/>
  <c r="F166" i="3" s="1"/>
  <c r="E167" i="3"/>
  <c r="F167" i="3" s="1"/>
  <c r="E168" i="3"/>
  <c r="F168" i="3" s="1"/>
  <c r="E169" i="3"/>
  <c r="F169" i="3" s="1"/>
  <c r="E170" i="3"/>
  <c r="F170" i="3" s="1"/>
  <c r="E171" i="3"/>
  <c r="F171" i="3" s="1"/>
  <c r="E172" i="3"/>
  <c r="F172" i="3" s="1"/>
  <c r="E173" i="3"/>
  <c r="F173" i="3" s="1"/>
  <c r="E174" i="3"/>
  <c r="F174" i="3" s="1"/>
  <c r="E175" i="3"/>
  <c r="F175" i="3" s="1"/>
  <c r="E176" i="3"/>
  <c r="F176" i="3" s="1"/>
  <c r="E177" i="3"/>
  <c r="F177" i="3" s="1"/>
  <c r="E178" i="3"/>
  <c r="F178" i="3" s="1"/>
  <c r="E179" i="3"/>
  <c r="F179" i="3" s="1"/>
  <c r="E180" i="3"/>
  <c r="F180" i="3" s="1"/>
  <c r="E181" i="3"/>
  <c r="F181" i="3" s="1"/>
  <c r="E182" i="3"/>
  <c r="F182" i="3" s="1"/>
  <c r="E183" i="3"/>
  <c r="F183" i="3" s="1"/>
  <c r="E184" i="3"/>
  <c r="F184" i="3" s="1"/>
  <c r="E185" i="3"/>
  <c r="F185" i="3" s="1"/>
  <c r="E186" i="3"/>
  <c r="F186" i="3" s="1"/>
  <c r="E187" i="3"/>
  <c r="F187" i="3" s="1"/>
  <c r="E188" i="3"/>
  <c r="F188" i="3" s="1"/>
  <c r="E189" i="3"/>
  <c r="F189" i="3" s="1"/>
  <c r="E190" i="3"/>
  <c r="F190" i="3" s="1"/>
  <c r="E191" i="3"/>
  <c r="F191" i="3" s="1"/>
  <c r="E192" i="3"/>
  <c r="F192" i="3" s="1"/>
  <c r="E193" i="3"/>
  <c r="F193" i="3" s="1"/>
  <c r="E194" i="3"/>
  <c r="F194" i="3" s="1"/>
  <c r="E195" i="3"/>
  <c r="F195" i="3" s="1"/>
  <c r="E196" i="3"/>
  <c r="F196" i="3" s="1"/>
  <c r="E197" i="3"/>
  <c r="F197" i="3" s="1"/>
  <c r="E198" i="3"/>
  <c r="F198" i="3" s="1"/>
  <c r="E199" i="3"/>
  <c r="F199" i="3" s="1"/>
  <c r="E200" i="3"/>
  <c r="F200" i="3" s="1"/>
  <c r="E201" i="3"/>
  <c r="F201" i="3" s="1"/>
  <c r="E202" i="3"/>
  <c r="F202" i="3" s="1"/>
  <c r="E203" i="3"/>
  <c r="F203" i="3" s="1"/>
  <c r="E204" i="3"/>
  <c r="F204" i="3" s="1"/>
  <c r="E205" i="3"/>
  <c r="F205" i="3" s="1"/>
  <c r="E206" i="3"/>
  <c r="F206" i="3" s="1"/>
  <c r="E207" i="3"/>
  <c r="F207" i="3" s="1"/>
  <c r="E208" i="3"/>
  <c r="F208" i="3" s="1"/>
  <c r="E209" i="3"/>
  <c r="F209" i="3" s="1"/>
  <c r="E210" i="3"/>
  <c r="F210" i="3" s="1"/>
  <c r="E211" i="3"/>
  <c r="F211" i="3" s="1"/>
  <c r="E212" i="3"/>
  <c r="F212" i="3" s="1"/>
  <c r="E213" i="3"/>
  <c r="F213" i="3" s="1"/>
  <c r="E214" i="3"/>
  <c r="F214" i="3" s="1"/>
  <c r="E215" i="3"/>
  <c r="F215" i="3" s="1"/>
  <c r="E216" i="3"/>
  <c r="F216" i="3" s="1"/>
  <c r="E217" i="3"/>
  <c r="F217" i="3" s="1"/>
  <c r="E218" i="3"/>
  <c r="F218" i="3" s="1"/>
  <c r="E219" i="3"/>
  <c r="F219" i="3" s="1"/>
  <c r="E220" i="3"/>
  <c r="F220" i="3" s="1"/>
  <c r="E221" i="3"/>
  <c r="F221" i="3" s="1"/>
  <c r="E222" i="3"/>
  <c r="F222" i="3" s="1"/>
  <c r="E223" i="3"/>
  <c r="F223" i="3" s="1"/>
  <c r="E224" i="3"/>
  <c r="F224" i="3" s="1"/>
  <c r="E225" i="3"/>
  <c r="F225" i="3" s="1"/>
  <c r="E226" i="3"/>
  <c r="F226" i="3" s="1"/>
  <c r="E227" i="3"/>
  <c r="F227" i="3" s="1"/>
  <c r="E228" i="3"/>
  <c r="F228" i="3" s="1"/>
  <c r="E229" i="3"/>
  <c r="F229" i="3" s="1"/>
  <c r="E230" i="3"/>
  <c r="F230" i="3" s="1"/>
  <c r="E231" i="3"/>
  <c r="F231" i="3" s="1"/>
  <c r="E232" i="3"/>
  <c r="F232" i="3" s="1"/>
  <c r="E233" i="3"/>
  <c r="F233" i="3" s="1"/>
  <c r="E234" i="3"/>
  <c r="F234" i="3" s="1"/>
  <c r="E235" i="3"/>
  <c r="F235" i="3" s="1"/>
  <c r="E236" i="3"/>
  <c r="F236" i="3" s="1"/>
  <c r="E237" i="3"/>
  <c r="F237" i="3" s="1"/>
  <c r="E238" i="3"/>
  <c r="F238" i="3" s="1"/>
  <c r="E239" i="3"/>
  <c r="F239" i="3" s="1"/>
  <c r="E240" i="3"/>
  <c r="F240" i="3" s="1"/>
  <c r="E241" i="3"/>
  <c r="F241" i="3" s="1"/>
  <c r="E242" i="3"/>
  <c r="F242" i="3" s="1"/>
  <c r="E243" i="3"/>
  <c r="F243" i="3" s="1"/>
  <c r="E244" i="3"/>
  <c r="F244" i="3" s="1"/>
  <c r="E245" i="3"/>
  <c r="F245" i="3" s="1"/>
  <c r="E246" i="3"/>
  <c r="F246" i="3" s="1"/>
  <c r="E247" i="3"/>
  <c r="F247" i="3" s="1"/>
  <c r="E248" i="3"/>
  <c r="F248" i="3" s="1"/>
  <c r="E249" i="3"/>
  <c r="F249" i="3" s="1"/>
  <c r="E250" i="3"/>
  <c r="F250" i="3" s="1"/>
  <c r="E251" i="3"/>
  <c r="F251" i="3" s="1"/>
  <c r="E252" i="3"/>
  <c r="F252" i="3" s="1"/>
  <c r="E253" i="3"/>
  <c r="F253" i="3" s="1"/>
  <c r="E254" i="3"/>
  <c r="F254" i="3" s="1"/>
  <c r="E255" i="3"/>
  <c r="F255" i="3" s="1"/>
  <c r="E256" i="3"/>
  <c r="F256" i="3" s="1"/>
  <c r="E257" i="3"/>
  <c r="F257" i="3" s="1"/>
  <c r="E258" i="3"/>
  <c r="F258" i="3" s="1"/>
  <c r="E259" i="3"/>
  <c r="F259" i="3" s="1"/>
  <c r="E260" i="3"/>
  <c r="F260" i="3" s="1"/>
  <c r="E261" i="3"/>
  <c r="F261" i="3" s="1"/>
  <c r="E262" i="3"/>
  <c r="F262" i="3" s="1"/>
  <c r="E263" i="3"/>
  <c r="F263" i="3" s="1"/>
  <c r="E264" i="3"/>
  <c r="F264" i="3" s="1"/>
  <c r="E265" i="3"/>
  <c r="F265" i="3" s="1"/>
  <c r="E266" i="3"/>
  <c r="F266" i="3" s="1"/>
  <c r="E267" i="3"/>
  <c r="F267" i="3" s="1"/>
  <c r="E268" i="3"/>
  <c r="F268" i="3" s="1"/>
  <c r="E269" i="3"/>
  <c r="F269" i="3" s="1"/>
  <c r="E270" i="3"/>
  <c r="F270" i="3" s="1"/>
  <c r="E271" i="3"/>
  <c r="F271" i="3" s="1"/>
  <c r="E272" i="3"/>
  <c r="F272" i="3" s="1"/>
  <c r="E273" i="3"/>
  <c r="F273" i="3" s="1"/>
  <c r="E274" i="3"/>
  <c r="F274" i="3" s="1"/>
  <c r="E275" i="3"/>
  <c r="F275" i="3" s="1"/>
  <c r="E276" i="3"/>
  <c r="F276" i="3" s="1"/>
  <c r="E277" i="3"/>
  <c r="F277" i="3" s="1"/>
  <c r="E278" i="3"/>
  <c r="F278" i="3" s="1"/>
  <c r="E279" i="3"/>
  <c r="F279" i="3" s="1"/>
  <c r="E280" i="3"/>
  <c r="F280" i="3" s="1"/>
  <c r="E281" i="3"/>
  <c r="F281" i="3" s="1"/>
  <c r="E282" i="3"/>
  <c r="F282" i="3" s="1"/>
  <c r="E283" i="3"/>
  <c r="F283" i="3" s="1"/>
  <c r="E284" i="3"/>
  <c r="F284" i="3" s="1"/>
  <c r="E285" i="3"/>
  <c r="F285" i="3" s="1"/>
  <c r="E286" i="3"/>
  <c r="F286" i="3" s="1"/>
  <c r="E287" i="3"/>
  <c r="F287" i="3" s="1"/>
  <c r="E288" i="3"/>
  <c r="F288" i="3" s="1"/>
  <c r="E289" i="3"/>
  <c r="F289" i="3" s="1"/>
  <c r="E290" i="3"/>
  <c r="F290" i="3" s="1"/>
  <c r="E291" i="3"/>
  <c r="F291" i="3" s="1"/>
  <c r="E292" i="3"/>
  <c r="F292" i="3" s="1"/>
  <c r="E293" i="3"/>
  <c r="F293" i="3" s="1"/>
  <c r="E294" i="3"/>
  <c r="F294" i="3" s="1"/>
  <c r="E295" i="3"/>
  <c r="F295" i="3" s="1"/>
  <c r="E296" i="3"/>
  <c r="F296" i="3" s="1"/>
  <c r="E297" i="3"/>
  <c r="F297" i="3" s="1"/>
  <c r="E298" i="3"/>
  <c r="F298" i="3" s="1"/>
  <c r="E299" i="3"/>
  <c r="F299" i="3" s="1"/>
  <c r="E300" i="3"/>
  <c r="F300" i="3" s="1"/>
  <c r="E301" i="3"/>
  <c r="F301" i="3" s="1"/>
  <c r="E302" i="3"/>
  <c r="F302" i="3" s="1"/>
  <c r="E303" i="3"/>
  <c r="F303" i="3" s="1"/>
  <c r="E304" i="3"/>
  <c r="F304" i="3" s="1"/>
  <c r="E305" i="3"/>
  <c r="F305" i="3" s="1"/>
  <c r="E306" i="3"/>
  <c r="F306" i="3" s="1"/>
  <c r="E307" i="3"/>
  <c r="F307" i="3" s="1"/>
  <c r="E308" i="3"/>
  <c r="F308" i="3" s="1"/>
  <c r="E309" i="3"/>
  <c r="F309" i="3" s="1"/>
  <c r="E310" i="3"/>
  <c r="F310" i="3" s="1"/>
  <c r="E311" i="3"/>
  <c r="F311" i="3" s="1"/>
  <c r="E312" i="3"/>
  <c r="F312" i="3" s="1"/>
  <c r="E313" i="3"/>
  <c r="F313" i="3" s="1"/>
  <c r="E314" i="3"/>
  <c r="F314" i="3" s="1"/>
  <c r="E315" i="3"/>
  <c r="F315" i="3" s="1"/>
  <c r="E316" i="3"/>
  <c r="F316" i="3" s="1"/>
  <c r="E317" i="3"/>
  <c r="F317" i="3" s="1"/>
  <c r="E318" i="3"/>
  <c r="F318" i="3" s="1"/>
  <c r="E319" i="3"/>
  <c r="F319" i="3" s="1"/>
  <c r="E320" i="3"/>
  <c r="F320" i="3" s="1"/>
  <c r="E321" i="3"/>
  <c r="F321" i="3" s="1"/>
  <c r="E322" i="3"/>
  <c r="F322" i="3" s="1"/>
  <c r="E323" i="3"/>
  <c r="F323" i="3" s="1"/>
  <c r="H323" i="3" s="1"/>
  <c r="E324" i="3"/>
  <c r="F324" i="3" s="1"/>
  <c r="E325" i="3"/>
  <c r="F325" i="3" s="1"/>
  <c r="H325" i="3" s="1"/>
  <c r="E326" i="3"/>
  <c r="F326" i="3" s="1"/>
  <c r="H326" i="3" s="1"/>
  <c r="E327" i="3"/>
  <c r="F327" i="3" s="1"/>
  <c r="H327" i="3" s="1"/>
  <c r="E328" i="3"/>
  <c r="F328" i="3" s="1"/>
  <c r="H328" i="3" s="1"/>
  <c r="E329" i="3"/>
  <c r="F329" i="3" s="1"/>
  <c r="H329" i="3" s="1"/>
  <c r="E330" i="3"/>
  <c r="F330" i="3" s="1"/>
  <c r="H330" i="3" s="1"/>
  <c r="E331" i="3"/>
  <c r="F331" i="3" s="1"/>
  <c r="H331" i="3" s="1"/>
  <c r="E332" i="3"/>
  <c r="F332" i="3" s="1"/>
  <c r="H332" i="3" s="1"/>
  <c r="E333" i="3"/>
  <c r="F333" i="3" s="1"/>
  <c r="H333" i="3" s="1"/>
  <c r="E334" i="3"/>
  <c r="F334" i="3" s="1"/>
  <c r="H334" i="3" s="1"/>
  <c r="E335" i="3"/>
  <c r="F335" i="3" s="1"/>
  <c r="H335" i="3" s="1"/>
  <c r="E336" i="3"/>
  <c r="F336" i="3" s="1"/>
  <c r="H336" i="3" s="1"/>
  <c r="E337" i="3"/>
  <c r="F337" i="3" s="1"/>
  <c r="H337" i="3" s="1"/>
  <c r="E338" i="3"/>
  <c r="F338" i="3" s="1"/>
  <c r="H338" i="3" s="1"/>
  <c r="E339" i="3"/>
  <c r="F339" i="3" s="1"/>
  <c r="H339" i="3" s="1"/>
  <c r="E340" i="3"/>
  <c r="F340" i="3" s="1"/>
  <c r="H340" i="3" s="1"/>
  <c r="E341" i="3"/>
  <c r="F341" i="3" s="1"/>
  <c r="H341" i="3" s="1"/>
  <c r="E342" i="3"/>
  <c r="F342" i="3" s="1"/>
  <c r="H342" i="3" s="1"/>
  <c r="E343" i="3"/>
  <c r="F343" i="3" s="1"/>
  <c r="H343" i="3" s="1"/>
  <c r="E344" i="3"/>
  <c r="F344" i="3" s="1"/>
  <c r="H344" i="3" s="1"/>
  <c r="E345" i="3"/>
  <c r="F345" i="3" s="1"/>
  <c r="H345" i="3" s="1"/>
  <c r="E346" i="3"/>
  <c r="F346" i="3" s="1"/>
  <c r="H346" i="3" s="1"/>
  <c r="I346" i="3" s="1"/>
  <c r="E347" i="3"/>
  <c r="F347" i="3" s="1"/>
  <c r="H347" i="3" s="1"/>
  <c r="E348" i="3"/>
  <c r="F348" i="3" s="1"/>
  <c r="H348" i="3" s="1"/>
  <c r="I348" i="3" s="1"/>
  <c r="E349" i="3"/>
  <c r="F349" i="3" s="1"/>
  <c r="H349" i="3" s="1"/>
  <c r="E350" i="3"/>
  <c r="F350" i="3" s="1"/>
  <c r="H350" i="3" s="1"/>
  <c r="I350" i="3" s="1"/>
  <c r="E351" i="3"/>
  <c r="F351" i="3" s="1"/>
  <c r="H351" i="3" s="1"/>
  <c r="E352" i="3"/>
  <c r="F352" i="3" s="1"/>
  <c r="H352" i="3" s="1"/>
  <c r="I352" i="3" s="1"/>
  <c r="E353" i="3"/>
  <c r="F353" i="3" s="1"/>
  <c r="H353" i="3" s="1"/>
  <c r="E354" i="3"/>
  <c r="F354" i="3" s="1"/>
  <c r="H354" i="3" s="1"/>
  <c r="I354" i="3" s="1"/>
  <c r="E355" i="3"/>
  <c r="F355" i="3" s="1"/>
  <c r="H355" i="3" s="1"/>
  <c r="E356" i="3"/>
  <c r="F356" i="3" s="1"/>
  <c r="H356" i="3" s="1"/>
  <c r="I356" i="3" s="1"/>
  <c r="E357" i="3"/>
  <c r="F357" i="3" s="1"/>
  <c r="H357" i="3" s="1"/>
  <c r="E358" i="3"/>
  <c r="F358" i="3" s="1"/>
  <c r="H358" i="3" s="1"/>
  <c r="I358" i="3" s="1"/>
  <c r="E359" i="3"/>
  <c r="F359" i="3" s="1"/>
  <c r="H359" i="3" s="1"/>
  <c r="E360" i="3"/>
  <c r="F360" i="3" s="1"/>
  <c r="H360" i="3" s="1"/>
  <c r="I360" i="3" s="1"/>
  <c r="E361" i="3"/>
  <c r="F361" i="3" s="1"/>
  <c r="H361" i="3" s="1"/>
  <c r="E362" i="3"/>
  <c r="F362" i="3" s="1"/>
  <c r="H362" i="3" s="1"/>
  <c r="I362" i="3" s="1"/>
  <c r="E363" i="3"/>
  <c r="F363" i="3" s="1"/>
  <c r="H363" i="3" s="1"/>
  <c r="E364" i="3"/>
  <c r="F364" i="3" s="1"/>
  <c r="H364" i="3" s="1"/>
  <c r="I364" i="3" s="1"/>
  <c r="E365" i="3"/>
  <c r="F365" i="3" s="1"/>
  <c r="H365" i="3" s="1"/>
  <c r="E366" i="3"/>
  <c r="F366" i="3" s="1"/>
  <c r="H366" i="3" s="1"/>
  <c r="I366" i="3" s="1"/>
  <c r="E367" i="3"/>
  <c r="F367" i="3" s="1"/>
  <c r="H367" i="3" s="1"/>
  <c r="E368" i="3"/>
  <c r="F368" i="3" s="1"/>
  <c r="H368" i="3" s="1"/>
  <c r="I368" i="3" s="1"/>
  <c r="E369" i="3"/>
  <c r="F369" i="3" s="1"/>
  <c r="H369" i="3" s="1"/>
  <c r="E370" i="3"/>
  <c r="F370" i="3" s="1"/>
  <c r="H370" i="3" s="1"/>
  <c r="I370" i="3" s="1"/>
  <c r="E371" i="3"/>
  <c r="F371" i="3" s="1"/>
  <c r="H371" i="3" s="1"/>
  <c r="E372" i="3"/>
  <c r="F372" i="3" s="1"/>
  <c r="H372" i="3" s="1"/>
  <c r="I372" i="3" s="1"/>
  <c r="E373" i="3"/>
  <c r="F373" i="3" s="1"/>
  <c r="H373" i="3" s="1"/>
  <c r="E374" i="3"/>
  <c r="F374" i="3" s="1"/>
  <c r="H374" i="3" s="1"/>
  <c r="I374" i="3" s="1"/>
  <c r="E375" i="3"/>
  <c r="F375" i="3" s="1"/>
  <c r="H375" i="3" s="1"/>
  <c r="E376" i="3"/>
  <c r="F376" i="3" s="1"/>
  <c r="H376" i="3" s="1"/>
  <c r="I376" i="3" s="1"/>
  <c r="E377" i="3"/>
  <c r="F377" i="3" s="1"/>
  <c r="H377" i="3" s="1"/>
  <c r="E378" i="3"/>
  <c r="F378" i="3" s="1"/>
  <c r="H378" i="3" s="1"/>
  <c r="I378" i="3" s="1"/>
  <c r="E379" i="3"/>
  <c r="F379" i="3" s="1"/>
  <c r="H379" i="3" s="1"/>
  <c r="E380" i="3"/>
  <c r="F380" i="3" s="1"/>
  <c r="H380" i="3" s="1"/>
  <c r="I380" i="3" s="1"/>
  <c r="E381" i="3"/>
  <c r="F381" i="3" s="1"/>
  <c r="H381" i="3" s="1"/>
  <c r="E382" i="3"/>
  <c r="F382" i="3" s="1"/>
  <c r="H382" i="3" s="1"/>
  <c r="I382" i="3" s="1"/>
  <c r="E383" i="3"/>
  <c r="F383" i="3" s="1"/>
  <c r="H383" i="3" s="1"/>
  <c r="E384" i="3"/>
  <c r="F384" i="3" s="1"/>
  <c r="H384" i="3" s="1"/>
  <c r="I384" i="3" s="1"/>
  <c r="E385" i="3"/>
  <c r="F385" i="3" s="1"/>
  <c r="H385" i="3" s="1"/>
  <c r="E386" i="3"/>
  <c r="F386" i="3" s="1"/>
  <c r="H386" i="3" s="1"/>
  <c r="I386" i="3" s="1"/>
  <c r="E387" i="3"/>
  <c r="F387" i="3" s="1"/>
  <c r="H387" i="3" s="1"/>
  <c r="E388" i="3"/>
  <c r="F388" i="3" s="1"/>
  <c r="H388" i="3" s="1"/>
  <c r="I388" i="3" s="1"/>
  <c r="E389" i="3"/>
  <c r="F389" i="3" s="1"/>
  <c r="H389" i="3" s="1"/>
  <c r="E390" i="3"/>
  <c r="F390" i="3" s="1"/>
  <c r="H390" i="3" s="1"/>
  <c r="I390" i="3" s="1"/>
  <c r="E391" i="3"/>
  <c r="F391" i="3" s="1"/>
  <c r="H391" i="3" s="1"/>
  <c r="E392" i="3"/>
  <c r="F392" i="3" s="1"/>
  <c r="H392" i="3" s="1"/>
  <c r="I392" i="3" s="1"/>
  <c r="E393" i="3"/>
  <c r="F393" i="3" s="1"/>
  <c r="H393" i="3" s="1"/>
  <c r="E394" i="3"/>
  <c r="F394" i="3" s="1"/>
  <c r="H394" i="3" s="1"/>
  <c r="I394" i="3" s="1"/>
  <c r="E395" i="3"/>
  <c r="F395" i="3" s="1"/>
  <c r="H395" i="3" s="1"/>
  <c r="E396" i="3"/>
  <c r="F396" i="3" s="1"/>
  <c r="H396" i="3" s="1"/>
  <c r="I396" i="3" s="1"/>
  <c r="E397" i="3"/>
  <c r="F397" i="3" s="1"/>
  <c r="H397" i="3" s="1"/>
  <c r="E398" i="3"/>
  <c r="F398" i="3" s="1"/>
  <c r="H398" i="3" s="1"/>
  <c r="I398" i="3" s="1"/>
  <c r="E399" i="3"/>
  <c r="F399" i="3" s="1"/>
  <c r="H399" i="3" s="1"/>
  <c r="E400" i="3"/>
  <c r="F400" i="3" s="1"/>
  <c r="H400" i="3" s="1"/>
  <c r="I400" i="3" s="1"/>
  <c r="E401" i="3"/>
  <c r="F401" i="3" s="1"/>
  <c r="H401" i="3" s="1"/>
  <c r="E402" i="3"/>
  <c r="F402" i="3" s="1"/>
  <c r="H402" i="3" s="1"/>
  <c r="I402" i="3" s="1"/>
  <c r="E403" i="3"/>
  <c r="F403" i="3" s="1"/>
  <c r="H403" i="3" s="1"/>
  <c r="E404" i="3"/>
  <c r="F404" i="3" s="1"/>
  <c r="H404" i="3" s="1"/>
  <c r="I404" i="3" s="1"/>
  <c r="E405" i="3"/>
  <c r="F405" i="3" s="1"/>
  <c r="H405" i="3" s="1"/>
  <c r="E406" i="3"/>
  <c r="F406" i="3" s="1"/>
  <c r="H406" i="3" s="1"/>
  <c r="I406" i="3" s="1"/>
  <c r="E407" i="3"/>
  <c r="F407" i="3" s="1"/>
  <c r="H407" i="3" s="1"/>
  <c r="E408" i="3"/>
  <c r="F408" i="3" s="1"/>
  <c r="H408" i="3" s="1"/>
  <c r="I408" i="3" s="1"/>
  <c r="E409" i="3"/>
  <c r="F409" i="3" s="1"/>
  <c r="H409" i="3" s="1"/>
  <c r="E410" i="3"/>
  <c r="F410" i="3" s="1"/>
  <c r="H410" i="3" s="1"/>
  <c r="I410" i="3" s="1"/>
  <c r="E411" i="3"/>
  <c r="F411" i="3" s="1"/>
  <c r="H411" i="3" s="1"/>
  <c r="E412" i="3"/>
  <c r="F412" i="3" s="1"/>
  <c r="H412" i="3" s="1"/>
  <c r="I412" i="3" s="1"/>
  <c r="E413" i="3"/>
  <c r="F413" i="3" s="1"/>
  <c r="H413" i="3" s="1"/>
  <c r="E414" i="3"/>
  <c r="F414" i="3" s="1"/>
  <c r="H414" i="3" s="1"/>
  <c r="I414" i="3" s="1"/>
  <c r="E415" i="3"/>
  <c r="F415" i="3" s="1"/>
  <c r="H415" i="3" s="1"/>
  <c r="E416" i="3"/>
  <c r="F416" i="3" s="1"/>
  <c r="H416" i="3" s="1"/>
  <c r="I416" i="3" s="1"/>
  <c r="E417" i="3"/>
  <c r="F417" i="3" s="1"/>
  <c r="H417" i="3" s="1"/>
  <c r="E418" i="3"/>
  <c r="F418" i="3" s="1"/>
  <c r="H418" i="3" s="1"/>
  <c r="I418" i="3" s="1"/>
  <c r="E419" i="3"/>
  <c r="F419" i="3" s="1"/>
  <c r="H419" i="3" s="1"/>
  <c r="E420" i="3"/>
  <c r="F420" i="3" s="1"/>
  <c r="H420" i="3" s="1"/>
  <c r="I420" i="3" s="1"/>
  <c r="E421" i="3"/>
  <c r="F421" i="3" s="1"/>
  <c r="H421" i="3" s="1"/>
  <c r="E422" i="3"/>
  <c r="F422" i="3" s="1"/>
  <c r="H422" i="3" s="1"/>
  <c r="I422" i="3" s="1"/>
  <c r="E423" i="3"/>
  <c r="F423" i="3" s="1"/>
  <c r="H423" i="3" s="1"/>
  <c r="E424" i="3"/>
  <c r="F424" i="3" s="1"/>
  <c r="H424" i="3" s="1"/>
  <c r="I424" i="3" s="1"/>
  <c r="E425" i="3"/>
  <c r="F425" i="3" s="1"/>
  <c r="H425" i="3" s="1"/>
  <c r="E426" i="3"/>
  <c r="F426" i="3" s="1"/>
  <c r="H426" i="3" s="1"/>
  <c r="I426" i="3" s="1"/>
  <c r="E427" i="3"/>
  <c r="F427" i="3" s="1"/>
  <c r="H427" i="3" s="1"/>
  <c r="E428" i="3"/>
  <c r="F428" i="3" s="1"/>
  <c r="H428" i="3" s="1"/>
  <c r="I428" i="3" s="1"/>
  <c r="E429" i="3"/>
  <c r="F429" i="3" s="1"/>
  <c r="H429" i="3" s="1"/>
  <c r="I429" i="3" s="1"/>
  <c r="E430" i="3"/>
  <c r="F430" i="3" s="1"/>
  <c r="H430" i="3" s="1"/>
  <c r="I430" i="3" s="1"/>
  <c r="E431" i="3"/>
  <c r="F431" i="3" s="1"/>
  <c r="H431" i="3" s="1"/>
  <c r="I431" i="3" s="1"/>
  <c r="E432" i="3"/>
  <c r="F432" i="3" s="1"/>
  <c r="H432" i="3" s="1"/>
  <c r="I432" i="3" s="1"/>
  <c r="E433" i="3"/>
  <c r="F433" i="3" s="1"/>
  <c r="H433" i="3" s="1"/>
  <c r="I433" i="3" s="1"/>
  <c r="E434" i="3"/>
  <c r="F434" i="3" s="1"/>
  <c r="H434" i="3" s="1"/>
  <c r="I434" i="3" s="1"/>
  <c r="E435" i="3"/>
  <c r="F435" i="3" s="1"/>
  <c r="H435" i="3" s="1"/>
  <c r="I435" i="3" s="1"/>
  <c r="E436" i="3"/>
  <c r="F436" i="3" s="1"/>
  <c r="H436" i="3" s="1"/>
  <c r="I436" i="3" s="1"/>
  <c r="E437" i="3"/>
  <c r="F437" i="3" s="1"/>
  <c r="H437" i="3" s="1"/>
  <c r="I437" i="3" s="1"/>
  <c r="E438" i="3"/>
  <c r="F438" i="3" s="1"/>
  <c r="H438" i="3" s="1"/>
  <c r="I438" i="3" s="1"/>
  <c r="E439" i="3"/>
  <c r="F439" i="3" s="1"/>
  <c r="H439" i="3" s="1"/>
  <c r="I439" i="3" s="1"/>
  <c r="E440" i="3"/>
  <c r="F440" i="3" s="1"/>
  <c r="H440" i="3" s="1"/>
  <c r="I440" i="3" s="1"/>
  <c r="E441" i="3"/>
  <c r="F441" i="3" s="1"/>
  <c r="H441" i="3" s="1"/>
  <c r="I441" i="3" s="1"/>
  <c r="E442" i="3"/>
  <c r="F442" i="3" s="1"/>
  <c r="H442" i="3" s="1"/>
  <c r="I442" i="3" s="1"/>
  <c r="E443" i="3"/>
  <c r="F443" i="3" s="1"/>
  <c r="H443" i="3" s="1"/>
  <c r="I443" i="3" s="1"/>
  <c r="E444" i="3"/>
  <c r="F444" i="3" s="1"/>
  <c r="H444" i="3" s="1"/>
  <c r="I444" i="3" s="1"/>
  <c r="E445" i="3"/>
  <c r="F445" i="3" s="1"/>
  <c r="H445" i="3" s="1"/>
  <c r="I445" i="3" s="1"/>
  <c r="E446" i="3"/>
  <c r="F446" i="3" s="1"/>
  <c r="H446" i="3" s="1"/>
  <c r="I446" i="3" s="1"/>
  <c r="E447" i="3"/>
  <c r="F447" i="3" s="1"/>
  <c r="H447" i="3" s="1"/>
  <c r="I447" i="3" s="1"/>
  <c r="E448" i="3"/>
  <c r="F448" i="3" s="1"/>
  <c r="H448" i="3" s="1"/>
  <c r="I448" i="3" s="1"/>
  <c r="E449" i="3"/>
  <c r="F449" i="3" s="1"/>
  <c r="H449" i="3" s="1"/>
  <c r="I449" i="3" s="1"/>
  <c r="E450" i="3"/>
  <c r="F450" i="3" s="1"/>
  <c r="H450" i="3" s="1"/>
  <c r="I450" i="3" s="1"/>
  <c r="E451" i="3"/>
  <c r="F451" i="3" s="1"/>
  <c r="H451" i="3" s="1"/>
  <c r="I451" i="3" s="1"/>
  <c r="E452" i="3"/>
  <c r="F452" i="3" s="1"/>
  <c r="H452" i="3" s="1"/>
  <c r="I452" i="3" s="1"/>
  <c r="E453" i="3"/>
  <c r="F453" i="3" s="1"/>
  <c r="H453" i="3" s="1"/>
  <c r="I453" i="3" s="1"/>
  <c r="E454" i="3"/>
  <c r="F454" i="3" s="1"/>
  <c r="H454" i="3" s="1"/>
  <c r="I454" i="3" s="1"/>
  <c r="E455" i="3"/>
  <c r="F455" i="3" s="1"/>
  <c r="H455" i="3" s="1"/>
  <c r="I455" i="3" s="1"/>
  <c r="E456" i="3"/>
  <c r="F456" i="3" s="1"/>
  <c r="H456" i="3" s="1"/>
  <c r="I456" i="3" s="1"/>
  <c r="E457" i="3"/>
  <c r="F457" i="3" s="1"/>
  <c r="H457" i="3" s="1"/>
  <c r="I457" i="3" s="1"/>
  <c r="E458" i="3"/>
  <c r="F458" i="3" s="1"/>
  <c r="H458" i="3" s="1"/>
  <c r="I458" i="3" s="1"/>
  <c r="E459" i="3"/>
  <c r="F459" i="3" s="1"/>
  <c r="H459" i="3" s="1"/>
  <c r="I459" i="3" s="1"/>
  <c r="E460" i="3"/>
  <c r="F460" i="3" s="1"/>
  <c r="H460" i="3" s="1"/>
  <c r="I460" i="3" s="1"/>
  <c r="E461" i="3"/>
  <c r="F461" i="3" s="1"/>
  <c r="H461" i="3" s="1"/>
  <c r="I461" i="3" s="1"/>
  <c r="E462" i="3"/>
  <c r="F462" i="3" s="1"/>
  <c r="H462" i="3" s="1"/>
  <c r="I462" i="3" s="1"/>
  <c r="E463" i="3"/>
  <c r="F463" i="3" s="1"/>
  <c r="H463" i="3" s="1"/>
  <c r="I463" i="3" s="1"/>
  <c r="E464" i="3"/>
  <c r="F464" i="3" s="1"/>
  <c r="H464" i="3" s="1"/>
  <c r="I464" i="3" s="1"/>
  <c r="E465" i="3"/>
  <c r="F465" i="3" s="1"/>
  <c r="H465" i="3" s="1"/>
  <c r="I465" i="3" s="1"/>
  <c r="E466" i="3"/>
  <c r="F466" i="3" s="1"/>
  <c r="H466" i="3" s="1"/>
  <c r="I466" i="3" s="1"/>
  <c r="E467" i="3"/>
  <c r="F467" i="3" s="1"/>
  <c r="H467" i="3" s="1"/>
  <c r="I467" i="3" s="1"/>
  <c r="E468" i="3"/>
  <c r="F468" i="3" s="1"/>
  <c r="H468" i="3" s="1"/>
  <c r="I468" i="3" s="1"/>
  <c r="E469" i="3"/>
  <c r="F469" i="3" s="1"/>
  <c r="H469" i="3" s="1"/>
  <c r="I469" i="3" s="1"/>
  <c r="E470" i="3"/>
  <c r="F470" i="3" s="1"/>
  <c r="H470" i="3" s="1"/>
  <c r="I470" i="3" s="1"/>
  <c r="E471" i="3"/>
  <c r="F471" i="3" s="1"/>
  <c r="H471" i="3" s="1"/>
  <c r="I471" i="3" s="1"/>
  <c r="E472" i="3"/>
  <c r="F472" i="3" s="1"/>
  <c r="H472" i="3" s="1"/>
  <c r="I472" i="3" s="1"/>
  <c r="E473" i="3"/>
  <c r="F473" i="3" s="1"/>
  <c r="H473" i="3" s="1"/>
  <c r="I473" i="3" s="1"/>
  <c r="E474" i="3"/>
  <c r="F474" i="3" s="1"/>
  <c r="H474" i="3" s="1"/>
  <c r="I474" i="3" s="1"/>
  <c r="E475" i="3"/>
  <c r="F475" i="3" s="1"/>
  <c r="H475" i="3" s="1"/>
  <c r="I475" i="3" s="1"/>
  <c r="E476" i="3"/>
  <c r="F476" i="3" s="1"/>
  <c r="H476" i="3" s="1"/>
  <c r="I476" i="3" s="1"/>
  <c r="E477" i="3"/>
  <c r="F477" i="3" s="1"/>
  <c r="H477" i="3" s="1"/>
  <c r="I477" i="3" s="1"/>
  <c r="E478" i="3"/>
  <c r="F478" i="3" s="1"/>
  <c r="H478" i="3" s="1"/>
  <c r="I478" i="3" s="1"/>
  <c r="E479" i="3"/>
  <c r="F479" i="3" s="1"/>
  <c r="H479" i="3" s="1"/>
  <c r="I479" i="3" s="1"/>
  <c r="E480" i="3"/>
  <c r="F480" i="3" s="1"/>
  <c r="H480" i="3" s="1"/>
  <c r="I480" i="3" s="1"/>
  <c r="E481" i="3"/>
  <c r="F481" i="3" s="1"/>
  <c r="H481" i="3" s="1"/>
  <c r="I481" i="3" s="1"/>
  <c r="E482" i="3"/>
  <c r="F482" i="3" s="1"/>
  <c r="H482" i="3" s="1"/>
  <c r="I482" i="3" s="1"/>
  <c r="E483" i="3"/>
  <c r="F483" i="3" s="1"/>
  <c r="H483" i="3" s="1"/>
  <c r="I483" i="3" s="1"/>
  <c r="E484" i="3"/>
  <c r="F484" i="3" s="1"/>
  <c r="H484" i="3" s="1"/>
  <c r="I484" i="3" s="1"/>
  <c r="E485" i="3"/>
  <c r="F485" i="3" s="1"/>
  <c r="H485" i="3" s="1"/>
  <c r="I485" i="3" s="1"/>
  <c r="E486" i="3"/>
  <c r="F486" i="3" s="1"/>
  <c r="H486" i="3" s="1"/>
  <c r="I486" i="3" s="1"/>
  <c r="E487" i="3"/>
  <c r="F487" i="3" s="1"/>
  <c r="H487" i="3" s="1"/>
  <c r="I487" i="3" s="1"/>
  <c r="E488" i="3"/>
  <c r="F488" i="3" s="1"/>
  <c r="H488" i="3" s="1"/>
  <c r="I488" i="3" s="1"/>
  <c r="E489" i="3"/>
  <c r="F489" i="3" s="1"/>
  <c r="H489" i="3" s="1"/>
  <c r="I489" i="3" s="1"/>
  <c r="E490" i="3"/>
  <c r="F490" i="3" s="1"/>
  <c r="H490" i="3" s="1"/>
  <c r="I490" i="3" s="1"/>
  <c r="E491" i="3"/>
  <c r="F491" i="3" s="1"/>
  <c r="H491" i="3" s="1"/>
  <c r="I491" i="3" s="1"/>
  <c r="E492" i="3"/>
  <c r="F492" i="3" s="1"/>
  <c r="H492" i="3" s="1"/>
  <c r="I492" i="3" s="1"/>
  <c r="E493" i="3"/>
  <c r="F493" i="3" s="1"/>
  <c r="H493" i="3" s="1"/>
  <c r="I493" i="3" s="1"/>
  <c r="E494" i="3"/>
  <c r="F494" i="3" s="1"/>
  <c r="H494" i="3" s="1"/>
  <c r="I494" i="3" s="1"/>
  <c r="E495" i="3"/>
  <c r="F495" i="3" s="1"/>
  <c r="H495" i="3" s="1"/>
  <c r="I495" i="3" s="1"/>
  <c r="E496" i="3"/>
  <c r="F496" i="3" s="1"/>
  <c r="H496" i="3" s="1"/>
  <c r="I496" i="3" s="1"/>
  <c r="E497" i="3"/>
  <c r="F497" i="3" s="1"/>
  <c r="H497" i="3" s="1"/>
  <c r="I497" i="3" s="1"/>
  <c r="E498" i="3"/>
  <c r="F498" i="3" s="1"/>
  <c r="H498" i="3" s="1"/>
  <c r="I498" i="3" s="1"/>
  <c r="E499" i="3"/>
  <c r="F499" i="3" s="1"/>
  <c r="H499" i="3" s="1"/>
  <c r="I499" i="3" s="1"/>
  <c r="E500" i="3"/>
  <c r="F500" i="3" s="1"/>
  <c r="H500" i="3" s="1"/>
  <c r="I500" i="3" s="1"/>
  <c r="E501" i="3"/>
  <c r="F501" i="3" s="1"/>
  <c r="H501" i="3" s="1"/>
  <c r="I501" i="3" s="1"/>
  <c r="E502" i="3"/>
  <c r="F502" i="3" s="1"/>
  <c r="H502" i="3" s="1"/>
  <c r="I502" i="3" s="1"/>
  <c r="E3" i="3"/>
  <c r="F3" i="3" s="1"/>
  <c r="H3" i="3" s="1"/>
  <c r="I3" i="3" s="1"/>
  <c r="J502" i="3" l="1"/>
  <c r="J500" i="3"/>
  <c r="J498" i="3"/>
  <c r="J496" i="3"/>
  <c r="J494" i="3"/>
  <c r="J492" i="3"/>
  <c r="J490" i="3"/>
  <c r="J488" i="3"/>
  <c r="J486" i="3"/>
  <c r="J484" i="3"/>
  <c r="J482" i="3"/>
  <c r="J480" i="3"/>
  <c r="J478" i="3"/>
  <c r="J476" i="3"/>
  <c r="J474" i="3"/>
  <c r="J472" i="3"/>
  <c r="J470" i="3"/>
  <c r="J468" i="3"/>
  <c r="J466" i="3"/>
  <c r="J464" i="3"/>
  <c r="J462" i="3"/>
  <c r="J460" i="3"/>
  <c r="J458" i="3"/>
  <c r="J456" i="3"/>
  <c r="J454" i="3"/>
  <c r="J452" i="3"/>
  <c r="J450" i="3"/>
  <c r="J448" i="3"/>
  <c r="J446" i="3"/>
  <c r="J444" i="3"/>
  <c r="J442" i="3"/>
  <c r="J440" i="3"/>
  <c r="J438" i="3"/>
  <c r="J436" i="3"/>
  <c r="J434" i="3"/>
  <c r="J432" i="3"/>
  <c r="J430" i="3"/>
  <c r="J428" i="3"/>
  <c r="J426" i="3"/>
  <c r="J424" i="3"/>
  <c r="J422" i="3"/>
  <c r="J420" i="3"/>
  <c r="J418" i="3"/>
  <c r="J416" i="3"/>
  <c r="J414" i="3"/>
  <c r="J412" i="3"/>
  <c r="J410" i="3"/>
  <c r="J408" i="3"/>
  <c r="J406" i="3"/>
  <c r="J404" i="3"/>
  <c r="J402" i="3"/>
  <c r="J400" i="3"/>
  <c r="J398" i="3"/>
  <c r="J396" i="3"/>
  <c r="J394" i="3"/>
  <c r="J392" i="3"/>
  <c r="J390" i="3"/>
  <c r="J388" i="3"/>
  <c r="J386" i="3"/>
  <c r="J384" i="3"/>
  <c r="J382" i="3"/>
  <c r="J380" i="3"/>
  <c r="J378" i="3"/>
  <c r="J376" i="3"/>
  <c r="J374" i="3"/>
  <c r="J372" i="3"/>
  <c r="J370" i="3"/>
  <c r="J368" i="3"/>
  <c r="J366" i="3"/>
  <c r="J364" i="3"/>
  <c r="J362" i="3"/>
  <c r="J360" i="3"/>
  <c r="J358" i="3"/>
  <c r="J356" i="3"/>
  <c r="J354" i="3"/>
  <c r="J352" i="3"/>
  <c r="J350" i="3"/>
  <c r="J348" i="3"/>
  <c r="J346" i="3"/>
  <c r="I344" i="3"/>
  <c r="J344" i="3" s="1"/>
  <c r="J501" i="3"/>
  <c r="J499" i="3"/>
  <c r="J497" i="3"/>
  <c r="J495" i="3"/>
  <c r="J493" i="3"/>
  <c r="J491" i="3"/>
  <c r="J489" i="3"/>
  <c r="J487" i="3"/>
  <c r="J485" i="3"/>
  <c r="J483" i="3"/>
  <c r="J481" i="3"/>
  <c r="J479" i="3"/>
  <c r="J477" i="3"/>
  <c r="J475" i="3"/>
  <c r="J473" i="3"/>
  <c r="J471" i="3"/>
  <c r="J469" i="3"/>
  <c r="J467" i="3"/>
  <c r="J465" i="3"/>
  <c r="J463" i="3"/>
  <c r="J461" i="3"/>
  <c r="J459" i="3"/>
  <c r="J457" i="3"/>
  <c r="J455" i="3"/>
  <c r="J453" i="3"/>
  <c r="J451" i="3"/>
  <c r="J449" i="3"/>
  <c r="J447" i="3"/>
  <c r="J445" i="3"/>
  <c r="J443" i="3"/>
  <c r="J441" i="3"/>
  <c r="J439" i="3"/>
  <c r="J437" i="3"/>
  <c r="J435" i="3"/>
  <c r="J433" i="3"/>
  <c r="J431" i="3"/>
  <c r="J429" i="3"/>
  <c r="J3" i="3"/>
  <c r="I3" i="4"/>
  <c r="J3" i="4" s="1"/>
  <c r="I4" i="4"/>
  <c r="J4" i="4" s="1"/>
  <c r="I7" i="4"/>
  <c r="J7" i="4" s="1"/>
  <c r="I8" i="4"/>
  <c r="J8" i="4" s="1"/>
  <c r="I11" i="4"/>
  <c r="J11" i="4" s="1"/>
  <c r="I12" i="4"/>
  <c r="J12" i="4" s="1"/>
  <c r="I15" i="4"/>
  <c r="J15" i="4" s="1"/>
  <c r="I16" i="4"/>
  <c r="J16" i="4" s="1"/>
  <c r="I19" i="4"/>
  <c r="J19" i="4" s="1"/>
  <c r="I20" i="4"/>
  <c r="J20" i="4" s="1"/>
  <c r="I23" i="4"/>
  <c r="J23" i="4" s="1"/>
  <c r="I24" i="4"/>
  <c r="J24" i="4" s="1"/>
  <c r="I27" i="4"/>
  <c r="J27" i="4" s="1"/>
  <c r="I28" i="4"/>
  <c r="J28" i="4" s="1"/>
  <c r="I31" i="4"/>
  <c r="J31" i="4" s="1"/>
  <c r="I32" i="4"/>
  <c r="J32" i="4" s="1"/>
  <c r="I35" i="4"/>
  <c r="J35" i="4" s="1"/>
  <c r="I36" i="4"/>
  <c r="J36" i="4" s="1"/>
  <c r="I39" i="4"/>
  <c r="J39" i="4" s="1"/>
  <c r="I40" i="4"/>
  <c r="J40" i="4" s="1"/>
  <c r="I43" i="4"/>
  <c r="J43" i="4" s="1"/>
  <c r="I44" i="4"/>
  <c r="J44" i="4" s="1"/>
  <c r="I47" i="4"/>
  <c r="J47" i="4" s="1"/>
  <c r="I48" i="4"/>
  <c r="J48" i="4" s="1"/>
  <c r="I51" i="4"/>
  <c r="J51" i="4" s="1"/>
  <c r="I52" i="4"/>
  <c r="J52" i="4" s="1"/>
  <c r="I55" i="4"/>
  <c r="J55" i="4" s="1"/>
  <c r="I56" i="4"/>
  <c r="J56" i="4" s="1"/>
  <c r="I59" i="4"/>
  <c r="J59" i="4" s="1"/>
  <c r="I60" i="4"/>
  <c r="J60" i="4" s="1"/>
  <c r="I63" i="4"/>
  <c r="J63" i="4" s="1"/>
  <c r="I64" i="4"/>
  <c r="J64" i="4" s="1"/>
  <c r="I67" i="4"/>
  <c r="J67" i="4" s="1"/>
  <c r="I68" i="4"/>
  <c r="J68" i="4" s="1"/>
  <c r="I71" i="4"/>
  <c r="J71" i="4" s="1"/>
  <c r="I72" i="4"/>
  <c r="J72" i="4" s="1"/>
  <c r="I75" i="4"/>
  <c r="J75" i="4" s="1"/>
  <c r="I76" i="4"/>
  <c r="J76" i="4" s="1"/>
  <c r="I79" i="4"/>
  <c r="J79" i="4" s="1"/>
  <c r="I80" i="4"/>
  <c r="J80" i="4" s="1"/>
  <c r="I83" i="4"/>
  <c r="J83" i="4" s="1"/>
  <c r="I84" i="4"/>
  <c r="J84" i="4" s="1"/>
  <c r="I87" i="4"/>
  <c r="J87" i="4" s="1"/>
  <c r="I88" i="4"/>
  <c r="J88" i="4" s="1"/>
  <c r="I91" i="4"/>
  <c r="J91" i="4" s="1"/>
  <c r="I92" i="4"/>
  <c r="J92" i="4" s="1"/>
  <c r="I95" i="4"/>
  <c r="J95" i="4" s="1"/>
  <c r="I96" i="4"/>
  <c r="J96" i="4" s="1"/>
  <c r="I99" i="4"/>
  <c r="J99" i="4" s="1"/>
  <c r="I100" i="4"/>
  <c r="J100" i="4" s="1"/>
  <c r="I103" i="4"/>
  <c r="J103" i="4" s="1"/>
  <c r="I104" i="4"/>
  <c r="J104" i="4" s="1"/>
  <c r="I107" i="4"/>
  <c r="J107" i="4" s="1"/>
  <c r="I108" i="4"/>
  <c r="J108" i="4" s="1"/>
  <c r="I111" i="4"/>
  <c r="J111" i="4" s="1"/>
  <c r="I112" i="4"/>
  <c r="J112" i="4" s="1"/>
  <c r="I115" i="4"/>
  <c r="J115" i="4" s="1"/>
  <c r="I116" i="4"/>
  <c r="J116" i="4" s="1"/>
  <c r="I119" i="4"/>
  <c r="J119" i="4" s="1"/>
  <c r="I120" i="4"/>
  <c r="J120" i="4" s="1"/>
  <c r="I123" i="4"/>
  <c r="J123" i="4" s="1"/>
  <c r="I124" i="4"/>
  <c r="J124" i="4" s="1"/>
  <c r="I127" i="4"/>
  <c r="J127" i="4" s="1"/>
  <c r="I128" i="4"/>
  <c r="J128" i="4" s="1"/>
  <c r="I131" i="4"/>
  <c r="J131" i="4" s="1"/>
  <c r="I132" i="4"/>
  <c r="J132" i="4" s="1"/>
  <c r="I135" i="4"/>
  <c r="J135" i="4" s="1"/>
  <c r="I136" i="4"/>
  <c r="J136" i="4" s="1"/>
  <c r="I139" i="4"/>
  <c r="J139" i="4" s="1"/>
  <c r="I140" i="4"/>
  <c r="J140" i="4" s="1"/>
  <c r="I143" i="4"/>
  <c r="J143" i="4" s="1"/>
  <c r="I144" i="4"/>
  <c r="J144" i="4" s="1"/>
  <c r="J497" i="4"/>
  <c r="J493" i="4"/>
  <c r="J489" i="4"/>
  <c r="J485" i="4"/>
  <c r="J481" i="4"/>
  <c r="J477" i="4"/>
  <c r="J473" i="4"/>
  <c r="J469" i="4"/>
  <c r="J441" i="4"/>
  <c r="J437" i="4"/>
  <c r="J433" i="4"/>
  <c r="J429" i="4"/>
  <c r="J425" i="4"/>
  <c r="J421" i="4"/>
  <c r="J417" i="4"/>
  <c r="J393" i="4"/>
  <c r="J389" i="4"/>
  <c r="J385" i="4"/>
  <c r="J381" i="4"/>
  <c r="J377" i="4"/>
  <c r="J373" i="4"/>
  <c r="J369" i="4"/>
  <c r="J365" i="4"/>
  <c r="J361" i="4"/>
  <c r="J357" i="4"/>
  <c r="J353" i="4"/>
  <c r="J349" i="4"/>
  <c r="J345" i="4"/>
  <c r="I249" i="4"/>
  <c r="J249" i="4" s="1"/>
  <c r="I252" i="4"/>
  <c r="J252" i="4" s="1"/>
  <c r="I253" i="4"/>
  <c r="J253" i="4" s="1"/>
  <c r="I256" i="4"/>
  <c r="J256" i="4" s="1"/>
  <c r="I257" i="4"/>
  <c r="J257" i="4" s="1"/>
  <c r="I260" i="4"/>
  <c r="J260" i="4" s="1"/>
  <c r="I261" i="4"/>
  <c r="J261" i="4" s="1"/>
  <c r="I264" i="4"/>
  <c r="J264" i="4" s="1"/>
  <c r="I265" i="4"/>
  <c r="J265" i="4" s="1"/>
  <c r="I268" i="4"/>
  <c r="J268" i="4" s="1"/>
  <c r="I269" i="4"/>
  <c r="J269" i="4" s="1"/>
  <c r="I272" i="4"/>
  <c r="J272" i="4" s="1"/>
  <c r="I273" i="4"/>
  <c r="J273" i="4" s="1"/>
  <c r="I276" i="4"/>
  <c r="J276" i="4" s="1"/>
  <c r="I277" i="4"/>
  <c r="J277" i="4" s="1"/>
  <c r="I297" i="4"/>
  <c r="J297" i="4" s="1"/>
  <c r="I298" i="4"/>
  <c r="J298" i="4" s="1"/>
  <c r="I301" i="4"/>
  <c r="J301" i="4" s="1"/>
  <c r="I302" i="4"/>
  <c r="J302" i="4" s="1"/>
  <c r="I305" i="4"/>
  <c r="J305" i="4" s="1"/>
  <c r="I306" i="4"/>
  <c r="J306" i="4" s="1"/>
  <c r="I309" i="4"/>
  <c r="J309" i="4" s="1"/>
  <c r="I310" i="4"/>
  <c r="J310" i="4" s="1"/>
  <c r="I313" i="4"/>
  <c r="J313" i="4" s="1"/>
  <c r="I314" i="4"/>
  <c r="J314" i="4" s="1"/>
  <c r="I317" i="4"/>
  <c r="J317" i="4" s="1"/>
  <c r="I318" i="4"/>
  <c r="J318" i="4" s="1"/>
  <c r="I321" i="4"/>
  <c r="J321" i="4" s="1"/>
  <c r="I322" i="4"/>
  <c r="J322" i="4" s="1"/>
  <c r="I325" i="4"/>
  <c r="J325" i="4" s="1"/>
  <c r="I326" i="4"/>
  <c r="J326" i="4" s="1"/>
  <c r="I329" i="4"/>
  <c r="J329" i="4" s="1"/>
  <c r="I330" i="4"/>
  <c r="J330" i="4" s="1"/>
  <c r="I333" i="4"/>
  <c r="J333" i="4" s="1"/>
  <c r="I334" i="4"/>
  <c r="J334" i="4" s="1"/>
  <c r="I337" i="4"/>
  <c r="J337" i="4" s="1"/>
  <c r="I338" i="4"/>
  <c r="J338" i="4" s="1"/>
  <c r="I341" i="4"/>
  <c r="J341" i="4" s="1"/>
  <c r="J496" i="4"/>
  <c r="J492" i="4"/>
  <c r="J488" i="4"/>
  <c r="J484" i="4"/>
  <c r="J480" i="4"/>
  <c r="J476" i="4"/>
  <c r="J472" i="4"/>
  <c r="J468" i="4"/>
  <c r="J444" i="4"/>
  <c r="J440" i="4"/>
  <c r="J436" i="4"/>
  <c r="J432" i="4"/>
  <c r="J428" i="4"/>
  <c r="J424" i="4"/>
  <c r="J420" i="4"/>
  <c r="J416" i="4"/>
  <c r="J398" i="4"/>
  <c r="J394" i="4"/>
  <c r="J390" i="4"/>
  <c r="J386" i="4"/>
  <c r="J382" i="4"/>
  <c r="J378" i="4"/>
  <c r="J374" i="4"/>
  <c r="J370" i="4"/>
  <c r="J366" i="4"/>
  <c r="J362" i="4"/>
  <c r="J358" i="4"/>
  <c r="J354" i="4"/>
  <c r="J350" i="4"/>
  <c r="J346" i="4"/>
  <c r="J342" i="4"/>
  <c r="AD3" i="4"/>
  <c r="AF3" i="4" s="1"/>
  <c r="AD4" i="4"/>
  <c r="AF4" i="4" s="1"/>
  <c r="AD5" i="4"/>
  <c r="AF5" i="4" s="1"/>
  <c r="AD6" i="4"/>
  <c r="AF6" i="4" s="1"/>
  <c r="AD7" i="4"/>
  <c r="AF7" i="4" s="1"/>
  <c r="AD8" i="4"/>
  <c r="AF8" i="4" s="1"/>
  <c r="AD9" i="4"/>
  <c r="AF9" i="4" s="1"/>
  <c r="AD10" i="4"/>
  <c r="AF10" i="4" s="1"/>
  <c r="AD11" i="4"/>
  <c r="AF11" i="4" s="1"/>
  <c r="AD12" i="4"/>
  <c r="AF12" i="4" s="1"/>
  <c r="AD13" i="4"/>
  <c r="AF13" i="4" s="1"/>
  <c r="AD14" i="4"/>
  <c r="AF14" i="4" s="1"/>
  <c r="AD15" i="4"/>
  <c r="AF15" i="4" s="1"/>
  <c r="AD16" i="4"/>
  <c r="AF16" i="4" s="1"/>
  <c r="AD17" i="4"/>
  <c r="AF17" i="4" s="1"/>
  <c r="AD18" i="4"/>
  <c r="AF18" i="4" s="1"/>
  <c r="AD19" i="4"/>
  <c r="AF19" i="4" s="1"/>
  <c r="AD20" i="4"/>
  <c r="AF20" i="4" s="1"/>
  <c r="AD21" i="4"/>
  <c r="AF21" i="4" s="1"/>
  <c r="AD22" i="4"/>
  <c r="AF22" i="4" s="1"/>
  <c r="AD23" i="4"/>
  <c r="AF23" i="4" s="1"/>
  <c r="AD24" i="4"/>
  <c r="AF24" i="4" s="1"/>
  <c r="AD25" i="4"/>
  <c r="AF25" i="4" s="1"/>
  <c r="AD26" i="4"/>
  <c r="AF26" i="4" s="1"/>
  <c r="AD27" i="4"/>
  <c r="AF27" i="4" s="1"/>
  <c r="AD28" i="4"/>
  <c r="AF28" i="4" s="1"/>
  <c r="AD29" i="4"/>
  <c r="AF29" i="4" s="1"/>
  <c r="AD30" i="4"/>
  <c r="AF30" i="4" s="1"/>
  <c r="AD31" i="4"/>
  <c r="AF31" i="4" s="1"/>
  <c r="AD32" i="4"/>
  <c r="AF32" i="4" s="1"/>
  <c r="AD33" i="4"/>
  <c r="AF33" i="4" s="1"/>
  <c r="AD34" i="4"/>
  <c r="AF34" i="4" s="1"/>
  <c r="AD35" i="4"/>
  <c r="AF35" i="4" s="1"/>
  <c r="AD36" i="4"/>
  <c r="AF36" i="4" s="1"/>
  <c r="AD37" i="4"/>
  <c r="AF37" i="4" s="1"/>
  <c r="AD38" i="4"/>
  <c r="AF38" i="4" s="1"/>
  <c r="AD39" i="4"/>
  <c r="AF39" i="4" s="1"/>
  <c r="AD40" i="4"/>
  <c r="AF40" i="4" s="1"/>
  <c r="AD41" i="4"/>
  <c r="AF41" i="4" s="1"/>
  <c r="AD42" i="4"/>
  <c r="AF42" i="4" s="1"/>
  <c r="AD43" i="4"/>
  <c r="AF43" i="4" s="1"/>
  <c r="AD44" i="4"/>
  <c r="AF44" i="4" s="1"/>
  <c r="AD45" i="4"/>
  <c r="AF45" i="4" s="1"/>
  <c r="AD46" i="4"/>
  <c r="AF46" i="4" s="1"/>
  <c r="AD47" i="4"/>
  <c r="AF47" i="4" s="1"/>
  <c r="AD48" i="4"/>
  <c r="AF48" i="4" s="1"/>
  <c r="AD49" i="4"/>
  <c r="AF49" i="4" s="1"/>
  <c r="AD50" i="4"/>
  <c r="AF50" i="4" s="1"/>
  <c r="AD51" i="4"/>
  <c r="AF51" i="4" s="1"/>
  <c r="AD52" i="4"/>
  <c r="AF52" i="4" s="1"/>
  <c r="AD53" i="4"/>
  <c r="AF53" i="4" s="1"/>
  <c r="AD54" i="4"/>
  <c r="AF54" i="4" s="1"/>
  <c r="AD55" i="4"/>
  <c r="AF55" i="4" s="1"/>
  <c r="AD56" i="4"/>
  <c r="AF56" i="4" s="1"/>
  <c r="AD57" i="4"/>
  <c r="AF57" i="4" s="1"/>
  <c r="AD58" i="4"/>
  <c r="AF58" i="4" s="1"/>
  <c r="AD59" i="4"/>
  <c r="AF59" i="4" s="1"/>
  <c r="AD60" i="4"/>
  <c r="AF60" i="4" s="1"/>
  <c r="AD61" i="4"/>
  <c r="AF61" i="4" s="1"/>
  <c r="AD62" i="4"/>
  <c r="AF62" i="4" s="1"/>
  <c r="AD63" i="4"/>
  <c r="AF63" i="4" s="1"/>
  <c r="AD64" i="4"/>
  <c r="AF64" i="4" s="1"/>
  <c r="AD65" i="4"/>
  <c r="AF65" i="4" s="1"/>
  <c r="AD66" i="4"/>
  <c r="AF66" i="4" s="1"/>
  <c r="AD67" i="4"/>
  <c r="AF67" i="4" s="1"/>
  <c r="AD68" i="4"/>
  <c r="AF68" i="4" s="1"/>
  <c r="AD69" i="4"/>
  <c r="AF69" i="4" s="1"/>
  <c r="AD70" i="4"/>
  <c r="AF70" i="4" s="1"/>
  <c r="AD71" i="4"/>
  <c r="AF71" i="4" s="1"/>
  <c r="AD72" i="4"/>
  <c r="AF72" i="4" s="1"/>
  <c r="AD73" i="4"/>
  <c r="AF73" i="4" s="1"/>
  <c r="AD74" i="4"/>
  <c r="AF74" i="4" s="1"/>
  <c r="AD75" i="4"/>
  <c r="AF75" i="4" s="1"/>
  <c r="AD76" i="4"/>
  <c r="AF76" i="4" s="1"/>
  <c r="AD77" i="4"/>
  <c r="AF77" i="4" s="1"/>
  <c r="AD78" i="4"/>
  <c r="AF78" i="4" s="1"/>
  <c r="AD79" i="4"/>
  <c r="AF79" i="4" s="1"/>
  <c r="AD80" i="4"/>
  <c r="AF80" i="4" s="1"/>
  <c r="AD81" i="4"/>
  <c r="AF81" i="4" s="1"/>
  <c r="AD82" i="4"/>
  <c r="AF82" i="4" s="1"/>
  <c r="AD83" i="4"/>
  <c r="AF83" i="4" s="1"/>
  <c r="AD84" i="4"/>
  <c r="AF84" i="4" s="1"/>
  <c r="AD85" i="4"/>
  <c r="AF85" i="4" s="1"/>
  <c r="AD86" i="4"/>
  <c r="AF86" i="4" s="1"/>
  <c r="AD87" i="4"/>
  <c r="AF87" i="4" s="1"/>
  <c r="AD88" i="4"/>
  <c r="AF88" i="4" s="1"/>
  <c r="AD89" i="4"/>
  <c r="AF89" i="4" s="1"/>
  <c r="AD90" i="4"/>
  <c r="AF90" i="4" s="1"/>
  <c r="AD91" i="4"/>
  <c r="AF91" i="4" s="1"/>
  <c r="AD92" i="4"/>
  <c r="AF92" i="4" s="1"/>
  <c r="AD93" i="4"/>
  <c r="AF93" i="4" s="1"/>
  <c r="AD94" i="4"/>
  <c r="AF94" i="4" s="1"/>
  <c r="AD95" i="4"/>
  <c r="AF95" i="4" s="1"/>
  <c r="AD96" i="4"/>
  <c r="AF96" i="4" s="1"/>
  <c r="AD97" i="4"/>
  <c r="AF97" i="4" s="1"/>
  <c r="AD98" i="4"/>
  <c r="AF98" i="4" s="1"/>
  <c r="AD99" i="4"/>
  <c r="AF99" i="4" s="1"/>
  <c r="AD100" i="4"/>
  <c r="AF100" i="4" s="1"/>
  <c r="AD101" i="4"/>
  <c r="AF101" i="4" s="1"/>
  <c r="AD102" i="4"/>
  <c r="AF102" i="4" s="1"/>
  <c r="AD103" i="4"/>
  <c r="AF103" i="4" s="1"/>
  <c r="AD104" i="4"/>
  <c r="AF104" i="4" s="1"/>
  <c r="AD105" i="4"/>
  <c r="AF105" i="4" s="1"/>
  <c r="AD106" i="4"/>
  <c r="AF106" i="4" s="1"/>
  <c r="AD107" i="4"/>
  <c r="AF107" i="4" s="1"/>
  <c r="AD108" i="4"/>
  <c r="AF108" i="4" s="1"/>
  <c r="AD109" i="4"/>
  <c r="AF109" i="4" s="1"/>
  <c r="AD110" i="4"/>
  <c r="AF110" i="4" s="1"/>
  <c r="AD111" i="4"/>
  <c r="AF111" i="4" s="1"/>
  <c r="AD112" i="4"/>
  <c r="AF112" i="4" s="1"/>
  <c r="AD113" i="4"/>
  <c r="AF113" i="4" s="1"/>
  <c r="AD114" i="4"/>
  <c r="AF114" i="4" s="1"/>
  <c r="AD115" i="4"/>
  <c r="AF115" i="4" s="1"/>
  <c r="AD116" i="4"/>
  <c r="AF116" i="4" s="1"/>
  <c r="AD117" i="4"/>
  <c r="AF117" i="4" s="1"/>
  <c r="AD118" i="4"/>
  <c r="AF118" i="4" s="1"/>
  <c r="AD119" i="4"/>
  <c r="AF119" i="4" s="1"/>
  <c r="AD120" i="4"/>
  <c r="AF120" i="4" s="1"/>
  <c r="AD121" i="4"/>
  <c r="AF121" i="4" s="1"/>
  <c r="AD122" i="4"/>
  <c r="AF122" i="4" s="1"/>
  <c r="AD123" i="4"/>
  <c r="AF123" i="4" s="1"/>
  <c r="AD124" i="4"/>
  <c r="AF124" i="4" s="1"/>
  <c r="AD125" i="4"/>
  <c r="AF125" i="4" s="1"/>
  <c r="AD126" i="4"/>
  <c r="AF126" i="4" s="1"/>
  <c r="AD127" i="4"/>
  <c r="AF127" i="4" s="1"/>
  <c r="AD128" i="4"/>
  <c r="AF128" i="4" s="1"/>
  <c r="AD129" i="4"/>
  <c r="AF129" i="4" s="1"/>
  <c r="AD130" i="4"/>
  <c r="AF130" i="4" s="1"/>
  <c r="AD131" i="4"/>
  <c r="AF131" i="4" s="1"/>
  <c r="AD132" i="4"/>
  <c r="AF132" i="4" s="1"/>
  <c r="AD133" i="4"/>
  <c r="AF133" i="4" s="1"/>
  <c r="AD134" i="4"/>
  <c r="AF134" i="4" s="1"/>
  <c r="AD135" i="4"/>
  <c r="AF135" i="4" s="1"/>
  <c r="AD136" i="4"/>
  <c r="AF136" i="4" s="1"/>
  <c r="AD137" i="4"/>
  <c r="AF137" i="4" s="1"/>
  <c r="AD138" i="4"/>
  <c r="AF138" i="4" s="1"/>
  <c r="AD139" i="4"/>
  <c r="AF139" i="4" s="1"/>
  <c r="AD140" i="4"/>
  <c r="AF140" i="4" s="1"/>
  <c r="AD141" i="4"/>
  <c r="AF141" i="4" s="1"/>
  <c r="AD142" i="4"/>
  <c r="AF142" i="4" s="1"/>
  <c r="AD143" i="4"/>
  <c r="AF143" i="4" s="1"/>
  <c r="AD144" i="4"/>
  <c r="AF144" i="4" s="1"/>
  <c r="AD145" i="4"/>
  <c r="AF145" i="4" s="1"/>
  <c r="AD146" i="4"/>
  <c r="AF146" i="4" s="1"/>
  <c r="AD147" i="4"/>
  <c r="AF147" i="4" s="1"/>
  <c r="AD148" i="4"/>
  <c r="AF148" i="4" s="1"/>
  <c r="AD149" i="4"/>
  <c r="AF149" i="4" s="1"/>
  <c r="AD150" i="4"/>
  <c r="AF150" i="4" s="1"/>
  <c r="AD151" i="4"/>
  <c r="AF151" i="4" s="1"/>
  <c r="AD152" i="4"/>
  <c r="AF152" i="4" s="1"/>
  <c r="AD153" i="4"/>
  <c r="AF153" i="4" s="1"/>
  <c r="AD154" i="4"/>
  <c r="AF154" i="4" s="1"/>
  <c r="AD155" i="4"/>
  <c r="AF155" i="4" s="1"/>
  <c r="AD156" i="4"/>
  <c r="AF156" i="4" s="1"/>
  <c r="AD157" i="4"/>
  <c r="AF157" i="4" s="1"/>
  <c r="AD158" i="4"/>
  <c r="AF158" i="4" s="1"/>
  <c r="AD159" i="4"/>
  <c r="AF159" i="4" s="1"/>
  <c r="AD160" i="4"/>
  <c r="AF160" i="4" s="1"/>
  <c r="AD161" i="4"/>
  <c r="AF161" i="4" s="1"/>
  <c r="AD162" i="4"/>
  <c r="AF162" i="4" s="1"/>
  <c r="AD163" i="4"/>
  <c r="AF163" i="4" s="1"/>
  <c r="AD164" i="4"/>
  <c r="AF164" i="4" s="1"/>
  <c r="AD165" i="4"/>
  <c r="AF165" i="4" s="1"/>
  <c r="AD166" i="4"/>
  <c r="AF166" i="4" s="1"/>
  <c r="AD167" i="4"/>
  <c r="AF167" i="4" s="1"/>
  <c r="AD168" i="4"/>
  <c r="AF168" i="4" s="1"/>
  <c r="AD169" i="4"/>
  <c r="AF169" i="4" s="1"/>
  <c r="AD170" i="4"/>
  <c r="AF170" i="4" s="1"/>
  <c r="AD171" i="4"/>
  <c r="AF171" i="4" s="1"/>
  <c r="AD172" i="4"/>
  <c r="AF172" i="4" s="1"/>
  <c r="AD173" i="4"/>
  <c r="AF173" i="4" s="1"/>
  <c r="AD174" i="4"/>
  <c r="AF174" i="4" s="1"/>
  <c r="AD175" i="4"/>
  <c r="AF175" i="4" s="1"/>
  <c r="AD176" i="4"/>
  <c r="AF176" i="4" s="1"/>
  <c r="AD177" i="4"/>
  <c r="AF177" i="4" s="1"/>
  <c r="AD178" i="4"/>
  <c r="AF178" i="4" s="1"/>
  <c r="AD179" i="4"/>
  <c r="AF179" i="4" s="1"/>
  <c r="AD180" i="4"/>
  <c r="AF180" i="4" s="1"/>
  <c r="AD181" i="4"/>
  <c r="AF181" i="4" s="1"/>
  <c r="AD182" i="4"/>
  <c r="AF182" i="4" s="1"/>
  <c r="AD183" i="4"/>
  <c r="AF183" i="4" s="1"/>
  <c r="AD184" i="4"/>
  <c r="AF184" i="4" s="1"/>
  <c r="AD185" i="4"/>
  <c r="AF185" i="4" s="1"/>
  <c r="AD186" i="4"/>
  <c r="AF186" i="4" s="1"/>
  <c r="AD187" i="4"/>
  <c r="AF187" i="4" s="1"/>
  <c r="AD188" i="4"/>
  <c r="AF188" i="4" s="1"/>
  <c r="AD189" i="4"/>
  <c r="AF189" i="4" s="1"/>
  <c r="AD190" i="4"/>
  <c r="AF190" i="4" s="1"/>
  <c r="AD191" i="4"/>
  <c r="AF191" i="4" s="1"/>
  <c r="AD192" i="4"/>
  <c r="AF192" i="4" s="1"/>
  <c r="AD193" i="4"/>
  <c r="AF193" i="4" s="1"/>
  <c r="AD194" i="4"/>
  <c r="AF194" i="4" s="1"/>
  <c r="AD195" i="4"/>
  <c r="AF195" i="4" s="1"/>
  <c r="AD196" i="4"/>
  <c r="AF196" i="4" s="1"/>
  <c r="AD197" i="4"/>
  <c r="AF197" i="4" s="1"/>
  <c r="AD198" i="4"/>
  <c r="AF198" i="4" s="1"/>
  <c r="AD199" i="4"/>
  <c r="AF199" i="4" s="1"/>
  <c r="AD200" i="4"/>
  <c r="AF200" i="4" s="1"/>
  <c r="AD201" i="4"/>
  <c r="AF201" i="4" s="1"/>
  <c r="AD202" i="4"/>
  <c r="AF202" i="4" s="1"/>
  <c r="AD203" i="4"/>
  <c r="AF203" i="4" s="1"/>
  <c r="AD204" i="4"/>
  <c r="AF204" i="4" s="1"/>
  <c r="AD205" i="4"/>
  <c r="AF205" i="4" s="1"/>
  <c r="AD206" i="4"/>
  <c r="AF206" i="4" s="1"/>
  <c r="AD207" i="4"/>
  <c r="AF207" i="4" s="1"/>
  <c r="AD208" i="4"/>
  <c r="AF208" i="4" s="1"/>
  <c r="AD209" i="4"/>
  <c r="AF209" i="4" s="1"/>
  <c r="AD210" i="4"/>
  <c r="AF210" i="4" s="1"/>
  <c r="AD211" i="4"/>
  <c r="AF211" i="4" s="1"/>
  <c r="AD212" i="4"/>
  <c r="AF212" i="4" s="1"/>
  <c r="AD213" i="4"/>
  <c r="AF213" i="4" s="1"/>
  <c r="AD214" i="4"/>
  <c r="AF214" i="4" s="1"/>
  <c r="AD215" i="4"/>
  <c r="AF215" i="4" s="1"/>
  <c r="AD216" i="4"/>
  <c r="AF216" i="4" s="1"/>
  <c r="AD217" i="4"/>
  <c r="AF217" i="4" s="1"/>
  <c r="AD218" i="4"/>
  <c r="AF218" i="4" s="1"/>
  <c r="AD219" i="4"/>
  <c r="AF219" i="4" s="1"/>
  <c r="AD220" i="4"/>
  <c r="AF220" i="4" s="1"/>
  <c r="AD221" i="4"/>
  <c r="AF221" i="4" s="1"/>
  <c r="AD222" i="4"/>
  <c r="AF222" i="4" s="1"/>
  <c r="AD223" i="4"/>
  <c r="AF223" i="4" s="1"/>
  <c r="AD224" i="4"/>
  <c r="AF224" i="4" s="1"/>
  <c r="AD225" i="4"/>
  <c r="AF225" i="4" s="1"/>
  <c r="AD226" i="4"/>
  <c r="AF226" i="4" s="1"/>
  <c r="AD227" i="4"/>
  <c r="AF227" i="4" s="1"/>
  <c r="AD228" i="4"/>
  <c r="AF228" i="4" s="1"/>
  <c r="AD229" i="4"/>
  <c r="AF229" i="4" s="1"/>
  <c r="AD230" i="4"/>
  <c r="AF230" i="4" s="1"/>
  <c r="AD231" i="4"/>
  <c r="AF231" i="4" s="1"/>
  <c r="AD232" i="4"/>
  <c r="AF232" i="4" s="1"/>
  <c r="AD233" i="4"/>
  <c r="AF233" i="4" s="1"/>
  <c r="AD234" i="4"/>
  <c r="AF234" i="4" s="1"/>
  <c r="AD235" i="4"/>
  <c r="AF235" i="4" s="1"/>
  <c r="AD236" i="4"/>
  <c r="AF236" i="4" s="1"/>
  <c r="AD237" i="4"/>
  <c r="AF237" i="4" s="1"/>
  <c r="AD238" i="4"/>
  <c r="AF238" i="4" s="1"/>
  <c r="AD239" i="4"/>
  <c r="AF239" i="4" s="1"/>
  <c r="AD240" i="4"/>
  <c r="AF240" i="4" s="1"/>
  <c r="AD241" i="4"/>
  <c r="AF241" i="4" s="1"/>
  <c r="AD242" i="4"/>
  <c r="AF242" i="4" s="1"/>
  <c r="AD243" i="4"/>
  <c r="AF243" i="4" s="1"/>
  <c r="AD244" i="4"/>
  <c r="AF244" i="4" s="1"/>
  <c r="AD245" i="4"/>
  <c r="AF245" i="4" s="1"/>
  <c r="AD246" i="4"/>
  <c r="AF246" i="4" s="1"/>
  <c r="AD247" i="4"/>
  <c r="AF247" i="4" s="1"/>
  <c r="AD248" i="4"/>
  <c r="AF248" i="4" s="1"/>
  <c r="AD249" i="4"/>
  <c r="AF249" i="4" s="1"/>
  <c r="AD250" i="4"/>
  <c r="AF250" i="4" s="1"/>
  <c r="AD251" i="4"/>
  <c r="AF251" i="4" s="1"/>
  <c r="AD252" i="4"/>
  <c r="AF252" i="4" s="1"/>
  <c r="AD253" i="4"/>
  <c r="AF253" i="4" s="1"/>
  <c r="AD254" i="4"/>
  <c r="AF254" i="4" s="1"/>
  <c r="AD255" i="4"/>
  <c r="AF255" i="4" s="1"/>
  <c r="AD256" i="4"/>
  <c r="AF256" i="4" s="1"/>
  <c r="AD257" i="4"/>
  <c r="AF257" i="4" s="1"/>
  <c r="AD258" i="4"/>
  <c r="AF258" i="4" s="1"/>
  <c r="AD259" i="4"/>
  <c r="AF259" i="4" s="1"/>
  <c r="AD260" i="4"/>
  <c r="AF260" i="4" s="1"/>
  <c r="AD261" i="4"/>
  <c r="AF261" i="4" s="1"/>
  <c r="AD262" i="4"/>
  <c r="AF262" i="4" s="1"/>
  <c r="AD263" i="4"/>
  <c r="AF263" i="4" s="1"/>
  <c r="AD264" i="4"/>
  <c r="AF264" i="4" s="1"/>
  <c r="AD265" i="4"/>
  <c r="AF265" i="4" s="1"/>
  <c r="AD266" i="4"/>
  <c r="AF266" i="4" s="1"/>
  <c r="AD267" i="4"/>
  <c r="AF267" i="4" s="1"/>
  <c r="AD268" i="4"/>
  <c r="AF268" i="4" s="1"/>
  <c r="AD269" i="4"/>
  <c r="AF269" i="4" s="1"/>
  <c r="AD270" i="4"/>
  <c r="AF270" i="4" s="1"/>
  <c r="AD271" i="4"/>
  <c r="AF271" i="4" s="1"/>
  <c r="AD272" i="4"/>
  <c r="AF272" i="4" s="1"/>
  <c r="AD273" i="4"/>
  <c r="AF273" i="4" s="1"/>
  <c r="AD274" i="4"/>
  <c r="AF274" i="4" s="1"/>
  <c r="AD275" i="4"/>
  <c r="AF275" i="4" s="1"/>
  <c r="AD276" i="4"/>
  <c r="AF276" i="4" s="1"/>
  <c r="AD277" i="4"/>
  <c r="AF277" i="4" s="1"/>
  <c r="AD278" i="4"/>
  <c r="AF278" i="4" s="1"/>
  <c r="AD279" i="4"/>
  <c r="AF279" i="4" s="1"/>
  <c r="AD280" i="4"/>
  <c r="AF280" i="4" s="1"/>
  <c r="AD281" i="4"/>
  <c r="AF281" i="4" s="1"/>
  <c r="AD282" i="4"/>
  <c r="AF282" i="4" s="1"/>
  <c r="AD283" i="4"/>
  <c r="AF283" i="4" s="1"/>
  <c r="AD284" i="4"/>
  <c r="AF284" i="4" s="1"/>
  <c r="AD285" i="4"/>
  <c r="AF285" i="4" s="1"/>
  <c r="AD286" i="4"/>
  <c r="AF286" i="4" s="1"/>
  <c r="AD287" i="4"/>
  <c r="AF287" i="4" s="1"/>
  <c r="AD288" i="4"/>
  <c r="AF288" i="4" s="1"/>
  <c r="AD289" i="4"/>
  <c r="AF289" i="4" s="1"/>
  <c r="AD290" i="4"/>
  <c r="AF290" i="4" s="1"/>
  <c r="AD291" i="4"/>
  <c r="AF291" i="4" s="1"/>
  <c r="AD292" i="4"/>
  <c r="AF292" i="4" s="1"/>
  <c r="AD293" i="4"/>
  <c r="AF293" i="4" s="1"/>
  <c r="AD294" i="4"/>
  <c r="AF294" i="4" s="1"/>
  <c r="AD295" i="4"/>
  <c r="AF295" i="4" s="1"/>
  <c r="AD296" i="4"/>
  <c r="AF296" i="4" s="1"/>
  <c r="AD297" i="4"/>
  <c r="AF297" i="4" s="1"/>
  <c r="AD298" i="4"/>
  <c r="AF298" i="4" s="1"/>
  <c r="AD299" i="4"/>
  <c r="AF299" i="4" s="1"/>
  <c r="AD300" i="4"/>
  <c r="AF300" i="4" s="1"/>
  <c r="AD301" i="4"/>
  <c r="AF301" i="4" s="1"/>
  <c r="AD302" i="4"/>
  <c r="AF302" i="4" s="1"/>
  <c r="AD303" i="4"/>
  <c r="AF303" i="4" s="1"/>
  <c r="AD304" i="4"/>
  <c r="AF304" i="4" s="1"/>
  <c r="AD305" i="4"/>
  <c r="AF305" i="4" s="1"/>
  <c r="AD306" i="4"/>
  <c r="AF306" i="4" s="1"/>
  <c r="AD307" i="4"/>
  <c r="AF307" i="4" s="1"/>
  <c r="AD308" i="4"/>
  <c r="AF308" i="4" s="1"/>
  <c r="AD309" i="4"/>
  <c r="AF309" i="4" s="1"/>
  <c r="AD310" i="4"/>
  <c r="AF310" i="4" s="1"/>
  <c r="AD311" i="4"/>
  <c r="AF311" i="4" s="1"/>
  <c r="AD312" i="4"/>
  <c r="AF312" i="4" s="1"/>
  <c r="AD313" i="4"/>
  <c r="AF313" i="4" s="1"/>
  <c r="AD314" i="4"/>
  <c r="AF314" i="4" s="1"/>
  <c r="AD315" i="4"/>
  <c r="AF315" i="4" s="1"/>
  <c r="AD316" i="4"/>
  <c r="AF316" i="4" s="1"/>
  <c r="AD317" i="4"/>
  <c r="AF317" i="4" s="1"/>
  <c r="AD318" i="4"/>
  <c r="AF318" i="4" s="1"/>
  <c r="AD319" i="4"/>
  <c r="AF319" i="4" s="1"/>
  <c r="AD320" i="4"/>
  <c r="AF320" i="4" s="1"/>
  <c r="AD321" i="4"/>
  <c r="AF321" i="4" s="1"/>
  <c r="AD322" i="4"/>
  <c r="AF322" i="4" s="1"/>
  <c r="AD323" i="4"/>
  <c r="AF323" i="4" s="1"/>
  <c r="AD324" i="4"/>
  <c r="AF324" i="4" s="1"/>
  <c r="AD325" i="4"/>
  <c r="AF325" i="4" s="1"/>
  <c r="AD326" i="4"/>
  <c r="AF326" i="4" s="1"/>
  <c r="AD327" i="4"/>
  <c r="AF327" i="4" s="1"/>
  <c r="AD328" i="4"/>
  <c r="AF328" i="4" s="1"/>
  <c r="AD329" i="4"/>
  <c r="AF329" i="4" s="1"/>
  <c r="AD330" i="4"/>
  <c r="AF330" i="4" s="1"/>
  <c r="AD331" i="4"/>
  <c r="AF331" i="4" s="1"/>
  <c r="AD332" i="4"/>
  <c r="AF332" i="4" s="1"/>
  <c r="AD333" i="4"/>
  <c r="AF333" i="4" s="1"/>
  <c r="AD334" i="4"/>
  <c r="AF334" i="4" s="1"/>
  <c r="AD335" i="4"/>
  <c r="AF335" i="4" s="1"/>
  <c r="AD336" i="4"/>
  <c r="AF336" i="4" s="1"/>
  <c r="AD337" i="4"/>
  <c r="AF337" i="4" s="1"/>
  <c r="AD338" i="4"/>
  <c r="AF338" i="4" s="1"/>
  <c r="AD339" i="4"/>
  <c r="AF339" i="4" s="1"/>
  <c r="AD340" i="4"/>
  <c r="AF340" i="4" s="1"/>
  <c r="AD341" i="4"/>
  <c r="AF341" i="4" s="1"/>
  <c r="AD342" i="4"/>
  <c r="AF342" i="4" s="1"/>
  <c r="AD343" i="4"/>
  <c r="AF343" i="4" s="1"/>
  <c r="AD344" i="4"/>
  <c r="AF344" i="4" s="1"/>
  <c r="AD345" i="4"/>
  <c r="AF345" i="4" s="1"/>
  <c r="AD346" i="4"/>
  <c r="AF346" i="4" s="1"/>
  <c r="AD347" i="4"/>
  <c r="AF347" i="4" s="1"/>
  <c r="AD348" i="4"/>
  <c r="AF348" i="4" s="1"/>
  <c r="AD349" i="4"/>
  <c r="AF349" i="4" s="1"/>
  <c r="AD350" i="4"/>
  <c r="AF350" i="4" s="1"/>
  <c r="AD351" i="4"/>
  <c r="AF351" i="4" s="1"/>
  <c r="AD352" i="4"/>
  <c r="AF352" i="4" s="1"/>
  <c r="AD353" i="4"/>
  <c r="AF353" i="4" s="1"/>
  <c r="AD354" i="4"/>
  <c r="AF354" i="4" s="1"/>
  <c r="AD355" i="4"/>
  <c r="AF355" i="4" s="1"/>
  <c r="AD356" i="4"/>
  <c r="AF356" i="4" s="1"/>
  <c r="AD357" i="4"/>
  <c r="AF357" i="4" s="1"/>
  <c r="AD358" i="4"/>
  <c r="AF358" i="4" s="1"/>
  <c r="AD359" i="4"/>
  <c r="AF359" i="4" s="1"/>
  <c r="AD360" i="4"/>
  <c r="AF360" i="4" s="1"/>
  <c r="AD361" i="4"/>
  <c r="AF361" i="4" s="1"/>
  <c r="AD362" i="4"/>
  <c r="AF362" i="4" s="1"/>
  <c r="AD363" i="4"/>
  <c r="AF363" i="4" s="1"/>
  <c r="AD364" i="4"/>
  <c r="AF364" i="4" s="1"/>
  <c r="AD365" i="4"/>
  <c r="AF365" i="4" s="1"/>
  <c r="AD366" i="4"/>
  <c r="AF366" i="4" s="1"/>
  <c r="AD367" i="4"/>
  <c r="AF367" i="4" s="1"/>
  <c r="AD368" i="4"/>
  <c r="AF368" i="4" s="1"/>
  <c r="AD369" i="4"/>
  <c r="AF369" i="4" s="1"/>
  <c r="AD370" i="4"/>
  <c r="AF370" i="4" s="1"/>
  <c r="AD371" i="4"/>
  <c r="AF371" i="4" s="1"/>
  <c r="AD372" i="4"/>
  <c r="AF372" i="4" s="1"/>
  <c r="AD373" i="4"/>
  <c r="AF373" i="4" s="1"/>
  <c r="AD374" i="4"/>
  <c r="AF374" i="4" s="1"/>
  <c r="AD375" i="4"/>
  <c r="AF375" i="4" s="1"/>
  <c r="AD376" i="4"/>
  <c r="AF376" i="4" s="1"/>
  <c r="AD377" i="4"/>
  <c r="AF377" i="4" s="1"/>
  <c r="AD378" i="4"/>
  <c r="AF378" i="4" s="1"/>
  <c r="AD379" i="4"/>
  <c r="AF379" i="4" s="1"/>
  <c r="AD380" i="4"/>
  <c r="AF380" i="4" s="1"/>
  <c r="AD381" i="4"/>
  <c r="AF381" i="4" s="1"/>
  <c r="AD382" i="4"/>
  <c r="AF382" i="4" s="1"/>
  <c r="AD383" i="4"/>
  <c r="AF383" i="4" s="1"/>
  <c r="AD384" i="4"/>
  <c r="AF384" i="4" s="1"/>
  <c r="AD385" i="4"/>
  <c r="AF385" i="4" s="1"/>
  <c r="AD386" i="4"/>
  <c r="AF386" i="4" s="1"/>
  <c r="AD387" i="4"/>
  <c r="AF387" i="4" s="1"/>
  <c r="AD388" i="4"/>
  <c r="AF388" i="4" s="1"/>
  <c r="AD389" i="4"/>
  <c r="AF389" i="4" s="1"/>
  <c r="AD390" i="4"/>
  <c r="AF390" i="4" s="1"/>
  <c r="AD391" i="4"/>
  <c r="AF391" i="4" s="1"/>
  <c r="AD392" i="4"/>
  <c r="AF392" i="4" s="1"/>
  <c r="AD393" i="4"/>
  <c r="AF393" i="4" s="1"/>
  <c r="AD394" i="4"/>
  <c r="AF394" i="4" s="1"/>
  <c r="AD395" i="4"/>
  <c r="AF395" i="4" s="1"/>
  <c r="AD396" i="4"/>
  <c r="AF396" i="4" s="1"/>
  <c r="AD397" i="4"/>
  <c r="AF397" i="4" s="1"/>
  <c r="AD398" i="4"/>
  <c r="AF398" i="4" s="1"/>
  <c r="AD399" i="4"/>
  <c r="AF399" i="4" s="1"/>
  <c r="AD400" i="4"/>
  <c r="AF400" i="4" s="1"/>
  <c r="AD401" i="4"/>
  <c r="AF401" i="4" s="1"/>
  <c r="AD402" i="4"/>
  <c r="AF402" i="4" s="1"/>
  <c r="AD403" i="4"/>
  <c r="AF403" i="4" s="1"/>
  <c r="AD404" i="4"/>
  <c r="AF404" i="4" s="1"/>
  <c r="AD405" i="4"/>
  <c r="AF405" i="4" s="1"/>
  <c r="AD406" i="4"/>
  <c r="AF406" i="4" s="1"/>
  <c r="AD407" i="4"/>
  <c r="AF407" i="4" s="1"/>
  <c r="AD408" i="4"/>
  <c r="AF408" i="4" s="1"/>
  <c r="AD409" i="4"/>
  <c r="AF409" i="4" s="1"/>
  <c r="AD410" i="4"/>
  <c r="AF410" i="4" s="1"/>
  <c r="AD411" i="4"/>
  <c r="AF411" i="4" s="1"/>
  <c r="AD412" i="4"/>
  <c r="AF412" i="4" s="1"/>
  <c r="AD413" i="4"/>
  <c r="AF413" i="4" s="1"/>
  <c r="AD414" i="4"/>
  <c r="AF414" i="4" s="1"/>
  <c r="AD415" i="4"/>
  <c r="AF415" i="4" s="1"/>
  <c r="AD416" i="4"/>
  <c r="AF416" i="4" s="1"/>
  <c r="AD417" i="4"/>
  <c r="AF417" i="4" s="1"/>
  <c r="AD418" i="4"/>
  <c r="AF418" i="4" s="1"/>
  <c r="AD419" i="4"/>
  <c r="AF419" i="4" s="1"/>
  <c r="AD420" i="4"/>
  <c r="AF420" i="4" s="1"/>
  <c r="AD421" i="4"/>
  <c r="AF421" i="4" s="1"/>
  <c r="AD422" i="4"/>
  <c r="AF422" i="4" s="1"/>
  <c r="AD423" i="4"/>
  <c r="AF423" i="4" s="1"/>
  <c r="AD424" i="4"/>
  <c r="AF424" i="4" s="1"/>
  <c r="AD425" i="4"/>
  <c r="AF425" i="4" s="1"/>
  <c r="AD426" i="4"/>
  <c r="AF426" i="4" s="1"/>
  <c r="AD427" i="4"/>
  <c r="AF427" i="4" s="1"/>
  <c r="AD428" i="4"/>
  <c r="AF428" i="4" s="1"/>
  <c r="AD429" i="4"/>
  <c r="AF429" i="4" s="1"/>
  <c r="AD430" i="4"/>
  <c r="AF430" i="4" s="1"/>
  <c r="AD431" i="4"/>
  <c r="AF431" i="4" s="1"/>
  <c r="AD432" i="4"/>
  <c r="AF432" i="4" s="1"/>
  <c r="AD433" i="4"/>
  <c r="AF433" i="4" s="1"/>
  <c r="AD434" i="4"/>
  <c r="AF434" i="4" s="1"/>
  <c r="AD435" i="4"/>
  <c r="AF435" i="4" s="1"/>
  <c r="AD436" i="4"/>
  <c r="AF436" i="4" s="1"/>
  <c r="AD437" i="4"/>
  <c r="AF437" i="4" s="1"/>
  <c r="AD438" i="4"/>
  <c r="AF438" i="4" s="1"/>
  <c r="AD439" i="4"/>
  <c r="AF439" i="4" s="1"/>
  <c r="AD440" i="4"/>
  <c r="AF440" i="4" s="1"/>
  <c r="AD441" i="4"/>
  <c r="AF441" i="4" s="1"/>
  <c r="AD442" i="4"/>
  <c r="AF442" i="4" s="1"/>
  <c r="AD443" i="4"/>
  <c r="AF443" i="4" s="1"/>
  <c r="AD444" i="4"/>
  <c r="AF444" i="4" s="1"/>
  <c r="AD445" i="4"/>
  <c r="AF445" i="4" s="1"/>
  <c r="AD446" i="4"/>
  <c r="AF446" i="4" s="1"/>
  <c r="AD447" i="4"/>
  <c r="AF447" i="4" s="1"/>
  <c r="AD448" i="4"/>
  <c r="AF448" i="4" s="1"/>
  <c r="AD449" i="4"/>
  <c r="AF449" i="4" s="1"/>
  <c r="AD450" i="4"/>
  <c r="AF450" i="4" s="1"/>
  <c r="AD451" i="4"/>
  <c r="AF451" i="4" s="1"/>
  <c r="AD452" i="4"/>
  <c r="AF452" i="4" s="1"/>
  <c r="AD453" i="4"/>
  <c r="AF453" i="4" s="1"/>
  <c r="AF454" i="4"/>
  <c r="AF456" i="4"/>
  <c r="AF458" i="4"/>
  <c r="AF460" i="4"/>
  <c r="AF462" i="4"/>
  <c r="AF464" i="4"/>
  <c r="AF466" i="4"/>
  <c r="AF468" i="4"/>
  <c r="AF470" i="4"/>
  <c r="AF472" i="4"/>
  <c r="AF474" i="4"/>
  <c r="AF476" i="4"/>
  <c r="AF478" i="4"/>
  <c r="AF480" i="4"/>
  <c r="AF482" i="4"/>
  <c r="AF484" i="4"/>
  <c r="AF486" i="4"/>
  <c r="AF488" i="4"/>
  <c r="AF490" i="4"/>
  <c r="AF492" i="4"/>
  <c r="AF494" i="4"/>
  <c r="AF496" i="4"/>
  <c r="AF498" i="4"/>
  <c r="AF500" i="4"/>
  <c r="AD501" i="4"/>
  <c r="AF501" i="4" s="1"/>
  <c r="AD499" i="4"/>
  <c r="AF499" i="4" s="1"/>
  <c r="AD497" i="4"/>
  <c r="AF497" i="4" s="1"/>
  <c r="AD495" i="4"/>
  <c r="AF495" i="4" s="1"/>
  <c r="AD493" i="4"/>
  <c r="AF493" i="4" s="1"/>
  <c r="AD491" i="4"/>
  <c r="AF491" i="4" s="1"/>
  <c r="AD489" i="4"/>
  <c r="AF489" i="4" s="1"/>
  <c r="AD487" i="4"/>
  <c r="AF487" i="4" s="1"/>
  <c r="AD485" i="4"/>
  <c r="AF485" i="4" s="1"/>
  <c r="AD483" i="4"/>
  <c r="AF483" i="4" s="1"/>
  <c r="AD481" i="4"/>
  <c r="AF481" i="4" s="1"/>
  <c r="AD479" i="4"/>
  <c r="AF479" i="4" s="1"/>
  <c r="AD477" i="4"/>
  <c r="AF477" i="4" s="1"/>
  <c r="AD475" i="4"/>
  <c r="AF475" i="4" s="1"/>
  <c r="AD473" i="4"/>
  <c r="AF473" i="4" s="1"/>
  <c r="AD471" i="4"/>
  <c r="AF471" i="4" s="1"/>
  <c r="AD469" i="4"/>
  <c r="AF469" i="4" s="1"/>
  <c r="AD467" i="4"/>
  <c r="AF467" i="4" s="1"/>
  <c r="AD465" i="4"/>
  <c r="AF465" i="4" s="1"/>
  <c r="AD463" i="4"/>
  <c r="AF463" i="4" s="1"/>
  <c r="AD461" i="4"/>
  <c r="AF461" i="4" s="1"/>
  <c r="AD459" i="4"/>
  <c r="AF459" i="4" s="1"/>
  <c r="AD457" i="4"/>
  <c r="AF457" i="4" s="1"/>
  <c r="AD455" i="4"/>
  <c r="AF455" i="4" s="1"/>
  <c r="AD2" i="4"/>
  <c r="AF2" i="4" s="1"/>
  <c r="R3" i="4"/>
  <c r="T3" i="4" s="1"/>
  <c r="R4" i="4"/>
  <c r="T4" i="4" s="1"/>
  <c r="R5" i="4"/>
  <c r="T5" i="4" s="1"/>
  <c r="R6" i="4"/>
  <c r="T6" i="4" s="1"/>
  <c r="R7" i="4"/>
  <c r="T7" i="4" s="1"/>
  <c r="R8" i="4"/>
  <c r="T8" i="4" s="1"/>
  <c r="R9" i="4"/>
  <c r="T9" i="4" s="1"/>
  <c r="R10" i="4"/>
  <c r="T10" i="4" s="1"/>
  <c r="R11" i="4"/>
  <c r="T11" i="4" s="1"/>
  <c r="R12" i="4"/>
  <c r="T12" i="4" s="1"/>
  <c r="R13" i="4"/>
  <c r="T13" i="4" s="1"/>
  <c r="R14" i="4"/>
  <c r="T14" i="4" s="1"/>
  <c r="R15" i="4"/>
  <c r="T15" i="4" s="1"/>
  <c r="R16" i="4"/>
  <c r="T16" i="4" s="1"/>
  <c r="R17" i="4"/>
  <c r="T17" i="4" s="1"/>
  <c r="R18" i="4"/>
  <c r="T18" i="4" s="1"/>
  <c r="R19" i="4"/>
  <c r="T19" i="4" s="1"/>
  <c r="R20" i="4"/>
  <c r="T20" i="4" s="1"/>
  <c r="R21" i="4"/>
  <c r="T21" i="4" s="1"/>
  <c r="R22" i="4"/>
  <c r="T22" i="4" s="1"/>
  <c r="R23" i="4"/>
  <c r="T23" i="4" s="1"/>
  <c r="R24" i="4"/>
  <c r="T24" i="4" s="1"/>
  <c r="R25" i="4"/>
  <c r="T25" i="4" s="1"/>
  <c r="R26" i="4"/>
  <c r="T26" i="4" s="1"/>
  <c r="R27" i="4"/>
  <c r="T27" i="4" s="1"/>
  <c r="R28" i="4"/>
  <c r="T28" i="4" s="1"/>
  <c r="R29" i="4"/>
  <c r="T29" i="4" s="1"/>
  <c r="R30" i="4"/>
  <c r="T30" i="4" s="1"/>
  <c r="R31" i="4"/>
  <c r="T31" i="4" s="1"/>
  <c r="R32" i="4"/>
  <c r="T32" i="4" s="1"/>
  <c r="R33" i="4"/>
  <c r="T33" i="4" s="1"/>
  <c r="R34" i="4"/>
  <c r="T34" i="4" s="1"/>
  <c r="R35" i="4"/>
  <c r="T35" i="4" s="1"/>
  <c r="R36" i="4"/>
  <c r="T36" i="4" s="1"/>
  <c r="R37" i="4"/>
  <c r="T37" i="4" s="1"/>
  <c r="R38" i="4"/>
  <c r="T38" i="4" s="1"/>
  <c r="R39" i="4"/>
  <c r="T39" i="4" s="1"/>
  <c r="R40" i="4"/>
  <c r="T40" i="4" s="1"/>
  <c r="R41" i="4"/>
  <c r="T41" i="4" s="1"/>
  <c r="R42" i="4"/>
  <c r="T42" i="4" s="1"/>
  <c r="R43" i="4"/>
  <c r="T43" i="4" s="1"/>
  <c r="R44" i="4"/>
  <c r="T44" i="4" s="1"/>
  <c r="R45" i="4"/>
  <c r="T45" i="4" s="1"/>
  <c r="R46" i="4"/>
  <c r="T46" i="4" s="1"/>
  <c r="R47" i="4"/>
  <c r="T47" i="4" s="1"/>
  <c r="R48" i="4"/>
  <c r="T48" i="4" s="1"/>
  <c r="R49" i="4"/>
  <c r="T49" i="4" s="1"/>
  <c r="R50" i="4"/>
  <c r="T50" i="4" s="1"/>
  <c r="R51" i="4"/>
  <c r="T51" i="4" s="1"/>
  <c r="R52" i="4"/>
  <c r="T52" i="4" s="1"/>
  <c r="R53" i="4"/>
  <c r="T53" i="4" s="1"/>
  <c r="R54" i="4"/>
  <c r="T54" i="4" s="1"/>
  <c r="R55" i="4"/>
  <c r="T55" i="4" s="1"/>
  <c r="R56" i="4"/>
  <c r="T56" i="4" s="1"/>
  <c r="R57" i="4"/>
  <c r="T57" i="4" s="1"/>
  <c r="R58" i="4"/>
  <c r="T58" i="4" s="1"/>
  <c r="R59" i="4"/>
  <c r="T59" i="4" s="1"/>
  <c r="R60" i="4"/>
  <c r="T60" i="4" s="1"/>
  <c r="R61" i="4"/>
  <c r="T61" i="4" s="1"/>
  <c r="R62" i="4"/>
  <c r="T62" i="4" s="1"/>
  <c r="R63" i="4"/>
  <c r="T63" i="4" s="1"/>
  <c r="R64" i="4"/>
  <c r="T64" i="4" s="1"/>
  <c r="R65" i="4"/>
  <c r="T65" i="4" s="1"/>
  <c r="R66" i="4"/>
  <c r="T66" i="4" s="1"/>
  <c r="R67" i="4"/>
  <c r="T67" i="4" s="1"/>
  <c r="R68" i="4"/>
  <c r="T68" i="4" s="1"/>
  <c r="R69" i="4"/>
  <c r="T69" i="4" s="1"/>
  <c r="R70" i="4"/>
  <c r="T70" i="4" s="1"/>
  <c r="R71" i="4"/>
  <c r="T71" i="4" s="1"/>
  <c r="R72" i="4"/>
  <c r="T72" i="4" s="1"/>
  <c r="R73" i="4"/>
  <c r="T73" i="4" s="1"/>
  <c r="R74" i="4"/>
  <c r="T74" i="4" s="1"/>
  <c r="R75" i="4"/>
  <c r="T75" i="4" s="1"/>
  <c r="R76" i="4"/>
  <c r="T76" i="4" s="1"/>
  <c r="R77" i="4"/>
  <c r="T77" i="4" s="1"/>
  <c r="R78" i="4"/>
  <c r="T78" i="4" s="1"/>
  <c r="R79" i="4"/>
  <c r="T79" i="4" s="1"/>
  <c r="R80" i="4"/>
  <c r="T80" i="4" s="1"/>
  <c r="R81" i="4"/>
  <c r="T81" i="4" s="1"/>
  <c r="R82" i="4"/>
  <c r="T82" i="4" s="1"/>
  <c r="R83" i="4"/>
  <c r="T83" i="4" s="1"/>
  <c r="R84" i="4"/>
  <c r="T84" i="4" s="1"/>
  <c r="R85" i="4"/>
  <c r="T85" i="4" s="1"/>
  <c r="R86" i="4"/>
  <c r="T86" i="4" s="1"/>
  <c r="R87" i="4"/>
  <c r="T87" i="4" s="1"/>
  <c r="R88" i="4"/>
  <c r="T88" i="4" s="1"/>
  <c r="R89" i="4"/>
  <c r="T89" i="4" s="1"/>
  <c r="R90" i="4"/>
  <c r="T90" i="4" s="1"/>
  <c r="R91" i="4"/>
  <c r="T91" i="4" s="1"/>
  <c r="R92" i="4"/>
  <c r="T92" i="4" s="1"/>
  <c r="R93" i="4"/>
  <c r="T93" i="4" s="1"/>
  <c r="R94" i="4"/>
  <c r="T94" i="4" s="1"/>
  <c r="R95" i="4"/>
  <c r="T95" i="4" s="1"/>
  <c r="R96" i="4"/>
  <c r="T96" i="4" s="1"/>
  <c r="R97" i="4"/>
  <c r="T97" i="4" s="1"/>
  <c r="R98" i="4"/>
  <c r="T98" i="4" s="1"/>
  <c r="R99" i="4"/>
  <c r="T99" i="4" s="1"/>
  <c r="R100" i="4"/>
  <c r="T100" i="4" s="1"/>
  <c r="R101" i="4"/>
  <c r="T101" i="4" s="1"/>
  <c r="R102" i="4"/>
  <c r="T102" i="4" s="1"/>
  <c r="R103" i="4"/>
  <c r="T103" i="4" s="1"/>
  <c r="R104" i="4"/>
  <c r="T104" i="4" s="1"/>
  <c r="R105" i="4"/>
  <c r="T105" i="4" s="1"/>
  <c r="R106" i="4"/>
  <c r="T106" i="4" s="1"/>
  <c r="R107" i="4"/>
  <c r="T107" i="4" s="1"/>
  <c r="R108" i="4"/>
  <c r="T108" i="4" s="1"/>
  <c r="R109" i="4"/>
  <c r="T109" i="4" s="1"/>
  <c r="R110" i="4"/>
  <c r="T110" i="4" s="1"/>
  <c r="R111" i="4"/>
  <c r="T111" i="4" s="1"/>
  <c r="R112" i="4"/>
  <c r="T112" i="4" s="1"/>
  <c r="R113" i="4"/>
  <c r="T113" i="4" s="1"/>
  <c r="R114" i="4"/>
  <c r="T114" i="4" s="1"/>
  <c r="R115" i="4"/>
  <c r="T115" i="4" s="1"/>
  <c r="R116" i="4"/>
  <c r="T116" i="4" s="1"/>
  <c r="R117" i="4"/>
  <c r="T117" i="4" s="1"/>
  <c r="R118" i="4"/>
  <c r="T118" i="4" s="1"/>
  <c r="R119" i="4"/>
  <c r="T119" i="4" s="1"/>
  <c r="R120" i="4"/>
  <c r="T120" i="4" s="1"/>
  <c r="R121" i="4"/>
  <c r="T121" i="4" s="1"/>
  <c r="R122" i="4"/>
  <c r="T122" i="4" s="1"/>
  <c r="R123" i="4"/>
  <c r="T123" i="4" s="1"/>
  <c r="R124" i="4"/>
  <c r="T124" i="4" s="1"/>
  <c r="R125" i="4"/>
  <c r="T125" i="4" s="1"/>
  <c r="R126" i="4"/>
  <c r="T126" i="4" s="1"/>
  <c r="R127" i="4"/>
  <c r="T127" i="4" s="1"/>
  <c r="R128" i="4"/>
  <c r="T128" i="4" s="1"/>
  <c r="R129" i="4"/>
  <c r="T129" i="4" s="1"/>
  <c r="R130" i="4"/>
  <c r="T130" i="4" s="1"/>
  <c r="R131" i="4"/>
  <c r="T131" i="4" s="1"/>
  <c r="R132" i="4"/>
  <c r="T132" i="4" s="1"/>
  <c r="R133" i="4"/>
  <c r="T133" i="4" s="1"/>
  <c r="R134" i="4"/>
  <c r="T134" i="4" s="1"/>
  <c r="R135" i="4"/>
  <c r="T135" i="4" s="1"/>
  <c r="R136" i="4"/>
  <c r="T136" i="4" s="1"/>
  <c r="R137" i="4"/>
  <c r="T137" i="4" s="1"/>
  <c r="R138" i="4"/>
  <c r="T138" i="4" s="1"/>
  <c r="R139" i="4"/>
  <c r="T139" i="4" s="1"/>
  <c r="R140" i="4"/>
  <c r="T140" i="4" s="1"/>
  <c r="R141" i="4"/>
  <c r="T141" i="4" s="1"/>
  <c r="R142" i="4"/>
  <c r="T142" i="4" s="1"/>
  <c r="R143" i="4"/>
  <c r="T143" i="4" s="1"/>
  <c r="R144" i="4"/>
  <c r="T144" i="4" s="1"/>
  <c r="R145" i="4"/>
  <c r="T145" i="4" s="1"/>
  <c r="R146" i="4"/>
  <c r="T146" i="4" s="1"/>
  <c r="R147" i="4"/>
  <c r="T147" i="4" s="1"/>
  <c r="R148" i="4"/>
  <c r="T148" i="4" s="1"/>
  <c r="R149" i="4"/>
  <c r="T149" i="4" s="1"/>
  <c r="R150" i="4"/>
  <c r="T150" i="4" s="1"/>
  <c r="R151" i="4"/>
  <c r="T151" i="4" s="1"/>
  <c r="R152" i="4"/>
  <c r="T152" i="4" s="1"/>
  <c r="R153" i="4"/>
  <c r="T153" i="4" s="1"/>
  <c r="R154" i="4"/>
  <c r="T154" i="4" s="1"/>
  <c r="R155" i="4"/>
  <c r="T155" i="4" s="1"/>
  <c r="R156" i="4"/>
  <c r="T156" i="4" s="1"/>
  <c r="R157" i="4"/>
  <c r="T157" i="4" s="1"/>
  <c r="R158" i="4"/>
  <c r="T158" i="4" s="1"/>
  <c r="R159" i="4"/>
  <c r="T159" i="4" s="1"/>
  <c r="R160" i="4"/>
  <c r="T160" i="4" s="1"/>
  <c r="R161" i="4"/>
  <c r="T161" i="4" s="1"/>
  <c r="R162" i="4"/>
  <c r="T162" i="4" s="1"/>
  <c r="R163" i="4"/>
  <c r="T163" i="4" s="1"/>
  <c r="R164" i="4"/>
  <c r="T164" i="4" s="1"/>
  <c r="R165" i="4"/>
  <c r="T165" i="4" s="1"/>
  <c r="R166" i="4"/>
  <c r="T166" i="4" s="1"/>
  <c r="R167" i="4"/>
  <c r="T167" i="4" s="1"/>
  <c r="R168" i="4"/>
  <c r="T168" i="4" s="1"/>
  <c r="R169" i="4"/>
  <c r="T169" i="4" s="1"/>
  <c r="R170" i="4"/>
  <c r="T170" i="4" s="1"/>
  <c r="R171" i="4"/>
  <c r="T171" i="4" s="1"/>
  <c r="R172" i="4"/>
  <c r="T172" i="4" s="1"/>
  <c r="R173" i="4"/>
  <c r="T173" i="4" s="1"/>
  <c r="R174" i="4"/>
  <c r="T174" i="4" s="1"/>
  <c r="R175" i="4"/>
  <c r="T175" i="4" s="1"/>
  <c r="R176" i="4"/>
  <c r="T176" i="4" s="1"/>
  <c r="R177" i="4"/>
  <c r="T177" i="4" s="1"/>
  <c r="R178" i="4"/>
  <c r="T178" i="4" s="1"/>
  <c r="R179" i="4"/>
  <c r="T179" i="4" s="1"/>
  <c r="R180" i="4"/>
  <c r="T180" i="4" s="1"/>
  <c r="R181" i="4"/>
  <c r="T181" i="4" s="1"/>
  <c r="R182" i="4"/>
  <c r="T182" i="4" s="1"/>
  <c r="R183" i="4"/>
  <c r="T183" i="4" s="1"/>
  <c r="R184" i="4"/>
  <c r="T184" i="4" s="1"/>
  <c r="R185" i="4"/>
  <c r="T185" i="4" s="1"/>
  <c r="R186" i="4"/>
  <c r="T186" i="4" s="1"/>
  <c r="R187" i="4"/>
  <c r="T187" i="4" s="1"/>
  <c r="R188" i="4"/>
  <c r="T188" i="4" s="1"/>
  <c r="R189" i="4"/>
  <c r="T189" i="4" s="1"/>
  <c r="R190" i="4"/>
  <c r="T190" i="4" s="1"/>
  <c r="R191" i="4"/>
  <c r="T191" i="4" s="1"/>
  <c r="R192" i="4"/>
  <c r="T192" i="4" s="1"/>
  <c r="R193" i="4"/>
  <c r="T193" i="4" s="1"/>
  <c r="R194" i="4"/>
  <c r="T194" i="4" s="1"/>
  <c r="R195" i="4"/>
  <c r="T195" i="4" s="1"/>
  <c r="R196" i="4"/>
  <c r="T196" i="4" s="1"/>
  <c r="R197" i="4"/>
  <c r="T197" i="4" s="1"/>
  <c r="R198" i="4"/>
  <c r="T198" i="4" s="1"/>
  <c r="R199" i="4"/>
  <c r="T199" i="4" s="1"/>
  <c r="R200" i="4"/>
  <c r="T200" i="4" s="1"/>
  <c r="R201" i="4"/>
  <c r="T201" i="4" s="1"/>
  <c r="R202" i="4"/>
  <c r="T202" i="4" s="1"/>
  <c r="R203" i="4"/>
  <c r="T203" i="4" s="1"/>
  <c r="R204" i="4"/>
  <c r="T204" i="4" s="1"/>
  <c r="R205" i="4"/>
  <c r="T205" i="4" s="1"/>
  <c r="R206" i="4"/>
  <c r="T206" i="4" s="1"/>
  <c r="R207" i="4"/>
  <c r="T207" i="4" s="1"/>
  <c r="R208" i="4"/>
  <c r="T208" i="4" s="1"/>
  <c r="R209" i="4"/>
  <c r="T209" i="4" s="1"/>
  <c r="R210" i="4"/>
  <c r="T210" i="4" s="1"/>
  <c r="R211" i="4"/>
  <c r="T211" i="4" s="1"/>
  <c r="R212" i="4"/>
  <c r="T212" i="4" s="1"/>
  <c r="R213" i="4"/>
  <c r="T213" i="4" s="1"/>
  <c r="R214" i="4"/>
  <c r="T214" i="4" s="1"/>
  <c r="R215" i="4"/>
  <c r="T215" i="4" s="1"/>
  <c r="R216" i="4"/>
  <c r="T216" i="4" s="1"/>
  <c r="R217" i="4"/>
  <c r="T217" i="4" s="1"/>
  <c r="R218" i="4"/>
  <c r="T218" i="4" s="1"/>
  <c r="R219" i="4"/>
  <c r="T219" i="4" s="1"/>
  <c r="R220" i="4"/>
  <c r="T220" i="4" s="1"/>
  <c r="R221" i="4"/>
  <c r="T221" i="4" s="1"/>
  <c r="R222" i="4"/>
  <c r="T222" i="4" s="1"/>
  <c r="R223" i="4"/>
  <c r="T223" i="4" s="1"/>
  <c r="R224" i="4"/>
  <c r="T224" i="4" s="1"/>
  <c r="R225" i="4"/>
  <c r="T225" i="4" s="1"/>
  <c r="R226" i="4"/>
  <c r="T226" i="4" s="1"/>
  <c r="R227" i="4"/>
  <c r="T227" i="4" s="1"/>
  <c r="R228" i="4"/>
  <c r="T228" i="4" s="1"/>
  <c r="R229" i="4"/>
  <c r="T229" i="4" s="1"/>
  <c r="R230" i="4"/>
  <c r="T230" i="4" s="1"/>
  <c r="R231" i="4"/>
  <c r="T231" i="4" s="1"/>
  <c r="R232" i="4"/>
  <c r="T232" i="4" s="1"/>
  <c r="R233" i="4"/>
  <c r="T233" i="4" s="1"/>
  <c r="R234" i="4"/>
  <c r="T234" i="4" s="1"/>
  <c r="R235" i="4"/>
  <c r="T235" i="4" s="1"/>
  <c r="R236" i="4"/>
  <c r="T236" i="4" s="1"/>
  <c r="R237" i="4"/>
  <c r="T237" i="4" s="1"/>
  <c r="R238" i="4"/>
  <c r="T238" i="4" s="1"/>
  <c r="R239" i="4"/>
  <c r="T239" i="4" s="1"/>
  <c r="R240" i="4"/>
  <c r="T240" i="4" s="1"/>
  <c r="R241" i="4"/>
  <c r="T241" i="4" s="1"/>
  <c r="R242" i="4"/>
  <c r="T242" i="4" s="1"/>
  <c r="R243" i="4"/>
  <c r="T243" i="4" s="1"/>
  <c r="R244" i="4"/>
  <c r="T244" i="4" s="1"/>
  <c r="R245" i="4"/>
  <c r="T245" i="4" s="1"/>
  <c r="R246" i="4"/>
  <c r="T246" i="4" s="1"/>
  <c r="R247" i="4"/>
  <c r="T247" i="4" s="1"/>
  <c r="R248" i="4"/>
  <c r="T248" i="4" s="1"/>
  <c r="R249" i="4"/>
  <c r="T249" i="4" s="1"/>
  <c r="R250" i="4"/>
  <c r="T250" i="4" s="1"/>
  <c r="R251" i="4"/>
  <c r="T251" i="4" s="1"/>
  <c r="R252" i="4"/>
  <c r="T252" i="4" s="1"/>
  <c r="R253" i="4"/>
  <c r="T253" i="4" s="1"/>
  <c r="R254" i="4"/>
  <c r="T254" i="4" s="1"/>
  <c r="R255" i="4"/>
  <c r="T255" i="4" s="1"/>
  <c r="R256" i="4"/>
  <c r="T256" i="4" s="1"/>
  <c r="R257" i="4"/>
  <c r="T257" i="4" s="1"/>
  <c r="R258" i="4"/>
  <c r="T258" i="4" s="1"/>
  <c r="R259" i="4"/>
  <c r="T259" i="4" s="1"/>
  <c r="R260" i="4"/>
  <c r="T260" i="4" s="1"/>
  <c r="R261" i="4"/>
  <c r="T261" i="4" s="1"/>
  <c r="R262" i="4"/>
  <c r="T262" i="4" s="1"/>
  <c r="R263" i="4"/>
  <c r="T263" i="4" s="1"/>
  <c r="R264" i="4"/>
  <c r="T264" i="4" s="1"/>
  <c r="R265" i="4"/>
  <c r="T265" i="4" s="1"/>
  <c r="R266" i="4"/>
  <c r="T266" i="4" s="1"/>
  <c r="R267" i="4"/>
  <c r="T267" i="4" s="1"/>
  <c r="R268" i="4"/>
  <c r="T268" i="4" s="1"/>
  <c r="R269" i="4"/>
  <c r="T269" i="4" s="1"/>
  <c r="R270" i="4"/>
  <c r="T270" i="4" s="1"/>
  <c r="R271" i="4"/>
  <c r="T271" i="4" s="1"/>
  <c r="R272" i="4"/>
  <c r="T272" i="4" s="1"/>
  <c r="R273" i="4"/>
  <c r="T273" i="4" s="1"/>
  <c r="R274" i="4"/>
  <c r="T274" i="4" s="1"/>
  <c r="R275" i="4"/>
  <c r="T275" i="4" s="1"/>
  <c r="R276" i="4"/>
  <c r="T276" i="4" s="1"/>
  <c r="R277" i="4"/>
  <c r="T277" i="4" s="1"/>
  <c r="R278" i="4"/>
  <c r="T278" i="4" s="1"/>
  <c r="R279" i="4"/>
  <c r="T279" i="4" s="1"/>
  <c r="R280" i="4"/>
  <c r="T280" i="4" s="1"/>
  <c r="R281" i="4"/>
  <c r="T281" i="4" s="1"/>
  <c r="R282" i="4"/>
  <c r="T282" i="4" s="1"/>
  <c r="R283" i="4"/>
  <c r="T283" i="4" s="1"/>
  <c r="R284" i="4"/>
  <c r="T284" i="4" s="1"/>
  <c r="R285" i="4"/>
  <c r="T285" i="4" s="1"/>
  <c r="R286" i="4"/>
  <c r="T286" i="4" s="1"/>
  <c r="R287" i="4"/>
  <c r="T287" i="4" s="1"/>
  <c r="R288" i="4"/>
  <c r="T288" i="4" s="1"/>
  <c r="R289" i="4"/>
  <c r="T289" i="4" s="1"/>
  <c r="R290" i="4"/>
  <c r="T290" i="4" s="1"/>
  <c r="R291" i="4"/>
  <c r="T291" i="4" s="1"/>
  <c r="R292" i="4"/>
  <c r="T292" i="4" s="1"/>
  <c r="R293" i="4"/>
  <c r="T293" i="4" s="1"/>
  <c r="R294" i="4"/>
  <c r="T294" i="4" s="1"/>
  <c r="R295" i="4"/>
  <c r="T295" i="4" s="1"/>
  <c r="R296" i="4"/>
  <c r="T296" i="4" s="1"/>
  <c r="R297" i="4"/>
  <c r="T297" i="4" s="1"/>
  <c r="R298" i="4"/>
  <c r="T298" i="4" s="1"/>
  <c r="R299" i="4"/>
  <c r="T299" i="4" s="1"/>
  <c r="R300" i="4"/>
  <c r="T300" i="4" s="1"/>
  <c r="R301" i="4"/>
  <c r="T301" i="4" s="1"/>
  <c r="R302" i="4"/>
  <c r="T302" i="4" s="1"/>
  <c r="R303" i="4"/>
  <c r="T303" i="4" s="1"/>
  <c r="R304" i="4"/>
  <c r="T304" i="4" s="1"/>
  <c r="R305" i="4"/>
  <c r="T305" i="4" s="1"/>
  <c r="R306" i="4"/>
  <c r="T306" i="4" s="1"/>
  <c r="R307" i="4"/>
  <c r="T307" i="4" s="1"/>
  <c r="R308" i="4"/>
  <c r="T308" i="4" s="1"/>
  <c r="R309" i="4"/>
  <c r="T309" i="4" s="1"/>
  <c r="R310" i="4"/>
  <c r="T310" i="4" s="1"/>
  <c r="R311" i="4"/>
  <c r="T311" i="4" s="1"/>
  <c r="R312" i="4"/>
  <c r="T312" i="4" s="1"/>
  <c r="R313" i="4"/>
  <c r="T313" i="4" s="1"/>
  <c r="R314" i="4"/>
  <c r="T314" i="4" s="1"/>
  <c r="R315" i="4"/>
  <c r="T315" i="4" s="1"/>
  <c r="R316" i="4"/>
  <c r="T316" i="4" s="1"/>
  <c r="R317" i="4"/>
  <c r="T317" i="4" s="1"/>
  <c r="R318" i="4"/>
  <c r="T318" i="4" s="1"/>
  <c r="R319" i="4"/>
  <c r="T319" i="4" s="1"/>
  <c r="R320" i="4"/>
  <c r="T320" i="4" s="1"/>
  <c r="R321" i="4"/>
  <c r="T321" i="4" s="1"/>
  <c r="R322" i="4"/>
  <c r="T322" i="4" s="1"/>
  <c r="R323" i="4"/>
  <c r="T323" i="4" s="1"/>
  <c r="R324" i="4"/>
  <c r="T324" i="4" s="1"/>
  <c r="R325" i="4"/>
  <c r="T325" i="4" s="1"/>
  <c r="R326" i="4"/>
  <c r="T326" i="4" s="1"/>
  <c r="R327" i="4"/>
  <c r="T327" i="4" s="1"/>
  <c r="R328" i="4"/>
  <c r="T328" i="4" s="1"/>
  <c r="R329" i="4"/>
  <c r="T329" i="4" s="1"/>
  <c r="R330" i="4"/>
  <c r="T330" i="4" s="1"/>
  <c r="R331" i="4"/>
  <c r="T331" i="4" s="1"/>
  <c r="R332" i="4"/>
  <c r="T332" i="4" s="1"/>
  <c r="R333" i="4"/>
  <c r="T333" i="4" s="1"/>
  <c r="R334" i="4"/>
  <c r="T334" i="4" s="1"/>
  <c r="R335" i="4"/>
  <c r="T335" i="4" s="1"/>
  <c r="R336" i="4"/>
  <c r="T336" i="4" s="1"/>
  <c r="R337" i="4"/>
  <c r="T337" i="4" s="1"/>
  <c r="R338" i="4"/>
  <c r="T338" i="4" s="1"/>
  <c r="R339" i="4"/>
  <c r="T339" i="4" s="1"/>
  <c r="R340" i="4"/>
  <c r="T340" i="4" s="1"/>
  <c r="R341" i="4"/>
  <c r="T341" i="4" s="1"/>
  <c r="R342" i="4"/>
  <c r="T342" i="4" s="1"/>
  <c r="R343" i="4"/>
  <c r="T343" i="4" s="1"/>
  <c r="R344" i="4"/>
  <c r="T344" i="4" s="1"/>
  <c r="R345" i="4"/>
  <c r="T345" i="4" s="1"/>
  <c r="R346" i="4"/>
  <c r="T346" i="4" s="1"/>
  <c r="R347" i="4"/>
  <c r="T347" i="4" s="1"/>
  <c r="R348" i="4"/>
  <c r="T348" i="4" s="1"/>
  <c r="R349" i="4"/>
  <c r="T349" i="4" s="1"/>
  <c r="R350" i="4"/>
  <c r="T350" i="4" s="1"/>
  <c r="R351" i="4"/>
  <c r="T351" i="4" s="1"/>
  <c r="R352" i="4"/>
  <c r="T352" i="4" s="1"/>
  <c r="R353" i="4"/>
  <c r="T353" i="4" s="1"/>
  <c r="R354" i="4"/>
  <c r="T354" i="4" s="1"/>
  <c r="R355" i="4"/>
  <c r="T355" i="4" s="1"/>
  <c r="R356" i="4"/>
  <c r="T356" i="4" s="1"/>
  <c r="R357" i="4"/>
  <c r="T357" i="4" s="1"/>
  <c r="R358" i="4"/>
  <c r="T358" i="4" s="1"/>
  <c r="R359" i="4"/>
  <c r="T359" i="4" s="1"/>
  <c r="R360" i="4"/>
  <c r="T360" i="4" s="1"/>
  <c r="R361" i="4"/>
  <c r="T361" i="4" s="1"/>
  <c r="R362" i="4"/>
  <c r="T362" i="4" s="1"/>
  <c r="R363" i="4"/>
  <c r="T363" i="4" s="1"/>
  <c r="R364" i="4"/>
  <c r="T364" i="4" s="1"/>
  <c r="R365" i="4"/>
  <c r="T365" i="4" s="1"/>
  <c r="R366" i="4"/>
  <c r="T366" i="4" s="1"/>
  <c r="R367" i="4"/>
  <c r="T367" i="4" s="1"/>
  <c r="R368" i="4"/>
  <c r="T368" i="4" s="1"/>
  <c r="R369" i="4"/>
  <c r="T369" i="4" s="1"/>
  <c r="R370" i="4"/>
  <c r="T370" i="4" s="1"/>
  <c r="R371" i="4"/>
  <c r="T371" i="4" s="1"/>
  <c r="R372" i="4"/>
  <c r="T372" i="4" s="1"/>
  <c r="R373" i="4"/>
  <c r="T373" i="4" s="1"/>
  <c r="R374" i="4"/>
  <c r="T374" i="4" s="1"/>
  <c r="R375" i="4"/>
  <c r="T375" i="4" s="1"/>
  <c r="R376" i="4"/>
  <c r="T376" i="4" s="1"/>
  <c r="R377" i="4"/>
  <c r="T377" i="4" s="1"/>
  <c r="R378" i="4"/>
  <c r="T378" i="4" s="1"/>
  <c r="R379" i="4"/>
  <c r="T379" i="4" s="1"/>
  <c r="R380" i="4"/>
  <c r="T380" i="4" s="1"/>
  <c r="R381" i="4"/>
  <c r="T381" i="4" s="1"/>
  <c r="R382" i="4"/>
  <c r="T382" i="4" s="1"/>
  <c r="R383" i="4"/>
  <c r="T383" i="4" s="1"/>
  <c r="R384" i="4"/>
  <c r="T384" i="4" s="1"/>
  <c r="R385" i="4"/>
  <c r="T385" i="4" s="1"/>
  <c r="R386" i="4"/>
  <c r="T386" i="4" s="1"/>
  <c r="R387" i="4"/>
  <c r="T387" i="4" s="1"/>
  <c r="R388" i="4"/>
  <c r="T388" i="4" s="1"/>
  <c r="R389" i="4"/>
  <c r="T389" i="4" s="1"/>
  <c r="R390" i="4"/>
  <c r="T390" i="4" s="1"/>
  <c r="R391" i="4"/>
  <c r="T391" i="4" s="1"/>
  <c r="R392" i="4"/>
  <c r="T392" i="4" s="1"/>
  <c r="R393" i="4"/>
  <c r="T393" i="4" s="1"/>
  <c r="R394" i="4"/>
  <c r="T394" i="4" s="1"/>
  <c r="R395" i="4"/>
  <c r="T395" i="4" s="1"/>
  <c r="R396" i="4"/>
  <c r="T396" i="4" s="1"/>
  <c r="R397" i="4"/>
  <c r="T397" i="4" s="1"/>
  <c r="R398" i="4"/>
  <c r="T398" i="4" s="1"/>
  <c r="R399" i="4"/>
  <c r="T399" i="4" s="1"/>
  <c r="R400" i="4"/>
  <c r="T400" i="4" s="1"/>
  <c r="R401" i="4"/>
  <c r="T401" i="4" s="1"/>
  <c r="R402" i="4"/>
  <c r="T402" i="4" s="1"/>
  <c r="R403" i="4"/>
  <c r="T403" i="4" s="1"/>
  <c r="R404" i="4"/>
  <c r="T404" i="4" s="1"/>
  <c r="R405" i="4"/>
  <c r="T405" i="4" s="1"/>
  <c r="R406" i="4"/>
  <c r="T406" i="4" s="1"/>
  <c r="R407" i="4"/>
  <c r="T407" i="4" s="1"/>
  <c r="R408" i="4"/>
  <c r="T408" i="4" s="1"/>
  <c r="R409" i="4"/>
  <c r="T409" i="4" s="1"/>
  <c r="R410" i="4"/>
  <c r="T410" i="4" s="1"/>
  <c r="R411" i="4"/>
  <c r="T411" i="4" s="1"/>
  <c r="R501" i="4"/>
  <c r="T501" i="4" s="1"/>
  <c r="R499" i="4"/>
  <c r="T499" i="4" s="1"/>
  <c r="R497" i="4"/>
  <c r="T497" i="4" s="1"/>
  <c r="R495" i="4"/>
  <c r="T495" i="4" s="1"/>
  <c r="R493" i="4"/>
  <c r="T493" i="4" s="1"/>
  <c r="R491" i="4"/>
  <c r="T491" i="4" s="1"/>
  <c r="R489" i="4"/>
  <c r="T489" i="4" s="1"/>
  <c r="R487" i="4"/>
  <c r="T487" i="4" s="1"/>
  <c r="R485" i="4"/>
  <c r="T485" i="4" s="1"/>
  <c r="R483" i="4"/>
  <c r="T483" i="4" s="1"/>
  <c r="R481" i="4"/>
  <c r="T481" i="4" s="1"/>
  <c r="R479" i="4"/>
  <c r="T479" i="4" s="1"/>
  <c r="R477" i="4"/>
  <c r="T477" i="4" s="1"/>
  <c r="R475" i="4"/>
  <c r="T475" i="4" s="1"/>
  <c r="R473" i="4"/>
  <c r="T473" i="4" s="1"/>
  <c r="R471" i="4"/>
  <c r="T471" i="4" s="1"/>
  <c r="R469" i="4"/>
  <c r="T469" i="4" s="1"/>
  <c r="R467" i="4"/>
  <c r="T467" i="4" s="1"/>
  <c r="R465" i="4"/>
  <c r="T465" i="4" s="1"/>
  <c r="R463" i="4"/>
  <c r="T463" i="4" s="1"/>
  <c r="R461" i="4"/>
  <c r="T461" i="4" s="1"/>
  <c r="R459" i="4"/>
  <c r="T459" i="4" s="1"/>
  <c r="R457" i="4"/>
  <c r="T457" i="4" s="1"/>
  <c r="R455" i="4"/>
  <c r="T455" i="4" s="1"/>
  <c r="R453" i="4"/>
  <c r="T453" i="4" s="1"/>
  <c r="R451" i="4"/>
  <c r="T451" i="4" s="1"/>
  <c r="R449" i="4"/>
  <c r="T449" i="4" s="1"/>
  <c r="R447" i="4"/>
  <c r="T447" i="4" s="1"/>
  <c r="R445" i="4"/>
  <c r="T445" i="4" s="1"/>
  <c r="R443" i="4"/>
  <c r="T443" i="4" s="1"/>
  <c r="R441" i="4"/>
  <c r="T441" i="4" s="1"/>
  <c r="R439" i="4"/>
  <c r="T439" i="4" s="1"/>
  <c r="R437" i="4"/>
  <c r="T437" i="4" s="1"/>
  <c r="R435" i="4"/>
  <c r="T435" i="4" s="1"/>
  <c r="R433" i="4"/>
  <c r="T433" i="4" s="1"/>
  <c r="R431" i="4"/>
  <c r="T431" i="4" s="1"/>
  <c r="R429" i="4"/>
  <c r="T429" i="4" s="1"/>
  <c r="R427" i="4"/>
  <c r="T427" i="4" s="1"/>
  <c r="R425" i="4"/>
  <c r="T425" i="4" s="1"/>
  <c r="R423" i="4"/>
  <c r="T423" i="4" s="1"/>
  <c r="R421" i="4"/>
  <c r="T421" i="4" s="1"/>
  <c r="R419" i="4"/>
  <c r="T419" i="4" s="1"/>
  <c r="R417" i="4"/>
  <c r="T417" i="4" s="1"/>
  <c r="R415" i="4"/>
  <c r="T415" i="4" s="1"/>
  <c r="R413" i="4"/>
  <c r="T413" i="4" s="1"/>
  <c r="R500" i="4"/>
  <c r="T500" i="4" s="1"/>
  <c r="R498" i="4"/>
  <c r="T498" i="4" s="1"/>
  <c r="R496" i="4"/>
  <c r="T496" i="4" s="1"/>
  <c r="R494" i="4"/>
  <c r="T494" i="4" s="1"/>
  <c r="R492" i="4"/>
  <c r="T492" i="4" s="1"/>
  <c r="R490" i="4"/>
  <c r="T490" i="4" s="1"/>
  <c r="R488" i="4"/>
  <c r="T488" i="4" s="1"/>
  <c r="R486" i="4"/>
  <c r="T486" i="4" s="1"/>
  <c r="R484" i="4"/>
  <c r="T484" i="4" s="1"/>
  <c r="R482" i="4"/>
  <c r="T482" i="4" s="1"/>
  <c r="R480" i="4"/>
  <c r="T480" i="4" s="1"/>
  <c r="R478" i="4"/>
  <c r="T478" i="4" s="1"/>
  <c r="R476" i="4"/>
  <c r="T476" i="4" s="1"/>
  <c r="R474" i="4"/>
  <c r="T474" i="4" s="1"/>
  <c r="R472" i="4"/>
  <c r="T472" i="4" s="1"/>
  <c r="R470" i="4"/>
  <c r="T470" i="4" s="1"/>
  <c r="R468" i="4"/>
  <c r="T468" i="4" s="1"/>
  <c r="R466" i="4"/>
  <c r="T466" i="4" s="1"/>
  <c r="R464" i="4"/>
  <c r="T464" i="4" s="1"/>
  <c r="R462" i="4"/>
  <c r="T462" i="4" s="1"/>
  <c r="R460" i="4"/>
  <c r="T460" i="4" s="1"/>
  <c r="R458" i="4"/>
  <c r="T458" i="4" s="1"/>
  <c r="R456" i="4"/>
  <c r="T456" i="4" s="1"/>
  <c r="R454" i="4"/>
  <c r="T454" i="4" s="1"/>
  <c r="R452" i="4"/>
  <c r="T452" i="4" s="1"/>
  <c r="R450" i="4"/>
  <c r="T450" i="4" s="1"/>
  <c r="R448" i="4"/>
  <c r="T448" i="4" s="1"/>
  <c r="R446" i="4"/>
  <c r="T446" i="4" s="1"/>
  <c r="R444" i="4"/>
  <c r="T444" i="4" s="1"/>
  <c r="R442" i="4"/>
  <c r="T442" i="4" s="1"/>
  <c r="R440" i="4"/>
  <c r="T440" i="4" s="1"/>
  <c r="R438" i="4"/>
  <c r="T438" i="4" s="1"/>
  <c r="R436" i="4"/>
  <c r="T436" i="4" s="1"/>
  <c r="R434" i="4"/>
  <c r="T434" i="4" s="1"/>
  <c r="R432" i="4"/>
  <c r="T432" i="4" s="1"/>
  <c r="R430" i="4"/>
  <c r="T430" i="4" s="1"/>
  <c r="R428" i="4"/>
  <c r="T428" i="4" s="1"/>
  <c r="R426" i="4"/>
  <c r="T426" i="4" s="1"/>
  <c r="R424" i="4"/>
  <c r="T424" i="4" s="1"/>
  <c r="R422" i="4"/>
  <c r="T422" i="4" s="1"/>
  <c r="R420" i="4"/>
  <c r="T420" i="4" s="1"/>
  <c r="R418" i="4"/>
  <c r="T418" i="4" s="1"/>
  <c r="R416" i="4"/>
  <c r="T416" i="4" s="1"/>
  <c r="R414" i="4"/>
  <c r="T414" i="4" s="1"/>
  <c r="R412" i="4"/>
  <c r="T412" i="4" s="1"/>
  <c r="R2" i="4"/>
  <c r="T2" i="4" s="1"/>
  <c r="I9" i="4"/>
  <c r="J9" i="4" s="1"/>
  <c r="I13" i="4"/>
  <c r="J13" i="4" s="1"/>
  <c r="I25" i="4"/>
  <c r="J25" i="4" s="1"/>
  <c r="I33" i="4"/>
  <c r="J33" i="4" s="1"/>
  <c r="I41" i="4"/>
  <c r="J41" i="4" s="1"/>
  <c r="I49" i="4"/>
  <c r="J49" i="4" s="1"/>
  <c r="I61" i="4"/>
  <c r="J61" i="4" s="1"/>
  <c r="I65" i="4"/>
  <c r="J65" i="4" s="1"/>
  <c r="I73" i="4"/>
  <c r="J73" i="4" s="1"/>
  <c r="I81" i="4"/>
  <c r="J81" i="4" s="1"/>
  <c r="I89" i="4"/>
  <c r="J89" i="4" s="1"/>
  <c r="I93" i="4"/>
  <c r="J93" i="4" s="1"/>
  <c r="I97" i="4"/>
  <c r="J97" i="4" s="1"/>
  <c r="I101" i="4"/>
  <c r="J101" i="4" s="1"/>
  <c r="I109" i="4"/>
  <c r="J109" i="4" s="1"/>
  <c r="I113" i="4"/>
  <c r="J113" i="4" s="1"/>
  <c r="I117" i="4"/>
  <c r="J117" i="4" s="1"/>
  <c r="I121" i="4"/>
  <c r="J121" i="4" s="1"/>
  <c r="I125" i="4"/>
  <c r="J125" i="4" s="1"/>
  <c r="I129" i="4"/>
  <c r="J129" i="4" s="1"/>
  <c r="I133" i="4"/>
  <c r="J133" i="4" s="1"/>
  <c r="I137" i="4"/>
  <c r="J137" i="4" s="1"/>
  <c r="I141" i="4"/>
  <c r="J141" i="4" s="1"/>
  <c r="I5" i="4"/>
  <c r="J5" i="4" s="1"/>
  <c r="I17" i="4"/>
  <c r="J17" i="4" s="1"/>
  <c r="I21" i="4"/>
  <c r="J21" i="4" s="1"/>
  <c r="I29" i="4"/>
  <c r="J29" i="4" s="1"/>
  <c r="I37" i="4"/>
  <c r="J37" i="4" s="1"/>
  <c r="I45" i="4"/>
  <c r="J45" i="4" s="1"/>
  <c r="I53" i="4"/>
  <c r="J53" i="4" s="1"/>
  <c r="I57" i="4"/>
  <c r="J57" i="4" s="1"/>
  <c r="I69" i="4"/>
  <c r="J69" i="4" s="1"/>
  <c r="I77" i="4"/>
  <c r="J77" i="4" s="1"/>
  <c r="I85" i="4"/>
  <c r="J85" i="4" s="1"/>
  <c r="I105" i="4"/>
  <c r="J105" i="4" s="1"/>
  <c r="I145" i="4"/>
  <c r="J145" i="4" s="1"/>
  <c r="I146" i="4"/>
  <c r="J146" i="4" s="1"/>
  <c r="I147" i="4"/>
  <c r="J147" i="4" s="1"/>
  <c r="I148" i="4"/>
  <c r="J148" i="4" s="1"/>
  <c r="I149" i="4"/>
  <c r="J149" i="4" s="1"/>
  <c r="I150" i="4"/>
  <c r="J150" i="4" s="1"/>
  <c r="I151" i="4"/>
  <c r="J151" i="4" s="1"/>
  <c r="I152" i="4"/>
  <c r="J152" i="4" s="1"/>
  <c r="I153" i="4"/>
  <c r="J153" i="4" s="1"/>
  <c r="I154" i="4"/>
  <c r="J154" i="4" s="1"/>
  <c r="I155" i="4"/>
  <c r="J155" i="4" s="1"/>
  <c r="I156" i="4"/>
  <c r="J156" i="4" s="1"/>
  <c r="I157" i="4"/>
  <c r="J157" i="4" s="1"/>
  <c r="I158" i="4"/>
  <c r="J158" i="4" s="1"/>
  <c r="I159" i="4"/>
  <c r="J159" i="4" s="1"/>
  <c r="I160" i="4"/>
  <c r="J160" i="4" s="1"/>
  <c r="I161" i="4"/>
  <c r="J161" i="4" s="1"/>
  <c r="I162" i="4"/>
  <c r="J162" i="4" s="1"/>
  <c r="I163" i="4"/>
  <c r="J163" i="4" s="1"/>
  <c r="I164" i="4"/>
  <c r="J164" i="4" s="1"/>
  <c r="I165" i="4"/>
  <c r="J165" i="4" s="1"/>
  <c r="I166" i="4"/>
  <c r="J166" i="4" s="1"/>
  <c r="I167" i="4"/>
  <c r="J167" i="4" s="1"/>
  <c r="I168" i="4"/>
  <c r="J168" i="4" s="1"/>
  <c r="I169" i="4"/>
  <c r="J169" i="4" s="1"/>
  <c r="I170" i="4"/>
  <c r="J170" i="4" s="1"/>
  <c r="I171" i="4"/>
  <c r="J171" i="4" s="1"/>
  <c r="I172" i="4"/>
  <c r="J172" i="4" s="1"/>
  <c r="I173" i="4"/>
  <c r="J173" i="4" s="1"/>
  <c r="I174" i="4"/>
  <c r="J174" i="4" s="1"/>
  <c r="I175" i="4"/>
  <c r="J175" i="4" s="1"/>
  <c r="I176" i="4"/>
  <c r="J176" i="4" s="1"/>
  <c r="I177" i="4"/>
  <c r="J177" i="4" s="1"/>
  <c r="I178" i="4"/>
  <c r="J178" i="4" s="1"/>
  <c r="I179" i="4"/>
  <c r="J179" i="4" s="1"/>
  <c r="I180" i="4"/>
  <c r="J180" i="4" s="1"/>
  <c r="I181" i="4"/>
  <c r="J181" i="4" s="1"/>
  <c r="I182" i="4"/>
  <c r="J182" i="4" s="1"/>
  <c r="I183" i="4"/>
  <c r="J183" i="4" s="1"/>
  <c r="I184" i="4"/>
  <c r="J184" i="4" s="1"/>
  <c r="I185" i="4"/>
  <c r="J185" i="4" s="1"/>
  <c r="I186" i="4"/>
  <c r="J186" i="4" s="1"/>
  <c r="I187" i="4"/>
  <c r="J187" i="4" s="1"/>
  <c r="I188" i="4"/>
  <c r="J188" i="4" s="1"/>
  <c r="I189" i="4"/>
  <c r="J189" i="4" s="1"/>
  <c r="I190" i="4"/>
  <c r="J190" i="4" s="1"/>
  <c r="I191" i="4"/>
  <c r="J191" i="4" s="1"/>
  <c r="I192" i="4"/>
  <c r="J192" i="4" s="1"/>
  <c r="I193" i="4"/>
  <c r="J193" i="4" s="1"/>
  <c r="I194" i="4"/>
  <c r="J194" i="4" s="1"/>
  <c r="I195" i="4"/>
  <c r="J195" i="4" s="1"/>
  <c r="I196" i="4"/>
  <c r="J196" i="4" s="1"/>
  <c r="I197" i="4"/>
  <c r="J197" i="4" s="1"/>
  <c r="I198" i="4"/>
  <c r="J198" i="4" s="1"/>
  <c r="I199" i="4"/>
  <c r="J199" i="4" s="1"/>
  <c r="I200" i="4"/>
  <c r="J200" i="4" s="1"/>
  <c r="I201" i="4"/>
  <c r="J201" i="4" s="1"/>
  <c r="I202" i="4"/>
  <c r="J202" i="4" s="1"/>
  <c r="I203" i="4"/>
  <c r="J203" i="4" s="1"/>
  <c r="I204" i="4"/>
  <c r="J204" i="4" s="1"/>
  <c r="I205" i="4"/>
  <c r="J205" i="4" s="1"/>
  <c r="I206" i="4"/>
  <c r="J206" i="4" s="1"/>
  <c r="I207" i="4"/>
  <c r="J207" i="4" s="1"/>
  <c r="I208" i="4"/>
  <c r="J208" i="4" s="1"/>
  <c r="I209" i="4"/>
  <c r="J209" i="4" s="1"/>
  <c r="I210" i="4"/>
  <c r="J210" i="4" s="1"/>
  <c r="I211" i="4"/>
  <c r="J211" i="4" s="1"/>
  <c r="I212" i="4"/>
  <c r="J212" i="4" s="1"/>
  <c r="I213" i="4"/>
  <c r="J213" i="4" s="1"/>
  <c r="I214" i="4"/>
  <c r="J214" i="4" s="1"/>
  <c r="I215" i="4"/>
  <c r="J215" i="4" s="1"/>
  <c r="I216" i="4"/>
  <c r="J216" i="4" s="1"/>
  <c r="I217" i="4"/>
  <c r="J217" i="4" s="1"/>
  <c r="I218" i="4"/>
  <c r="J218" i="4" s="1"/>
  <c r="I219" i="4"/>
  <c r="J219" i="4" s="1"/>
  <c r="I220" i="4"/>
  <c r="J220" i="4" s="1"/>
  <c r="I221" i="4"/>
  <c r="J221" i="4" s="1"/>
  <c r="I222" i="4"/>
  <c r="J222" i="4" s="1"/>
  <c r="I223" i="4"/>
  <c r="J223" i="4" s="1"/>
  <c r="I224" i="4"/>
  <c r="J224" i="4" s="1"/>
  <c r="I225" i="4"/>
  <c r="J225" i="4" s="1"/>
  <c r="I226" i="4"/>
  <c r="J226" i="4" s="1"/>
  <c r="I227" i="4"/>
  <c r="J227" i="4" s="1"/>
  <c r="I228" i="4"/>
  <c r="J228" i="4" s="1"/>
  <c r="I229" i="4"/>
  <c r="J229" i="4" s="1"/>
  <c r="I230" i="4"/>
  <c r="J230" i="4" s="1"/>
  <c r="I231" i="4"/>
  <c r="J231" i="4" s="1"/>
  <c r="I232" i="4"/>
  <c r="J232" i="4" s="1"/>
  <c r="I233" i="4"/>
  <c r="J233" i="4" s="1"/>
  <c r="I234" i="4"/>
  <c r="J234" i="4" s="1"/>
  <c r="I235" i="4"/>
  <c r="J235" i="4" s="1"/>
  <c r="I236" i="4"/>
  <c r="J236" i="4" s="1"/>
  <c r="I237" i="4"/>
  <c r="J237" i="4" s="1"/>
  <c r="I238" i="4"/>
  <c r="J238" i="4" s="1"/>
  <c r="I239" i="4"/>
  <c r="J239" i="4" s="1"/>
  <c r="I240" i="4"/>
  <c r="J240" i="4" s="1"/>
  <c r="I241" i="4"/>
  <c r="J241" i="4" s="1"/>
  <c r="I242" i="4"/>
  <c r="J242" i="4" s="1"/>
  <c r="I243" i="4"/>
  <c r="J243" i="4" s="1"/>
  <c r="I244" i="4"/>
  <c r="J244" i="4" s="1"/>
  <c r="I245" i="4"/>
  <c r="J245" i="4" s="1"/>
  <c r="I246" i="4"/>
  <c r="J246" i="4" s="1"/>
  <c r="I247" i="4"/>
  <c r="J247" i="4" s="1"/>
  <c r="I248" i="4"/>
  <c r="J248" i="4" s="1"/>
  <c r="I2" i="4"/>
  <c r="J2" i="4" s="1"/>
  <c r="I6" i="4"/>
  <c r="J6" i="4" s="1"/>
  <c r="I10" i="4"/>
  <c r="J10" i="4" s="1"/>
  <c r="I14" i="4"/>
  <c r="J14" i="4" s="1"/>
  <c r="I18" i="4"/>
  <c r="J18" i="4" s="1"/>
  <c r="I22" i="4"/>
  <c r="J22" i="4" s="1"/>
  <c r="I26" i="4"/>
  <c r="J26" i="4" s="1"/>
  <c r="I30" i="4"/>
  <c r="J30" i="4" s="1"/>
  <c r="I34" i="4"/>
  <c r="J34" i="4" s="1"/>
  <c r="I38" i="4"/>
  <c r="J38" i="4" s="1"/>
  <c r="I42" i="4"/>
  <c r="J42" i="4" s="1"/>
  <c r="I46" i="4"/>
  <c r="J46" i="4" s="1"/>
  <c r="I50" i="4"/>
  <c r="J50" i="4" s="1"/>
  <c r="I54" i="4"/>
  <c r="J54" i="4" s="1"/>
  <c r="I58" i="4"/>
  <c r="J58" i="4" s="1"/>
  <c r="I62" i="4"/>
  <c r="J62" i="4" s="1"/>
  <c r="I66" i="4"/>
  <c r="J66" i="4" s="1"/>
  <c r="I70" i="4"/>
  <c r="J70" i="4" s="1"/>
  <c r="I74" i="4"/>
  <c r="J74" i="4" s="1"/>
  <c r="I78" i="4"/>
  <c r="J78" i="4" s="1"/>
  <c r="I82" i="4"/>
  <c r="J82" i="4" s="1"/>
  <c r="I86" i="4"/>
  <c r="J86" i="4" s="1"/>
  <c r="I90" i="4"/>
  <c r="J90" i="4" s="1"/>
  <c r="I94" i="4"/>
  <c r="J94" i="4" s="1"/>
  <c r="I98" i="4"/>
  <c r="J98" i="4" s="1"/>
  <c r="I102" i="4"/>
  <c r="J102" i="4" s="1"/>
  <c r="I106" i="4"/>
  <c r="J106" i="4" s="1"/>
  <c r="I110" i="4"/>
  <c r="J110" i="4" s="1"/>
  <c r="I114" i="4"/>
  <c r="J114" i="4" s="1"/>
  <c r="I118" i="4"/>
  <c r="J118" i="4" s="1"/>
  <c r="I122" i="4"/>
  <c r="J122" i="4" s="1"/>
  <c r="I126" i="4"/>
  <c r="J126" i="4" s="1"/>
  <c r="I130" i="4"/>
  <c r="J130" i="4" s="1"/>
  <c r="I134" i="4"/>
  <c r="J134" i="4" s="1"/>
  <c r="I138" i="4"/>
  <c r="J138" i="4" s="1"/>
  <c r="I142" i="4"/>
  <c r="J142" i="4" s="1"/>
  <c r="I250" i="4"/>
  <c r="J250" i="4" s="1"/>
  <c r="I254" i="4"/>
  <c r="J254" i="4" s="1"/>
  <c r="I258" i="4"/>
  <c r="J258" i="4" s="1"/>
  <c r="I262" i="4"/>
  <c r="J262" i="4" s="1"/>
  <c r="I266" i="4"/>
  <c r="J266" i="4" s="1"/>
  <c r="I270" i="4"/>
  <c r="J270" i="4" s="1"/>
  <c r="I274" i="4"/>
  <c r="J274" i="4" s="1"/>
  <c r="I278" i="4"/>
  <c r="J278" i="4" s="1"/>
  <c r="I251" i="4"/>
  <c r="J251" i="4" s="1"/>
  <c r="I255" i="4"/>
  <c r="J255" i="4" s="1"/>
  <c r="I259" i="4"/>
  <c r="J259" i="4" s="1"/>
  <c r="I263" i="4"/>
  <c r="J263" i="4" s="1"/>
  <c r="I267" i="4"/>
  <c r="J267" i="4" s="1"/>
  <c r="I271" i="4"/>
  <c r="J271" i="4" s="1"/>
  <c r="I275" i="4"/>
  <c r="J275" i="4" s="1"/>
  <c r="I279" i="4"/>
  <c r="J279" i="4" s="1"/>
  <c r="I280" i="4"/>
  <c r="J280" i="4" s="1"/>
  <c r="I281" i="4"/>
  <c r="J281" i="4" s="1"/>
  <c r="I282" i="4"/>
  <c r="J282" i="4" s="1"/>
  <c r="I283" i="4"/>
  <c r="J283" i="4" s="1"/>
  <c r="I284" i="4"/>
  <c r="J284" i="4" s="1"/>
  <c r="I285" i="4"/>
  <c r="J285" i="4" s="1"/>
  <c r="I286" i="4"/>
  <c r="J286" i="4" s="1"/>
  <c r="I287" i="4"/>
  <c r="J287" i="4" s="1"/>
  <c r="I288" i="4"/>
  <c r="J288" i="4" s="1"/>
  <c r="I289" i="4"/>
  <c r="J289" i="4" s="1"/>
  <c r="I290" i="4"/>
  <c r="J290" i="4" s="1"/>
  <c r="I291" i="4"/>
  <c r="J291" i="4" s="1"/>
  <c r="I292" i="4"/>
  <c r="J292" i="4" s="1"/>
  <c r="I293" i="4"/>
  <c r="J293" i="4" s="1"/>
  <c r="I294" i="4"/>
  <c r="J294" i="4" s="1"/>
  <c r="I295" i="4"/>
  <c r="J295" i="4" s="1"/>
  <c r="I299" i="4"/>
  <c r="J299" i="4" s="1"/>
  <c r="I303" i="4"/>
  <c r="J303" i="4" s="1"/>
  <c r="I307" i="4"/>
  <c r="J307" i="4" s="1"/>
  <c r="I311" i="4"/>
  <c r="J311" i="4" s="1"/>
  <c r="I315" i="4"/>
  <c r="J315" i="4" s="1"/>
  <c r="I319" i="4"/>
  <c r="J319" i="4" s="1"/>
  <c r="I323" i="4"/>
  <c r="J323" i="4" s="1"/>
  <c r="I327" i="4"/>
  <c r="J327" i="4" s="1"/>
  <c r="I331" i="4"/>
  <c r="J331" i="4" s="1"/>
  <c r="I335" i="4"/>
  <c r="J335" i="4" s="1"/>
  <c r="I339" i="4"/>
  <c r="J339" i="4" s="1"/>
  <c r="I343" i="4"/>
  <c r="J343" i="4" s="1"/>
  <c r="I347" i="4"/>
  <c r="J347" i="4" s="1"/>
  <c r="I351" i="4"/>
  <c r="J351" i="4" s="1"/>
  <c r="I355" i="4"/>
  <c r="J355" i="4" s="1"/>
  <c r="I359" i="4"/>
  <c r="J359" i="4" s="1"/>
  <c r="I363" i="4"/>
  <c r="J363" i="4" s="1"/>
  <c r="I367" i="4"/>
  <c r="J367" i="4" s="1"/>
  <c r="I371" i="4"/>
  <c r="J371" i="4" s="1"/>
  <c r="I375" i="4"/>
  <c r="J375" i="4" s="1"/>
  <c r="I379" i="4"/>
  <c r="J379" i="4" s="1"/>
  <c r="I383" i="4"/>
  <c r="J383" i="4" s="1"/>
  <c r="I387" i="4"/>
  <c r="J387" i="4" s="1"/>
  <c r="I391" i="4"/>
  <c r="J391" i="4" s="1"/>
  <c r="I395" i="4"/>
  <c r="J395" i="4" s="1"/>
  <c r="I397" i="4"/>
  <c r="J397" i="4" s="1"/>
  <c r="I399" i="4"/>
  <c r="J399" i="4" s="1"/>
  <c r="I400" i="4"/>
  <c r="J400" i="4" s="1"/>
  <c r="I401" i="4"/>
  <c r="J401" i="4" s="1"/>
  <c r="I402" i="4"/>
  <c r="J402" i="4" s="1"/>
  <c r="I403" i="4"/>
  <c r="J403" i="4" s="1"/>
  <c r="I404" i="4"/>
  <c r="J404" i="4" s="1"/>
  <c r="I405" i="4"/>
  <c r="J405" i="4" s="1"/>
  <c r="I406" i="4"/>
  <c r="J406" i="4" s="1"/>
  <c r="I407" i="4"/>
  <c r="J407" i="4" s="1"/>
  <c r="I408" i="4"/>
  <c r="J408" i="4" s="1"/>
  <c r="I409" i="4"/>
  <c r="J409" i="4" s="1"/>
  <c r="I410" i="4"/>
  <c r="J410" i="4" s="1"/>
  <c r="I411" i="4"/>
  <c r="J411" i="4" s="1"/>
  <c r="I412" i="4"/>
  <c r="J412" i="4" s="1"/>
  <c r="I413" i="4"/>
  <c r="J413" i="4" s="1"/>
  <c r="I414" i="4"/>
  <c r="J414" i="4" s="1"/>
  <c r="I418" i="4"/>
  <c r="J418" i="4" s="1"/>
  <c r="I422" i="4"/>
  <c r="J422" i="4" s="1"/>
  <c r="I426" i="4"/>
  <c r="J426" i="4" s="1"/>
  <c r="I430" i="4"/>
  <c r="J430" i="4" s="1"/>
  <c r="I434" i="4"/>
  <c r="J434" i="4" s="1"/>
  <c r="I438" i="4"/>
  <c r="J438" i="4" s="1"/>
  <c r="I442" i="4"/>
  <c r="J442" i="4" s="1"/>
  <c r="I296" i="4"/>
  <c r="J296" i="4" s="1"/>
  <c r="I300" i="4"/>
  <c r="J300" i="4" s="1"/>
  <c r="I304" i="4"/>
  <c r="J304" i="4" s="1"/>
  <c r="I308" i="4"/>
  <c r="J308" i="4" s="1"/>
  <c r="I312" i="4"/>
  <c r="J312" i="4" s="1"/>
  <c r="I316" i="4"/>
  <c r="J316" i="4" s="1"/>
  <c r="I320" i="4"/>
  <c r="J320" i="4" s="1"/>
  <c r="I324" i="4"/>
  <c r="J324" i="4" s="1"/>
  <c r="I328" i="4"/>
  <c r="J328" i="4" s="1"/>
  <c r="I332" i="4"/>
  <c r="J332" i="4" s="1"/>
  <c r="I336" i="4"/>
  <c r="J336" i="4" s="1"/>
  <c r="I340" i="4"/>
  <c r="J340" i="4" s="1"/>
  <c r="I344" i="4"/>
  <c r="J344" i="4" s="1"/>
  <c r="I348" i="4"/>
  <c r="J348" i="4" s="1"/>
  <c r="I352" i="4"/>
  <c r="J352" i="4" s="1"/>
  <c r="I356" i="4"/>
  <c r="J356" i="4" s="1"/>
  <c r="I360" i="4"/>
  <c r="J360" i="4" s="1"/>
  <c r="I364" i="4"/>
  <c r="J364" i="4" s="1"/>
  <c r="I368" i="4"/>
  <c r="J368" i="4" s="1"/>
  <c r="I372" i="4"/>
  <c r="J372" i="4" s="1"/>
  <c r="I376" i="4"/>
  <c r="J376" i="4" s="1"/>
  <c r="I380" i="4"/>
  <c r="J380" i="4" s="1"/>
  <c r="I384" i="4"/>
  <c r="J384" i="4" s="1"/>
  <c r="I388" i="4"/>
  <c r="J388" i="4" s="1"/>
  <c r="I392" i="4"/>
  <c r="J392" i="4" s="1"/>
  <c r="I396" i="4"/>
  <c r="J396" i="4" s="1"/>
  <c r="I415" i="4"/>
  <c r="J415" i="4" s="1"/>
  <c r="I419" i="4"/>
  <c r="J419" i="4" s="1"/>
  <c r="I423" i="4"/>
  <c r="J423" i="4" s="1"/>
  <c r="I427" i="4"/>
  <c r="J427" i="4" s="1"/>
  <c r="I431" i="4"/>
  <c r="J431" i="4" s="1"/>
  <c r="I435" i="4"/>
  <c r="J435" i="4" s="1"/>
  <c r="I439" i="4"/>
  <c r="J439" i="4" s="1"/>
  <c r="I443" i="4"/>
  <c r="J443" i="4" s="1"/>
  <c r="I445" i="4"/>
  <c r="J445" i="4" s="1"/>
  <c r="I446" i="4"/>
  <c r="J446" i="4" s="1"/>
  <c r="I447" i="4"/>
  <c r="J447" i="4" s="1"/>
  <c r="I448" i="4"/>
  <c r="J448" i="4" s="1"/>
  <c r="I449" i="4"/>
  <c r="J449" i="4" s="1"/>
  <c r="I450" i="4"/>
  <c r="J450" i="4" s="1"/>
  <c r="I451" i="4"/>
  <c r="J451" i="4" s="1"/>
  <c r="I452" i="4"/>
  <c r="J452" i="4" s="1"/>
  <c r="I453" i="4"/>
  <c r="J453" i="4" s="1"/>
  <c r="I454" i="4"/>
  <c r="J454" i="4" s="1"/>
  <c r="I455" i="4"/>
  <c r="J455" i="4" s="1"/>
  <c r="I456" i="4"/>
  <c r="J456" i="4" s="1"/>
  <c r="I457" i="4"/>
  <c r="J457" i="4" s="1"/>
  <c r="I458" i="4"/>
  <c r="J458" i="4" s="1"/>
  <c r="I459" i="4"/>
  <c r="J459" i="4" s="1"/>
  <c r="I460" i="4"/>
  <c r="J460" i="4" s="1"/>
  <c r="I461" i="4"/>
  <c r="J461" i="4" s="1"/>
  <c r="I462" i="4"/>
  <c r="J462" i="4" s="1"/>
  <c r="I463" i="4"/>
  <c r="J463" i="4" s="1"/>
  <c r="I464" i="4"/>
  <c r="J464" i="4" s="1"/>
  <c r="I465" i="4"/>
  <c r="J465" i="4" s="1"/>
  <c r="I466" i="4"/>
  <c r="J466" i="4" s="1"/>
  <c r="I467" i="4"/>
  <c r="J467" i="4" s="1"/>
  <c r="I470" i="4"/>
  <c r="J470" i="4" s="1"/>
  <c r="I474" i="4"/>
  <c r="J474" i="4" s="1"/>
  <c r="I478" i="4"/>
  <c r="J478" i="4" s="1"/>
  <c r="I482" i="4"/>
  <c r="J482" i="4" s="1"/>
  <c r="I486" i="4"/>
  <c r="J486" i="4" s="1"/>
  <c r="I490" i="4"/>
  <c r="J490" i="4" s="1"/>
  <c r="I494" i="4"/>
  <c r="J494" i="4" s="1"/>
  <c r="I498" i="4"/>
  <c r="J498" i="4" s="1"/>
  <c r="I500" i="4"/>
  <c r="J500" i="4" s="1"/>
  <c r="I471" i="4"/>
  <c r="J471" i="4" s="1"/>
  <c r="I475" i="4"/>
  <c r="J475" i="4" s="1"/>
  <c r="I479" i="4"/>
  <c r="J479" i="4" s="1"/>
  <c r="I483" i="4"/>
  <c r="J483" i="4" s="1"/>
  <c r="I487" i="4"/>
  <c r="J487" i="4" s="1"/>
  <c r="I491" i="4"/>
  <c r="J491" i="4" s="1"/>
  <c r="I495" i="4"/>
  <c r="J495" i="4" s="1"/>
  <c r="I499" i="4"/>
  <c r="J499" i="4" s="1"/>
  <c r="I501" i="4"/>
  <c r="J501" i="4" s="1"/>
  <c r="AG313" i="3"/>
  <c r="AH313" i="3" s="1"/>
  <c r="AG311" i="3"/>
  <c r="AH311" i="3" s="1"/>
  <c r="AG309" i="3"/>
  <c r="AH309" i="3" s="1"/>
  <c r="AG307" i="3"/>
  <c r="AH307" i="3" s="1"/>
  <c r="AG305" i="3"/>
  <c r="AH305" i="3" s="1"/>
  <c r="AG303" i="3"/>
  <c r="AH303" i="3" s="1"/>
  <c r="AG301" i="3"/>
  <c r="AH301" i="3" s="1"/>
  <c r="AG299" i="3"/>
  <c r="AH299" i="3" s="1"/>
  <c r="AG297" i="3"/>
  <c r="AH297" i="3" s="1"/>
  <c r="AG295" i="3"/>
  <c r="AH295" i="3" s="1"/>
  <c r="AG293" i="3"/>
  <c r="AH293" i="3" s="1"/>
  <c r="AG291" i="3"/>
  <c r="AH291" i="3" s="1"/>
  <c r="AG289" i="3"/>
  <c r="AH289" i="3" s="1"/>
  <c r="AG287" i="3"/>
  <c r="AH287" i="3" s="1"/>
  <c r="AG285" i="3"/>
  <c r="AH285" i="3" s="1"/>
  <c r="AG283" i="3"/>
  <c r="AH283" i="3" s="1"/>
  <c r="AG281" i="3"/>
  <c r="AH281" i="3" s="1"/>
  <c r="AG279" i="3"/>
  <c r="AH279" i="3" s="1"/>
  <c r="AG277" i="3"/>
  <c r="AH277" i="3" s="1"/>
  <c r="AG275" i="3"/>
  <c r="AH275" i="3" s="1"/>
  <c r="AG273" i="3"/>
  <c r="AH273" i="3" s="1"/>
  <c r="AG271" i="3"/>
  <c r="AH271" i="3" s="1"/>
  <c r="AG269" i="3"/>
  <c r="AH269" i="3" s="1"/>
  <c r="AG267" i="3"/>
  <c r="AH267" i="3" s="1"/>
  <c r="AG265" i="3"/>
  <c r="AH265" i="3" s="1"/>
  <c r="AG263" i="3"/>
  <c r="AH263" i="3" s="1"/>
  <c r="AG261" i="3"/>
  <c r="AH261" i="3" s="1"/>
  <c r="AG259" i="3"/>
  <c r="AH259" i="3" s="1"/>
  <c r="AG257" i="3"/>
  <c r="AH257" i="3" s="1"/>
  <c r="AG255" i="3"/>
  <c r="AH255" i="3" s="1"/>
  <c r="AG253" i="3"/>
  <c r="AH253" i="3" s="1"/>
  <c r="AG251" i="3"/>
  <c r="AH251" i="3" s="1"/>
  <c r="AG249" i="3"/>
  <c r="AH249" i="3" s="1"/>
  <c r="AG247" i="3"/>
  <c r="AH247" i="3" s="1"/>
  <c r="AG245" i="3"/>
  <c r="AH245" i="3" s="1"/>
  <c r="AG243" i="3"/>
  <c r="AH243" i="3" s="1"/>
  <c r="AG241" i="3"/>
  <c r="AH241" i="3" s="1"/>
  <c r="AG239" i="3"/>
  <c r="AH239" i="3" s="1"/>
  <c r="AG237" i="3"/>
  <c r="AH237" i="3" s="1"/>
  <c r="AG235" i="3"/>
  <c r="AH235" i="3" s="1"/>
  <c r="AG233" i="3"/>
  <c r="AH233" i="3" s="1"/>
  <c r="AG231" i="3"/>
  <c r="AH231" i="3" s="1"/>
  <c r="AG229" i="3"/>
  <c r="AH229" i="3" s="1"/>
  <c r="AG227" i="3"/>
  <c r="AH227" i="3" s="1"/>
  <c r="AG225" i="3"/>
  <c r="AH225" i="3" s="1"/>
  <c r="AG223" i="3"/>
  <c r="AH223" i="3" s="1"/>
  <c r="AG221" i="3"/>
  <c r="AH221" i="3" s="1"/>
  <c r="AG219" i="3"/>
  <c r="AH219" i="3" s="1"/>
  <c r="AG217" i="3"/>
  <c r="AH217" i="3" s="1"/>
  <c r="AG215" i="3"/>
  <c r="AH215" i="3" s="1"/>
  <c r="AG213" i="3"/>
  <c r="AH213" i="3" s="1"/>
  <c r="AG211" i="3"/>
  <c r="AH211" i="3" s="1"/>
  <c r="AG209" i="3"/>
  <c r="AH209" i="3" s="1"/>
  <c r="AG207" i="3"/>
  <c r="AH207" i="3" s="1"/>
  <c r="AG205" i="3"/>
  <c r="AH205" i="3" s="1"/>
  <c r="AG203" i="3"/>
  <c r="AH203" i="3" s="1"/>
  <c r="AG201" i="3"/>
  <c r="AH201" i="3" s="1"/>
  <c r="AG199" i="3"/>
  <c r="AH199" i="3" s="1"/>
  <c r="AG197" i="3"/>
  <c r="AH197" i="3" s="1"/>
  <c r="AG195" i="3"/>
  <c r="AH195" i="3" s="1"/>
  <c r="AG193" i="3"/>
  <c r="AH193" i="3" s="1"/>
  <c r="AG191" i="3"/>
  <c r="AH191" i="3" s="1"/>
  <c r="AG189" i="3"/>
  <c r="AH189" i="3" s="1"/>
  <c r="AG187" i="3"/>
  <c r="AH187" i="3" s="1"/>
  <c r="AG185" i="3"/>
  <c r="AH185" i="3" s="1"/>
  <c r="AG183" i="3"/>
  <c r="AH183" i="3" s="1"/>
  <c r="AG181" i="3"/>
  <c r="AH181" i="3" s="1"/>
  <c r="AG179" i="3"/>
  <c r="AH179" i="3" s="1"/>
  <c r="AG177" i="3"/>
  <c r="AH177" i="3" s="1"/>
  <c r="AG175" i="3"/>
  <c r="AH175" i="3" s="1"/>
  <c r="AG173" i="3"/>
  <c r="AH173" i="3" s="1"/>
  <c r="AG171" i="3"/>
  <c r="AH171" i="3" s="1"/>
  <c r="AG169" i="3"/>
  <c r="AH169" i="3" s="1"/>
  <c r="AG167" i="3"/>
  <c r="AH167" i="3" s="1"/>
  <c r="AG165" i="3"/>
  <c r="AH165" i="3" s="1"/>
  <c r="AG163" i="3"/>
  <c r="AH163" i="3" s="1"/>
  <c r="AG161" i="3"/>
  <c r="AH161" i="3" s="1"/>
  <c r="AG159" i="3"/>
  <c r="AH159" i="3" s="1"/>
  <c r="AG157" i="3"/>
  <c r="AH157" i="3" s="1"/>
  <c r="AG155" i="3"/>
  <c r="AH155" i="3" s="1"/>
  <c r="AG153" i="3"/>
  <c r="AH153" i="3" s="1"/>
  <c r="AG151" i="3"/>
  <c r="AH151" i="3" s="1"/>
  <c r="AG149" i="3"/>
  <c r="AH149" i="3" s="1"/>
  <c r="AG147" i="3"/>
  <c r="AH147" i="3" s="1"/>
  <c r="AG145" i="3"/>
  <c r="AH145" i="3" s="1"/>
  <c r="AG143" i="3"/>
  <c r="AH143" i="3" s="1"/>
  <c r="AG141" i="3"/>
  <c r="AH141" i="3" s="1"/>
  <c r="AG139" i="3"/>
  <c r="AH139" i="3" s="1"/>
  <c r="AG137" i="3"/>
  <c r="AH137" i="3" s="1"/>
  <c r="AG135" i="3"/>
  <c r="AH135" i="3" s="1"/>
  <c r="AG133" i="3"/>
  <c r="AH133" i="3" s="1"/>
  <c r="AG131" i="3"/>
  <c r="AH131" i="3" s="1"/>
  <c r="AG129" i="3"/>
  <c r="AH129" i="3" s="1"/>
  <c r="AG127" i="3"/>
  <c r="AH127" i="3" s="1"/>
  <c r="AG125" i="3"/>
  <c r="AH125" i="3" s="1"/>
  <c r="AG123" i="3"/>
  <c r="AH123" i="3" s="1"/>
  <c r="AG121" i="3"/>
  <c r="AH121" i="3" s="1"/>
  <c r="AG119" i="3"/>
  <c r="AH119" i="3" s="1"/>
  <c r="AG117" i="3"/>
  <c r="AH117" i="3" s="1"/>
  <c r="AG115" i="3"/>
  <c r="AH115" i="3" s="1"/>
  <c r="AG113" i="3"/>
  <c r="AH113" i="3" s="1"/>
  <c r="AG111" i="3"/>
  <c r="AH111" i="3" s="1"/>
  <c r="AG109" i="3"/>
  <c r="AH109" i="3" s="1"/>
  <c r="AG107" i="3"/>
  <c r="AH107" i="3" s="1"/>
  <c r="AG105" i="3"/>
  <c r="AH105" i="3" s="1"/>
  <c r="AG103" i="3"/>
  <c r="AH103" i="3" s="1"/>
  <c r="AG101" i="3"/>
  <c r="AH101" i="3" s="1"/>
  <c r="AG99" i="3"/>
  <c r="AH99" i="3" s="1"/>
  <c r="AG97" i="3"/>
  <c r="AH97" i="3" s="1"/>
  <c r="AG95" i="3"/>
  <c r="AH95" i="3" s="1"/>
  <c r="AG93" i="3"/>
  <c r="AH93" i="3" s="1"/>
  <c r="AG91" i="3"/>
  <c r="AH91" i="3" s="1"/>
  <c r="AG89" i="3"/>
  <c r="AH89" i="3" s="1"/>
  <c r="AG87" i="3"/>
  <c r="AH87" i="3" s="1"/>
  <c r="AG85" i="3"/>
  <c r="AH85" i="3" s="1"/>
  <c r="AG83" i="3"/>
  <c r="AH83" i="3" s="1"/>
  <c r="AG81" i="3"/>
  <c r="AH81" i="3" s="1"/>
  <c r="AG79" i="3"/>
  <c r="AH79" i="3" s="1"/>
  <c r="AG77" i="3"/>
  <c r="AH77" i="3" s="1"/>
  <c r="AG75" i="3"/>
  <c r="AH75" i="3" s="1"/>
  <c r="AG73" i="3"/>
  <c r="AH73" i="3" s="1"/>
  <c r="AG71" i="3"/>
  <c r="AH71" i="3" s="1"/>
  <c r="AG69" i="3"/>
  <c r="AH69" i="3" s="1"/>
  <c r="AG67" i="3"/>
  <c r="AH67" i="3" s="1"/>
  <c r="AG65" i="3"/>
  <c r="AH65" i="3" s="1"/>
  <c r="AG63" i="3"/>
  <c r="AH63" i="3" s="1"/>
  <c r="AG61" i="3"/>
  <c r="AH61" i="3" s="1"/>
  <c r="AG59" i="3"/>
  <c r="AH59" i="3" s="1"/>
  <c r="AG57" i="3"/>
  <c r="AH57" i="3" s="1"/>
  <c r="AG55" i="3"/>
  <c r="AH55" i="3" s="1"/>
  <c r="AG53" i="3"/>
  <c r="AH53" i="3" s="1"/>
  <c r="AG51" i="3"/>
  <c r="AH51" i="3" s="1"/>
  <c r="AG49" i="3"/>
  <c r="AH49" i="3" s="1"/>
  <c r="AG47" i="3"/>
  <c r="AH47" i="3" s="1"/>
  <c r="AG45" i="3"/>
  <c r="AH45" i="3" s="1"/>
  <c r="AG43" i="3"/>
  <c r="AH43" i="3" s="1"/>
  <c r="AG41" i="3"/>
  <c r="AH41" i="3" s="1"/>
  <c r="AG39" i="3"/>
  <c r="AH39" i="3" s="1"/>
  <c r="AG37" i="3"/>
  <c r="AH37" i="3" s="1"/>
  <c r="AG35" i="3"/>
  <c r="AH35" i="3" s="1"/>
  <c r="AG33" i="3"/>
  <c r="AH33" i="3" s="1"/>
  <c r="AG31" i="3"/>
  <c r="AH31" i="3" s="1"/>
  <c r="AG29" i="3"/>
  <c r="AH29" i="3" s="1"/>
  <c r="AG27" i="3"/>
  <c r="AH27" i="3" s="1"/>
  <c r="AG25" i="3"/>
  <c r="AH25" i="3" s="1"/>
  <c r="AG23" i="3"/>
  <c r="AH23" i="3" s="1"/>
  <c r="AG21" i="3"/>
  <c r="AH21" i="3" s="1"/>
  <c r="AG19" i="3"/>
  <c r="AH19" i="3" s="1"/>
  <c r="AG17" i="3"/>
  <c r="AH17" i="3" s="1"/>
  <c r="AG15" i="3"/>
  <c r="AH15" i="3" s="1"/>
  <c r="AG13" i="3"/>
  <c r="AH13" i="3" s="1"/>
  <c r="AG11" i="3"/>
  <c r="AH11" i="3" s="1"/>
  <c r="AG9" i="3"/>
  <c r="AH9" i="3" s="1"/>
  <c r="AG7" i="3"/>
  <c r="AH7" i="3" s="1"/>
  <c r="AG5" i="3"/>
  <c r="AH5" i="3" s="1"/>
  <c r="AH502" i="3"/>
  <c r="AH500" i="3"/>
  <c r="AH498" i="3"/>
  <c r="AH496" i="3"/>
  <c r="AH494" i="3"/>
  <c r="AH492" i="3"/>
  <c r="AH490" i="3"/>
  <c r="AH488" i="3"/>
  <c r="AH486" i="3"/>
  <c r="AH484" i="3"/>
  <c r="AH482" i="3"/>
  <c r="AH480" i="3"/>
  <c r="AH478" i="3"/>
  <c r="AH476" i="3"/>
  <c r="AH474" i="3"/>
  <c r="AH472" i="3"/>
  <c r="AH470" i="3"/>
  <c r="AH468" i="3"/>
  <c r="AH466" i="3"/>
  <c r="AH464" i="3"/>
  <c r="AH462" i="3"/>
  <c r="AH460" i="3"/>
  <c r="AH458" i="3"/>
  <c r="AH456" i="3"/>
  <c r="AH454" i="3"/>
  <c r="AH452" i="3"/>
  <c r="AH450" i="3"/>
  <c r="AH448" i="3"/>
  <c r="AH446" i="3"/>
  <c r="AH444" i="3"/>
  <c r="AH442" i="3"/>
  <c r="AH440" i="3"/>
  <c r="AH438" i="3"/>
  <c r="AH436" i="3"/>
  <c r="AH434" i="3"/>
  <c r="AH432" i="3"/>
  <c r="AH430" i="3"/>
  <c r="AH428" i="3"/>
  <c r="AH426" i="3"/>
  <c r="AH424" i="3"/>
  <c r="AH422" i="3"/>
  <c r="AH420" i="3"/>
  <c r="AH418" i="3"/>
  <c r="AH416" i="3"/>
  <c r="AH414" i="3"/>
  <c r="AH412" i="3"/>
  <c r="AH410" i="3"/>
  <c r="AH408" i="3"/>
  <c r="AH406" i="3"/>
  <c r="AH404" i="3"/>
  <c r="AH402" i="3"/>
  <c r="AH400" i="3"/>
  <c r="AH398" i="3"/>
  <c r="AH396" i="3"/>
  <c r="AH394" i="3"/>
  <c r="AH392" i="3"/>
  <c r="AH390" i="3"/>
  <c r="AH388" i="3"/>
  <c r="AH386" i="3"/>
  <c r="AH384" i="3"/>
  <c r="AH382" i="3"/>
  <c r="AH380" i="3"/>
  <c r="AH378" i="3"/>
  <c r="AH376" i="3"/>
  <c r="AH374" i="3"/>
  <c r="AH372" i="3"/>
  <c r="AH370" i="3"/>
  <c r="AH368" i="3"/>
  <c r="AH366" i="3"/>
  <c r="AH364" i="3"/>
  <c r="AH362" i="3"/>
  <c r="AH360" i="3"/>
  <c r="AH358" i="3"/>
  <c r="AH356" i="3"/>
  <c r="AH354" i="3"/>
  <c r="AH352" i="3"/>
  <c r="AH350" i="3"/>
  <c r="AH348" i="3"/>
  <c r="AH346" i="3"/>
  <c r="AH344" i="3"/>
  <c r="AH342" i="3"/>
  <c r="AH340" i="3"/>
  <c r="AH338" i="3"/>
  <c r="AH336" i="3"/>
  <c r="AH334" i="3"/>
  <c r="AH332" i="3"/>
  <c r="AH330" i="3"/>
  <c r="AH328" i="3"/>
  <c r="AH326" i="3"/>
  <c r="AH324" i="3"/>
  <c r="AH322" i="3"/>
  <c r="AH320" i="3"/>
  <c r="AH318" i="3"/>
  <c r="AH316" i="3"/>
  <c r="AG314" i="3"/>
  <c r="AH314" i="3" s="1"/>
  <c r="AG312" i="3"/>
  <c r="AH312" i="3" s="1"/>
  <c r="AG310" i="3"/>
  <c r="AH310" i="3" s="1"/>
  <c r="AG308" i="3"/>
  <c r="AH308" i="3" s="1"/>
  <c r="AG306" i="3"/>
  <c r="AH306" i="3" s="1"/>
  <c r="AG304" i="3"/>
  <c r="AH304" i="3" s="1"/>
  <c r="AG302" i="3"/>
  <c r="AH302" i="3" s="1"/>
  <c r="AG300" i="3"/>
  <c r="AH300" i="3" s="1"/>
  <c r="AG298" i="3"/>
  <c r="AH298" i="3" s="1"/>
  <c r="AG296" i="3"/>
  <c r="AH296" i="3" s="1"/>
  <c r="AG294" i="3"/>
  <c r="AH294" i="3" s="1"/>
  <c r="AG292" i="3"/>
  <c r="AH292" i="3" s="1"/>
  <c r="AG290" i="3"/>
  <c r="AH290" i="3" s="1"/>
  <c r="AG288" i="3"/>
  <c r="AH288" i="3" s="1"/>
  <c r="AG286" i="3"/>
  <c r="AH286" i="3" s="1"/>
  <c r="AG284" i="3"/>
  <c r="AH284" i="3" s="1"/>
  <c r="AG282" i="3"/>
  <c r="AH282" i="3" s="1"/>
  <c r="AG280" i="3"/>
  <c r="AH280" i="3" s="1"/>
  <c r="AG278" i="3"/>
  <c r="AH278" i="3" s="1"/>
  <c r="AG276" i="3"/>
  <c r="AH276" i="3" s="1"/>
  <c r="AG274" i="3"/>
  <c r="AH274" i="3" s="1"/>
  <c r="AG272" i="3"/>
  <c r="AH272" i="3" s="1"/>
  <c r="AG270" i="3"/>
  <c r="AH270" i="3" s="1"/>
  <c r="AG268" i="3"/>
  <c r="AH268" i="3" s="1"/>
  <c r="AG266" i="3"/>
  <c r="AH266" i="3" s="1"/>
  <c r="AG264" i="3"/>
  <c r="AH264" i="3" s="1"/>
  <c r="AG262" i="3"/>
  <c r="AH262" i="3" s="1"/>
  <c r="AG260" i="3"/>
  <c r="AH260" i="3" s="1"/>
  <c r="AG258" i="3"/>
  <c r="AH258" i="3" s="1"/>
  <c r="AG256" i="3"/>
  <c r="AH256" i="3" s="1"/>
  <c r="AG254" i="3"/>
  <c r="AH254" i="3" s="1"/>
  <c r="AG252" i="3"/>
  <c r="AH252" i="3" s="1"/>
  <c r="AG250" i="3"/>
  <c r="AH250" i="3" s="1"/>
  <c r="AG248" i="3"/>
  <c r="AH248" i="3" s="1"/>
  <c r="AG246" i="3"/>
  <c r="AH246" i="3" s="1"/>
  <c r="AG244" i="3"/>
  <c r="AH244" i="3" s="1"/>
  <c r="AG242" i="3"/>
  <c r="AH242" i="3" s="1"/>
  <c r="AG240" i="3"/>
  <c r="AH240" i="3" s="1"/>
  <c r="AG238" i="3"/>
  <c r="AH238" i="3" s="1"/>
  <c r="AG236" i="3"/>
  <c r="AH236" i="3" s="1"/>
  <c r="AG234" i="3"/>
  <c r="AH234" i="3" s="1"/>
  <c r="AG232" i="3"/>
  <c r="AH232" i="3" s="1"/>
  <c r="AG230" i="3"/>
  <c r="AH230" i="3" s="1"/>
  <c r="AG228" i="3"/>
  <c r="AH228" i="3" s="1"/>
  <c r="AG226" i="3"/>
  <c r="AH226" i="3" s="1"/>
  <c r="AG224" i="3"/>
  <c r="AH224" i="3" s="1"/>
  <c r="AG222" i="3"/>
  <c r="AH222" i="3" s="1"/>
  <c r="AG220" i="3"/>
  <c r="AH220" i="3" s="1"/>
  <c r="AG218" i="3"/>
  <c r="AH218" i="3" s="1"/>
  <c r="AG216" i="3"/>
  <c r="AH216" i="3" s="1"/>
  <c r="AG214" i="3"/>
  <c r="AH214" i="3" s="1"/>
  <c r="AG212" i="3"/>
  <c r="AH212" i="3" s="1"/>
  <c r="AG210" i="3"/>
  <c r="AH210" i="3" s="1"/>
  <c r="AG208" i="3"/>
  <c r="AH208" i="3" s="1"/>
  <c r="AG206" i="3"/>
  <c r="AH206" i="3" s="1"/>
  <c r="AG204" i="3"/>
  <c r="AH204" i="3" s="1"/>
  <c r="AG202" i="3"/>
  <c r="AH202" i="3" s="1"/>
  <c r="AG200" i="3"/>
  <c r="AH200" i="3" s="1"/>
  <c r="AG198" i="3"/>
  <c r="AH198" i="3" s="1"/>
  <c r="AG196" i="3"/>
  <c r="AH196" i="3" s="1"/>
  <c r="AG194" i="3"/>
  <c r="AH194" i="3" s="1"/>
  <c r="AG192" i="3"/>
  <c r="AH192" i="3" s="1"/>
  <c r="AG190" i="3"/>
  <c r="AH190" i="3" s="1"/>
  <c r="AG188" i="3"/>
  <c r="AH188" i="3" s="1"/>
  <c r="AG186" i="3"/>
  <c r="AH186" i="3" s="1"/>
  <c r="AG184" i="3"/>
  <c r="AH184" i="3" s="1"/>
  <c r="AG182" i="3"/>
  <c r="AH182" i="3" s="1"/>
  <c r="AG180" i="3"/>
  <c r="AH180" i="3" s="1"/>
  <c r="AG178" i="3"/>
  <c r="AH178" i="3" s="1"/>
  <c r="AG176" i="3"/>
  <c r="AH176" i="3" s="1"/>
  <c r="AG174" i="3"/>
  <c r="AH174" i="3" s="1"/>
  <c r="AG172" i="3"/>
  <c r="AH172" i="3" s="1"/>
  <c r="AG170" i="3"/>
  <c r="AH170" i="3" s="1"/>
  <c r="AG168" i="3"/>
  <c r="AH168" i="3" s="1"/>
  <c r="AG166" i="3"/>
  <c r="AH166" i="3" s="1"/>
  <c r="AG164" i="3"/>
  <c r="AH164" i="3" s="1"/>
  <c r="AG162" i="3"/>
  <c r="AH162" i="3" s="1"/>
  <c r="AG160" i="3"/>
  <c r="AH160" i="3" s="1"/>
  <c r="AG158" i="3"/>
  <c r="AH158" i="3" s="1"/>
  <c r="AG156" i="3"/>
  <c r="AH156" i="3" s="1"/>
  <c r="AG154" i="3"/>
  <c r="AH154" i="3" s="1"/>
  <c r="AG152" i="3"/>
  <c r="AH152" i="3" s="1"/>
  <c r="AG150" i="3"/>
  <c r="AH150" i="3" s="1"/>
  <c r="AG148" i="3"/>
  <c r="AH148" i="3" s="1"/>
  <c r="AG146" i="3"/>
  <c r="AH146" i="3" s="1"/>
  <c r="AG144" i="3"/>
  <c r="AH144" i="3" s="1"/>
  <c r="AG142" i="3"/>
  <c r="AH142" i="3" s="1"/>
  <c r="AG140" i="3"/>
  <c r="AH140" i="3" s="1"/>
  <c r="AG138" i="3"/>
  <c r="AH138" i="3" s="1"/>
  <c r="AG136" i="3"/>
  <c r="AH136" i="3" s="1"/>
  <c r="AG134" i="3"/>
  <c r="AH134" i="3" s="1"/>
  <c r="AG132" i="3"/>
  <c r="AH132" i="3" s="1"/>
  <c r="AG130" i="3"/>
  <c r="AH130" i="3" s="1"/>
  <c r="AG128" i="3"/>
  <c r="AH128" i="3" s="1"/>
  <c r="AG126" i="3"/>
  <c r="AH126" i="3" s="1"/>
  <c r="AG124" i="3"/>
  <c r="AH124" i="3" s="1"/>
  <c r="AG122" i="3"/>
  <c r="AH122" i="3" s="1"/>
  <c r="AG120" i="3"/>
  <c r="AH120" i="3" s="1"/>
  <c r="AG118" i="3"/>
  <c r="AH118" i="3" s="1"/>
  <c r="AG116" i="3"/>
  <c r="AH116" i="3" s="1"/>
  <c r="AG114" i="3"/>
  <c r="AH114" i="3" s="1"/>
  <c r="AG112" i="3"/>
  <c r="AH112" i="3" s="1"/>
  <c r="AG110" i="3"/>
  <c r="AH110" i="3" s="1"/>
  <c r="AG108" i="3"/>
  <c r="AH108" i="3" s="1"/>
  <c r="AG106" i="3"/>
  <c r="AH106" i="3" s="1"/>
  <c r="AG104" i="3"/>
  <c r="AH104" i="3" s="1"/>
  <c r="AG102" i="3"/>
  <c r="AH102" i="3" s="1"/>
  <c r="AG100" i="3"/>
  <c r="AH100" i="3" s="1"/>
  <c r="AG98" i="3"/>
  <c r="AH98" i="3" s="1"/>
  <c r="AG96" i="3"/>
  <c r="AH96" i="3" s="1"/>
  <c r="AG94" i="3"/>
  <c r="AH94" i="3" s="1"/>
  <c r="AG92" i="3"/>
  <c r="AH92" i="3" s="1"/>
  <c r="AG90" i="3"/>
  <c r="AH90" i="3" s="1"/>
  <c r="AG88" i="3"/>
  <c r="AH88" i="3" s="1"/>
  <c r="AG86" i="3"/>
  <c r="AH86" i="3" s="1"/>
  <c r="AG84" i="3"/>
  <c r="AH84" i="3" s="1"/>
  <c r="AG82" i="3"/>
  <c r="AH82" i="3" s="1"/>
  <c r="AG80" i="3"/>
  <c r="AH80" i="3" s="1"/>
  <c r="AG78" i="3"/>
  <c r="AH78" i="3" s="1"/>
  <c r="AG76" i="3"/>
  <c r="AH76" i="3" s="1"/>
  <c r="AG74" i="3"/>
  <c r="AH74" i="3" s="1"/>
  <c r="AG72" i="3"/>
  <c r="AH72" i="3" s="1"/>
  <c r="AG70" i="3"/>
  <c r="AH70" i="3" s="1"/>
  <c r="AG68" i="3"/>
  <c r="AH68" i="3" s="1"/>
  <c r="AG66" i="3"/>
  <c r="AH66" i="3" s="1"/>
  <c r="AG64" i="3"/>
  <c r="AH64" i="3" s="1"/>
  <c r="AG62" i="3"/>
  <c r="AH62" i="3" s="1"/>
  <c r="AG60" i="3"/>
  <c r="AH60" i="3" s="1"/>
  <c r="AG58" i="3"/>
  <c r="AH58" i="3" s="1"/>
  <c r="AG56" i="3"/>
  <c r="AH56" i="3" s="1"/>
  <c r="AG54" i="3"/>
  <c r="AH54" i="3" s="1"/>
  <c r="AG52" i="3"/>
  <c r="AH52" i="3" s="1"/>
  <c r="AG50" i="3"/>
  <c r="AH50" i="3" s="1"/>
  <c r="AG48" i="3"/>
  <c r="AH48" i="3" s="1"/>
  <c r="AG46" i="3"/>
  <c r="AH46" i="3" s="1"/>
  <c r="AG44" i="3"/>
  <c r="AH44" i="3" s="1"/>
  <c r="AG42" i="3"/>
  <c r="AH42" i="3" s="1"/>
  <c r="AG40" i="3"/>
  <c r="AH40" i="3" s="1"/>
  <c r="AG38" i="3"/>
  <c r="AH38" i="3" s="1"/>
  <c r="AG36" i="3"/>
  <c r="AH36" i="3" s="1"/>
  <c r="AG34" i="3"/>
  <c r="AH34" i="3" s="1"/>
  <c r="AG32" i="3"/>
  <c r="AH32" i="3" s="1"/>
  <c r="AG30" i="3"/>
  <c r="AH30" i="3" s="1"/>
  <c r="AG28" i="3"/>
  <c r="AH28" i="3" s="1"/>
  <c r="AG26" i="3"/>
  <c r="AH26" i="3" s="1"/>
  <c r="AG24" i="3"/>
  <c r="AH24" i="3" s="1"/>
  <c r="AG22" i="3"/>
  <c r="AH22" i="3" s="1"/>
  <c r="AG20" i="3"/>
  <c r="AH20" i="3" s="1"/>
  <c r="AG18" i="3"/>
  <c r="AH18" i="3" s="1"/>
  <c r="AG16" i="3"/>
  <c r="AH16" i="3" s="1"/>
  <c r="AG14" i="3"/>
  <c r="AH14" i="3" s="1"/>
  <c r="AG12" i="3"/>
  <c r="AH12" i="3" s="1"/>
  <c r="AG10" i="3"/>
  <c r="AH10" i="3" s="1"/>
  <c r="AG8" i="3"/>
  <c r="AH8" i="3" s="1"/>
  <c r="AG6" i="3"/>
  <c r="AH6" i="3" s="1"/>
  <c r="AG4" i="3"/>
  <c r="AH4" i="3" s="1"/>
  <c r="AH501" i="3"/>
  <c r="AH499" i="3"/>
  <c r="AH497" i="3"/>
  <c r="AH495" i="3"/>
  <c r="AH493" i="3"/>
  <c r="AH491" i="3"/>
  <c r="AH489" i="3"/>
  <c r="AH487" i="3"/>
  <c r="AH485" i="3"/>
  <c r="AH483" i="3"/>
  <c r="AH481" i="3"/>
  <c r="AH479" i="3"/>
  <c r="AH477" i="3"/>
  <c r="AH475" i="3"/>
  <c r="AH473" i="3"/>
  <c r="AH471" i="3"/>
  <c r="AH469" i="3"/>
  <c r="AH467" i="3"/>
  <c r="AH465" i="3"/>
  <c r="AH463" i="3"/>
  <c r="AH461" i="3"/>
  <c r="AH459" i="3"/>
  <c r="AH457" i="3"/>
  <c r="AH455" i="3"/>
  <c r="AH453" i="3"/>
  <c r="AH451" i="3"/>
  <c r="AH449" i="3"/>
  <c r="AH447" i="3"/>
  <c r="AH445" i="3"/>
  <c r="AH443" i="3"/>
  <c r="AH441" i="3"/>
  <c r="AH439" i="3"/>
  <c r="AH437" i="3"/>
  <c r="AH435" i="3"/>
  <c r="AH433" i="3"/>
  <c r="AH431" i="3"/>
  <c r="AH429" i="3"/>
  <c r="AH427" i="3"/>
  <c r="AH425" i="3"/>
  <c r="AH423" i="3"/>
  <c r="AH421" i="3"/>
  <c r="AH419" i="3"/>
  <c r="AH417" i="3"/>
  <c r="AH415" i="3"/>
  <c r="AH413" i="3"/>
  <c r="AH411" i="3"/>
  <c r="AH409" i="3"/>
  <c r="AH407" i="3"/>
  <c r="AH405" i="3"/>
  <c r="AH403" i="3"/>
  <c r="AH401" i="3"/>
  <c r="AH399" i="3"/>
  <c r="AH397" i="3"/>
  <c r="AH395" i="3"/>
  <c r="AH393" i="3"/>
  <c r="AH391" i="3"/>
  <c r="AH389" i="3"/>
  <c r="AH387" i="3"/>
  <c r="AH385" i="3"/>
  <c r="AH383" i="3"/>
  <c r="AH381" i="3"/>
  <c r="AH379" i="3"/>
  <c r="AH377" i="3"/>
  <c r="AH375" i="3"/>
  <c r="AH373" i="3"/>
  <c r="AH371" i="3"/>
  <c r="AH369" i="3"/>
  <c r="AH367" i="3"/>
  <c r="AH365" i="3"/>
  <c r="AH363" i="3"/>
  <c r="AH361" i="3"/>
  <c r="AH359" i="3"/>
  <c r="AH357" i="3"/>
  <c r="AH355" i="3"/>
  <c r="AH353" i="3"/>
  <c r="AH351" i="3"/>
  <c r="AH349" i="3"/>
  <c r="AH347" i="3"/>
  <c r="AH345" i="3"/>
  <c r="AH343" i="3"/>
  <c r="AH341" i="3"/>
  <c r="AH339" i="3"/>
  <c r="AH337" i="3"/>
  <c r="AH335" i="3"/>
  <c r="AH333" i="3"/>
  <c r="AH331" i="3"/>
  <c r="AH329" i="3"/>
  <c r="AH327" i="3"/>
  <c r="AH325" i="3"/>
  <c r="AH323" i="3"/>
  <c r="AH321" i="3"/>
  <c r="AH319" i="3"/>
  <c r="AH317" i="3"/>
  <c r="AH315" i="3"/>
  <c r="AH3" i="3"/>
  <c r="U258" i="3"/>
  <c r="V258" i="3" s="1"/>
  <c r="U256" i="3"/>
  <c r="V256" i="3" s="1"/>
  <c r="U254" i="3"/>
  <c r="V254" i="3" s="1"/>
  <c r="U252" i="3"/>
  <c r="V252" i="3" s="1"/>
  <c r="U250" i="3"/>
  <c r="V250" i="3" s="1"/>
  <c r="U248" i="3"/>
  <c r="V248" i="3" s="1"/>
  <c r="U246" i="3"/>
  <c r="V246" i="3" s="1"/>
  <c r="U244" i="3"/>
  <c r="V244" i="3" s="1"/>
  <c r="U242" i="3"/>
  <c r="V242" i="3" s="1"/>
  <c r="U240" i="3"/>
  <c r="V240" i="3" s="1"/>
  <c r="U238" i="3"/>
  <c r="V238" i="3" s="1"/>
  <c r="U236" i="3"/>
  <c r="V236" i="3" s="1"/>
  <c r="U234" i="3"/>
  <c r="V234" i="3" s="1"/>
  <c r="U232" i="3"/>
  <c r="V232" i="3" s="1"/>
  <c r="U230" i="3"/>
  <c r="V230" i="3" s="1"/>
  <c r="U228" i="3"/>
  <c r="V228" i="3" s="1"/>
  <c r="U226" i="3"/>
  <c r="V226" i="3" s="1"/>
  <c r="U224" i="3"/>
  <c r="V224" i="3" s="1"/>
  <c r="U222" i="3"/>
  <c r="V222" i="3" s="1"/>
  <c r="U220" i="3"/>
  <c r="V220" i="3" s="1"/>
  <c r="U218" i="3"/>
  <c r="V218" i="3" s="1"/>
  <c r="U216" i="3"/>
  <c r="V216" i="3" s="1"/>
  <c r="U214" i="3"/>
  <c r="V214" i="3" s="1"/>
  <c r="U212" i="3"/>
  <c r="V212" i="3" s="1"/>
  <c r="U210" i="3"/>
  <c r="V210" i="3" s="1"/>
  <c r="U208" i="3"/>
  <c r="V208" i="3" s="1"/>
  <c r="U206" i="3"/>
  <c r="V206" i="3" s="1"/>
  <c r="U204" i="3"/>
  <c r="V204" i="3" s="1"/>
  <c r="U202" i="3"/>
  <c r="V202" i="3" s="1"/>
  <c r="U200" i="3"/>
  <c r="V200" i="3" s="1"/>
  <c r="U198" i="3"/>
  <c r="V198" i="3" s="1"/>
  <c r="U196" i="3"/>
  <c r="V196" i="3" s="1"/>
  <c r="U194" i="3"/>
  <c r="V194" i="3" s="1"/>
  <c r="U192" i="3"/>
  <c r="V192" i="3" s="1"/>
  <c r="U190" i="3"/>
  <c r="V190" i="3" s="1"/>
  <c r="U188" i="3"/>
  <c r="V188" i="3" s="1"/>
  <c r="U186" i="3"/>
  <c r="V186" i="3" s="1"/>
  <c r="U184" i="3"/>
  <c r="V184" i="3" s="1"/>
  <c r="U182" i="3"/>
  <c r="V182" i="3" s="1"/>
  <c r="U180" i="3"/>
  <c r="V180" i="3" s="1"/>
  <c r="U178" i="3"/>
  <c r="V178" i="3" s="1"/>
  <c r="U176" i="3"/>
  <c r="V176" i="3" s="1"/>
  <c r="U174" i="3"/>
  <c r="V174" i="3" s="1"/>
  <c r="V501" i="3"/>
  <c r="V499" i="3"/>
  <c r="V497" i="3"/>
  <c r="V495" i="3"/>
  <c r="V493" i="3"/>
  <c r="V491" i="3"/>
  <c r="V489" i="3"/>
  <c r="V487" i="3"/>
  <c r="V485" i="3"/>
  <c r="V483" i="3"/>
  <c r="V481" i="3"/>
  <c r="V479" i="3"/>
  <c r="V477" i="3"/>
  <c r="V475" i="3"/>
  <c r="V473" i="3"/>
  <c r="V471" i="3"/>
  <c r="V469" i="3"/>
  <c r="V467" i="3"/>
  <c r="V465" i="3"/>
  <c r="V463" i="3"/>
  <c r="V461" i="3"/>
  <c r="V459" i="3"/>
  <c r="V457" i="3"/>
  <c r="V455" i="3"/>
  <c r="V453" i="3"/>
  <c r="V451" i="3"/>
  <c r="V449" i="3"/>
  <c r="V447" i="3"/>
  <c r="V445" i="3"/>
  <c r="V443" i="3"/>
  <c r="V441" i="3"/>
  <c r="V439" i="3"/>
  <c r="V437" i="3"/>
  <c r="V435" i="3"/>
  <c r="V433" i="3"/>
  <c r="V431" i="3"/>
  <c r="V429" i="3"/>
  <c r="U171" i="3"/>
  <c r="V171" i="3" s="1"/>
  <c r="U167" i="3"/>
  <c r="V167" i="3" s="1"/>
  <c r="U163" i="3"/>
  <c r="V163" i="3" s="1"/>
  <c r="U159" i="3"/>
  <c r="V159" i="3" s="1"/>
  <c r="U155" i="3"/>
  <c r="V155" i="3" s="1"/>
  <c r="U151" i="3"/>
  <c r="V151" i="3" s="1"/>
  <c r="U147" i="3"/>
  <c r="V147" i="3" s="1"/>
  <c r="U143" i="3"/>
  <c r="V143" i="3" s="1"/>
  <c r="U139" i="3"/>
  <c r="V139" i="3" s="1"/>
  <c r="U135" i="3"/>
  <c r="V135" i="3" s="1"/>
  <c r="U131" i="3"/>
  <c r="V131" i="3" s="1"/>
  <c r="U127" i="3"/>
  <c r="V127" i="3" s="1"/>
  <c r="U123" i="3"/>
  <c r="V123" i="3" s="1"/>
  <c r="U119" i="3"/>
  <c r="V119" i="3" s="1"/>
  <c r="U115" i="3"/>
  <c r="V115" i="3" s="1"/>
  <c r="U111" i="3"/>
  <c r="V111" i="3" s="1"/>
  <c r="U107" i="3"/>
  <c r="V107" i="3" s="1"/>
  <c r="U103" i="3"/>
  <c r="V103" i="3" s="1"/>
  <c r="U99" i="3"/>
  <c r="V99" i="3" s="1"/>
  <c r="U95" i="3"/>
  <c r="V95" i="3" s="1"/>
  <c r="U91" i="3"/>
  <c r="V91" i="3" s="1"/>
  <c r="U87" i="3"/>
  <c r="V87" i="3" s="1"/>
  <c r="U83" i="3"/>
  <c r="V83" i="3" s="1"/>
  <c r="U79" i="3"/>
  <c r="V79" i="3" s="1"/>
  <c r="U75" i="3"/>
  <c r="V75" i="3" s="1"/>
  <c r="U71" i="3"/>
  <c r="V71" i="3" s="1"/>
  <c r="U67" i="3"/>
  <c r="V67" i="3" s="1"/>
  <c r="U63" i="3"/>
  <c r="V63" i="3" s="1"/>
  <c r="U59" i="3"/>
  <c r="V59" i="3" s="1"/>
  <c r="U55" i="3"/>
  <c r="V55" i="3" s="1"/>
  <c r="U51" i="3"/>
  <c r="V51" i="3" s="1"/>
  <c r="U47" i="3"/>
  <c r="V47" i="3" s="1"/>
  <c r="U43" i="3"/>
  <c r="V43" i="3" s="1"/>
  <c r="U39" i="3"/>
  <c r="V39" i="3" s="1"/>
  <c r="U35" i="3"/>
  <c r="V35" i="3" s="1"/>
  <c r="U31" i="3"/>
  <c r="V31" i="3" s="1"/>
  <c r="U27" i="3"/>
  <c r="V27" i="3" s="1"/>
  <c r="U23" i="3"/>
  <c r="V23" i="3" s="1"/>
  <c r="U19" i="3"/>
  <c r="V19" i="3" s="1"/>
  <c r="U15" i="3"/>
  <c r="V15" i="3" s="1"/>
  <c r="U11" i="3"/>
  <c r="V11" i="3" s="1"/>
  <c r="U7" i="3"/>
  <c r="V7" i="3" s="1"/>
  <c r="V502" i="3"/>
  <c r="V500" i="3"/>
  <c r="V498" i="3"/>
  <c r="V496" i="3"/>
  <c r="V494" i="3"/>
  <c r="V492" i="3"/>
  <c r="V490" i="3"/>
  <c r="V488" i="3"/>
  <c r="V486" i="3"/>
  <c r="V484" i="3"/>
  <c r="V482" i="3"/>
  <c r="V480" i="3"/>
  <c r="V478" i="3"/>
  <c r="V476" i="3"/>
  <c r="V474" i="3"/>
  <c r="V472" i="3"/>
  <c r="V470" i="3"/>
  <c r="V468" i="3"/>
  <c r="V466" i="3"/>
  <c r="V464" i="3"/>
  <c r="V462" i="3"/>
  <c r="V460" i="3"/>
  <c r="V458" i="3"/>
  <c r="V456" i="3"/>
  <c r="V454" i="3"/>
  <c r="V452" i="3"/>
  <c r="V450" i="3"/>
  <c r="V448" i="3"/>
  <c r="V446" i="3"/>
  <c r="V444" i="3"/>
  <c r="V442" i="3"/>
  <c r="V440" i="3"/>
  <c r="V438" i="3"/>
  <c r="V436" i="3"/>
  <c r="V434" i="3"/>
  <c r="V432" i="3"/>
  <c r="V430" i="3"/>
  <c r="V428" i="3"/>
  <c r="V426" i="3"/>
  <c r="V424" i="3"/>
  <c r="V422" i="3"/>
  <c r="V420" i="3"/>
  <c r="V418" i="3"/>
  <c r="V416" i="3"/>
  <c r="V414" i="3"/>
  <c r="V412" i="3"/>
  <c r="V410" i="3"/>
  <c r="V408" i="3"/>
  <c r="V406" i="3"/>
  <c r="V404" i="3"/>
  <c r="V402" i="3"/>
  <c r="V400" i="3"/>
  <c r="V398" i="3"/>
  <c r="V396" i="3"/>
  <c r="V394" i="3"/>
  <c r="V392" i="3"/>
  <c r="V390" i="3"/>
  <c r="V388" i="3"/>
  <c r="V386" i="3"/>
  <c r="V384" i="3"/>
  <c r="V382" i="3"/>
  <c r="V380" i="3"/>
  <c r="V378" i="3"/>
  <c r="V376" i="3"/>
  <c r="V374" i="3"/>
  <c r="V372" i="3"/>
  <c r="V370" i="3"/>
  <c r="V368" i="3"/>
  <c r="V366" i="3"/>
  <c r="V364" i="3"/>
  <c r="V362" i="3"/>
  <c r="V360" i="3"/>
  <c r="V358" i="3"/>
  <c r="V356" i="3"/>
  <c r="V354" i="3"/>
  <c r="V352" i="3"/>
  <c r="V350" i="3"/>
  <c r="V348" i="3"/>
  <c r="V346" i="3"/>
  <c r="V344" i="3"/>
  <c r="V342" i="3"/>
  <c r="V340" i="3"/>
  <c r="V338" i="3"/>
  <c r="V336" i="3"/>
  <c r="V334" i="3"/>
  <c r="V332" i="3"/>
  <c r="V330" i="3"/>
  <c r="V328" i="3"/>
  <c r="V326" i="3"/>
  <c r="V324" i="3"/>
  <c r="V322" i="3"/>
  <c r="V320" i="3"/>
  <c r="V318" i="3"/>
  <c r="V316" i="3"/>
  <c r="V314" i="3"/>
  <c r="V312" i="3"/>
  <c r="V310" i="3"/>
  <c r="V308" i="3"/>
  <c r="V306" i="3"/>
  <c r="V304" i="3"/>
  <c r="V302" i="3"/>
  <c r="V300" i="3"/>
  <c r="V298" i="3"/>
  <c r="V296" i="3"/>
  <c r="V294" i="3"/>
  <c r="V292" i="3"/>
  <c r="V290" i="3"/>
  <c r="V288" i="3"/>
  <c r="V286" i="3"/>
  <c r="V284" i="3"/>
  <c r="V282" i="3"/>
  <c r="V280" i="3"/>
  <c r="V278" i="3"/>
  <c r="V276" i="3"/>
  <c r="V274" i="3"/>
  <c r="V272" i="3"/>
  <c r="V270" i="3"/>
  <c r="V268" i="3"/>
  <c r="V266" i="3"/>
  <c r="V264" i="3"/>
  <c r="V262" i="3"/>
  <c r="V260" i="3"/>
  <c r="V3" i="3"/>
  <c r="T427" i="3"/>
  <c r="T425" i="3"/>
  <c r="T423" i="3"/>
  <c r="T421" i="3"/>
  <c r="T419" i="3"/>
  <c r="T417" i="3"/>
  <c r="T415" i="3"/>
  <c r="T413" i="3"/>
  <c r="T411" i="3"/>
  <c r="T409" i="3"/>
  <c r="T407" i="3"/>
  <c r="T405" i="3"/>
  <c r="T403" i="3"/>
  <c r="T401" i="3"/>
  <c r="T399" i="3"/>
  <c r="T397" i="3"/>
  <c r="T395" i="3"/>
  <c r="T393" i="3"/>
  <c r="T391" i="3"/>
  <c r="T389" i="3"/>
  <c r="T387" i="3"/>
  <c r="T385" i="3"/>
  <c r="T383" i="3"/>
  <c r="T381" i="3"/>
  <c r="T379" i="3"/>
  <c r="T377" i="3"/>
  <c r="T375" i="3"/>
  <c r="T373" i="3"/>
  <c r="T371" i="3"/>
  <c r="T369" i="3"/>
  <c r="T367" i="3"/>
  <c r="T365" i="3"/>
  <c r="T363" i="3"/>
  <c r="T361" i="3"/>
  <c r="T359" i="3"/>
  <c r="T357" i="3"/>
  <c r="T355" i="3"/>
  <c r="T353" i="3"/>
  <c r="T351" i="3"/>
  <c r="T349" i="3"/>
  <c r="T347" i="3"/>
  <c r="T345" i="3"/>
  <c r="T343" i="3"/>
  <c r="T341" i="3"/>
  <c r="T339" i="3"/>
  <c r="T337" i="3"/>
  <c r="T335" i="3"/>
  <c r="T333" i="3"/>
  <c r="T331" i="3"/>
  <c r="T329" i="3"/>
  <c r="T327" i="3"/>
  <c r="T325" i="3"/>
  <c r="T323" i="3"/>
  <c r="T321" i="3"/>
  <c r="T319" i="3"/>
  <c r="T317" i="3"/>
  <c r="T315" i="3"/>
  <c r="T313" i="3"/>
  <c r="T311" i="3"/>
  <c r="T309" i="3"/>
  <c r="T307" i="3"/>
  <c r="T305" i="3"/>
  <c r="T303" i="3"/>
  <c r="T301" i="3"/>
  <c r="T299" i="3"/>
  <c r="T297" i="3"/>
  <c r="T295" i="3"/>
  <c r="T293" i="3"/>
  <c r="T291" i="3"/>
  <c r="T289" i="3"/>
  <c r="T287" i="3"/>
  <c r="T285" i="3"/>
  <c r="T283" i="3"/>
  <c r="T281" i="3"/>
  <c r="T279" i="3"/>
  <c r="T277" i="3"/>
  <c r="T275" i="3"/>
  <c r="T273" i="3"/>
  <c r="T271" i="3"/>
  <c r="T269" i="3"/>
  <c r="T267" i="3"/>
  <c r="T265" i="3"/>
  <c r="T263" i="3"/>
  <c r="T261" i="3"/>
  <c r="T259" i="3"/>
  <c r="T257" i="3"/>
  <c r="T255" i="3"/>
  <c r="T253" i="3"/>
  <c r="T251" i="3"/>
  <c r="T249" i="3"/>
  <c r="T247" i="3"/>
  <c r="T245" i="3"/>
  <c r="T243" i="3"/>
  <c r="T241" i="3"/>
  <c r="T239" i="3"/>
  <c r="T237" i="3"/>
  <c r="T235" i="3"/>
  <c r="T233" i="3"/>
  <c r="T231" i="3"/>
  <c r="T229" i="3"/>
  <c r="T227" i="3"/>
  <c r="T225" i="3"/>
  <c r="T223" i="3"/>
  <c r="T221" i="3"/>
  <c r="T219" i="3"/>
  <c r="T217" i="3"/>
  <c r="T215" i="3"/>
  <c r="T213" i="3"/>
  <c r="T211" i="3"/>
  <c r="T209" i="3"/>
  <c r="T207" i="3"/>
  <c r="T205" i="3"/>
  <c r="T203" i="3"/>
  <c r="T201" i="3"/>
  <c r="T199" i="3"/>
  <c r="T197" i="3"/>
  <c r="T195" i="3"/>
  <c r="T193" i="3"/>
  <c r="T191" i="3"/>
  <c r="T189" i="3"/>
  <c r="T187" i="3"/>
  <c r="T185" i="3"/>
  <c r="T183" i="3"/>
  <c r="T181" i="3"/>
  <c r="T179" i="3"/>
  <c r="T177" i="3"/>
  <c r="T175" i="3"/>
  <c r="T173" i="3"/>
  <c r="T169" i="3"/>
  <c r="T165" i="3"/>
  <c r="T161" i="3"/>
  <c r="T157" i="3"/>
  <c r="T153" i="3"/>
  <c r="T149" i="3"/>
  <c r="T145" i="3"/>
  <c r="T141" i="3"/>
  <c r="T137" i="3"/>
  <c r="T133" i="3"/>
  <c r="T129" i="3"/>
  <c r="T125" i="3"/>
  <c r="T121" i="3"/>
  <c r="T117" i="3"/>
  <c r="T113" i="3"/>
  <c r="T109" i="3"/>
  <c r="T105" i="3"/>
  <c r="T101" i="3"/>
  <c r="T97" i="3"/>
  <c r="T93" i="3"/>
  <c r="T89" i="3"/>
  <c r="T85" i="3"/>
  <c r="T81" i="3"/>
  <c r="T77" i="3"/>
  <c r="T73" i="3"/>
  <c r="T69" i="3"/>
  <c r="T65" i="3"/>
  <c r="T61" i="3"/>
  <c r="T57" i="3"/>
  <c r="T53" i="3"/>
  <c r="T49" i="3"/>
  <c r="T45" i="3"/>
  <c r="T41" i="3"/>
  <c r="T37" i="3"/>
  <c r="T33" i="3"/>
  <c r="T29" i="3"/>
  <c r="T25" i="3"/>
  <c r="T21" i="3"/>
  <c r="T17" i="3"/>
  <c r="T13" i="3"/>
  <c r="T9" i="3"/>
  <c r="T5" i="3"/>
  <c r="T172" i="3"/>
  <c r="T170" i="3"/>
  <c r="T168" i="3"/>
  <c r="T166" i="3"/>
  <c r="T164" i="3"/>
  <c r="T162" i="3"/>
  <c r="T160" i="3"/>
  <c r="T158" i="3"/>
  <c r="T156" i="3"/>
  <c r="T154" i="3"/>
  <c r="T152" i="3"/>
  <c r="T150" i="3"/>
  <c r="T148" i="3"/>
  <c r="T146" i="3"/>
  <c r="T144" i="3"/>
  <c r="T142" i="3"/>
  <c r="T140" i="3"/>
  <c r="T138" i="3"/>
  <c r="T136" i="3"/>
  <c r="T134" i="3"/>
  <c r="T132" i="3"/>
  <c r="T130" i="3"/>
  <c r="T128" i="3"/>
  <c r="T126" i="3"/>
  <c r="T124" i="3"/>
  <c r="T122" i="3"/>
  <c r="T120" i="3"/>
  <c r="T118" i="3"/>
  <c r="T116" i="3"/>
  <c r="T114" i="3"/>
  <c r="T112" i="3"/>
  <c r="T110" i="3"/>
  <c r="T108" i="3"/>
  <c r="T106" i="3"/>
  <c r="T104" i="3"/>
  <c r="T102" i="3"/>
  <c r="T100" i="3"/>
  <c r="T98" i="3"/>
  <c r="T96" i="3"/>
  <c r="T94" i="3"/>
  <c r="T92" i="3"/>
  <c r="T90" i="3"/>
  <c r="T88" i="3"/>
  <c r="T86" i="3"/>
  <c r="T84" i="3"/>
  <c r="T82" i="3"/>
  <c r="T80" i="3"/>
  <c r="T78" i="3"/>
  <c r="T76" i="3"/>
  <c r="T74" i="3"/>
  <c r="T72" i="3"/>
  <c r="T70" i="3"/>
  <c r="T68" i="3"/>
  <c r="T66" i="3"/>
  <c r="T64" i="3"/>
  <c r="T62" i="3"/>
  <c r="T60" i="3"/>
  <c r="T58" i="3"/>
  <c r="T56" i="3"/>
  <c r="T54" i="3"/>
  <c r="T52" i="3"/>
  <c r="T50" i="3"/>
  <c r="T48" i="3"/>
  <c r="T46" i="3"/>
  <c r="T44" i="3"/>
  <c r="T42" i="3"/>
  <c r="T40" i="3"/>
  <c r="T38" i="3"/>
  <c r="T36" i="3"/>
  <c r="T34" i="3"/>
  <c r="T32" i="3"/>
  <c r="T30" i="3"/>
  <c r="T28" i="3"/>
  <c r="T26" i="3"/>
  <c r="T24" i="3"/>
  <c r="T22" i="3"/>
  <c r="T20" i="3"/>
  <c r="T18" i="3"/>
  <c r="T16" i="3"/>
  <c r="T14" i="3"/>
  <c r="T12" i="3"/>
  <c r="T10" i="3"/>
  <c r="T8" i="3"/>
  <c r="T6" i="3"/>
  <c r="T4" i="3"/>
  <c r="I342" i="3"/>
  <c r="J342" i="3" s="1"/>
  <c r="I340" i="3"/>
  <c r="J340" i="3" s="1"/>
  <c r="I338" i="3"/>
  <c r="J338" i="3" s="1"/>
  <c r="I336" i="3"/>
  <c r="J336" i="3" s="1"/>
  <c r="I334" i="3"/>
  <c r="J334" i="3" s="1"/>
  <c r="I332" i="3"/>
  <c r="J332" i="3" s="1"/>
  <c r="I330" i="3"/>
  <c r="J330" i="3" s="1"/>
  <c r="I328" i="3"/>
  <c r="J328" i="3" s="1"/>
  <c r="I326" i="3"/>
  <c r="J326" i="3" s="1"/>
  <c r="I427" i="3"/>
  <c r="J427" i="3" s="1"/>
  <c r="I425" i="3"/>
  <c r="J425" i="3" s="1"/>
  <c r="I423" i="3"/>
  <c r="J423" i="3" s="1"/>
  <c r="I421" i="3"/>
  <c r="J421" i="3" s="1"/>
  <c r="I419" i="3"/>
  <c r="J419" i="3" s="1"/>
  <c r="I417" i="3"/>
  <c r="J417" i="3" s="1"/>
  <c r="I415" i="3"/>
  <c r="J415" i="3" s="1"/>
  <c r="I413" i="3"/>
  <c r="J413" i="3" s="1"/>
  <c r="I411" i="3"/>
  <c r="J411" i="3" s="1"/>
  <c r="I409" i="3"/>
  <c r="J409" i="3" s="1"/>
  <c r="I407" i="3"/>
  <c r="J407" i="3" s="1"/>
  <c r="I405" i="3"/>
  <c r="J405" i="3" s="1"/>
  <c r="I403" i="3"/>
  <c r="J403" i="3" s="1"/>
  <c r="I401" i="3"/>
  <c r="J401" i="3" s="1"/>
  <c r="I399" i="3"/>
  <c r="J399" i="3" s="1"/>
  <c r="I397" i="3"/>
  <c r="J397" i="3" s="1"/>
  <c r="I395" i="3"/>
  <c r="J395" i="3" s="1"/>
  <c r="I393" i="3"/>
  <c r="J393" i="3" s="1"/>
  <c r="I391" i="3"/>
  <c r="J391" i="3" s="1"/>
  <c r="I389" i="3"/>
  <c r="J389" i="3" s="1"/>
  <c r="I387" i="3"/>
  <c r="J387" i="3" s="1"/>
  <c r="I385" i="3"/>
  <c r="J385" i="3" s="1"/>
  <c r="I383" i="3"/>
  <c r="J383" i="3" s="1"/>
  <c r="I381" i="3"/>
  <c r="J381" i="3" s="1"/>
  <c r="I379" i="3"/>
  <c r="J379" i="3" s="1"/>
  <c r="I377" i="3"/>
  <c r="J377" i="3" s="1"/>
  <c r="I375" i="3"/>
  <c r="J375" i="3" s="1"/>
  <c r="I373" i="3"/>
  <c r="J373" i="3" s="1"/>
  <c r="I371" i="3"/>
  <c r="J371" i="3" s="1"/>
  <c r="I369" i="3"/>
  <c r="J369" i="3" s="1"/>
  <c r="I367" i="3"/>
  <c r="J367" i="3" s="1"/>
  <c r="I365" i="3"/>
  <c r="J365" i="3" s="1"/>
  <c r="I363" i="3"/>
  <c r="J363" i="3" s="1"/>
  <c r="I361" i="3"/>
  <c r="J361" i="3" s="1"/>
  <c r="I359" i="3"/>
  <c r="J359" i="3" s="1"/>
  <c r="I357" i="3"/>
  <c r="J357" i="3" s="1"/>
  <c r="I355" i="3"/>
  <c r="J355" i="3" s="1"/>
  <c r="I353" i="3"/>
  <c r="J353" i="3" s="1"/>
  <c r="I351" i="3"/>
  <c r="J351" i="3" s="1"/>
  <c r="I349" i="3"/>
  <c r="J349" i="3" s="1"/>
  <c r="I347" i="3"/>
  <c r="J347" i="3" s="1"/>
  <c r="I345" i="3"/>
  <c r="J345" i="3" s="1"/>
  <c r="I343" i="3"/>
  <c r="J343" i="3" s="1"/>
  <c r="I341" i="3"/>
  <c r="J341" i="3" s="1"/>
  <c r="I339" i="3"/>
  <c r="J339" i="3" s="1"/>
  <c r="I337" i="3"/>
  <c r="J337" i="3" s="1"/>
  <c r="I335" i="3"/>
  <c r="J335" i="3" s="1"/>
  <c r="I333" i="3"/>
  <c r="J333" i="3" s="1"/>
  <c r="I331" i="3"/>
  <c r="J331" i="3" s="1"/>
  <c r="I329" i="3"/>
  <c r="J329" i="3" s="1"/>
  <c r="I327" i="3"/>
  <c r="J327" i="3" s="1"/>
  <c r="I325" i="3"/>
  <c r="J325" i="3" s="1"/>
  <c r="I323" i="3"/>
  <c r="J323" i="3" s="1"/>
  <c r="H324" i="3"/>
  <c r="H322" i="3"/>
  <c r="H320" i="3"/>
  <c r="H318" i="3"/>
  <c r="H316" i="3"/>
  <c r="H314" i="3"/>
  <c r="H312" i="3"/>
  <c r="H310" i="3"/>
  <c r="H308" i="3"/>
  <c r="H306" i="3"/>
  <c r="H304" i="3"/>
  <c r="H302" i="3"/>
  <c r="H300" i="3"/>
  <c r="H298" i="3"/>
  <c r="H296" i="3"/>
  <c r="H294" i="3"/>
  <c r="H292" i="3"/>
  <c r="H290" i="3"/>
  <c r="H288" i="3"/>
  <c r="H286" i="3"/>
  <c r="H284" i="3"/>
  <c r="H282" i="3"/>
  <c r="H280" i="3"/>
  <c r="H278" i="3"/>
  <c r="H276" i="3"/>
  <c r="H274" i="3"/>
  <c r="H272" i="3"/>
  <c r="H270" i="3"/>
  <c r="H268" i="3"/>
  <c r="H266" i="3"/>
  <c r="H264" i="3"/>
  <c r="H262" i="3"/>
  <c r="H260" i="3"/>
  <c r="H258" i="3"/>
  <c r="H256" i="3"/>
  <c r="H254" i="3"/>
  <c r="H252" i="3"/>
  <c r="H250" i="3"/>
  <c r="H248" i="3"/>
  <c r="H246" i="3"/>
  <c r="H244" i="3"/>
  <c r="H242" i="3"/>
  <c r="H240" i="3"/>
  <c r="H238" i="3"/>
  <c r="H236" i="3"/>
  <c r="H234" i="3"/>
  <c r="H232" i="3"/>
  <c r="H230" i="3"/>
  <c r="H228" i="3"/>
  <c r="H226" i="3"/>
  <c r="H224" i="3"/>
  <c r="H222" i="3"/>
  <c r="H220" i="3"/>
  <c r="H218" i="3"/>
  <c r="H216" i="3"/>
  <c r="H214" i="3"/>
  <c r="H212" i="3"/>
  <c r="H210" i="3"/>
  <c r="H208" i="3"/>
  <c r="H206" i="3"/>
  <c r="H204" i="3"/>
  <c r="H202" i="3"/>
  <c r="H200" i="3"/>
  <c r="H198" i="3"/>
  <c r="H196" i="3"/>
  <c r="H194" i="3"/>
  <c r="H192" i="3"/>
  <c r="H190" i="3"/>
  <c r="H188" i="3"/>
  <c r="H186" i="3"/>
  <c r="H184" i="3"/>
  <c r="H182" i="3"/>
  <c r="H180" i="3"/>
  <c r="H178" i="3"/>
  <c r="H176" i="3"/>
  <c r="H174" i="3"/>
  <c r="H172" i="3"/>
  <c r="H170" i="3"/>
  <c r="H168" i="3"/>
  <c r="H166" i="3"/>
  <c r="H164" i="3"/>
  <c r="H162" i="3"/>
  <c r="H160" i="3"/>
  <c r="H158" i="3"/>
  <c r="H156" i="3"/>
  <c r="H154" i="3"/>
  <c r="H152" i="3"/>
  <c r="H150" i="3"/>
  <c r="H148" i="3"/>
  <c r="H146" i="3"/>
  <c r="H144" i="3"/>
  <c r="H142" i="3"/>
  <c r="H140" i="3"/>
  <c r="H138" i="3"/>
  <c r="H136" i="3"/>
  <c r="H134" i="3"/>
  <c r="H132" i="3"/>
  <c r="H130" i="3"/>
  <c r="H128" i="3"/>
  <c r="H126" i="3"/>
  <c r="H124" i="3"/>
  <c r="H122" i="3"/>
  <c r="H120" i="3"/>
  <c r="H118" i="3"/>
  <c r="H116" i="3"/>
  <c r="H114" i="3"/>
  <c r="H112" i="3"/>
  <c r="H110" i="3"/>
  <c r="H108" i="3"/>
  <c r="H106" i="3"/>
  <c r="H104" i="3"/>
  <c r="H102" i="3"/>
  <c r="H100" i="3"/>
  <c r="H98" i="3"/>
  <c r="H96" i="3"/>
  <c r="H94" i="3"/>
  <c r="H92" i="3"/>
  <c r="H90" i="3"/>
  <c r="H88" i="3"/>
  <c r="H86" i="3"/>
  <c r="H84" i="3"/>
  <c r="H82" i="3"/>
  <c r="H80" i="3"/>
  <c r="H78" i="3"/>
  <c r="H76" i="3"/>
  <c r="H74" i="3"/>
  <c r="H72" i="3"/>
  <c r="H70" i="3"/>
  <c r="H68" i="3"/>
  <c r="H66" i="3"/>
  <c r="H64" i="3"/>
  <c r="H62" i="3"/>
  <c r="H60" i="3"/>
  <c r="H58" i="3"/>
  <c r="H56" i="3"/>
  <c r="H54" i="3"/>
  <c r="H52" i="3"/>
  <c r="H50" i="3"/>
  <c r="H48" i="3"/>
  <c r="H46" i="3"/>
  <c r="H44" i="3"/>
  <c r="H42" i="3"/>
  <c r="H40" i="3"/>
  <c r="H38" i="3"/>
  <c r="H36" i="3"/>
  <c r="H34" i="3"/>
  <c r="H32" i="3"/>
  <c r="H30" i="3"/>
  <c r="H28" i="3"/>
  <c r="H26" i="3"/>
  <c r="H24" i="3"/>
  <c r="H22" i="3"/>
  <c r="H20" i="3"/>
  <c r="H18" i="3"/>
  <c r="H16" i="3"/>
  <c r="H14" i="3"/>
  <c r="H12" i="3"/>
  <c r="H10" i="3"/>
  <c r="H8" i="3"/>
  <c r="H6" i="3"/>
  <c r="H4" i="3"/>
  <c r="H321" i="3"/>
  <c r="H319" i="3"/>
  <c r="H317" i="3"/>
  <c r="H315" i="3"/>
  <c r="H313" i="3"/>
  <c r="H311" i="3"/>
  <c r="H309" i="3"/>
  <c r="H307" i="3"/>
  <c r="H305" i="3"/>
  <c r="H303" i="3"/>
  <c r="H301" i="3"/>
  <c r="H299" i="3"/>
  <c r="H297" i="3"/>
  <c r="H295" i="3"/>
  <c r="H293" i="3"/>
  <c r="H291" i="3"/>
  <c r="H289" i="3"/>
  <c r="H287" i="3"/>
  <c r="H285" i="3"/>
  <c r="H283" i="3"/>
  <c r="H281" i="3"/>
  <c r="H279" i="3"/>
  <c r="H277" i="3"/>
  <c r="H275" i="3"/>
  <c r="H273" i="3"/>
  <c r="H271" i="3"/>
  <c r="H269" i="3"/>
  <c r="H267" i="3"/>
  <c r="H265" i="3"/>
  <c r="H263" i="3"/>
  <c r="H261" i="3"/>
  <c r="H259" i="3"/>
  <c r="H257" i="3"/>
  <c r="H255" i="3"/>
  <c r="H253" i="3"/>
  <c r="H251" i="3"/>
  <c r="H249" i="3"/>
  <c r="H247" i="3"/>
  <c r="H245" i="3"/>
  <c r="H243" i="3"/>
  <c r="H241" i="3"/>
  <c r="H239" i="3"/>
  <c r="H237" i="3"/>
  <c r="H235" i="3"/>
  <c r="H233" i="3"/>
  <c r="H231" i="3"/>
  <c r="H229" i="3"/>
  <c r="H227" i="3"/>
  <c r="H225" i="3"/>
  <c r="H223" i="3"/>
  <c r="H221" i="3"/>
  <c r="H219" i="3"/>
  <c r="H217" i="3"/>
  <c r="H215" i="3"/>
  <c r="H213" i="3"/>
  <c r="H211" i="3"/>
  <c r="H209" i="3"/>
  <c r="H207" i="3"/>
  <c r="H205" i="3"/>
  <c r="H203" i="3"/>
  <c r="H201" i="3"/>
  <c r="H199" i="3"/>
  <c r="H197" i="3"/>
  <c r="H195" i="3"/>
  <c r="H193" i="3"/>
  <c r="H191" i="3"/>
  <c r="H189" i="3"/>
  <c r="H187" i="3"/>
  <c r="H185" i="3"/>
  <c r="H183" i="3"/>
  <c r="H181" i="3"/>
  <c r="H179" i="3"/>
  <c r="H177" i="3"/>
  <c r="H175" i="3"/>
  <c r="H173" i="3"/>
  <c r="H171" i="3"/>
  <c r="H169" i="3"/>
  <c r="H167" i="3"/>
  <c r="H165" i="3"/>
  <c r="H163" i="3"/>
  <c r="H161" i="3"/>
  <c r="H159" i="3"/>
  <c r="H157" i="3"/>
  <c r="H155" i="3"/>
  <c r="H153" i="3"/>
  <c r="H151" i="3"/>
  <c r="H149" i="3"/>
  <c r="H147" i="3"/>
  <c r="H145" i="3"/>
  <c r="H143" i="3"/>
  <c r="H141" i="3"/>
  <c r="H139" i="3"/>
  <c r="H137" i="3"/>
  <c r="H135" i="3"/>
  <c r="H133" i="3"/>
  <c r="H131" i="3"/>
  <c r="H129" i="3"/>
  <c r="H127" i="3"/>
  <c r="H125" i="3"/>
  <c r="H123" i="3"/>
  <c r="H121" i="3"/>
  <c r="H119" i="3"/>
  <c r="H117" i="3"/>
  <c r="H115" i="3"/>
  <c r="H113" i="3"/>
  <c r="H111" i="3"/>
  <c r="H109" i="3"/>
  <c r="H107" i="3"/>
  <c r="H105" i="3"/>
  <c r="H103" i="3"/>
  <c r="H101" i="3"/>
  <c r="H99" i="3"/>
  <c r="H97" i="3"/>
  <c r="H95" i="3"/>
  <c r="H93" i="3"/>
  <c r="H91" i="3"/>
  <c r="H89" i="3"/>
  <c r="H87" i="3"/>
  <c r="H85" i="3"/>
  <c r="H83" i="3"/>
  <c r="H81" i="3"/>
  <c r="H79" i="3"/>
  <c r="H77" i="3"/>
  <c r="H75" i="3"/>
  <c r="H73" i="3"/>
  <c r="H71" i="3"/>
  <c r="H69" i="3"/>
  <c r="H67" i="3"/>
  <c r="H65" i="3"/>
  <c r="H63" i="3"/>
  <c r="H61" i="3"/>
  <c r="H59" i="3"/>
  <c r="H57" i="3"/>
  <c r="H55" i="3"/>
  <c r="H53" i="3"/>
  <c r="H51" i="3"/>
  <c r="H49" i="3"/>
  <c r="H47" i="3"/>
  <c r="H45" i="3"/>
  <c r="H43" i="3"/>
  <c r="H41" i="3"/>
  <c r="H39" i="3"/>
  <c r="H37" i="3"/>
  <c r="H35" i="3"/>
  <c r="H33" i="3"/>
  <c r="H31" i="3"/>
  <c r="H29" i="3"/>
  <c r="H27" i="3"/>
  <c r="H25" i="3"/>
  <c r="H23" i="3"/>
  <c r="H21" i="3"/>
  <c r="H19" i="3"/>
  <c r="H17" i="3"/>
  <c r="H15" i="3"/>
  <c r="H13" i="3"/>
  <c r="H11" i="3"/>
  <c r="H9" i="3"/>
  <c r="H7" i="3"/>
  <c r="H5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4" i="3"/>
  <c r="C5" i="3"/>
  <c r="C6" i="3"/>
  <c r="C7" i="3"/>
  <c r="C8" i="3"/>
  <c r="C3" i="3"/>
  <c r="B33" i="1"/>
  <c r="J29" i="2"/>
  <c r="B32" i="1"/>
  <c r="B31" i="1"/>
  <c r="B30" i="1"/>
  <c r="B29" i="1"/>
  <c r="B28" i="1"/>
  <c r="B27" i="1"/>
  <c r="B26" i="1"/>
  <c r="B25" i="1"/>
  <c r="J28" i="2"/>
  <c r="K10" i="2"/>
  <c r="J27" i="2"/>
  <c r="J26" i="2"/>
  <c r="J25" i="2"/>
  <c r="J24" i="2"/>
  <c r="J23" i="2"/>
  <c r="J22" i="2"/>
  <c r="J21" i="2"/>
  <c r="K14" i="2"/>
  <c r="K5" i="2"/>
  <c r="K6" i="2"/>
  <c r="K7" i="2"/>
  <c r="K8" i="2"/>
  <c r="K9" i="2"/>
  <c r="K11" i="2"/>
  <c r="K12" i="2"/>
  <c r="K13" i="2"/>
  <c r="K4" i="2"/>
  <c r="J14" i="2"/>
  <c r="J13" i="2"/>
  <c r="J12" i="2"/>
  <c r="J11" i="2"/>
  <c r="J10" i="2"/>
  <c r="J9" i="2"/>
  <c r="J8" i="2"/>
  <c r="J7" i="2"/>
  <c r="J6" i="2"/>
  <c r="J5" i="2"/>
  <c r="J4" i="2"/>
  <c r="P497" i="3" l="1"/>
  <c r="P489" i="3"/>
  <c r="D3" i="3"/>
  <c r="D7" i="3"/>
  <c r="D5" i="3"/>
  <c r="D502" i="3"/>
  <c r="D500" i="3"/>
  <c r="D498" i="3"/>
  <c r="D496" i="3"/>
  <c r="D494" i="3"/>
  <c r="D492" i="3"/>
  <c r="D490" i="3"/>
  <c r="D488" i="3"/>
  <c r="D486" i="3"/>
  <c r="D484" i="3"/>
  <c r="D482" i="3"/>
  <c r="D480" i="3"/>
  <c r="D478" i="3"/>
  <c r="D476" i="3"/>
  <c r="D474" i="3"/>
  <c r="D472" i="3"/>
  <c r="D470" i="3"/>
  <c r="D468" i="3"/>
  <c r="D466" i="3"/>
  <c r="D464" i="3"/>
  <c r="D462" i="3"/>
  <c r="D460" i="3"/>
  <c r="D458" i="3"/>
  <c r="D456" i="3"/>
  <c r="D454" i="3"/>
  <c r="D452" i="3"/>
  <c r="D450" i="3"/>
  <c r="D448" i="3"/>
  <c r="D446" i="3"/>
  <c r="D444" i="3"/>
  <c r="D442" i="3"/>
  <c r="D440" i="3"/>
  <c r="D438" i="3"/>
  <c r="D436" i="3"/>
  <c r="D434" i="3"/>
  <c r="D432" i="3"/>
  <c r="D430" i="3"/>
  <c r="D428" i="3"/>
  <c r="D426" i="3"/>
  <c r="D424" i="3"/>
  <c r="D422" i="3"/>
  <c r="D420" i="3"/>
  <c r="D418" i="3"/>
  <c r="D416" i="3"/>
  <c r="D414" i="3"/>
  <c r="D412" i="3"/>
  <c r="D410" i="3"/>
  <c r="D408" i="3"/>
  <c r="D406" i="3"/>
  <c r="D404" i="3"/>
  <c r="D402" i="3"/>
  <c r="D400" i="3"/>
  <c r="D398" i="3"/>
  <c r="D396" i="3"/>
  <c r="D394" i="3"/>
  <c r="D392" i="3"/>
  <c r="D390" i="3"/>
  <c r="D388" i="3"/>
  <c r="D386" i="3"/>
  <c r="D384" i="3"/>
  <c r="D382" i="3"/>
  <c r="D380" i="3"/>
  <c r="D378" i="3"/>
  <c r="D376" i="3"/>
  <c r="D374" i="3"/>
  <c r="D372" i="3"/>
  <c r="D370" i="3"/>
  <c r="D368" i="3"/>
  <c r="D366" i="3"/>
  <c r="D364" i="3"/>
  <c r="D362" i="3"/>
  <c r="D360" i="3"/>
  <c r="D358" i="3"/>
  <c r="D356" i="3"/>
  <c r="D354" i="3"/>
  <c r="D352" i="3"/>
  <c r="D350" i="3"/>
  <c r="D348" i="3"/>
  <c r="D346" i="3"/>
  <c r="D344" i="3"/>
  <c r="D342" i="3"/>
  <c r="D340" i="3"/>
  <c r="D338" i="3"/>
  <c r="D336" i="3"/>
  <c r="D334" i="3"/>
  <c r="D332" i="3"/>
  <c r="D330" i="3"/>
  <c r="D328" i="3"/>
  <c r="D326" i="3"/>
  <c r="D324" i="3"/>
  <c r="D322" i="3"/>
  <c r="D320" i="3"/>
  <c r="D318" i="3"/>
  <c r="D316" i="3"/>
  <c r="D314" i="3"/>
  <c r="D312" i="3"/>
  <c r="D310" i="3"/>
  <c r="D308" i="3"/>
  <c r="D306" i="3"/>
  <c r="D304" i="3"/>
  <c r="D302" i="3"/>
  <c r="D300" i="3"/>
  <c r="D298" i="3"/>
  <c r="D296" i="3"/>
  <c r="D294" i="3"/>
  <c r="D292" i="3"/>
  <c r="D290" i="3"/>
  <c r="D288" i="3"/>
  <c r="D286" i="3"/>
  <c r="D284" i="3"/>
  <c r="D282" i="3"/>
  <c r="D280" i="3"/>
  <c r="D278" i="3"/>
  <c r="D276" i="3"/>
  <c r="D274" i="3"/>
  <c r="D272" i="3"/>
  <c r="D270" i="3"/>
  <c r="D268" i="3"/>
  <c r="D266" i="3"/>
  <c r="D264" i="3"/>
  <c r="D262" i="3"/>
  <c r="D260" i="3"/>
  <c r="D258" i="3"/>
  <c r="D256" i="3"/>
  <c r="D254" i="3"/>
  <c r="D252" i="3"/>
  <c r="D250" i="3"/>
  <c r="D248" i="3"/>
  <c r="D246" i="3"/>
  <c r="D244" i="3"/>
  <c r="D242" i="3"/>
  <c r="D240" i="3"/>
  <c r="D238" i="3"/>
  <c r="D236" i="3"/>
  <c r="D234" i="3"/>
  <c r="D232" i="3"/>
  <c r="D230" i="3"/>
  <c r="D228" i="3"/>
  <c r="D226" i="3"/>
  <c r="D224" i="3"/>
  <c r="D222" i="3"/>
  <c r="D220" i="3"/>
  <c r="D218" i="3"/>
  <c r="D216" i="3"/>
  <c r="D214" i="3"/>
  <c r="D212" i="3"/>
  <c r="D210" i="3"/>
  <c r="D208" i="3"/>
  <c r="D206" i="3"/>
  <c r="D204" i="3"/>
  <c r="D202" i="3"/>
  <c r="D200" i="3"/>
  <c r="D198" i="3"/>
  <c r="D196" i="3"/>
  <c r="D194" i="3"/>
  <c r="D192" i="3"/>
  <c r="D190" i="3"/>
  <c r="D188" i="3"/>
  <c r="D186" i="3"/>
  <c r="D184" i="3"/>
  <c r="D182" i="3"/>
  <c r="D180" i="3"/>
  <c r="D178" i="3"/>
  <c r="D176" i="3"/>
  <c r="D174" i="3"/>
  <c r="D172" i="3"/>
  <c r="D170" i="3"/>
  <c r="D168" i="3"/>
  <c r="D166" i="3"/>
  <c r="D164" i="3"/>
  <c r="D162" i="3"/>
  <c r="D160" i="3"/>
  <c r="D158" i="3"/>
  <c r="D156" i="3"/>
  <c r="D154" i="3"/>
  <c r="D152" i="3"/>
  <c r="D150" i="3"/>
  <c r="D148" i="3"/>
  <c r="D146" i="3"/>
  <c r="D144" i="3"/>
  <c r="D142" i="3"/>
  <c r="D140" i="3"/>
  <c r="D138" i="3"/>
  <c r="D136" i="3"/>
  <c r="D134" i="3"/>
  <c r="D132" i="3"/>
  <c r="D130" i="3"/>
  <c r="D128" i="3"/>
  <c r="D126" i="3"/>
  <c r="D124" i="3"/>
  <c r="D122" i="3"/>
  <c r="D120" i="3"/>
  <c r="D118" i="3"/>
  <c r="D116" i="3"/>
  <c r="D114" i="3"/>
  <c r="D112" i="3"/>
  <c r="D110" i="3"/>
  <c r="D108" i="3"/>
  <c r="D106" i="3"/>
  <c r="D104" i="3"/>
  <c r="D102" i="3"/>
  <c r="D100" i="3"/>
  <c r="D98" i="3"/>
  <c r="D96" i="3"/>
  <c r="D94" i="3"/>
  <c r="D92" i="3"/>
  <c r="D90" i="3"/>
  <c r="D88" i="3"/>
  <c r="D86" i="3"/>
  <c r="D84" i="3"/>
  <c r="D82" i="3"/>
  <c r="D80" i="3"/>
  <c r="D78" i="3"/>
  <c r="D76" i="3"/>
  <c r="D74" i="3"/>
  <c r="D72" i="3"/>
  <c r="D70" i="3"/>
  <c r="D68" i="3"/>
  <c r="D66" i="3"/>
  <c r="D64" i="3"/>
  <c r="D62" i="3"/>
  <c r="D60" i="3"/>
  <c r="D58" i="3"/>
  <c r="D56" i="3"/>
  <c r="D54" i="3"/>
  <c r="D52" i="3"/>
  <c r="D50" i="3"/>
  <c r="D48" i="3"/>
  <c r="D46" i="3"/>
  <c r="D44" i="3"/>
  <c r="D42" i="3"/>
  <c r="D40" i="3"/>
  <c r="D38" i="3"/>
  <c r="D36" i="3"/>
  <c r="D34" i="3"/>
  <c r="D32" i="3"/>
  <c r="D30" i="3"/>
  <c r="D28" i="3"/>
  <c r="D26" i="3"/>
  <c r="D24" i="3"/>
  <c r="D22" i="3"/>
  <c r="D20" i="3"/>
  <c r="D18" i="3"/>
  <c r="D16" i="3"/>
  <c r="D14" i="3"/>
  <c r="D12" i="3"/>
  <c r="D10" i="3"/>
  <c r="P2" i="4"/>
  <c r="AB498" i="4"/>
  <c r="AB494" i="4"/>
  <c r="AB490" i="4"/>
  <c r="AB486" i="4"/>
  <c r="AB482" i="4"/>
  <c r="AB478" i="4"/>
  <c r="AB474" i="4"/>
  <c r="AB470" i="4"/>
  <c r="AB466" i="4"/>
  <c r="AB462" i="4"/>
  <c r="AB458" i="4"/>
  <c r="AB454" i="4"/>
  <c r="AB450" i="4"/>
  <c r="AB446" i="4"/>
  <c r="AB442" i="4"/>
  <c r="AB438" i="4"/>
  <c r="AB434" i="4"/>
  <c r="AB430" i="4"/>
  <c r="AB426" i="4"/>
  <c r="AB422" i="4"/>
  <c r="AB418" i="4"/>
  <c r="AB414" i="4"/>
  <c r="AB410" i="4"/>
  <c r="AB406" i="4"/>
  <c r="AB402" i="4"/>
  <c r="AB398" i="4"/>
  <c r="AB394" i="4"/>
  <c r="AB390" i="4"/>
  <c r="AB386" i="4"/>
  <c r="AB382" i="4"/>
  <c r="AB378" i="4"/>
  <c r="AB374" i="4"/>
  <c r="AB370" i="4"/>
  <c r="AB366" i="4"/>
  <c r="AB362" i="4"/>
  <c r="AB358" i="4"/>
  <c r="AB354" i="4"/>
  <c r="AB350" i="4"/>
  <c r="AB346" i="4"/>
  <c r="AB342" i="4"/>
  <c r="AB338" i="4"/>
  <c r="AB334" i="4"/>
  <c r="AB330" i="4"/>
  <c r="AB326" i="4"/>
  <c r="AB322" i="4"/>
  <c r="AB318" i="4"/>
  <c r="AB314" i="4"/>
  <c r="AB310" i="4"/>
  <c r="AB306" i="4"/>
  <c r="AB302" i="4"/>
  <c r="AB298" i="4"/>
  <c r="AB294" i="4"/>
  <c r="AB290" i="4"/>
  <c r="AB286" i="4"/>
  <c r="AB282" i="4"/>
  <c r="AB278" i="4"/>
  <c r="AB274" i="4"/>
  <c r="AB270" i="4"/>
  <c r="AB266" i="4"/>
  <c r="AB262" i="4"/>
  <c r="AB258" i="4"/>
  <c r="AB254" i="4"/>
  <c r="AB250" i="4"/>
  <c r="AB246" i="4"/>
  <c r="AB242" i="4"/>
  <c r="AB238" i="4"/>
  <c r="AB234" i="4"/>
  <c r="AB230" i="4"/>
  <c r="AB226" i="4"/>
  <c r="AB222" i="4"/>
  <c r="AB218" i="4"/>
  <c r="AB214" i="4"/>
  <c r="AB210" i="4"/>
  <c r="AB206" i="4"/>
  <c r="AB202" i="4"/>
  <c r="AB198" i="4"/>
  <c r="AB194" i="4"/>
  <c r="AB190" i="4"/>
  <c r="AB186" i="4"/>
  <c r="AB182" i="4"/>
  <c r="AB178" i="4"/>
  <c r="AB174" i="4"/>
  <c r="AB170" i="4"/>
  <c r="AB166" i="4"/>
  <c r="AB162" i="4"/>
  <c r="AB158" i="4"/>
  <c r="AB154" i="4"/>
  <c r="AB150" i="4"/>
  <c r="AB146" i="4"/>
  <c r="AB142" i="4"/>
  <c r="AB138" i="4"/>
  <c r="AB134" i="4"/>
  <c r="AB130" i="4"/>
  <c r="AB126" i="4"/>
  <c r="AB122" i="4"/>
  <c r="AB118" i="4"/>
  <c r="AB114" i="4"/>
  <c r="AB110" i="4"/>
  <c r="AB106" i="4"/>
  <c r="AB102" i="4"/>
  <c r="AB98" i="4"/>
  <c r="AB94" i="4"/>
  <c r="AB90" i="4"/>
  <c r="AB86" i="4"/>
  <c r="AB82" i="4"/>
  <c r="AB78" i="4"/>
  <c r="AB74" i="4"/>
  <c r="AB70" i="4"/>
  <c r="AB66" i="4"/>
  <c r="AB62" i="4"/>
  <c r="AB58" i="4"/>
  <c r="AB54" i="4"/>
  <c r="AB50" i="4"/>
  <c r="AB46" i="4"/>
  <c r="AB42" i="4"/>
  <c r="AB38" i="4"/>
  <c r="AB34" i="4"/>
  <c r="AB30" i="4"/>
  <c r="AB26" i="4"/>
  <c r="AB22" i="4"/>
  <c r="AB18" i="4"/>
  <c r="AB14" i="4"/>
  <c r="AB10" i="4"/>
  <c r="AB6" i="4"/>
  <c r="AB2" i="4"/>
  <c r="P498" i="4"/>
  <c r="P494" i="4"/>
  <c r="P490" i="4"/>
  <c r="P486" i="4"/>
  <c r="P482" i="4"/>
  <c r="P478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190" i="4"/>
  <c r="P186" i="4"/>
  <c r="P182" i="4"/>
  <c r="P178" i="4"/>
  <c r="P174" i="4"/>
  <c r="P170" i="4"/>
  <c r="P166" i="4"/>
  <c r="P162" i="4"/>
  <c r="P158" i="4"/>
  <c r="P154" i="4"/>
  <c r="P150" i="4"/>
  <c r="P146" i="4"/>
  <c r="P142" i="4"/>
  <c r="P138" i="4"/>
  <c r="P134" i="4"/>
  <c r="P130" i="4"/>
  <c r="P126" i="4"/>
  <c r="P122" i="4"/>
  <c r="P118" i="4"/>
  <c r="P114" i="4"/>
  <c r="P110" i="4"/>
  <c r="P106" i="4"/>
  <c r="P102" i="4"/>
  <c r="P98" i="4"/>
  <c r="P94" i="4"/>
  <c r="P90" i="4"/>
  <c r="P86" i="4"/>
  <c r="P82" i="4"/>
  <c r="P78" i="4"/>
  <c r="P74" i="4"/>
  <c r="P70" i="4"/>
  <c r="P66" i="4"/>
  <c r="P62" i="4"/>
  <c r="P58" i="4"/>
  <c r="P54" i="4"/>
  <c r="P50" i="4"/>
  <c r="P46" i="4"/>
  <c r="P42" i="4"/>
  <c r="P38" i="4"/>
  <c r="P34" i="4"/>
  <c r="P30" i="4"/>
  <c r="P26" i="4"/>
  <c r="P22" i="4"/>
  <c r="P18" i="4"/>
  <c r="P14" i="4"/>
  <c r="P10" i="4"/>
  <c r="P6" i="4"/>
  <c r="AB4" i="3"/>
  <c r="AB12" i="3"/>
  <c r="AB20" i="3"/>
  <c r="AB28" i="3"/>
  <c r="AB36" i="3"/>
  <c r="AB44" i="3"/>
  <c r="AB52" i="3"/>
  <c r="AB60" i="3"/>
  <c r="AB68" i="3"/>
  <c r="AB76" i="3"/>
  <c r="AB84" i="3"/>
  <c r="AB92" i="3"/>
  <c r="AB100" i="3"/>
  <c r="AB108" i="3"/>
  <c r="AB116" i="3"/>
  <c r="AB124" i="3"/>
  <c r="AB132" i="3"/>
  <c r="AB140" i="3"/>
  <c r="AB148" i="3"/>
  <c r="AB156" i="3"/>
  <c r="AB164" i="3"/>
  <c r="AB172" i="3"/>
  <c r="AB180" i="3"/>
  <c r="AB188" i="3"/>
  <c r="AB196" i="3"/>
  <c r="AB204" i="3"/>
  <c r="AB212" i="3"/>
  <c r="AB220" i="3"/>
  <c r="AB228" i="3"/>
  <c r="AB236" i="3"/>
  <c r="AB244" i="3"/>
  <c r="AB252" i="3"/>
  <c r="AB260" i="3"/>
  <c r="AB268" i="3"/>
  <c r="AB276" i="3"/>
  <c r="AB284" i="3"/>
  <c r="AB292" i="3"/>
  <c r="AB300" i="3"/>
  <c r="AB308" i="3"/>
  <c r="AB316" i="3"/>
  <c r="AB324" i="3"/>
  <c r="AB332" i="3"/>
  <c r="AB340" i="3"/>
  <c r="AB348" i="3"/>
  <c r="AB356" i="3"/>
  <c r="AB364" i="3"/>
  <c r="AB372" i="3"/>
  <c r="AB380" i="3"/>
  <c r="AB388" i="3"/>
  <c r="AB396" i="3"/>
  <c r="AB404" i="3"/>
  <c r="AB412" i="3"/>
  <c r="AB420" i="3"/>
  <c r="AB428" i="3"/>
  <c r="AB436" i="3"/>
  <c r="AB444" i="3"/>
  <c r="AB452" i="3"/>
  <c r="AB460" i="3"/>
  <c r="AB468" i="3"/>
  <c r="AB476" i="3"/>
  <c r="AB484" i="3"/>
  <c r="AB492" i="3"/>
  <c r="AB500" i="3"/>
  <c r="P8" i="3"/>
  <c r="P16" i="3"/>
  <c r="P24" i="3"/>
  <c r="P32" i="3"/>
  <c r="P40" i="3"/>
  <c r="P48" i="3"/>
  <c r="P56" i="3"/>
  <c r="P64" i="3"/>
  <c r="P72" i="3"/>
  <c r="P80" i="3"/>
  <c r="P88" i="3"/>
  <c r="P96" i="3"/>
  <c r="P104" i="3"/>
  <c r="P112" i="3"/>
  <c r="P120" i="3"/>
  <c r="P128" i="3"/>
  <c r="P136" i="3"/>
  <c r="P144" i="3"/>
  <c r="P152" i="3"/>
  <c r="P160" i="3"/>
  <c r="P168" i="3"/>
  <c r="P176" i="3"/>
  <c r="P184" i="3"/>
  <c r="P192" i="3"/>
  <c r="P200" i="3"/>
  <c r="P208" i="3"/>
  <c r="P216" i="3"/>
  <c r="P224" i="3"/>
  <c r="P232" i="3"/>
  <c r="P240" i="3"/>
  <c r="P248" i="3"/>
  <c r="P256" i="3"/>
  <c r="P264" i="3"/>
  <c r="P272" i="3"/>
  <c r="P280" i="3"/>
  <c r="P288" i="3"/>
  <c r="P296" i="3"/>
  <c r="P304" i="3"/>
  <c r="P312" i="3"/>
  <c r="P320" i="3"/>
  <c r="P328" i="3"/>
  <c r="P336" i="3"/>
  <c r="P344" i="3"/>
  <c r="P352" i="3"/>
  <c r="P360" i="3"/>
  <c r="P368" i="3"/>
  <c r="P376" i="3"/>
  <c r="P384" i="3"/>
  <c r="P392" i="3"/>
  <c r="P400" i="3"/>
  <c r="P408" i="3"/>
  <c r="P416" i="3"/>
  <c r="P424" i="3"/>
  <c r="P432" i="3"/>
  <c r="P440" i="3"/>
  <c r="P448" i="3"/>
  <c r="P456" i="3"/>
  <c r="P464" i="3"/>
  <c r="P472" i="3"/>
  <c r="P480" i="3"/>
  <c r="P488" i="3"/>
  <c r="P496" i="3"/>
  <c r="D501" i="4"/>
  <c r="D497" i="4"/>
  <c r="D493" i="4"/>
  <c r="D489" i="4"/>
  <c r="D485" i="4"/>
  <c r="D481" i="4"/>
  <c r="D477" i="4"/>
  <c r="D473" i="4"/>
  <c r="D469" i="4"/>
  <c r="D465" i="4"/>
  <c r="D461" i="4"/>
  <c r="D457" i="4"/>
  <c r="D453" i="4"/>
  <c r="D449" i="4"/>
  <c r="D445" i="4"/>
  <c r="D441" i="4"/>
  <c r="D437" i="4"/>
  <c r="D433" i="4"/>
  <c r="D429" i="4"/>
  <c r="D425" i="4"/>
  <c r="D421" i="4"/>
  <c r="D417" i="4"/>
  <c r="D413" i="4"/>
  <c r="D409" i="4"/>
  <c r="D405" i="4"/>
  <c r="D401" i="4"/>
  <c r="D397" i="4"/>
  <c r="D393" i="4"/>
  <c r="D389" i="4"/>
  <c r="D385" i="4"/>
  <c r="D381" i="4"/>
  <c r="D377" i="4"/>
  <c r="D373" i="4"/>
  <c r="D369" i="4"/>
  <c r="D365" i="4"/>
  <c r="D361" i="4"/>
  <c r="D357" i="4"/>
  <c r="D353" i="4"/>
  <c r="D349" i="4"/>
  <c r="D345" i="4"/>
  <c r="D341" i="4"/>
  <c r="D337" i="4"/>
  <c r="D333" i="4"/>
  <c r="D329" i="4"/>
  <c r="D325" i="4"/>
  <c r="D321" i="4"/>
  <c r="D317" i="4"/>
  <c r="D313" i="4"/>
  <c r="D309" i="4"/>
  <c r="D305" i="4"/>
  <c r="D301" i="4"/>
  <c r="D297" i="4"/>
  <c r="D293" i="4"/>
  <c r="D289" i="4"/>
  <c r="D285" i="4"/>
  <c r="D281" i="4"/>
  <c r="D277" i="4"/>
  <c r="D273" i="4"/>
  <c r="D269" i="4"/>
  <c r="D265" i="4"/>
  <c r="D261" i="4"/>
  <c r="D257" i="4"/>
  <c r="D253" i="4"/>
  <c r="D249" i="4"/>
  <c r="D245" i="4"/>
  <c r="D241" i="4"/>
  <c r="D237" i="4"/>
  <c r="D233" i="4"/>
  <c r="D229" i="4"/>
  <c r="D225" i="4"/>
  <c r="D221" i="4"/>
  <c r="D217" i="4"/>
  <c r="D213" i="4"/>
  <c r="D209" i="4"/>
  <c r="D205" i="4"/>
  <c r="D201" i="4"/>
  <c r="D197" i="4"/>
  <c r="D193" i="4"/>
  <c r="D189" i="4"/>
  <c r="D185" i="4"/>
  <c r="D181" i="4"/>
  <c r="D177" i="4"/>
  <c r="D173" i="4"/>
  <c r="D169" i="4"/>
  <c r="D165" i="4"/>
  <c r="D161" i="4"/>
  <c r="D157" i="4"/>
  <c r="D153" i="4"/>
  <c r="D149" i="4"/>
  <c r="D145" i="4"/>
  <c r="D141" i="4"/>
  <c r="D137" i="4"/>
  <c r="D133" i="4"/>
  <c r="D129" i="4"/>
  <c r="D125" i="4"/>
  <c r="D121" i="4"/>
  <c r="D117" i="4"/>
  <c r="D113" i="4"/>
  <c r="D109" i="4"/>
  <c r="D105" i="4"/>
  <c r="D101" i="4"/>
  <c r="D97" i="4"/>
  <c r="D93" i="4"/>
  <c r="D89" i="4"/>
  <c r="D85" i="4"/>
  <c r="D81" i="4"/>
  <c r="D77" i="4"/>
  <c r="D73" i="4"/>
  <c r="D69" i="4"/>
  <c r="D65" i="4"/>
  <c r="D61" i="4"/>
  <c r="D57" i="4"/>
  <c r="D53" i="4"/>
  <c r="D49" i="4"/>
  <c r="D45" i="4"/>
  <c r="D41" i="4"/>
  <c r="D37" i="4"/>
  <c r="D33" i="4"/>
  <c r="D29" i="4"/>
  <c r="D25" i="4"/>
  <c r="D21" i="4"/>
  <c r="D17" i="4"/>
  <c r="D13" i="4"/>
  <c r="D9" i="4"/>
  <c r="D5" i="4"/>
  <c r="AB5" i="3"/>
  <c r="AB13" i="3"/>
  <c r="AB21" i="3"/>
  <c r="AB29" i="3"/>
  <c r="AB37" i="3"/>
  <c r="AB45" i="3"/>
  <c r="AB53" i="3"/>
  <c r="AB61" i="3"/>
  <c r="AB69" i="3"/>
  <c r="AB77" i="3"/>
  <c r="AB85" i="3"/>
  <c r="AB93" i="3"/>
  <c r="AB101" i="3"/>
  <c r="AB109" i="3"/>
  <c r="AB117" i="3"/>
  <c r="AB125" i="3"/>
  <c r="AB133" i="3"/>
  <c r="AB141" i="3"/>
  <c r="AB149" i="3"/>
  <c r="AB157" i="3"/>
  <c r="AB165" i="3"/>
  <c r="AB173" i="3"/>
  <c r="AB181" i="3"/>
  <c r="AB189" i="3"/>
  <c r="AB197" i="3"/>
  <c r="AB205" i="3"/>
  <c r="AB213" i="3"/>
  <c r="AB221" i="3"/>
  <c r="AB229" i="3"/>
  <c r="AB237" i="3"/>
  <c r="AB245" i="3"/>
  <c r="AB253" i="3"/>
  <c r="AB261" i="3"/>
  <c r="AB269" i="3"/>
  <c r="AB277" i="3"/>
  <c r="AB285" i="3"/>
  <c r="AB293" i="3"/>
  <c r="AB301" i="3"/>
  <c r="AB309" i="3"/>
  <c r="AB317" i="3"/>
  <c r="AB325" i="3"/>
  <c r="AB333" i="3"/>
  <c r="AB341" i="3"/>
  <c r="AB349" i="3"/>
  <c r="AB357" i="3"/>
  <c r="AB365" i="3"/>
  <c r="AB373" i="3"/>
  <c r="AB381" i="3"/>
  <c r="AB389" i="3"/>
  <c r="AB397" i="3"/>
  <c r="AB405" i="3"/>
  <c r="AB413" i="3"/>
  <c r="AB421" i="3"/>
  <c r="AB429" i="3"/>
  <c r="AB437" i="3"/>
  <c r="AB445" i="3"/>
  <c r="AB453" i="3"/>
  <c r="AB461" i="3"/>
  <c r="AB469" i="3"/>
  <c r="AB477" i="3"/>
  <c r="AB485" i="3"/>
  <c r="AB493" i="3"/>
  <c r="AB501" i="3"/>
  <c r="P9" i="3"/>
  <c r="P17" i="3"/>
  <c r="P25" i="3"/>
  <c r="P33" i="3"/>
  <c r="P41" i="3"/>
  <c r="P49" i="3"/>
  <c r="P57" i="3"/>
  <c r="P65" i="3"/>
  <c r="P73" i="3"/>
  <c r="P81" i="3"/>
  <c r="P89" i="3"/>
  <c r="P97" i="3"/>
  <c r="P105" i="3"/>
  <c r="P113" i="3"/>
  <c r="P121" i="3"/>
  <c r="P129" i="3"/>
  <c r="P137" i="3"/>
  <c r="P145" i="3"/>
  <c r="P153" i="3"/>
  <c r="P161" i="3"/>
  <c r="P169" i="3"/>
  <c r="P177" i="3"/>
  <c r="P185" i="3"/>
  <c r="P193" i="3"/>
  <c r="P201" i="3"/>
  <c r="P209" i="3"/>
  <c r="P217" i="3"/>
  <c r="P225" i="3"/>
  <c r="P233" i="3"/>
  <c r="P241" i="3"/>
  <c r="P249" i="3"/>
  <c r="P257" i="3"/>
  <c r="P265" i="3"/>
  <c r="P273" i="3"/>
  <c r="P281" i="3"/>
  <c r="P289" i="3"/>
  <c r="P297" i="3"/>
  <c r="P305" i="3"/>
  <c r="P313" i="3"/>
  <c r="P321" i="3"/>
  <c r="P329" i="3"/>
  <c r="P337" i="3"/>
  <c r="P345" i="3"/>
  <c r="P353" i="3"/>
  <c r="P361" i="3"/>
  <c r="P369" i="3"/>
  <c r="P377" i="3"/>
  <c r="P385" i="3"/>
  <c r="P393" i="3"/>
  <c r="P401" i="3"/>
  <c r="P409" i="3"/>
  <c r="P417" i="3"/>
  <c r="P425" i="3"/>
  <c r="P433" i="3"/>
  <c r="P441" i="3"/>
  <c r="P449" i="3"/>
  <c r="P457" i="3"/>
  <c r="P465" i="3"/>
  <c r="P473" i="3"/>
  <c r="P481" i="3"/>
  <c r="P3" i="3"/>
  <c r="P499" i="3"/>
  <c r="P495" i="3"/>
  <c r="P491" i="3"/>
  <c r="P487" i="3"/>
  <c r="P483" i="3"/>
  <c r="P479" i="3"/>
  <c r="P475" i="3"/>
  <c r="P471" i="3"/>
  <c r="P467" i="3"/>
  <c r="P463" i="3"/>
  <c r="P459" i="3"/>
  <c r="P455" i="3"/>
  <c r="P451" i="3"/>
  <c r="P447" i="3"/>
  <c r="P443" i="3"/>
  <c r="P439" i="3"/>
  <c r="P435" i="3"/>
  <c r="P431" i="3"/>
  <c r="P427" i="3"/>
  <c r="P423" i="3"/>
  <c r="P419" i="3"/>
  <c r="P415" i="3"/>
  <c r="P411" i="3"/>
  <c r="P407" i="3"/>
  <c r="P403" i="3"/>
  <c r="P399" i="3"/>
  <c r="P395" i="3"/>
  <c r="P391" i="3"/>
  <c r="P387" i="3"/>
  <c r="P383" i="3"/>
  <c r="P379" i="3"/>
  <c r="P375" i="3"/>
  <c r="P371" i="3"/>
  <c r="P367" i="3"/>
  <c r="P363" i="3"/>
  <c r="P359" i="3"/>
  <c r="P355" i="3"/>
  <c r="P351" i="3"/>
  <c r="P347" i="3"/>
  <c r="P343" i="3"/>
  <c r="P339" i="3"/>
  <c r="P335" i="3"/>
  <c r="P331" i="3"/>
  <c r="P327" i="3"/>
  <c r="P323" i="3"/>
  <c r="P319" i="3"/>
  <c r="P315" i="3"/>
  <c r="P311" i="3"/>
  <c r="P307" i="3"/>
  <c r="P303" i="3"/>
  <c r="P299" i="3"/>
  <c r="P295" i="3"/>
  <c r="P291" i="3"/>
  <c r="P287" i="3"/>
  <c r="P283" i="3"/>
  <c r="P279" i="3"/>
  <c r="P275" i="3"/>
  <c r="P271" i="3"/>
  <c r="P267" i="3"/>
  <c r="P263" i="3"/>
  <c r="P259" i="3"/>
  <c r="P255" i="3"/>
  <c r="P251" i="3"/>
  <c r="P247" i="3"/>
  <c r="P243" i="3"/>
  <c r="P239" i="3"/>
  <c r="P235" i="3"/>
  <c r="P231" i="3"/>
  <c r="P227" i="3"/>
  <c r="P223" i="3"/>
  <c r="P219" i="3"/>
  <c r="P215" i="3"/>
  <c r="P211" i="3"/>
  <c r="P207" i="3"/>
  <c r="P203" i="3"/>
  <c r="P199" i="3"/>
  <c r="P195" i="3"/>
  <c r="P191" i="3"/>
  <c r="P187" i="3"/>
  <c r="P183" i="3"/>
  <c r="P179" i="3"/>
  <c r="P175" i="3"/>
  <c r="P171" i="3"/>
  <c r="P167" i="3"/>
  <c r="P163" i="3"/>
  <c r="P159" i="3"/>
  <c r="P155" i="3"/>
  <c r="P151" i="3"/>
  <c r="P147" i="3"/>
  <c r="P143" i="3"/>
  <c r="P139" i="3"/>
  <c r="P135" i="3"/>
  <c r="P131" i="3"/>
  <c r="P127" i="3"/>
  <c r="P123" i="3"/>
  <c r="P119" i="3"/>
  <c r="P115" i="3"/>
  <c r="P111" i="3"/>
  <c r="P107" i="3"/>
  <c r="P103" i="3"/>
  <c r="P99" i="3"/>
  <c r="P95" i="3"/>
  <c r="P91" i="3"/>
  <c r="P87" i="3"/>
  <c r="P83" i="3"/>
  <c r="P79" i="3"/>
  <c r="P75" i="3"/>
  <c r="P71" i="3"/>
  <c r="P67" i="3"/>
  <c r="P63" i="3"/>
  <c r="P59" i="3"/>
  <c r="P55" i="3"/>
  <c r="P51" i="3"/>
  <c r="P47" i="3"/>
  <c r="P43" i="3"/>
  <c r="P39" i="3"/>
  <c r="P35" i="3"/>
  <c r="P31" i="3"/>
  <c r="P27" i="3"/>
  <c r="P23" i="3"/>
  <c r="P19" i="3"/>
  <c r="P15" i="3"/>
  <c r="P11" i="3"/>
  <c r="P7" i="3"/>
  <c r="AB3" i="3"/>
  <c r="AB499" i="3"/>
  <c r="AB495" i="3"/>
  <c r="AB491" i="3"/>
  <c r="AB487" i="3"/>
  <c r="AB483" i="3"/>
  <c r="AB479" i="3"/>
  <c r="AB475" i="3"/>
  <c r="AB471" i="3"/>
  <c r="AB467" i="3"/>
  <c r="AB463" i="3"/>
  <c r="AB459" i="3"/>
  <c r="AB455" i="3"/>
  <c r="AB451" i="3"/>
  <c r="AB447" i="3"/>
  <c r="AB443" i="3"/>
  <c r="AB439" i="3"/>
  <c r="AB435" i="3"/>
  <c r="AB431" i="3"/>
  <c r="AB427" i="3"/>
  <c r="AB423" i="3"/>
  <c r="AB419" i="3"/>
  <c r="AB415" i="3"/>
  <c r="AB411" i="3"/>
  <c r="AB407" i="3"/>
  <c r="AB403" i="3"/>
  <c r="AB399" i="3"/>
  <c r="AB395" i="3"/>
  <c r="AB391" i="3"/>
  <c r="AB387" i="3"/>
  <c r="AB383" i="3"/>
  <c r="AB379" i="3"/>
  <c r="AB375" i="3"/>
  <c r="AB371" i="3"/>
  <c r="AB367" i="3"/>
  <c r="AB363" i="3"/>
  <c r="AB359" i="3"/>
  <c r="AB355" i="3"/>
  <c r="AB351" i="3"/>
  <c r="AB347" i="3"/>
  <c r="AB343" i="3"/>
  <c r="AB339" i="3"/>
  <c r="AB335" i="3"/>
  <c r="AB331" i="3"/>
  <c r="AB327" i="3"/>
  <c r="AB323" i="3"/>
  <c r="AB319" i="3"/>
  <c r="AB315" i="3"/>
  <c r="AB311" i="3"/>
  <c r="AB307" i="3"/>
  <c r="AB303" i="3"/>
  <c r="AB299" i="3"/>
  <c r="AB295" i="3"/>
  <c r="AB291" i="3"/>
  <c r="AB287" i="3"/>
  <c r="AB283" i="3"/>
  <c r="AB279" i="3"/>
  <c r="AB275" i="3"/>
  <c r="AB271" i="3"/>
  <c r="AB267" i="3"/>
  <c r="AB263" i="3"/>
  <c r="AB259" i="3"/>
  <c r="AB255" i="3"/>
  <c r="AB251" i="3"/>
  <c r="AB247" i="3"/>
  <c r="AB243" i="3"/>
  <c r="AB239" i="3"/>
  <c r="AB235" i="3"/>
  <c r="AB231" i="3"/>
  <c r="AB227" i="3"/>
  <c r="AB223" i="3"/>
  <c r="AB219" i="3"/>
  <c r="AB215" i="3"/>
  <c r="AB211" i="3"/>
  <c r="AB207" i="3"/>
  <c r="AB203" i="3"/>
  <c r="AB199" i="3"/>
  <c r="AB195" i="3"/>
  <c r="AB191" i="3"/>
  <c r="AB187" i="3"/>
  <c r="AB183" i="3"/>
  <c r="AB179" i="3"/>
  <c r="AB175" i="3"/>
  <c r="AB171" i="3"/>
  <c r="AB167" i="3"/>
  <c r="AB163" i="3"/>
  <c r="AB159" i="3"/>
  <c r="AB155" i="3"/>
  <c r="AB151" i="3"/>
  <c r="AB147" i="3"/>
  <c r="AB143" i="3"/>
  <c r="AB139" i="3"/>
  <c r="AB135" i="3"/>
  <c r="AB131" i="3"/>
  <c r="AB127" i="3"/>
  <c r="AB123" i="3"/>
  <c r="AB119" i="3"/>
  <c r="AB115" i="3"/>
  <c r="AB111" i="3"/>
  <c r="AB107" i="3"/>
  <c r="AB103" i="3"/>
  <c r="AB99" i="3"/>
  <c r="AB95" i="3"/>
  <c r="AB91" i="3"/>
  <c r="AB87" i="3"/>
  <c r="AB83" i="3"/>
  <c r="AB79" i="3"/>
  <c r="AB75" i="3"/>
  <c r="AB71" i="3"/>
  <c r="AB67" i="3"/>
  <c r="AB63" i="3"/>
  <c r="AB59" i="3"/>
  <c r="AB55" i="3"/>
  <c r="AB51" i="3"/>
  <c r="AB47" i="3"/>
  <c r="AB43" i="3"/>
  <c r="AB39" i="3"/>
  <c r="AB35" i="3"/>
  <c r="AB31" i="3"/>
  <c r="AB27" i="3"/>
  <c r="AB23" i="3"/>
  <c r="AB19" i="3"/>
  <c r="AB15" i="3"/>
  <c r="AB11" i="3"/>
  <c r="AB7" i="3"/>
  <c r="D2" i="4"/>
  <c r="D4" i="4"/>
  <c r="D6" i="4"/>
  <c r="D8" i="4"/>
  <c r="D10" i="4"/>
  <c r="D12" i="4"/>
  <c r="D14" i="4"/>
  <c r="D16" i="4"/>
  <c r="D18" i="4"/>
  <c r="D20" i="4"/>
  <c r="D22" i="4"/>
  <c r="D24" i="4"/>
  <c r="D26" i="4"/>
  <c r="D28" i="4"/>
  <c r="D30" i="4"/>
  <c r="D32" i="4"/>
  <c r="D34" i="4"/>
  <c r="D36" i="4"/>
  <c r="D38" i="4"/>
  <c r="D40" i="4"/>
  <c r="D42" i="4"/>
  <c r="D44" i="4"/>
  <c r="D46" i="4"/>
  <c r="D48" i="4"/>
  <c r="D50" i="4"/>
  <c r="D52" i="4"/>
  <c r="D54" i="4"/>
  <c r="D56" i="4"/>
  <c r="D58" i="4"/>
  <c r="D60" i="4"/>
  <c r="D62" i="4"/>
  <c r="D64" i="4"/>
  <c r="D66" i="4"/>
  <c r="D68" i="4"/>
  <c r="D70" i="4"/>
  <c r="D72" i="4"/>
  <c r="D74" i="4"/>
  <c r="D76" i="4"/>
  <c r="D78" i="4"/>
  <c r="D80" i="4"/>
  <c r="D82" i="4"/>
  <c r="D84" i="4"/>
  <c r="D86" i="4"/>
  <c r="D88" i="4"/>
  <c r="D90" i="4"/>
  <c r="D92" i="4"/>
  <c r="D94" i="4"/>
  <c r="D96" i="4"/>
  <c r="D98" i="4"/>
  <c r="D100" i="4"/>
  <c r="D102" i="4"/>
  <c r="D104" i="4"/>
  <c r="D106" i="4"/>
  <c r="D108" i="4"/>
  <c r="D110" i="4"/>
  <c r="D112" i="4"/>
  <c r="D114" i="4"/>
  <c r="D116" i="4"/>
  <c r="D118" i="4"/>
  <c r="D120" i="4"/>
  <c r="D122" i="4"/>
  <c r="D124" i="4"/>
  <c r="D126" i="4"/>
  <c r="D128" i="4"/>
  <c r="D130" i="4"/>
  <c r="D132" i="4"/>
  <c r="D134" i="4"/>
  <c r="D136" i="4"/>
  <c r="D138" i="4"/>
  <c r="D140" i="4"/>
  <c r="D142" i="4"/>
  <c r="D144" i="4"/>
  <c r="D146" i="4"/>
  <c r="D148" i="4"/>
  <c r="D150" i="4"/>
  <c r="D152" i="4"/>
  <c r="D154" i="4"/>
  <c r="D156" i="4"/>
  <c r="D158" i="4"/>
  <c r="D160" i="4"/>
  <c r="D162" i="4"/>
  <c r="D164" i="4"/>
  <c r="D166" i="4"/>
  <c r="D168" i="4"/>
  <c r="D170" i="4"/>
  <c r="D172" i="4"/>
  <c r="D174" i="4"/>
  <c r="D176" i="4"/>
  <c r="D178" i="4"/>
  <c r="D180" i="4"/>
  <c r="D182" i="4"/>
  <c r="D184" i="4"/>
  <c r="D186" i="4"/>
  <c r="D188" i="4"/>
  <c r="D190" i="4"/>
  <c r="D192" i="4"/>
  <c r="D194" i="4"/>
  <c r="D196" i="4"/>
  <c r="D198" i="4"/>
  <c r="D200" i="4"/>
  <c r="D202" i="4"/>
  <c r="D204" i="4"/>
  <c r="D206" i="4"/>
  <c r="D208" i="4"/>
  <c r="D210" i="4"/>
  <c r="D212" i="4"/>
  <c r="D214" i="4"/>
  <c r="D216" i="4"/>
  <c r="D218" i="4"/>
  <c r="D220" i="4"/>
  <c r="D222" i="4"/>
  <c r="D224" i="4"/>
  <c r="D226" i="4"/>
  <c r="D228" i="4"/>
  <c r="D230" i="4"/>
  <c r="D232" i="4"/>
  <c r="D234" i="4"/>
  <c r="D236" i="4"/>
  <c r="D238" i="4"/>
  <c r="D240" i="4"/>
  <c r="D242" i="4"/>
  <c r="D244" i="4"/>
  <c r="D246" i="4"/>
  <c r="D248" i="4"/>
  <c r="D250" i="4"/>
  <c r="D252" i="4"/>
  <c r="D254" i="4"/>
  <c r="D256" i="4"/>
  <c r="D258" i="4"/>
  <c r="D260" i="4"/>
  <c r="D262" i="4"/>
  <c r="D264" i="4"/>
  <c r="D266" i="4"/>
  <c r="D268" i="4"/>
  <c r="D270" i="4"/>
  <c r="D272" i="4"/>
  <c r="D274" i="4"/>
  <c r="D276" i="4"/>
  <c r="D278" i="4"/>
  <c r="D280" i="4"/>
  <c r="D282" i="4"/>
  <c r="D284" i="4"/>
  <c r="D286" i="4"/>
  <c r="D288" i="4"/>
  <c r="D290" i="4"/>
  <c r="D292" i="4"/>
  <c r="D294" i="4"/>
  <c r="D296" i="4"/>
  <c r="D298" i="4"/>
  <c r="D300" i="4"/>
  <c r="D302" i="4"/>
  <c r="D304" i="4"/>
  <c r="D306" i="4"/>
  <c r="D308" i="4"/>
  <c r="D310" i="4"/>
  <c r="D312" i="4"/>
  <c r="D314" i="4"/>
  <c r="D316" i="4"/>
  <c r="D318" i="4"/>
  <c r="D320" i="4"/>
  <c r="D322" i="4"/>
  <c r="D324" i="4"/>
  <c r="D326" i="4"/>
  <c r="D328" i="4"/>
  <c r="D330" i="4"/>
  <c r="D332" i="4"/>
  <c r="D334" i="4"/>
  <c r="D336" i="4"/>
  <c r="D338" i="4"/>
  <c r="D340" i="4"/>
  <c r="D342" i="4"/>
  <c r="D344" i="4"/>
  <c r="D346" i="4"/>
  <c r="D348" i="4"/>
  <c r="D350" i="4"/>
  <c r="D352" i="4"/>
  <c r="D354" i="4"/>
  <c r="D356" i="4"/>
  <c r="D358" i="4"/>
  <c r="D360" i="4"/>
  <c r="D362" i="4"/>
  <c r="D364" i="4"/>
  <c r="D366" i="4"/>
  <c r="D368" i="4"/>
  <c r="D370" i="4"/>
  <c r="D372" i="4"/>
  <c r="D374" i="4"/>
  <c r="D376" i="4"/>
  <c r="D378" i="4"/>
  <c r="D380" i="4"/>
  <c r="D382" i="4"/>
  <c r="D384" i="4"/>
  <c r="D386" i="4"/>
  <c r="D388" i="4"/>
  <c r="D390" i="4"/>
  <c r="D392" i="4"/>
  <c r="D394" i="4"/>
  <c r="D396" i="4"/>
  <c r="D398" i="4"/>
  <c r="D400" i="4"/>
  <c r="D402" i="4"/>
  <c r="D404" i="4"/>
  <c r="D406" i="4"/>
  <c r="D408" i="4"/>
  <c r="D410" i="4"/>
  <c r="D412" i="4"/>
  <c r="D414" i="4"/>
  <c r="D416" i="4"/>
  <c r="D418" i="4"/>
  <c r="D420" i="4"/>
  <c r="D422" i="4"/>
  <c r="D424" i="4"/>
  <c r="D426" i="4"/>
  <c r="D428" i="4"/>
  <c r="D430" i="4"/>
  <c r="D432" i="4"/>
  <c r="D434" i="4"/>
  <c r="D436" i="4"/>
  <c r="D438" i="4"/>
  <c r="D440" i="4"/>
  <c r="D442" i="4"/>
  <c r="D444" i="4"/>
  <c r="D446" i="4"/>
  <c r="D448" i="4"/>
  <c r="D450" i="4"/>
  <c r="D452" i="4"/>
  <c r="D454" i="4"/>
  <c r="D456" i="4"/>
  <c r="D458" i="4"/>
  <c r="D460" i="4"/>
  <c r="D462" i="4"/>
  <c r="D464" i="4"/>
  <c r="D466" i="4"/>
  <c r="D468" i="4"/>
  <c r="D470" i="4"/>
  <c r="D472" i="4"/>
  <c r="D474" i="4"/>
  <c r="D476" i="4"/>
  <c r="D478" i="4"/>
  <c r="D480" i="4"/>
  <c r="D482" i="4"/>
  <c r="D484" i="4"/>
  <c r="D486" i="4"/>
  <c r="D488" i="4"/>
  <c r="D490" i="4"/>
  <c r="D492" i="4"/>
  <c r="D494" i="4"/>
  <c r="D496" i="4"/>
  <c r="D498" i="4"/>
  <c r="D500" i="4"/>
  <c r="P502" i="3"/>
  <c r="P498" i="3"/>
  <c r="P494" i="3"/>
  <c r="P490" i="3"/>
  <c r="P486" i="3"/>
  <c r="P482" i="3"/>
  <c r="P478" i="3"/>
  <c r="P474" i="3"/>
  <c r="P470" i="3"/>
  <c r="P466" i="3"/>
  <c r="P462" i="3"/>
  <c r="P458" i="3"/>
  <c r="P454" i="3"/>
  <c r="P450" i="3"/>
  <c r="P446" i="3"/>
  <c r="P442" i="3"/>
  <c r="P438" i="3"/>
  <c r="P434" i="3"/>
  <c r="P430" i="3"/>
  <c r="P426" i="3"/>
  <c r="P422" i="3"/>
  <c r="P418" i="3"/>
  <c r="P414" i="3"/>
  <c r="P410" i="3"/>
  <c r="P406" i="3"/>
  <c r="P402" i="3"/>
  <c r="P398" i="3"/>
  <c r="P394" i="3"/>
  <c r="P390" i="3"/>
  <c r="P386" i="3"/>
  <c r="P382" i="3"/>
  <c r="P378" i="3"/>
  <c r="P374" i="3"/>
  <c r="P370" i="3"/>
  <c r="P366" i="3"/>
  <c r="P362" i="3"/>
  <c r="P358" i="3"/>
  <c r="P354" i="3"/>
  <c r="P350" i="3"/>
  <c r="P346" i="3"/>
  <c r="P342" i="3"/>
  <c r="P338" i="3"/>
  <c r="P334" i="3"/>
  <c r="P330" i="3"/>
  <c r="P326" i="3"/>
  <c r="P322" i="3"/>
  <c r="P318" i="3"/>
  <c r="P314" i="3"/>
  <c r="P310" i="3"/>
  <c r="P306" i="3"/>
  <c r="P302" i="3"/>
  <c r="P298" i="3"/>
  <c r="P294" i="3"/>
  <c r="P290" i="3"/>
  <c r="P286" i="3"/>
  <c r="P282" i="3"/>
  <c r="P278" i="3"/>
  <c r="P274" i="3"/>
  <c r="P270" i="3"/>
  <c r="P266" i="3"/>
  <c r="P262" i="3"/>
  <c r="P258" i="3"/>
  <c r="P254" i="3"/>
  <c r="P250" i="3"/>
  <c r="P246" i="3"/>
  <c r="P242" i="3"/>
  <c r="P238" i="3"/>
  <c r="P234" i="3"/>
  <c r="P230" i="3"/>
  <c r="P226" i="3"/>
  <c r="P222" i="3"/>
  <c r="P218" i="3"/>
  <c r="P214" i="3"/>
  <c r="P210" i="3"/>
  <c r="P206" i="3"/>
  <c r="P202" i="3"/>
  <c r="P198" i="3"/>
  <c r="P194" i="3"/>
  <c r="P190" i="3"/>
  <c r="P186" i="3"/>
  <c r="P182" i="3"/>
  <c r="P178" i="3"/>
  <c r="P174" i="3"/>
  <c r="P170" i="3"/>
  <c r="P166" i="3"/>
  <c r="P162" i="3"/>
  <c r="P158" i="3"/>
  <c r="P154" i="3"/>
  <c r="P150" i="3"/>
  <c r="P146" i="3"/>
  <c r="P142" i="3"/>
  <c r="P138" i="3"/>
  <c r="P134" i="3"/>
  <c r="P130" i="3"/>
  <c r="P126" i="3"/>
  <c r="P122" i="3"/>
  <c r="P118" i="3"/>
  <c r="P114" i="3"/>
  <c r="P110" i="3"/>
  <c r="P106" i="3"/>
  <c r="P102" i="3"/>
  <c r="P98" i="3"/>
  <c r="P94" i="3"/>
  <c r="P90" i="3"/>
  <c r="P86" i="3"/>
  <c r="P82" i="3"/>
  <c r="P78" i="3"/>
  <c r="P74" i="3"/>
  <c r="P70" i="3"/>
  <c r="P66" i="3"/>
  <c r="P62" i="3"/>
  <c r="P58" i="3"/>
  <c r="P54" i="3"/>
  <c r="P50" i="3"/>
  <c r="P46" i="3"/>
  <c r="P42" i="3"/>
  <c r="P38" i="3"/>
  <c r="P34" i="3"/>
  <c r="P30" i="3"/>
  <c r="P26" i="3"/>
  <c r="P22" i="3"/>
  <c r="P18" i="3"/>
  <c r="P14" i="3"/>
  <c r="P10" i="3"/>
  <c r="P6" i="3"/>
  <c r="AB502" i="3"/>
  <c r="AB498" i="3"/>
  <c r="AB494" i="3"/>
  <c r="AB490" i="3"/>
  <c r="AB486" i="3"/>
  <c r="AB482" i="3"/>
  <c r="AB478" i="3"/>
  <c r="AB474" i="3"/>
  <c r="AB470" i="3"/>
  <c r="AB466" i="3"/>
  <c r="AB462" i="3"/>
  <c r="AB458" i="3"/>
  <c r="AB454" i="3"/>
  <c r="AB450" i="3"/>
  <c r="AB446" i="3"/>
  <c r="AB442" i="3"/>
  <c r="AB438" i="3"/>
  <c r="AB434" i="3"/>
  <c r="AB430" i="3"/>
  <c r="AB426" i="3"/>
  <c r="AB422" i="3"/>
  <c r="AB418" i="3"/>
  <c r="AB414" i="3"/>
  <c r="AB410" i="3"/>
  <c r="AB406" i="3"/>
  <c r="AB402" i="3"/>
  <c r="AB398" i="3"/>
  <c r="AB394" i="3"/>
  <c r="AB390" i="3"/>
  <c r="AB386" i="3"/>
  <c r="AB382" i="3"/>
  <c r="AB378" i="3"/>
  <c r="AB374" i="3"/>
  <c r="AB370" i="3"/>
  <c r="AB366" i="3"/>
  <c r="AB362" i="3"/>
  <c r="AB358" i="3"/>
  <c r="AB354" i="3"/>
  <c r="AB350" i="3"/>
  <c r="AB346" i="3"/>
  <c r="AB342" i="3"/>
  <c r="AB338" i="3"/>
  <c r="AB334" i="3"/>
  <c r="AB330" i="3"/>
  <c r="AB326" i="3"/>
  <c r="AB322" i="3"/>
  <c r="AB318" i="3"/>
  <c r="AB314" i="3"/>
  <c r="AB310" i="3"/>
  <c r="AB306" i="3"/>
  <c r="AB302" i="3"/>
  <c r="AB298" i="3"/>
  <c r="AB294" i="3"/>
  <c r="AB290" i="3"/>
  <c r="AB286" i="3"/>
  <c r="AB282" i="3"/>
  <c r="AB278" i="3"/>
  <c r="AB274" i="3"/>
  <c r="AB270" i="3"/>
  <c r="AB266" i="3"/>
  <c r="AB262" i="3"/>
  <c r="AB258" i="3"/>
  <c r="AB254" i="3"/>
  <c r="AB250" i="3"/>
  <c r="AB246" i="3"/>
  <c r="AB242" i="3"/>
  <c r="AB238" i="3"/>
  <c r="AB234" i="3"/>
  <c r="AB230" i="3"/>
  <c r="AB226" i="3"/>
  <c r="AB222" i="3"/>
  <c r="AB218" i="3"/>
  <c r="AB214" i="3"/>
  <c r="AB210" i="3"/>
  <c r="AB206" i="3"/>
  <c r="AB202" i="3"/>
  <c r="AB198" i="3"/>
  <c r="AB194" i="3"/>
  <c r="AB190" i="3"/>
  <c r="AB186" i="3"/>
  <c r="AB182" i="3"/>
  <c r="AB178" i="3"/>
  <c r="AB174" i="3"/>
  <c r="AB170" i="3"/>
  <c r="AB166" i="3"/>
  <c r="AB162" i="3"/>
  <c r="AB158" i="3"/>
  <c r="AB154" i="3"/>
  <c r="AB150" i="3"/>
  <c r="AB146" i="3"/>
  <c r="AB142" i="3"/>
  <c r="AB138" i="3"/>
  <c r="AB134" i="3"/>
  <c r="AB130" i="3"/>
  <c r="AB126" i="3"/>
  <c r="AB122" i="3"/>
  <c r="AB118" i="3"/>
  <c r="AB114" i="3"/>
  <c r="AB110" i="3"/>
  <c r="AB106" i="3"/>
  <c r="AB102" i="3"/>
  <c r="AB98" i="3"/>
  <c r="AB94" i="3"/>
  <c r="AB90" i="3"/>
  <c r="AB86" i="3"/>
  <c r="AB82" i="3"/>
  <c r="AB78" i="3"/>
  <c r="AB74" i="3"/>
  <c r="AB70" i="3"/>
  <c r="AB66" i="3"/>
  <c r="AB62" i="3"/>
  <c r="AB58" i="3"/>
  <c r="AB54" i="3"/>
  <c r="AB50" i="3"/>
  <c r="AB46" i="3"/>
  <c r="AB42" i="3"/>
  <c r="AB38" i="3"/>
  <c r="AB34" i="3"/>
  <c r="AB30" i="3"/>
  <c r="AB26" i="3"/>
  <c r="AB22" i="3"/>
  <c r="AB18" i="3"/>
  <c r="AB14" i="3"/>
  <c r="AB10" i="3"/>
  <c r="AB6" i="3"/>
  <c r="P3" i="4"/>
  <c r="P5" i="4"/>
  <c r="P7" i="4"/>
  <c r="P9" i="4"/>
  <c r="P11" i="4"/>
  <c r="P13" i="4"/>
  <c r="P15" i="4"/>
  <c r="P17" i="4"/>
  <c r="P19" i="4"/>
  <c r="P21" i="4"/>
  <c r="P23" i="4"/>
  <c r="P25" i="4"/>
  <c r="P27" i="4"/>
  <c r="P29" i="4"/>
  <c r="P31" i="4"/>
  <c r="P33" i="4"/>
  <c r="P35" i="4"/>
  <c r="P37" i="4"/>
  <c r="P39" i="4"/>
  <c r="P41" i="4"/>
  <c r="P43" i="4"/>
  <c r="P45" i="4"/>
  <c r="P47" i="4"/>
  <c r="P49" i="4"/>
  <c r="P51" i="4"/>
  <c r="P53" i="4"/>
  <c r="P55" i="4"/>
  <c r="P57" i="4"/>
  <c r="P59" i="4"/>
  <c r="P61" i="4"/>
  <c r="P63" i="4"/>
  <c r="P65" i="4"/>
  <c r="P67" i="4"/>
  <c r="P69" i="4"/>
  <c r="P71" i="4"/>
  <c r="P73" i="4"/>
  <c r="P75" i="4"/>
  <c r="P77" i="4"/>
  <c r="P79" i="4"/>
  <c r="P81" i="4"/>
  <c r="P83" i="4"/>
  <c r="P85" i="4"/>
  <c r="P87" i="4"/>
  <c r="P89" i="4"/>
  <c r="P91" i="4"/>
  <c r="P93" i="4"/>
  <c r="P95" i="4"/>
  <c r="P97" i="4"/>
  <c r="P99" i="4"/>
  <c r="P101" i="4"/>
  <c r="P103" i="4"/>
  <c r="P105" i="4"/>
  <c r="P107" i="4"/>
  <c r="P109" i="4"/>
  <c r="P111" i="4"/>
  <c r="P113" i="4"/>
  <c r="P115" i="4"/>
  <c r="P117" i="4"/>
  <c r="P119" i="4"/>
  <c r="P121" i="4"/>
  <c r="P123" i="4"/>
  <c r="P125" i="4"/>
  <c r="P127" i="4"/>
  <c r="P129" i="4"/>
  <c r="P131" i="4"/>
  <c r="P133" i="4"/>
  <c r="P135" i="4"/>
  <c r="P137" i="4"/>
  <c r="P139" i="4"/>
  <c r="P141" i="4"/>
  <c r="P143" i="4"/>
  <c r="P145" i="4"/>
  <c r="P147" i="4"/>
  <c r="P149" i="4"/>
  <c r="P151" i="4"/>
  <c r="P153" i="4"/>
  <c r="P155" i="4"/>
  <c r="P157" i="4"/>
  <c r="P159" i="4"/>
  <c r="P161" i="4"/>
  <c r="P163" i="4"/>
  <c r="P165" i="4"/>
  <c r="P167" i="4"/>
  <c r="P169" i="4"/>
  <c r="P171" i="4"/>
  <c r="P173" i="4"/>
  <c r="P175" i="4"/>
  <c r="P177" i="4"/>
  <c r="P179" i="4"/>
  <c r="P181" i="4"/>
  <c r="P183" i="4"/>
  <c r="P185" i="4"/>
  <c r="P187" i="4"/>
  <c r="P189" i="4"/>
  <c r="P191" i="4"/>
  <c r="P193" i="4"/>
  <c r="P195" i="4"/>
  <c r="P197" i="4"/>
  <c r="P199" i="4"/>
  <c r="P201" i="4"/>
  <c r="P203" i="4"/>
  <c r="P205" i="4"/>
  <c r="P207" i="4"/>
  <c r="P209" i="4"/>
  <c r="P211" i="4"/>
  <c r="P213" i="4"/>
  <c r="P215" i="4"/>
  <c r="P217" i="4"/>
  <c r="P219" i="4"/>
  <c r="P221" i="4"/>
  <c r="P223" i="4"/>
  <c r="P225" i="4"/>
  <c r="P227" i="4"/>
  <c r="P229" i="4"/>
  <c r="P231" i="4"/>
  <c r="P233" i="4"/>
  <c r="P235" i="4"/>
  <c r="P237" i="4"/>
  <c r="P239" i="4"/>
  <c r="P241" i="4"/>
  <c r="P243" i="4"/>
  <c r="P245" i="4"/>
  <c r="P247" i="4"/>
  <c r="P249" i="4"/>
  <c r="P251" i="4"/>
  <c r="P253" i="4"/>
  <c r="P255" i="4"/>
  <c r="P257" i="4"/>
  <c r="P259" i="4"/>
  <c r="P261" i="4"/>
  <c r="P263" i="4"/>
  <c r="P265" i="4"/>
  <c r="P267" i="4"/>
  <c r="P269" i="4"/>
  <c r="P271" i="4"/>
  <c r="P273" i="4"/>
  <c r="P275" i="4"/>
  <c r="P277" i="4"/>
  <c r="P279" i="4"/>
  <c r="P281" i="4"/>
  <c r="P283" i="4"/>
  <c r="P285" i="4"/>
  <c r="P287" i="4"/>
  <c r="P289" i="4"/>
  <c r="P291" i="4"/>
  <c r="P293" i="4"/>
  <c r="P295" i="4"/>
  <c r="P297" i="4"/>
  <c r="P299" i="4"/>
  <c r="P301" i="4"/>
  <c r="P303" i="4"/>
  <c r="P305" i="4"/>
  <c r="P307" i="4"/>
  <c r="P309" i="4"/>
  <c r="P311" i="4"/>
  <c r="P313" i="4"/>
  <c r="P315" i="4"/>
  <c r="P317" i="4"/>
  <c r="P319" i="4"/>
  <c r="P321" i="4"/>
  <c r="P323" i="4"/>
  <c r="P325" i="4"/>
  <c r="P327" i="4"/>
  <c r="P329" i="4"/>
  <c r="P331" i="4"/>
  <c r="P333" i="4"/>
  <c r="P335" i="4"/>
  <c r="P337" i="4"/>
  <c r="P339" i="4"/>
  <c r="P341" i="4"/>
  <c r="P343" i="4"/>
  <c r="P345" i="4"/>
  <c r="P347" i="4"/>
  <c r="P349" i="4"/>
  <c r="P351" i="4"/>
  <c r="P353" i="4"/>
  <c r="P355" i="4"/>
  <c r="P357" i="4"/>
  <c r="P359" i="4"/>
  <c r="P361" i="4"/>
  <c r="P363" i="4"/>
  <c r="P365" i="4"/>
  <c r="P367" i="4"/>
  <c r="P369" i="4"/>
  <c r="P371" i="4"/>
  <c r="P373" i="4"/>
  <c r="P375" i="4"/>
  <c r="P377" i="4"/>
  <c r="P379" i="4"/>
  <c r="P381" i="4"/>
  <c r="P383" i="4"/>
  <c r="P385" i="4"/>
  <c r="P387" i="4"/>
  <c r="P389" i="4"/>
  <c r="P391" i="4"/>
  <c r="P393" i="4"/>
  <c r="P395" i="4"/>
  <c r="P397" i="4"/>
  <c r="P399" i="4"/>
  <c r="P401" i="4"/>
  <c r="P403" i="4"/>
  <c r="P405" i="4"/>
  <c r="P407" i="4"/>
  <c r="P409" i="4"/>
  <c r="P411" i="4"/>
  <c r="P413" i="4"/>
  <c r="P415" i="4"/>
  <c r="P417" i="4"/>
  <c r="P419" i="4"/>
  <c r="P421" i="4"/>
  <c r="P423" i="4"/>
  <c r="P425" i="4"/>
  <c r="P427" i="4"/>
  <c r="P429" i="4"/>
  <c r="P431" i="4"/>
  <c r="P433" i="4"/>
  <c r="P435" i="4"/>
  <c r="P437" i="4"/>
  <c r="P439" i="4"/>
  <c r="P441" i="4"/>
  <c r="P443" i="4"/>
  <c r="P445" i="4"/>
  <c r="P447" i="4"/>
  <c r="P449" i="4"/>
  <c r="P451" i="4"/>
  <c r="P453" i="4"/>
  <c r="P455" i="4"/>
  <c r="P457" i="4"/>
  <c r="P459" i="4"/>
  <c r="P461" i="4"/>
  <c r="P463" i="4"/>
  <c r="P465" i="4"/>
  <c r="P467" i="4"/>
  <c r="P469" i="4"/>
  <c r="P471" i="4"/>
  <c r="P473" i="4"/>
  <c r="P475" i="4"/>
  <c r="P477" i="4"/>
  <c r="P479" i="4"/>
  <c r="P481" i="4"/>
  <c r="P483" i="4"/>
  <c r="P485" i="4"/>
  <c r="P487" i="4"/>
  <c r="P489" i="4"/>
  <c r="P491" i="4"/>
  <c r="P493" i="4"/>
  <c r="P495" i="4"/>
  <c r="P497" i="4"/>
  <c r="P499" i="4"/>
  <c r="P501" i="4"/>
  <c r="AB3" i="4"/>
  <c r="AB5" i="4"/>
  <c r="AB7" i="4"/>
  <c r="AB9" i="4"/>
  <c r="AB11" i="4"/>
  <c r="AB13" i="4"/>
  <c r="AB15" i="4"/>
  <c r="AB17" i="4"/>
  <c r="AB19" i="4"/>
  <c r="AB21" i="4"/>
  <c r="AB23" i="4"/>
  <c r="AB25" i="4"/>
  <c r="AB27" i="4"/>
  <c r="AB29" i="4"/>
  <c r="AB31" i="4"/>
  <c r="AB33" i="4"/>
  <c r="AB35" i="4"/>
  <c r="AB37" i="4"/>
  <c r="AB39" i="4"/>
  <c r="AB41" i="4"/>
  <c r="AB43" i="4"/>
  <c r="AB45" i="4"/>
  <c r="AB47" i="4"/>
  <c r="AB49" i="4"/>
  <c r="AB51" i="4"/>
  <c r="AB53" i="4"/>
  <c r="AB55" i="4"/>
  <c r="AB57" i="4"/>
  <c r="AB59" i="4"/>
  <c r="AB61" i="4"/>
  <c r="AB63" i="4"/>
  <c r="AB65" i="4"/>
  <c r="AB67" i="4"/>
  <c r="AB69" i="4"/>
  <c r="AB71" i="4"/>
  <c r="AB73" i="4"/>
  <c r="AB75" i="4"/>
  <c r="AB77" i="4"/>
  <c r="AB79" i="4"/>
  <c r="AB81" i="4"/>
  <c r="AB83" i="4"/>
  <c r="AB85" i="4"/>
  <c r="AB87" i="4"/>
  <c r="AB89" i="4"/>
  <c r="AB91" i="4"/>
  <c r="AB93" i="4"/>
  <c r="AB95" i="4"/>
  <c r="AB97" i="4"/>
  <c r="AB99" i="4"/>
  <c r="AB101" i="4"/>
  <c r="AB103" i="4"/>
  <c r="AB105" i="4"/>
  <c r="AB107" i="4"/>
  <c r="AB109" i="4"/>
  <c r="AB111" i="4"/>
  <c r="AB113" i="4"/>
  <c r="AB115" i="4"/>
  <c r="AB117" i="4"/>
  <c r="AB119" i="4"/>
  <c r="AB121" i="4"/>
  <c r="AB123" i="4"/>
  <c r="AB125" i="4"/>
  <c r="AB127" i="4"/>
  <c r="AB129" i="4"/>
  <c r="AB131" i="4"/>
  <c r="AB133" i="4"/>
  <c r="AB135" i="4"/>
  <c r="AB137" i="4"/>
  <c r="AB139" i="4"/>
  <c r="AB141" i="4"/>
  <c r="AB143" i="4"/>
  <c r="AB145" i="4"/>
  <c r="AB147" i="4"/>
  <c r="AB149" i="4"/>
  <c r="AB151" i="4"/>
  <c r="AB153" i="4"/>
  <c r="AB155" i="4"/>
  <c r="AB157" i="4"/>
  <c r="AB159" i="4"/>
  <c r="AB161" i="4"/>
  <c r="AB163" i="4"/>
  <c r="AB165" i="4"/>
  <c r="AB167" i="4"/>
  <c r="AB169" i="4"/>
  <c r="AB171" i="4"/>
  <c r="AB173" i="4"/>
  <c r="AB175" i="4"/>
  <c r="AB177" i="4"/>
  <c r="AB179" i="4"/>
  <c r="AB181" i="4"/>
  <c r="AB183" i="4"/>
  <c r="AB185" i="4"/>
  <c r="AB187" i="4"/>
  <c r="AB189" i="4"/>
  <c r="AB191" i="4"/>
  <c r="AB193" i="4"/>
  <c r="AB195" i="4"/>
  <c r="AB197" i="4"/>
  <c r="AB199" i="4"/>
  <c r="AB201" i="4"/>
  <c r="AB203" i="4"/>
  <c r="AB205" i="4"/>
  <c r="AB207" i="4"/>
  <c r="AB209" i="4"/>
  <c r="AB211" i="4"/>
  <c r="AB213" i="4"/>
  <c r="AB215" i="4"/>
  <c r="AB217" i="4"/>
  <c r="AB219" i="4"/>
  <c r="AB221" i="4"/>
  <c r="AB223" i="4"/>
  <c r="AB225" i="4"/>
  <c r="AB227" i="4"/>
  <c r="AB229" i="4"/>
  <c r="AB231" i="4"/>
  <c r="AB233" i="4"/>
  <c r="AB235" i="4"/>
  <c r="AB237" i="4"/>
  <c r="AB239" i="4"/>
  <c r="AB241" i="4"/>
  <c r="AB243" i="4"/>
  <c r="AB245" i="4"/>
  <c r="AB247" i="4"/>
  <c r="AB249" i="4"/>
  <c r="AB251" i="4"/>
  <c r="AB253" i="4"/>
  <c r="AB255" i="4"/>
  <c r="AB257" i="4"/>
  <c r="AB259" i="4"/>
  <c r="AB261" i="4"/>
  <c r="AB263" i="4"/>
  <c r="AB265" i="4"/>
  <c r="AB267" i="4"/>
  <c r="AB269" i="4"/>
  <c r="AB271" i="4"/>
  <c r="AB273" i="4"/>
  <c r="AB275" i="4"/>
  <c r="AB277" i="4"/>
  <c r="AB279" i="4"/>
  <c r="AB281" i="4"/>
  <c r="AB283" i="4"/>
  <c r="AB285" i="4"/>
  <c r="AB287" i="4"/>
  <c r="AB289" i="4"/>
  <c r="AB291" i="4"/>
  <c r="AB293" i="4"/>
  <c r="AB295" i="4"/>
  <c r="AB297" i="4"/>
  <c r="AB299" i="4"/>
  <c r="AB301" i="4"/>
  <c r="AB303" i="4"/>
  <c r="AB305" i="4"/>
  <c r="AB307" i="4"/>
  <c r="AB309" i="4"/>
  <c r="AB311" i="4"/>
  <c r="AB313" i="4"/>
  <c r="AB315" i="4"/>
  <c r="AB317" i="4"/>
  <c r="AB319" i="4"/>
  <c r="AB321" i="4"/>
  <c r="AB323" i="4"/>
  <c r="AB325" i="4"/>
  <c r="AB327" i="4"/>
  <c r="AB329" i="4"/>
  <c r="AB331" i="4"/>
  <c r="AB333" i="4"/>
  <c r="AB335" i="4"/>
  <c r="AB337" i="4"/>
  <c r="AB339" i="4"/>
  <c r="AB341" i="4"/>
  <c r="AB343" i="4"/>
  <c r="AB345" i="4"/>
  <c r="AB347" i="4"/>
  <c r="AB349" i="4"/>
  <c r="AB351" i="4"/>
  <c r="AB353" i="4"/>
  <c r="AB355" i="4"/>
  <c r="AB357" i="4"/>
  <c r="AB359" i="4"/>
  <c r="AB361" i="4"/>
  <c r="AB363" i="4"/>
  <c r="AB365" i="4"/>
  <c r="AB367" i="4"/>
  <c r="AB369" i="4"/>
  <c r="AB371" i="4"/>
  <c r="AB373" i="4"/>
  <c r="AB375" i="4"/>
  <c r="AB377" i="4"/>
  <c r="AB379" i="4"/>
  <c r="AB381" i="4"/>
  <c r="AB383" i="4"/>
  <c r="AB385" i="4"/>
  <c r="AB387" i="4"/>
  <c r="AB389" i="4"/>
  <c r="AB391" i="4"/>
  <c r="AB393" i="4"/>
  <c r="AB395" i="4"/>
  <c r="AB397" i="4"/>
  <c r="AB399" i="4"/>
  <c r="AB401" i="4"/>
  <c r="AB403" i="4"/>
  <c r="AB405" i="4"/>
  <c r="AB407" i="4"/>
  <c r="AB409" i="4"/>
  <c r="AB411" i="4"/>
  <c r="AB413" i="4"/>
  <c r="AB415" i="4"/>
  <c r="AB417" i="4"/>
  <c r="AB419" i="4"/>
  <c r="AB421" i="4"/>
  <c r="AB423" i="4"/>
  <c r="AB425" i="4"/>
  <c r="AB427" i="4"/>
  <c r="AB429" i="4"/>
  <c r="AB431" i="4"/>
  <c r="AB433" i="4"/>
  <c r="AB435" i="4"/>
  <c r="AB437" i="4"/>
  <c r="AB439" i="4"/>
  <c r="AB441" i="4"/>
  <c r="AB443" i="4"/>
  <c r="AB445" i="4"/>
  <c r="AB447" i="4"/>
  <c r="AB449" i="4"/>
  <c r="AB451" i="4"/>
  <c r="AB453" i="4"/>
  <c r="AB455" i="4"/>
  <c r="AB457" i="4"/>
  <c r="AB459" i="4"/>
  <c r="AB461" i="4"/>
  <c r="AB463" i="4"/>
  <c r="AB465" i="4"/>
  <c r="AB467" i="4"/>
  <c r="AB469" i="4"/>
  <c r="AB471" i="4"/>
  <c r="AB473" i="4"/>
  <c r="AB475" i="4"/>
  <c r="AB477" i="4"/>
  <c r="AB479" i="4"/>
  <c r="AB481" i="4"/>
  <c r="AB483" i="4"/>
  <c r="AB485" i="4"/>
  <c r="AB487" i="4"/>
  <c r="AB489" i="4"/>
  <c r="AB491" i="4"/>
  <c r="AB493" i="4"/>
  <c r="AB495" i="4"/>
  <c r="AB497" i="4"/>
  <c r="AB499" i="4"/>
  <c r="AB501" i="4"/>
  <c r="D8" i="3"/>
  <c r="D6" i="3"/>
  <c r="D4" i="3"/>
  <c r="D501" i="3"/>
  <c r="D499" i="3"/>
  <c r="D497" i="3"/>
  <c r="D495" i="3"/>
  <c r="D493" i="3"/>
  <c r="D491" i="3"/>
  <c r="D489" i="3"/>
  <c r="D487" i="3"/>
  <c r="D485" i="3"/>
  <c r="D483" i="3"/>
  <c r="D481" i="3"/>
  <c r="D479" i="3"/>
  <c r="D477" i="3"/>
  <c r="D475" i="3"/>
  <c r="D473" i="3"/>
  <c r="D471" i="3"/>
  <c r="D469" i="3"/>
  <c r="D467" i="3"/>
  <c r="D465" i="3"/>
  <c r="D463" i="3"/>
  <c r="D461" i="3"/>
  <c r="D459" i="3"/>
  <c r="D457" i="3"/>
  <c r="D455" i="3"/>
  <c r="D453" i="3"/>
  <c r="D451" i="3"/>
  <c r="D449" i="3"/>
  <c r="D447" i="3"/>
  <c r="D445" i="3"/>
  <c r="D443" i="3"/>
  <c r="D441" i="3"/>
  <c r="D439" i="3"/>
  <c r="D437" i="3"/>
  <c r="D435" i="3"/>
  <c r="D433" i="3"/>
  <c r="D431" i="3"/>
  <c r="D429" i="3"/>
  <c r="D427" i="3"/>
  <c r="D425" i="3"/>
  <c r="D423" i="3"/>
  <c r="D421" i="3"/>
  <c r="D419" i="3"/>
  <c r="D417" i="3"/>
  <c r="D415" i="3"/>
  <c r="D413" i="3"/>
  <c r="D411" i="3"/>
  <c r="D409" i="3"/>
  <c r="D407" i="3"/>
  <c r="D405" i="3"/>
  <c r="D403" i="3"/>
  <c r="D401" i="3"/>
  <c r="D399" i="3"/>
  <c r="D397" i="3"/>
  <c r="D395" i="3"/>
  <c r="D393" i="3"/>
  <c r="D391" i="3"/>
  <c r="D389" i="3"/>
  <c r="D387" i="3"/>
  <c r="D385" i="3"/>
  <c r="D383" i="3"/>
  <c r="D381" i="3"/>
  <c r="D379" i="3"/>
  <c r="D377" i="3"/>
  <c r="D375" i="3"/>
  <c r="D373" i="3"/>
  <c r="D371" i="3"/>
  <c r="D369" i="3"/>
  <c r="D367" i="3"/>
  <c r="D365" i="3"/>
  <c r="D363" i="3"/>
  <c r="D361" i="3"/>
  <c r="D359" i="3"/>
  <c r="D357" i="3"/>
  <c r="D355" i="3"/>
  <c r="D353" i="3"/>
  <c r="D351" i="3"/>
  <c r="D349" i="3"/>
  <c r="D347" i="3"/>
  <c r="D345" i="3"/>
  <c r="D343" i="3"/>
  <c r="D341" i="3"/>
  <c r="D339" i="3"/>
  <c r="D337" i="3"/>
  <c r="D335" i="3"/>
  <c r="D333" i="3"/>
  <c r="D331" i="3"/>
  <c r="D329" i="3"/>
  <c r="D327" i="3"/>
  <c r="D325" i="3"/>
  <c r="D323" i="3"/>
  <c r="D321" i="3"/>
  <c r="D319" i="3"/>
  <c r="D317" i="3"/>
  <c r="D315" i="3"/>
  <c r="D313" i="3"/>
  <c r="D311" i="3"/>
  <c r="D309" i="3"/>
  <c r="D307" i="3"/>
  <c r="D305" i="3"/>
  <c r="D303" i="3"/>
  <c r="D301" i="3"/>
  <c r="D299" i="3"/>
  <c r="D297" i="3"/>
  <c r="D295" i="3"/>
  <c r="D293" i="3"/>
  <c r="D291" i="3"/>
  <c r="D289" i="3"/>
  <c r="D287" i="3"/>
  <c r="D285" i="3"/>
  <c r="D283" i="3"/>
  <c r="D281" i="3"/>
  <c r="D279" i="3"/>
  <c r="D277" i="3"/>
  <c r="D275" i="3"/>
  <c r="D273" i="3"/>
  <c r="D271" i="3"/>
  <c r="D269" i="3"/>
  <c r="D267" i="3"/>
  <c r="D265" i="3"/>
  <c r="D263" i="3"/>
  <c r="D261" i="3"/>
  <c r="D259" i="3"/>
  <c r="D257" i="3"/>
  <c r="D255" i="3"/>
  <c r="D253" i="3"/>
  <c r="D251" i="3"/>
  <c r="D249" i="3"/>
  <c r="D247" i="3"/>
  <c r="D245" i="3"/>
  <c r="D243" i="3"/>
  <c r="D241" i="3"/>
  <c r="D239" i="3"/>
  <c r="AB500" i="4"/>
  <c r="AB496" i="4"/>
  <c r="AB492" i="4"/>
  <c r="AB488" i="4"/>
  <c r="AB484" i="4"/>
  <c r="AB480" i="4"/>
  <c r="AB476" i="4"/>
  <c r="AB472" i="4"/>
  <c r="AB468" i="4"/>
  <c r="AB464" i="4"/>
  <c r="AB460" i="4"/>
  <c r="AB456" i="4"/>
  <c r="AB452" i="4"/>
  <c r="AB448" i="4"/>
  <c r="AB444" i="4"/>
  <c r="AB440" i="4"/>
  <c r="AB436" i="4"/>
  <c r="AB432" i="4"/>
  <c r="AB428" i="4"/>
  <c r="AB424" i="4"/>
  <c r="AB420" i="4"/>
  <c r="AB416" i="4"/>
  <c r="AB412" i="4"/>
  <c r="AB408" i="4"/>
  <c r="AB404" i="4"/>
  <c r="AB400" i="4"/>
  <c r="AB396" i="4"/>
  <c r="AB392" i="4"/>
  <c r="AB388" i="4"/>
  <c r="AB384" i="4"/>
  <c r="AB380" i="4"/>
  <c r="AB376" i="4"/>
  <c r="AB372" i="4"/>
  <c r="AB368" i="4"/>
  <c r="AB364" i="4"/>
  <c r="AB360" i="4"/>
  <c r="AB356" i="4"/>
  <c r="AB352" i="4"/>
  <c r="AB348" i="4"/>
  <c r="AB344" i="4"/>
  <c r="AB340" i="4"/>
  <c r="AB336" i="4"/>
  <c r="AB332" i="4"/>
  <c r="AB328" i="4"/>
  <c r="AB324" i="4"/>
  <c r="AB320" i="4"/>
  <c r="AB316" i="4"/>
  <c r="AB312" i="4"/>
  <c r="AB308" i="4"/>
  <c r="AB304" i="4"/>
  <c r="AB300" i="4"/>
  <c r="AB296" i="4"/>
  <c r="AB292" i="4"/>
  <c r="AB288" i="4"/>
  <c r="AB284" i="4"/>
  <c r="AB280" i="4"/>
  <c r="AB276" i="4"/>
  <c r="AB272" i="4"/>
  <c r="AB268" i="4"/>
  <c r="AB264" i="4"/>
  <c r="AB260" i="4"/>
  <c r="AB256" i="4"/>
  <c r="AB252" i="4"/>
  <c r="AB248" i="4"/>
  <c r="AB244" i="4"/>
  <c r="AB240" i="4"/>
  <c r="AB236" i="4"/>
  <c r="AB232" i="4"/>
  <c r="AB228" i="4"/>
  <c r="AB224" i="4"/>
  <c r="AB220" i="4"/>
  <c r="AB216" i="4"/>
  <c r="AB212" i="4"/>
  <c r="AB208" i="4"/>
  <c r="AB204" i="4"/>
  <c r="AB200" i="4"/>
  <c r="AB196" i="4"/>
  <c r="AB192" i="4"/>
  <c r="AB188" i="4"/>
  <c r="AB184" i="4"/>
  <c r="AB180" i="4"/>
  <c r="AB176" i="4"/>
  <c r="AB172" i="4"/>
  <c r="AB168" i="4"/>
  <c r="AB164" i="4"/>
  <c r="AB160" i="4"/>
  <c r="AB156" i="4"/>
  <c r="AB152" i="4"/>
  <c r="AB148" i="4"/>
  <c r="AB144" i="4"/>
  <c r="AB140" i="4"/>
  <c r="AB136" i="4"/>
  <c r="AB132" i="4"/>
  <c r="AB128" i="4"/>
  <c r="AB124" i="4"/>
  <c r="AB120" i="4"/>
  <c r="AB116" i="4"/>
  <c r="AB112" i="4"/>
  <c r="AB108" i="4"/>
  <c r="AB104" i="4"/>
  <c r="AB100" i="4"/>
  <c r="AB96" i="4"/>
  <c r="AB92" i="4"/>
  <c r="AB88" i="4"/>
  <c r="AB84" i="4"/>
  <c r="AB80" i="4"/>
  <c r="AB76" i="4"/>
  <c r="AB72" i="4"/>
  <c r="AB68" i="4"/>
  <c r="AB64" i="4"/>
  <c r="AB60" i="4"/>
  <c r="AB56" i="4"/>
  <c r="AB52" i="4"/>
  <c r="AB48" i="4"/>
  <c r="AB44" i="4"/>
  <c r="AB40" i="4"/>
  <c r="AB36" i="4"/>
  <c r="AB32" i="4"/>
  <c r="AB28" i="4"/>
  <c r="AB24" i="4"/>
  <c r="AB20" i="4"/>
  <c r="AB16" i="4"/>
  <c r="AB12" i="4"/>
  <c r="AB8" i="4"/>
  <c r="AB4" i="4"/>
  <c r="P500" i="4"/>
  <c r="P496" i="4"/>
  <c r="P492" i="4"/>
  <c r="P488" i="4"/>
  <c r="P484" i="4"/>
  <c r="P480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192" i="4"/>
  <c r="P188" i="4"/>
  <c r="P184" i="4"/>
  <c r="P180" i="4"/>
  <c r="P176" i="4"/>
  <c r="P172" i="4"/>
  <c r="P168" i="4"/>
  <c r="P164" i="4"/>
  <c r="P160" i="4"/>
  <c r="P156" i="4"/>
  <c r="P152" i="4"/>
  <c r="P148" i="4"/>
  <c r="P144" i="4"/>
  <c r="P140" i="4"/>
  <c r="P136" i="4"/>
  <c r="P132" i="4"/>
  <c r="P128" i="4"/>
  <c r="P124" i="4"/>
  <c r="P120" i="4"/>
  <c r="P116" i="4"/>
  <c r="P112" i="4"/>
  <c r="P108" i="4"/>
  <c r="P104" i="4"/>
  <c r="P100" i="4"/>
  <c r="P96" i="4"/>
  <c r="P92" i="4"/>
  <c r="P88" i="4"/>
  <c r="P84" i="4"/>
  <c r="P80" i="4"/>
  <c r="P76" i="4"/>
  <c r="P72" i="4"/>
  <c r="P68" i="4"/>
  <c r="P64" i="4"/>
  <c r="P60" i="4"/>
  <c r="P56" i="4"/>
  <c r="P52" i="4"/>
  <c r="P48" i="4"/>
  <c r="P44" i="4"/>
  <c r="P40" i="4"/>
  <c r="P36" i="4"/>
  <c r="P32" i="4"/>
  <c r="P28" i="4"/>
  <c r="P24" i="4"/>
  <c r="P20" i="4"/>
  <c r="P16" i="4"/>
  <c r="P12" i="4"/>
  <c r="P8" i="4"/>
  <c r="P4" i="4"/>
  <c r="AB8" i="3"/>
  <c r="AB16" i="3"/>
  <c r="AB24" i="3"/>
  <c r="AB32" i="3"/>
  <c r="AB40" i="3"/>
  <c r="AB48" i="3"/>
  <c r="AB56" i="3"/>
  <c r="AB64" i="3"/>
  <c r="AB72" i="3"/>
  <c r="AB80" i="3"/>
  <c r="AB88" i="3"/>
  <c r="AB96" i="3"/>
  <c r="AB104" i="3"/>
  <c r="AB112" i="3"/>
  <c r="AB120" i="3"/>
  <c r="AB128" i="3"/>
  <c r="AB136" i="3"/>
  <c r="AB144" i="3"/>
  <c r="AB152" i="3"/>
  <c r="AB160" i="3"/>
  <c r="AB168" i="3"/>
  <c r="AB176" i="3"/>
  <c r="AB184" i="3"/>
  <c r="AB192" i="3"/>
  <c r="AB200" i="3"/>
  <c r="AB208" i="3"/>
  <c r="AB216" i="3"/>
  <c r="AB224" i="3"/>
  <c r="AB232" i="3"/>
  <c r="AB240" i="3"/>
  <c r="AB248" i="3"/>
  <c r="AB256" i="3"/>
  <c r="AB264" i="3"/>
  <c r="AB272" i="3"/>
  <c r="AB280" i="3"/>
  <c r="AB288" i="3"/>
  <c r="AB296" i="3"/>
  <c r="AB304" i="3"/>
  <c r="AB312" i="3"/>
  <c r="AB320" i="3"/>
  <c r="AB328" i="3"/>
  <c r="AB336" i="3"/>
  <c r="AB344" i="3"/>
  <c r="AB352" i="3"/>
  <c r="AB360" i="3"/>
  <c r="AB368" i="3"/>
  <c r="AB376" i="3"/>
  <c r="AB384" i="3"/>
  <c r="AB392" i="3"/>
  <c r="AB400" i="3"/>
  <c r="AB408" i="3"/>
  <c r="AB416" i="3"/>
  <c r="AB424" i="3"/>
  <c r="AB432" i="3"/>
  <c r="AB440" i="3"/>
  <c r="AB448" i="3"/>
  <c r="AB456" i="3"/>
  <c r="AB464" i="3"/>
  <c r="AB472" i="3"/>
  <c r="AB480" i="3"/>
  <c r="AB488" i="3"/>
  <c r="AB496" i="3"/>
  <c r="P4" i="3"/>
  <c r="P12" i="3"/>
  <c r="P20" i="3"/>
  <c r="P28" i="3"/>
  <c r="P36" i="3"/>
  <c r="P44" i="3"/>
  <c r="P52" i="3"/>
  <c r="P60" i="3"/>
  <c r="P68" i="3"/>
  <c r="P76" i="3"/>
  <c r="P84" i="3"/>
  <c r="P92" i="3"/>
  <c r="P100" i="3"/>
  <c r="P108" i="3"/>
  <c r="P116" i="3"/>
  <c r="P124" i="3"/>
  <c r="P132" i="3"/>
  <c r="P140" i="3"/>
  <c r="P148" i="3"/>
  <c r="P156" i="3"/>
  <c r="P164" i="3"/>
  <c r="P172" i="3"/>
  <c r="P180" i="3"/>
  <c r="P188" i="3"/>
  <c r="P196" i="3"/>
  <c r="P204" i="3"/>
  <c r="P212" i="3"/>
  <c r="P220" i="3"/>
  <c r="P228" i="3"/>
  <c r="P236" i="3"/>
  <c r="P244" i="3"/>
  <c r="P252" i="3"/>
  <c r="P260" i="3"/>
  <c r="P268" i="3"/>
  <c r="P276" i="3"/>
  <c r="P284" i="3"/>
  <c r="P292" i="3"/>
  <c r="P300" i="3"/>
  <c r="P308" i="3"/>
  <c r="P316" i="3"/>
  <c r="P324" i="3"/>
  <c r="P332" i="3"/>
  <c r="P340" i="3"/>
  <c r="P348" i="3"/>
  <c r="P356" i="3"/>
  <c r="P364" i="3"/>
  <c r="P372" i="3"/>
  <c r="P380" i="3"/>
  <c r="P388" i="3"/>
  <c r="P396" i="3"/>
  <c r="P404" i="3"/>
  <c r="P412" i="3"/>
  <c r="P420" i="3"/>
  <c r="P428" i="3"/>
  <c r="P436" i="3"/>
  <c r="P444" i="3"/>
  <c r="P452" i="3"/>
  <c r="P460" i="3"/>
  <c r="P468" i="3"/>
  <c r="P476" i="3"/>
  <c r="P484" i="3"/>
  <c r="P492" i="3"/>
  <c r="P500" i="3"/>
  <c r="D499" i="4"/>
  <c r="D495" i="4"/>
  <c r="D491" i="4"/>
  <c r="D487" i="4"/>
  <c r="D483" i="4"/>
  <c r="D479" i="4"/>
  <c r="D475" i="4"/>
  <c r="D471" i="4"/>
  <c r="D467" i="4"/>
  <c r="D463" i="4"/>
  <c r="D459" i="4"/>
  <c r="D455" i="4"/>
  <c r="D451" i="4"/>
  <c r="D447" i="4"/>
  <c r="D443" i="4"/>
  <c r="D439" i="4"/>
  <c r="D435" i="4"/>
  <c r="D431" i="4"/>
  <c r="D427" i="4"/>
  <c r="D423" i="4"/>
  <c r="D419" i="4"/>
  <c r="D415" i="4"/>
  <c r="D411" i="4"/>
  <c r="D407" i="4"/>
  <c r="D403" i="4"/>
  <c r="D399" i="4"/>
  <c r="D395" i="4"/>
  <c r="D391" i="4"/>
  <c r="D387" i="4"/>
  <c r="D383" i="4"/>
  <c r="D379" i="4"/>
  <c r="D375" i="4"/>
  <c r="D371" i="4"/>
  <c r="D367" i="4"/>
  <c r="D363" i="4"/>
  <c r="D359" i="4"/>
  <c r="D355" i="4"/>
  <c r="D351" i="4"/>
  <c r="D347" i="4"/>
  <c r="D343" i="4"/>
  <c r="D339" i="4"/>
  <c r="D335" i="4"/>
  <c r="D331" i="4"/>
  <c r="D327" i="4"/>
  <c r="D323" i="4"/>
  <c r="D319" i="4"/>
  <c r="D315" i="4"/>
  <c r="D311" i="4"/>
  <c r="D307" i="4"/>
  <c r="D303" i="4"/>
  <c r="D299" i="4"/>
  <c r="D295" i="4"/>
  <c r="D291" i="4"/>
  <c r="D287" i="4"/>
  <c r="D283" i="4"/>
  <c r="D279" i="4"/>
  <c r="D275" i="4"/>
  <c r="D271" i="4"/>
  <c r="D267" i="4"/>
  <c r="D263" i="4"/>
  <c r="D259" i="4"/>
  <c r="D255" i="4"/>
  <c r="D251" i="4"/>
  <c r="D247" i="4"/>
  <c r="D243" i="4"/>
  <c r="D239" i="4"/>
  <c r="D235" i="4"/>
  <c r="D231" i="4"/>
  <c r="D227" i="4"/>
  <c r="D223" i="4"/>
  <c r="D219" i="4"/>
  <c r="D215" i="4"/>
  <c r="D211" i="4"/>
  <c r="D207" i="4"/>
  <c r="D203" i="4"/>
  <c r="D199" i="4"/>
  <c r="D195" i="4"/>
  <c r="D191" i="4"/>
  <c r="D187" i="4"/>
  <c r="D183" i="4"/>
  <c r="D179" i="4"/>
  <c r="D175" i="4"/>
  <c r="D171" i="4"/>
  <c r="D167" i="4"/>
  <c r="D163" i="4"/>
  <c r="D159" i="4"/>
  <c r="D155" i="4"/>
  <c r="D151" i="4"/>
  <c r="D147" i="4"/>
  <c r="D143" i="4"/>
  <c r="D139" i="4"/>
  <c r="D135" i="4"/>
  <c r="D131" i="4"/>
  <c r="D127" i="4"/>
  <c r="D123" i="4"/>
  <c r="D119" i="4"/>
  <c r="D115" i="4"/>
  <c r="D111" i="4"/>
  <c r="D107" i="4"/>
  <c r="D103" i="4"/>
  <c r="D99" i="4"/>
  <c r="D95" i="4"/>
  <c r="D91" i="4"/>
  <c r="D87" i="4"/>
  <c r="D83" i="4"/>
  <c r="D79" i="4"/>
  <c r="D75" i="4"/>
  <c r="D71" i="4"/>
  <c r="D67" i="4"/>
  <c r="D63" i="4"/>
  <c r="D59" i="4"/>
  <c r="D55" i="4"/>
  <c r="D51" i="4"/>
  <c r="D47" i="4"/>
  <c r="D43" i="4"/>
  <c r="D39" i="4"/>
  <c r="D35" i="4"/>
  <c r="D31" i="4"/>
  <c r="D27" i="4"/>
  <c r="D23" i="4"/>
  <c r="D19" i="4"/>
  <c r="D15" i="4"/>
  <c r="D11" i="4"/>
  <c r="D7" i="4"/>
  <c r="D3" i="4"/>
  <c r="AB9" i="3"/>
  <c r="AB17" i="3"/>
  <c r="AB25" i="3"/>
  <c r="AB33" i="3"/>
  <c r="AB41" i="3"/>
  <c r="AB49" i="3"/>
  <c r="AB57" i="3"/>
  <c r="AB65" i="3"/>
  <c r="AB73" i="3"/>
  <c r="AB81" i="3"/>
  <c r="AB89" i="3"/>
  <c r="AB97" i="3"/>
  <c r="AB105" i="3"/>
  <c r="AB113" i="3"/>
  <c r="AB121" i="3"/>
  <c r="AB129" i="3"/>
  <c r="AB137" i="3"/>
  <c r="AB145" i="3"/>
  <c r="AB153" i="3"/>
  <c r="AB161" i="3"/>
  <c r="AB169" i="3"/>
  <c r="AB177" i="3"/>
  <c r="AB185" i="3"/>
  <c r="AB193" i="3"/>
  <c r="AB201" i="3"/>
  <c r="AB209" i="3"/>
  <c r="AB217" i="3"/>
  <c r="AB225" i="3"/>
  <c r="AB233" i="3"/>
  <c r="AB241" i="3"/>
  <c r="AB249" i="3"/>
  <c r="AB257" i="3"/>
  <c r="AB265" i="3"/>
  <c r="AB273" i="3"/>
  <c r="AB281" i="3"/>
  <c r="AB289" i="3"/>
  <c r="AB297" i="3"/>
  <c r="AB305" i="3"/>
  <c r="AB313" i="3"/>
  <c r="AB321" i="3"/>
  <c r="AB329" i="3"/>
  <c r="AB337" i="3"/>
  <c r="AB345" i="3"/>
  <c r="AB353" i="3"/>
  <c r="AB361" i="3"/>
  <c r="AB369" i="3"/>
  <c r="AB377" i="3"/>
  <c r="AB385" i="3"/>
  <c r="AB393" i="3"/>
  <c r="AB401" i="3"/>
  <c r="AB409" i="3"/>
  <c r="AB417" i="3"/>
  <c r="AB425" i="3"/>
  <c r="AB433" i="3"/>
  <c r="AB441" i="3"/>
  <c r="AB449" i="3"/>
  <c r="AB457" i="3"/>
  <c r="AB465" i="3"/>
  <c r="AB473" i="3"/>
  <c r="AB481" i="3"/>
  <c r="AB489" i="3"/>
  <c r="AB497" i="3"/>
  <c r="P5" i="3"/>
  <c r="P13" i="3"/>
  <c r="P21" i="3"/>
  <c r="P29" i="3"/>
  <c r="P37" i="3"/>
  <c r="P45" i="3"/>
  <c r="P53" i="3"/>
  <c r="P61" i="3"/>
  <c r="P69" i="3"/>
  <c r="P77" i="3"/>
  <c r="P85" i="3"/>
  <c r="P93" i="3"/>
  <c r="P101" i="3"/>
  <c r="P109" i="3"/>
  <c r="P117" i="3"/>
  <c r="P125" i="3"/>
  <c r="P133" i="3"/>
  <c r="P141" i="3"/>
  <c r="P149" i="3"/>
  <c r="P157" i="3"/>
  <c r="P165" i="3"/>
  <c r="P173" i="3"/>
  <c r="P181" i="3"/>
  <c r="P189" i="3"/>
  <c r="P197" i="3"/>
  <c r="P205" i="3"/>
  <c r="P213" i="3"/>
  <c r="P221" i="3"/>
  <c r="P229" i="3"/>
  <c r="P237" i="3"/>
  <c r="P245" i="3"/>
  <c r="P253" i="3"/>
  <c r="P261" i="3"/>
  <c r="P269" i="3"/>
  <c r="P277" i="3"/>
  <c r="P285" i="3"/>
  <c r="P293" i="3"/>
  <c r="P301" i="3"/>
  <c r="P309" i="3"/>
  <c r="P317" i="3"/>
  <c r="P325" i="3"/>
  <c r="P333" i="3"/>
  <c r="P341" i="3"/>
  <c r="P349" i="3"/>
  <c r="P357" i="3"/>
  <c r="P365" i="3"/>
  <c r="P373" i="3"/>
  <c r="P381" i="3"/>
  <c r="P389" i="3"/>
  <c r="P397" i="3"/>
  <c r="P405" i="3"/>
  <c r="P413" i="3"/>
  <c r="P421" i="3"/>
  <c r="P429" i="3"/>
  <c r="P437" i="3"/>
  <c r="P445" i="3"/>
  <c r="P453" i="3"/>
  <c r="P461" i="3"/>
  <c r="P469" i="3"/>
  <c r="P477" i="3"/>
  <c r="P485" i="3"/>
  <c r="P493" i="3"/>
  <c r="P501" i="3"/>
  <c r="D237" i="3"/>
  <c r="D235" i="3"/>
  <c r="D233" i="3"/>
  <c r="D231" i="3"/>
  <c r="D229" i="3"/>
  <c r="D227" i="3"/>
  <c r="D225" i="3"/>
  <c r="D223" i="3"/>
  <c r="D221" i="3"/>
  <c r="D219" i="3"/>
  <c r="D217" i="3"/>
  <c r="D215" i="3"/>
  <c r="D213" i="3"/>
  <c r="D211" i="3"/>
  <c r="D209" i="3"/>
  <c r="D207" i="3"/>
  <c r="D205" i="3"/>
  <c r="D203" i="3"/>
  <c r="D201" i="3"/>
  <c r="D199" i="3"/>
  <c r="D197" i="3"/>
  <c r="D195" i="3"/>
  <c r="D193" i="3"/>
  <c r="D191" i="3"/>
  <c r="D189" i="3"/>
  <c r="D187" i="3"/>
  <c r="D185" i="3"/>
  <c r="D183" i="3"/>
  <c r="D181" i="3"/>
  <c r="D179" i="3"/>
  <c r="D177" i="3"/>
  <c r="D175" i="3"/>
  <c r="D173" i="3"/>
  <c r="D171" i="3"/>
  <c r="D169" i="3"/>
  <c r="D167" i="3"/>
  <c r="D165" i="3"/>
  <c r="D163" i="3"/>
  <c r="D161" i="3"/>
  <c r="D159" i="3"/>
  <c r="D157" i="3"/>
  <c r="D155" i="3"/>
  <c r="D153" i="3"/>
  <c r="D151" i="3"/>
  <c r="D149" i="3"/>
  <c r="D147" i="3"/>
  <c r="D145" i="3"/>
  <c r="D143" i="3"/>
  <c r="D141" i="3"/>
  <c r="D139" i="3"/>
  <c r="D137" i="3"/>
  <c r="D135" i="3"/>
  <c r="D133" i="3"/>
  <c r="D131" i="3"/>
  <c r="D129" i="3"/>
  <c r="D127" i="3"/>
  <c r="D125" i="3"/>
  <c r="D123" i="3"/>
  <c r="D121" i="3"/>
  <c r="D119" i="3"/>
  <c r="D117" i="3"/>
  <c r="D115" i="3"/>
  <c r="D113" i="3"/>
  <c r="D111" i="3"/>
  <c r="D109" i="3"/>
  <c r="D107" i="3"/>
  <c r="D105" i="3"/>
  <c r="D103" i="3"/>
  <c r="D101" i="3"/>
  <c r="D99" i="3"/>
  <c r="D97" i="3"/>
  <c r="D95" i="3"/>
  <c r="D93" i="3"/>
  <c r="D91" i="3"/>
  <c r="D89" i="3"/>
  <c r="D87" i="3"/>
  <c r="D85" i="3"/>
  <c r="D83" i="3"/>
  <c r="D81" i="3"/>
  <c r="D79" i="3"/>
  <c r="D77" i="3"/>
  <c r="D75" i="3"/>
  <c r="D73" i="3"/>
  <c r="D71" i="3"/>
  <c r="D69" i="3"/>
  <c r="D67" i="3"/>
  <c r="D65" i="3"/>
  <c r="D63" i="3"/>
  <c r="D61" i="3"/>
  <c r="D59" i="3"/>
  <c r="D57" i="3"/>
  <c r="D55" i="3"/>
  <c r="D53" i="3"/>
  <c r="D51" i="3"/>
  <c r="D49" i="3"/>
  <c r="D47" i="3"/>
  <c r="D45" i="3"/>
  <c r="D43" i="3"/>
  <c r="D41" i="3"/>
  <c r="D39" i="3"/>
  <c r="D37" i="3"/>
  <c r="D35" i="3"/>
  <c r="D33" i="3"/>
  <c r="D31" i="3"/>
  <c r="D29" i="3"/>
  <c r="D27" i="3"/>
  <c r="D25" i="3"/>
  <c r="D23" i="3"/>
  <c r="D21" i="3"/>
  <c r="D19" i="3"/>
  <c r="D17" i="3"/>
  <c r="D15" i="3"/>
  <c r="D13" i="3"/>
  <c r="D11" i="3"/>
  <c r="D9" i="3"/>
  <c r="AG498" i="4"/>
  <c r="AH498" i="4" s="1"/>
  <c r="AG494" i="4"/>
  <c r="AH494" i="4" s="1"/>
  <c r="AG482" i="4"/>
  <c r="AH482" i="4" s="1"/>
  <c r="AG478" i="4"/>
  <c r="AH478" i="4" s="1"/>
  <c r="AG466" i="4"/>
  <c r="AH466" i="4" s="1"/>
  <c r="AG462" i="4"/>
  <c r="AH462" i="4" s="1"/>
  <c r="AG458" i="4"/>
  <c r="AH458" i="4" s="1"/>
  <c r="AG454" i="4"/>
  <c r="AH454" i="4" s="1"/>
  <c r="AG450" i="4"/>
  <c r="AH450" i="4" s="1"/>
  <c r="AG448" i="4"/>
  <c r="AH448" i="4" s="1"/>
  <c r="AG446" i="4"/>
  <c r="AH446" i="4" s="1"/>
  <c r="AG442" i="4"/>
  <c r="AH442" i="4" s="1"/>
  <c r="AG438" i="4"/>
  <c r="AH438" i="4" s="1"/>
  <c r="AG434" i="4"/>
  <c r="AH434" i="4" s="1"/>
  <c r="AG430" i="4"/>
  <c r="AH430" i="4" s="1"/>
  <c r="AG426" i="4"/>
  <c r="AH426" i="4" s="1"/>
  <c r="AG422" i="4"/>
  <c r="AH422" i="4" s="1"/>
  <c r="AG418" i="4"/>
  <c r="AH418" i="4" s="1"/>
  <c r="AG414" i="4"/>
  <c r="AH414" i="4" s="1"/>
  <c r="AG410" i="4"/>
  <c r="AH410" i="4" s="1"/>
  <c r="AG408" i="4"/>
  <c r="AH408" i="4" s="1"/>
  <c r="AG406" i="4"/>
  <c r="AH406" i="4" s="1"/>
  <c r="AG402" i="4"/>
  <c r="AH402" i="4" s="1"/>
  <c r="AG398" i="4"/>
  <c r="AH398" i="4" s="1"/>
  <c r="AG396" i="4"/>
  <c r="AH396" i="4" s="1"/>
  <c r="AG394" i="4"/>
  <c r="AH394" i="4" s="1"/>
  <c r="AG390" i="4"/>
  <c r="AH390" i="4" s="1"/>
  <c r="AG386" i="4"/>
  <c r="AH386" i="4" s="1"/>
  <c r="AG382" i="4"/>
  <c r="AH382" i="4" s="1"/>
  <c r="AG378" i="4"/>
  <c r="AH378" i="4" s="1"/>
  <c r="AG376" i="4"/>
  <c r="AH376" i="4" s="1"/>
  <c r="AG374" i="4"/>
  <c r="AH374" i="4" s="1"/>
  <c r="AG370" i="4"/>
  <c r="AH370" i="4" s="1"/>
  <c r="AG366" i="4"/>
  <c r="AH366" i="4" s="1"/>
  <c r="AG364" i="4"/>
  <c r="AH364" i="4" s="1"/>
  <c r="AG362" i="4"/>
  <c r="AH362" i="4" s="1"/>
  <c r="AG358" i="4"/>
  <c r="AH358" i="4" s="1"/>
  <c r="AG354" i="4"/>
  <c r="AH354" i="4" s="1"/>
  <c r="AG350" i="4"/>
  <c r="AH350" i="4" s="1"/>
  <c r="AG346" i="4"/>
  <c r="AH346" i="4" s="1"/>
  <c r="AG344" i="4"/>
  <c r="AH344" i="4" s="1"/>
  <c r="AG342" i="4"/>
  <c r="AH342" i="4" s="1"/>
  <c r="AG338" i="4"/>
  <c r="AH338" i="4" s="1"/>
  <c r="AG334" i="4"/>
  <c r="AH334" i="4" s="1"/>
  <c r="AG330" i="4"/>
  <c r="AH330" i="4" s="1"/>
  <c r="AG328" i="4"/>
  <c r="AH328" i="4" s="1"/>
  <c r="AG326" i="4"/>
  <c r="AH326" i="4" s="1"/>
  <c r="AG322" i="4"/>
  <c r="AH322" i="4" s="1"/>
  <c r="AG318" i="4"/>
  <c r="AH318" i="4" s="1"/>
  <c r="AG314" i="4"/>
  <c r="AH314" i="4" s="1"/>
  <c r="AG312" i="4"/>
  <c r="AH312" i="4" s="1"/>
  <c r="AG310" i="4"/>
  <c r="AH310" i="4" s="1"/>
  <c r="AG306" i="4"/>
  <c r="AH306" i="4" s="1"/>
  <c r="AG302" i="4"/>
  <c r="AH302" i="4" s="1"/>
  <c r="AG298" i="4"/>
  <c r="AH298" i="4" s="1"/>
  <c r="AG296" i="4"/>
  <c r="AH296" i="4" s="1"/>
  <c r="AG294" i="4"/>
  <c r="AH294" i="4" s="1"/>
  <c r="AG290" i="4"/>
  <c r="AH290" i="4" s="1"/>
  <c r="AG288" i="4"/>
  <c r="AH288" i="4" s="1"/>
  <c r="AG286" i="4"/>
  <c r="AH286" i="4" s="1"/>
  <c r="AG282" i="4"/>
  <c r="AH282" i="4" s="1"/>
  <c r="AG280" i="4"/>
  <c r="AH280" i="4" s="1"/>
  <c r="AG278" i="4"/>
  <c r="AH278" i="4" s="1"/>
  <c r="AG274" i="4"/>
  <c r="AH274" i="4" s="1"/>
  <c r="AG272" i="4"/>
  <c r="AH272" i="4" s="1"/>
  <c r="AG270" i="4"/>
  <c r="AH270" i="4" s="1"/>
  <c r="AG266" i="4"/>
  <c r="AH266" i="4" s="1"/>
  <c r="AG264" i="4"/>
  <c r="AH264" i="4" s="1"/>
  <c r="AG262" i="4"/>
  <c r="AH262" i="4" s="1"/>
  <c r="AG258" i="4"/>
  <c r="AH258" i="4" s="1"/>
  <c r="AG256" i="4"/>
  <c r="AH256" i="4" s="1"/>
  <c r="AG254" i="4"/>
  <c r="AH254" i="4" s="1"/>
  <c r="AG250" i="4"/>
  <c r="AH250" i="4" s="1"/>
  <c r="AG248" i="4"/>
  <c r="AH248" i="4" s="1"/>
  <c r="AG246" i="4"/>
  <c r="AH246" i="4" s="1"/>
  <c r="AG242" i="4"/>
  <c r="AH242" i="4" s="1"/>
  <c r="AG240" i="4"/>
  <c r="AH240" i="4" s="1"/>
  <c r="AG238" i="4"/>
  <c r="AH238" i="4" s="1"/>
  <c r="AG234" i="4"/>
  <c r="AH234" i="4" s="1"/>
  <c r="AG232" i="4"/>
  <c r="AH232" i="4" s="1"/>
  <c r="AG230" i="4"/>
  <c r="AH230" i="4" s="1"/>
  <c r="AG226" i="4"/>
  <c r="AH226" i="4" s="1"/>
  <c r="AG224" i="4"/>
  <c r="AH224" i="4" s="1"/>
  <c r="AG222" i="4"/>
  <c r="AH222" i="4" s="1"/>
  <c r="AG218" i="4"/>
  <c r="AH218" i="4" s="1"/>
  <c r="AG214" i="4"/>
  <c r="AH214" i="4" s="1"/>
  <c r="AG212" i="4"/>
  <c r="AH212" i="4" s="1"/>
  <c r="AG210" i="4"/>
  <c r="AH210" i="4" s="1"/>
  <c r="AG206" i="4"/>
  <c r="AH206" i="4" s="1"/>
  <c r="AG204" i="4"/>
  <c r="AH204" i="4" s="1"/>
  <c r="AG202" i="4"/>
  <c r="AH202" i="4" s="1"/>
  <c r="AG198" i="4"/>
  <c r="AH198" i="4" s="1"/>
  <c r="AG196" i="4"/>
  <c r="AH196" i="4" s="1"/>
  <c r="AG194" i="4"/>
  <c r="AH194" i="4" s="1"/>
  <c r="AG190" i="4"/>
  <c r="AH190" i="4" s="1"/>
  <c r="AG188" i="4"/>
  <c r="AH188" i="4" s="1"/>
  <c r="AG186" i="4"/>
  <c r="AH186" i="4" s="1"/>
  <c r="AG182" i="4"/>
  <c r="AH182" i="4" s="1"/>
  <c r="AG180" i="4"/>
  <c r="AH180" i="4" s="1"/>
  <c r="AG178" i="4"/>
  <c r="AH178" i="4" s="1"/>
  <c r="AG174" i="4"/>
  <c r="AH174" i="4" s="1"/>
  <c r="AG172" i="4"/>
  <c r="AH172" i="4" s="1"/>
  <c r="AG170" i="4"/>
  <c r="AH170" i="4" s="1"/>
  <c r="AG166" i="4"/>
  <c r="AH166" i="4" s="1"/>
  <c r="AG164" i="4"/>
  <c r="AH164" i="4" s="1"/>
  <c r="AG162" i="4"/>
  <c r="AH162" i="4" s="1"/>
  <c r="AG158" i="4"/>
  <c r="AH158" i="4" s="1"/>
  <c r="AG156" i="4"/>
  <c r="AH156" i="4" s="1"/>
  <c r="AG154" i="4"/>
  <c r="AH154" i="4" s="1"/>
  <c r="AG150" i="4"/>
  <c r="AH150" i="4" s="1"/>
  <c r="AG148" i="4"/>
  <c r="AH148" i="4" s="1"/>
  <c r="AG146" i="4"/>
  <c r="AH146" i="4" s="1"/>
  <c r="AG142" i="4"/>
  <c r="AH142" i="4" s="1"/>
  <c r="AG140" i="4"/>
  <c r="AH140" i="4" s="1"/>
  <c r="AG138" i="4"/>
  <c r="AH138" i="4" s="1"/>
  <c r="AG134" i="4"/>
  <c r="AH134" i="4" s="1"/>
  <c r="AG132" i="4"/>
  <c r="AH132" i="4" s="1"/>
  <c r="AG130" i="4"/>
  <c r="AH130" i="4" s="1"/>
  <c r="AG126" i="4"/>
  <c r="AH126" i="4" s="1"/>
  <c r="AG124" i="4"/>
  <c r="AH124" i="4" s="1"/>
  <c r="AG122" i="4"/>
  <c r="AH122" i="4" s="1"/>
  <c r="AG118" i="4"/>
  <c r="AH118" i="4" s="1"/>
  <c r="AG116" i="4"/>
  <c r="AH116" i="4" s="1"/>
  <c r="AG114" i="4"/>
  <c r="AH114" i="4" s="1"/>
  <c r="AG110" i="4"/>
  <c r="AH110" i="4" s="1"/>
  <c r="AG108" i="4"/>
  <c r="AH108" i="4" s="1"/>
  <c r="AG106" i="4"/>
  <c r="AH106" i="4" s="1"/>
  <c r="AG102" i="4"/>
  <c r="AH102" i="4" s="1"/>
  <c r="AG100" i="4"/>
  <c r="AH100" i="4" s="1"/>
  <c r="AG98" i="4"/>
  <c r="AH98" i="4" s="1"/>
  <c r="AG94" i="4"/>
  <c r="AH94" i="4" s="1"/>
  <c r="AG92" i="4"/>
  <c r="AH92" i="4" s="1"/>
  <c r="AG90" i="4"/>
  <c r="AH90" i="4" s="1"/>
  <c r="AG86" i="4"/>
  <c r="AH86" i="4" s="1"/>
  <c r="AG84" i="4"/>
  <c r="AH84" i="4" s="1"/>
  <c r="AG82" i="4"/>
  <c r="AH82" i="4" s="1"/>
  <c r="AG455" i="4"/>
  <c r="AH455" i="4" s="1"/>
  <c r="AG463" i="4"/>
  <c r="AH463" i="4" s="1"/>
  <c r="AG467" i="4"/>
  <c r="AH467" i="4" s="1"/>
  <c r="AG471" i="4"/>
  <c r="AH471" i="4" s="1"/>
  <c r="AG475" i="4"/>
  <c r="AH475" i="4" s="1"/>
  <c r="AG479" i="4"/>
  <c r="AH479" i="4" s="1"/>
  <c r="AG483" i="4"/>
  <c r="AH483" i="4" s="1"/>
  <c r="AG487" i="4"/>
  <c r="AH487" i="4" s="1"/>
  <c r="AG491" i="4"/>
  <c r="AH491" i="4" s="1"/>
  <c r="AG495" i="4"/>
  <c r="AH495" i="4" s="1"/>
  <c r="AG499" i="4"/>
  <c r="AH499" i="4" s="1"/>
  <c r="AG500" i="4"/>
  <c r="AH500" i="4" s="1"/>
  <c r="AG496" i="4"/>
  <c r="AH496" i="4" s="1"/>
  <c r="AG492" i="4"/>
  <c r="AH492" i="4" s="1"/>
  <c r="AG488" i="4"/>
  <c r="AH488" i="4" s="1"/>
  <c r="AG484" i="4"/>
  <c r="AH484" i="4" s="1"/>
  <c r="AG480" i="4"/>
  <c r="AH480" i="4" s="1"/>
  <c r="AG476" i="4"/>
  <c r="AH476" i="4" s="1"/>
  <c r="AG472" i="4"/>
  <c r="AH472" i="4" s="1"/>
  <c r="AG468" i="4"/>
  <c r="AH468" i="4" s="1"/>
  <c r="AG464" i="4"/>
  <c r="AH464" i="4" s="1"/>
  <c r="AG460" i="4"/>
  <c r="AH460" i="4" s="1"/>
  <c r="AG456" i="4"/>
  <c r="AH456" i="4" s="1"/>
  <c r="AG449" i="4"/>
  <c r="AH449" i="4" s="1"/>
  <c r="AG447" i="4"/>
  <c r="AH447" i="4" s="1"/>
  <c r="AG443" i="4"/>
  <c r="AH443" i="4" s="1"/>
  <c r="AG441" i="4"/>
  <c r="AH441" i="4" s="1"/>
  <c r="AG437" i="4"/>
  <c r="AH437" i="4" s="1"/>
  <c r="AG435" i="4"/>
  <c r="AH435" i="4" s="1"/>
  <c r="AG433" i="4"/>
  <c r="AH433" i="4" s="1"/>
  <c r="AG431" i="4"/>
  <c r="AH431" i="4" s="1"/>
  <c r="AG429" i="4"/>
  <c r="AH429" i="4" s="1"/>
  <c r="AG425" i="4"/>
  <c r="AH425" i="4" s="1"/>
  <c r="AG423" i="4"/>
  <c r="AH423" i="4" s="1"/>
  <c r="AG417" i="4"/>
  <c r="AH417" i="4" s="1"/>
  <c r="AG415" i="4"/>
  <c r="AH415" i="4" s="1"/>
  <c r="AG407" i="4"/>
  <c r="AH407" i="4" s="1"/>
  <c r="AG405" i="4"/>
  <c r="AH405" i="4" s="1"/>
  <c r="AG403" i="4"/>
  <c r="AH403" i="4" s="1"/>
  <c r="AG399" i="4"/>
  <c r="AH399" i="4" s="1"/>
  <c r="AG395" i="4"/>
  <c r="AH395" i="4" s="1"/>
  <c r="AG391" i="4"/>
  <c r="AH391" i="4" s="1"/>
  <c r="AG389" i="4"/>
  <c r="AH389" i="4" s="1"/>
  <c r="AG387" i="4"/>
  <c r="AH387" i="4" s="1"/>
  <c r="AG383" i="4"/>
  <c r="AH383" i="4" s="1"/>
  <c r="AG375" i="4"/>
  <c r="AH375" i="4" s="1"/>
  <c r="AG373" i="4"/>
  <c r="AH373" i="4" s="1"/>
  <c r="AG371" i="4"/>
  <c r="AH371" i="4" s="1"/>
  <c r="AG367" i="4"/>
  <c r="AH367" i="4" s="1"/>
  <c r="AG359" i="4"/>
  <c r="AH359" i="4" s="1"/>
  <c r="AG357" i="4"/>
  <c r="AH357" i="4" s="1"/>
  <c r="AG355" i="4"/>
  <c r="AH355" i="4" s="1"/>
  <c r="AG351" i="4"/>
  <c r="AH351" i="4" s="1"/>
  <c r="AG347" i="4"/>
  <c r="AH347" i="4" s="1"/>
  <c r="AG343" i="4"/>
  <c r="AH343" i="4" s="1"/>
  <c r="AG341" i="4"/>
  <c r="AH341" i="4" s="1"/>
  <c r="AG339" i="4"/>
  <c r="AH339" i="4" s="1"/>
  <c r="AG337" i="4"/>
  <c r="AH337" i="4" s="1"/>
  <c r="AG335" i="4"/>
  <c r="AH335" i="4" s="1"/>
  <c r="AG333" i="4"/>
  <c r="AH333" i="4" s="1"/>
  <c r="AG331" i="4"/>
  <c r="AH331" i="4" s="1"/>
  <c r="AG329" i="4"/>
  <c r="AH329" i="4" s="1"/>
  <c r="AG327" i="4"/>
  <c r="AH327" i="4" s="1"/>
  <c r="AG325" i="4"/>
  <c r="AH325" i="4" s="1"/>
  <c r="AG323" i="4"/>
  <c r="AH323" i="4" s="1"/>
  <c r="AG321" i="4"/>
  <c r="AH321" i="4" s="1"/>
  <c r="AG319" i="4"/>
  <c r="AH319" i="4" s="1"/>
  <c r="AG317" i="4"/>
  <c r="AH317" i="4" s="1"/>
  <c r="AG315" i="4"/>
  <c r="AH315" i="4" s="1"/>
  <c r="AG313" i="4"/>
  <c r="AH313" i="4" s="1"/>
  <c r="AG311" i="4"/>
  <c r="AH311" i="4" s="1"/>
  <c r="AG309" i="4"/>
  <c r="AH309" i="4" s="1"/>
  <c r="AG307" i="4"/>
  <c r="AH307" i="4" s="1"/>
  <c r="AG305" i="4"/>
  <c r="AH305" i="4" s="1"/>
  <c r="AG303" i="4"/>
  <c r="AH303" i="4" s="1"/>
  <c r="AG301" i="4"/>
  <c r="AH301" i="4" s="1"/>
  <c r="AG299" i="4"/>
  <c r="AH299" i="4" s="1"/>
  <c r="AG297" i="4"/>
  <c r="AH297" i="4" s="1"/>
  <c r="AG295" i="4"/>
  <c r="AH295" i="4" s="1"/>
  <c r="AG293" i="4"/>
  <c r="AH293" i="4" s="1"/>
  <c r="AG291" i="4"/>
  <c r="AH291" i="4" s="1"/>
  <c r="AG289" i="4"/>
  <c r="AH289" i="4" s="1"/>
  <c r="AG287" i="4"/>
  <c r="AH287" i="4" s="1"/>
  <c r="AG285" i="4"/>
  <c r="AH285" i="4" s="1"/>
  <c r="AG283" i="4"/>
  <c r="AH283" i="4" s="1"/>
  <c r="AG281" i="4"/>
  <c r="AH281" i="4" s="1"/>
  <c r="AG279" i="4"/>
  <c r="AH279" i="4" s="1"/>
  <c r="AG277" i="4"/>
  <c r="AH277" i="4" s="1"/>
  <c r="AG275" i="4"/>
  <c r="AH275" i="4" s="1"/>
  <c r="AG273" i="4"/>
  <c r="AH273" i="4" s="1"/>
  <c r="AG271" i="4"/>
  <c r="AH271" i="4" s="1"/>
  <c r="AG269" i="4"/>
  <c r="AH269" i="4" s="1"/>
  <c r="AG267" i="4"/>
  <c r="AH267" i="4" s="1"/>
  <c r="AG265" i="4"/>
  <c r="AH265" i="4" s="1"/>
  <c r="AG263" i="4"/>
  <c r="AH263" i="4" s="1"/>
  <c r="AG261" i="4"/>
  <c r="AH261" i="4" s="1"/>
  <c r="AG259" i="4"/>
  <c r="AH259" i="4" s="1"/>
  <c r="AG257" i="4"/>
  <c r="AH257" i="4" s="1"/>
  <c r="AG255" i="4"/>
  <c r="AH255" i="4" s="1"/>
  <c r="AG253" i="4"/>
  <c r="AH253" i="4" s="1"/>
  <c r="AG251" i="4"/>
  <c r="AH251" i="4" s="1"/>
  <c r="AG249" i="4"/>
  <c r="AH249" i="4" s="1"/>
  <c r="AG247" i="4"/>
  <c r="AH247" i="4" s="1"/>
  <c r="AG245" i="4"/>
  <c r="AH245" i="4" s="1"/>
  <c r="AG243" i="4"/>
  <c r="AH243" i="4" s="1"/>
  <c r="AG241" i="4"/>
  <c r="AH241" i="4" s="1"/>
  <c r="AG239" i="4"/>
  <c r="AH239" i="4" s="1"/>
  <c r="AG237" i="4"/>
  <c r="AH237" i="4" s="1"/>
  <c r="AG235" i="4"/>
  <c r="AH235" i="4" s="1"/>
  <c r="AG233" i="4"/>
  <c r="AH233" i="4" s="1"/>
  <c r="AG231" i="4"/>
  <c r="AH231" i="4" s="1"/>
  <c r="AG229" i="4"/>
  <c r="AH229" i="4" s="1"/>
  <c r="AG227" i="4"/>
  <c r="AH227" i="4" s="1"/>
  <c r="AG225" i="4"/>
  <c r="AH225" i="4" s="1"/>
  <c r="AG223" i="4"/>
  <c r="AH223" i="4" s="1"/>
  <c r="AG221" i="4"/>
  <c r="AH221" i="4" s="1"/>
  <c r="AG219" i="4"/>
  <c r="AH219" i="4" s="1"/>
  <c r="AG217" i="4"/>
  <c r="AH217" i="4" s="1"/>
  <c r="AG215" i="4"/>
  <c r="AH215" i="4" s="1"/>
  <c r="AG213" i="4"/>
  <c r="AH213" i="4" s="1"/>
  <c r="AG211" i="4"/>
  <c r="AH211" i="4" s="1"/>
  <c r="AG209" i="4"/>
  <c r="AH209" i="4" s="1"/>
  <c r="AG207" i="4"/>
  <c r="AH207" i="4" s="1"/>
  <c r="AG205" i="4"/>
  <c r="AH205" i="4" s="1"/>
  <c r="AG203" i="4"/>
  <c r="AH203" i="4" s="1"/>
  <c r="AG201" i="4"/>
  <c r="AH201" i="4" s="1"/>
  <c r="AG199" i="4"/>
  <c r="AH199" i="4" s="1"/>
  <c r="AG197" i="4"/>
  <c r="AH197" i="4" s="1"/>
  <c r="AG195" i="4"/>
  <c r="AH195" i="4" s="1"/>
  <c r="AG193" i="4"/>
  <c r="AH193" i="4" s="1"/>
  <c r="AG191" i="4"/>
  <c r="AH191" i="4" s="1"/>
  <c r="AG189" i="4"/>
  <c r="AH189" i="4" s="1"/>
  <c r="AG187" i="4"/>
  <c r="AH187" i="4" s="1"/>
  <c r="AG185" i="4"/>
  <c r="AH185" i="4" s="1"/>
  <c r="AG183" i="4"/>
  <c r="AH183" i="4" s="1"/>
  <c r="AG181" i="4"/>
  <c r="AH181" i="4" s="1"/>
  <c r="AG179" i="4"/>
  <c r="AH179" i="4" s="1"/>
  <c r="AG177" i="4"/>
  <c r="AH177" i="4" s="1"/>
  <c r="AG175" i="4"/>
  <c r="AH175" i="4" s="1"/>
  <c r="AG173" i="4"/>
  <c r="AH173" i="4" s="1"/>
  <c r="AG171" i="4"/>
  <c r="AH171" i="4" s="1"/>
  <c r="AG169" i="4"/>
  <c r="AH169" i="4" s="1"/>
  <c r="AG167" i="4"/>
  <c r="AH167" i="4" s="1"/>
  <c r="AG165" i="4"/>
  <c r="AH165" i="4" s="1"/>
  <c r="AG163" i="4"/>
  <c r="AH163" i="4" s="1"/>
  <c r="AG161" i="4"/>
  <c r="AH161" i="4" s="1"/>
  <c r="AG159" i="4"/>
  <c r="AH159" i="4" s="1"/>
  <c r="AG157" i="4"/>
  <c r="AH157" i="4" s="1"/>
  <c r="AG155" i="4"/>
  <c r="AH155" i="4" s="1"/>
  <c r="AG153" i="4"/>
  <c r="AH153" i="4" s="1"/>
  <c r="AG151" i="4"/>
  <c r="AH151" i="4" s="1"/>
  <c r="AG149" i="4"/>
  <c r="AH149" i="4" s="1"/>
  <c r="AG147" i="4"/>
  <c r="AH147" i="4" s="1"/>
  <c r="AG145" i="4"/>
  <c r="AH145" i="4" s="1"/>
  <c r="AG143" i="4"/>
  <c r="AH143" i="4" s="1"/>
  <c r="AG141" i="4"/>
  <c r="AH141" i="4" s="1"/>
  <c r="AG139" i="4"/>
  <c r="AH139" i="4" s="1"/>
  <c r="AG137" i="4"/>
  <c r="AH137" i="4" s="1"/>
  <c r="AG135" i="4"/>
  <c r="AH135" i="4" s="1"/>
  <c r="AG133" i="4"/>
  <c r="AH133" i="4" s="1"/>
  <c r="AG131" i="4"/>
  <c r="AH131" i="4" s="1"/>
  <c r="AG129" i="4"/>
  <c r="AH129" i="4" s="1"/>
  <c r="AG127" i="4"/>
  <c r="AH127" i="4" s="1"/>
  <c r="AG125" i="4"/>
  <c r="AH125" i="4" s="1"/>
  <c r="AG123" i="4"/>
  <c r="AH123" i="4" s="1"/>
  <c r="AG121" i="4"/>
  <c r="AH121" i="4" s="1"/>
  <c r="AG119" i="4"/>
  <c r="AH119" i="4" s="1"/>
  <c r="AG117" i="4"/>
  <c r="AH117" i="4" s="1"/>
  <c r="AG115" i="4"/>
  <c r="AH115" i="4" s="1"/>
  <c r="AG113" i="4"/>
  <c r="AH113" i="4" s="1"/>
  <c r="AG111" i="4"/>
  <c r="AH111" i="4" s="1"/>
  <c r="AG109" i="4"/>
  <c r="AH109" i="4" s="1"/>
  <c r="AG107" i="4"/>
  <c r="AH107" i="4" s="1"/>
  <c r="AG105" i="4"/>
  <c r="AH105" i="4" s="1"/>
  <c r="AG103" i="4"/>
  <c r="AH103" i="4" s="1"/>
  <c r="AG101" i="4"/>
  <c r="AH101" i="4" s="1"/>
  <c r="AG99" i="4"/>
  <c r="AH99" i="4" s="1"/>
  <c r="AG97" i="4"/>
  <c r="AH97" i="4" s="1"/>
  <c r="AG95" i="4"/>
  <c r="AH95" i="4" s="1"/>
  <c r="AG93" i="4"/>
  <c r="AH93" i="4" s="1"/>
  <c r="AG91" i="4"/>
  <c r="AH91" i="4" s="1"/>
  <c r="AG89" i="4"/>
  <c r="AH89" i="4" s="1"/>
  <c r="AG87" i="4"/>
  <c r="AH87" i="4" s="1"/>
  <c r="AG85" i="4"/>
  <c r="AH85" i="4" s="1"/>
  <c r="AG83" i="4"/>
  <c r="AH83" i="4" s="1"/>
  <c r="AG81" i="4"/>
  <c r="AH81" i="4" s="1"/>
  <c r="AG79" i="4"/>
  <c r="AH79" i="4" s="1"/>
  <c r="AG77" i="4"/>
  <c r="AH77" i="4" s="1"/>
  <c r="AG75" i="4"/>
  <c r="AH75" i="4" s="1"/>
  <c r="AG73" i="4"/>
  <c r="AH73" i="4" s="1"/>
  <c r="AG71" i="4"/>
  <c r="AH71" i="4" s="1"/>
  <c r="AG69" i="4"/>
  <c r="AH69" i="4" s="1"/>
  <c r="AG67" i="4"/>
  <c r="AH67" i="4" s="1"/>
  <c r="AG65" i="4"/>
  <c r="AH65" i="4" s="1"/>
  <c r="AG63" i="4"/>
  <c r="AH63" i="4" s="1"/>
  <c r="AG61" i="4"/>
  <c r="AH61" i="4" s="1"/>
  <c r="AG59" i="4"/>
  <c r="AH59" i="4" s="1"/>
  <c r="AG57" i="4"/>
  <c r="AH57" i="4" s="1"/>
  <c r="AG55" i="4"/>
  <c r="AH55" i="4" s="1"/>
  <c r="AG53" i="4"/>
  <c r="AH53" i="4" s="1"/>
  <c r="AG51" i="4"/>
  <c r="AH51" i="4" s="1"/>
  <c r="AG49" i="4"/>
  <c r="AH49" i="4" s="1"/>
  <c r="AG47" i="4"/>
  <c r="AH47" i="4" s="1"/>
  <c r="AG45" i="4"/>
  <c r="AH45" i="4" s="1"/>
  <c r="AG43" i="4"/>
  <c r="AH43" i="4" s="1"/>
  <c r="AG41" i="4"/>
  <c r="AH41" i="4" s="1"/>
  <c r="AG39" i="4"/>
  <c r="AH39" i="4" s="1"/>
  <c r="AG37" i="4"/>
  <c r="AH37" i="4" s="1"/>
  <c r="AG35" i="4"/>
  <c r="AH35" i="4" s="1"/>
  <c r="AG33" i="4"/>
  <c r="AH33" i="4" s="1"/>
  <c r="AG31" i="4"/>
  <c r="AH31" i="4" s="1"/>
  <c r="AG29" i="4"/>
  <c r="AH29" i="4" s="1"/>
  <c r="AG27" i="4"/>
  <c r="AH27" i="4" s="1"/>
  <c r="AG25" i="4"/>
  <c r="AH25" i="4" s="1"/>
  <c r="AG23" i="4"/>
  <c r="AH23" i="4" s="1"/>
  <c r="AG21" i="4"/>
  <c r="AH21" i="4" s="1"/>
  <c r="AG19" i="4"/>
  <c r="AH19" i="4" s="1"/>
  <c r="AG17" i="4"/>
  <c r="AH17" i="4" s="1"/>
  <c r="AG15" i="4"/>
  <c r="AH15" i="4" s="1"/>
  <c r="AG13" i="4"/>
  <c r="AH13" i="4" s="1"/>
  <c r="AG11" i="4"/>
  <c r="AH11" i="4" s="1"/>
  <c r="AG9" i="4"/>
  <c r="AH9" i="4" s="1"/>
  <c r="AG7" i="4"/>
  <c r="AH7" i="4" s="1"/>
  <c r="AG5" i="4"/>
  <c r="AH5" i="4" s="1"/>
  <c r="AG3" i="4"/>
  <c r="AH3" i="4" s="1"/>
  <c r="AG457" i="4"/>
  <c r="AH457" i="4" s="1"/>
  <c r="AG461" i="4"/>
  <c r="AH461" i="4" s="1"/>
  <c r="AG465" i="4"/>
  <c r="AH465" i="4" s="1"/>
  <c r="AG469" i="4"/>
  <c r="AH469" i="4" s="1"/>
  <c r="AG473" i="4"/>
  <c r="AH473" i="4" s="1"/>
  <c r="AG477" i="4"/>
  <c r="AH477" i="4" s="1"/>
  <c r="AG481" i="4"/>
  <c r="AH481" i="4" s="1"/>
  <c r="AG485" i="4"/>
  <c r="AH485" i="4" s="1"/>
  <c r="AG489" i="4"/>
  <c r="AH489" i="4" s="1"/>
  <c r="AG493" i="4"/>
  <c r="AH493" i="4" s="1"/>
  <c r="AG497" i="4"/>
  <c r="AH497" i="4" s="1"/>
  <c r="AG501" i="4"/>
  <c r="AH501" i="4" s="1"/>
  <c r="AG490" i="4"/>
  <c r="AH490" i="4" s="1"/>
  <c r="AG486" i="4"/>
  <c r="AH486" i="4" s="1"/>
  <c r="AG474" i="4"/>
  <c r="AH474" i="4" s="1"/>
  <c r="AG470" i="4"/>
  <c r="AH470" i="4" s="1"/>
  <c r="AG452" i="4"/>
  <c r="AH452" i="4" s="1"/>
  <c r="AG444" i="4"/>
  <c r="AH444" i="4" s="1"/>
  <c r="AG440" i="4"/>
  <c r="AH440" i="4" s="1"/>
  <c r="AG436" i="4"/>
  <c r="AH436" i="4" s="1"/>
  <c r="AG432" i="4"/>
  <c r="AH432" i="4" s="1"/>
  <c r="AG428" i="4"/>
  <c r="AH428" i="4" s="1"/>
  <c r="AG424" i="4"/>
  <c r="AH424" i="4" s="1"/>
  <c r="AG420" i="4"/>
  <c r="AH420" i="4" s="1"/>
  <c r="AG416" i="4"/>
  <c r="AH416" i="4" s="1"/>
  <c r="AG412" i="4"/>
  <c r="AH412" i="4" s="1"/>
  <c r="AG404" i="4"/>
  <c r="AH404" i="4" s="1"/>
  <c r="AG400" i="4"/>
  <c r="AH400" i="4" s="1"/>
  <c r="AG392" i="4"/>
  <c r="AH392" i="4" s="1"/>
  <c r="AG388" i="4"/>
  <c r="AH388" i="4" s="1"/>
  <c r="AG384" i="4"/>
  <c r="AH384" i="4" s="1"/>
  <c r="AG380" i="4"/>
  <c r="AH380" i="4" s="1"/>
  <c r="AG372" i="4"/>
  <c r="AH372" i="4" s="1"/>
  <c r="AG368" i="4"/>
  <c r="AH368" i="4" s="1"/>
  <c r="AG360" i="4"/>
  <c r="AH360" i="4" s="1"/>
  <c r="AG356" i="4"/>
  <c r="AH356" i="4" s="1"/>
  <c r="AG352" i="4"/>
  <c r="AH352" i="4" s="1"/>
  <c r="AG348" i="4"/>
  <c r="AH348" i="4" s="1"/>
  <c r="AG340" i="4"/>
  <c r="AH340" i="4" s="1"/>
  <c r="AG336" i="4"/>
  <c r="AH336" i="4" s="1"/>
  <c r="AG332" i="4"/>
  <c r="AH332" i="4" s="1"/>
  <c r="AG324" i="4"/>
  <c r="AH324" i="4" s="1"/>
  <c r="AG320" i="4"/>
  <c r="AH320" i="4" s="1"/>
  <c r="AG316" i="4"/>
  <c r="AH316" i="4" s="1"/>
  <c r="AG308" i="4"/>
  <c r="AH308" i="4" s="1"/>
  <c r="AG304" i="4"/>
  <c r="AH304" i="4" s="1"/>
  <c r="AG300" i="4"/>
  <c r="AH300" i="4" s="1"/>
  <c r="AG292" i="4"/>
  <c r="AH292" i="4" s="1"/>
  <c r="AG284" i="4"/>
  <c r="AH284" i="4" s="1"/>
  <c r="AG276" i="4"/>
  <c r="AH276" i="4" s="1"/>
  <c r="AG268" i="4"/>
  <c r="AH268" i="4" s="1"/>
  <c r="AG260" i="4"/>
  <c r="AH260" i="4" s="1"/>
  <c r="AG252" i="4"/>
  <c r="AH252" i="4" s="1"/>
  <c r="AG244" i="4"/>
  <c r="AH244" i="4" s="1"/>
  <c r="AG236" i="4"/>
  <c r="AH236" i="4" s="1"/>
  <c r="AG228" i="4"/>
  <c r="AH228" i="4" s="1"/>
  <c r="AG220" i="4"/>
  <c r="AH220" i="4" s="1"/>
  <c r="AG216" i="4"/>
  <c r="AH216" i="4" s="1"/>
  <c r="AG208" i="4"/>
  <c r="AH208" i="4" s="1"/>
  <c r="AG200" i="4"/>
  <c r="AH200" i="4" s="1"/>
  <c r="AG192" i="4"/>
  <c r="AH192" i="4" s="1"/>
  <c r="AG184" i="4"/>
  <c r="AH184" i="4" s="1"/>
  <c r="AG176" i="4"/>
  <c r="AH176" i="4" s="1"/>
  <c r="AG168" i="4"/>
  <c r="AH168" i="4" s="1"/>
  <c r="AG160" i="4"/>
  <c r="AH160" i="4" s="1"/>
  <c r="AG152" i="4"/>
  <c r="AH152" i="4" s="1"/>
  <c r="AG144" i="4"/>
  <c r="AH144" i="4" s="1"/>
  <c r="AG136" i="4"/>
  <c r="AH136" i="4" s="1"/>
  <c r="AG128" i="4"/>
  <c r="AH128" i="4" s="1"/>
  <c r="AG120" i="4"/>
  <c r="AH120" i="4" s="1"/>
  <c r="AG112" i="4"/>
  <c r="AH112" i="4" s="1"/>
  <c r="AG104" i="4"/>
  <c r="AH104" i="4" s="1"/>
  <c r="AG96" i="4"/>
  <c r="AH96" i="4" s="1"/>
  <c r="AG88" i="4"/>
  <c r="AH88" i="4" s="1"/>
  <c r="AG80" i="4"/>
  <c r="AH80" i="4" s="1"/>
  <c r="AG78" i="4"/>
  <c r="AH78" i="4" s="1"/>
  <c r="AG76" i="4"/>
  <c r="AH76" i="4" s="1"/>
  <c r="AG74" i="4"/>
  <c r="AH74" i="4" s="1"/>
  <c r="AG72" i="4"/>
  <c r="AH72" i="4" s="1"/>
  <c r="AG70" i="4"/>
  <c r="AH70" i="4" s="1"/>
  <c r="AG68" i="4"/>
  <c r="AH68" i="4" s="1"/>
  <c r="AG66" i="4"/>
  <c r="AH66" i="4" s="1"/>
  <c r="AG64" i="4"/>
  <c r="AH64" i="4" s="1"/>
  <c r="AG62" i="4"/>
  <c r="AH62" i="4" s="1"/>
  <c r="AG60" i="4"/>
  <c r="AH60" i="4" s="1"/>
  <c r="AG58" i="4"/>
  <c r="AH58" i="4" s="1"/>
  <c r="AG56" i="4"/>
  <c r="AH56" i="4" s="1"/>
  <c r="AG54" i="4"/>
  <c r="AH54" i="4" s="1"/>
  <c r="AG52" i="4"/>
  <c r="AH52" i="4" s="1"/>
  <c r="AG50" i="4"/>
  <c r="AH50" i="4" s="1"/>
  <c r="AG48" i="4"/>
  <c r="AH48" i="4" s="1"/>
  <c r="AG46" i="4"/>
  <c r="AH46" i="4" s="1"/>
  <c r="AG44" i="4"/>
  <c r="AH44" i="4" s="1"/>
  <c r="AG42" i="4"/>
  <c r="AH42" i="4" s="1"/>
  <c r="AG40" i="4"/>
  <c r="AH40" i="4" s="1"/>
  <c r="AG38" i="4"/>
  <c r="AH38" i="4" s="1"/>
  <c r="AG36" i="4"/>
  <c r="AH36" i="4" s="1"/>
  <c r="AG34" i="4"/>
  <c r="AH34" i="4" s="1"/>
  <c r="AG32" i="4"/>
  <c r="AH32" i="4" s="1"/>
  <c r="AG30" i="4"/>
  <c r="AH30" i="4" s="1"/>
  <c r="AG28" i="4"/>
  <c r="AH28" i="4" s="1"/>
  <c r="AG26" i="4"/>
  <c r="AH26" i="4" s="1"/>
  <c r="AG24" i="4"/>
  <c r="AH24" i="4" s="1"/>
  <c r="AG22" i="4"/>
  <c r="AH22" i="4" s="1"/>
  <c r="AG20" i="4"/>
  <c r="AH20" i="4" s="1"/>
  <c r="AG18" i="4"/>
  <c r="AH18" i="4" s="1"/>
  <c r="AG16" i="4"/>
  <c r="AH16" i="4" s="1"/>
  <c r="AG14" i="4"/>
  <c r="AH14" i="4" s="1"/>
  <c r="AG12" i="4"/>
  <c r="AH12" i="4" s="1"/>
  <c r="AG10" i="4"/>
  <c r="AH10" i="4" s="1"/>
  <c r="AG8" i="4"/>
  <c r="AH8" i="4" s="1"/>
  <c r="AG6" i="4"/>
  <c r="AH6" i="4" s="1"/>
  <c r="AG4" i="4"/>
  <c r="AH4" i="4" s="1"/>
  <c r="AG459" i="4"/>
  <c r="AH459" i="4" s="1"/>
  <c r="AG453" i="4"/>
  <c r="AH453" i="4" s="1"/>
  <c r="AG451" i="4"/>
  <c r="AH451" i="4" s="1"/>
  <c r="AG445" i="4"/>
  <c r="AH445" i="4" s="1"/>
  <c r="AG439" i="4"/>
  <c r="AH439" i="4" s="1"/>
  <c r="AG427" i="4"/>
  <c r="AH427" i="4" s="1"/>
  <c r="AG421" i="4"/>
  <c r="AH421" i="4" s="1"/>
  <c r="AG419" i="4"/>
  <c r="AH419" i="4" s="1"/>
  <c r="AG413" i="4"/>
  <c r="AH413" i="4" s="1"/>
  <c r="AG411" i="4"/>
  <c r="AH411" i="4" s="1"/>
  <c r="AG409" i="4"/>
  <c r="AH409" i="4" s="1"/>
  <c r="AG401" i="4"/>
  <c r="AH401" i="4" s="1"/>
  <c r="AG397" i="4"/>
  <c r="AH397" i="4" s="1"/>
  <c r="AG393" i="4"/>
  <c r="AH393" i="4" s="1"/>
  <c r="AG385" i="4"/>
  <c r="AH385" i="4" s="1"/>
  <c r="AG381" i="4"/>
  <c r="AH381" i="4" s="1"/>
  <c r="AG379" i="4"/>
  <c r="AH379" i="4" s="1"/>
  <c r="AG377" i="4"/>
  <c r="AH377" i="4" s="1"/>
  <c r="AG369" i="4"/>
  <c r="AH369" i="4" s="1"/>
  <c r="AG365" i="4"/>
  <c r="AH365" i="4" s="1"/>
  <c r="AG363" i="4"/>
  <c r="AH363" i="4" s="1"/>
  <c r="AG361" i="4"/>
  <c r="AH361" i="4" s="1"/>
  <c r="AG353" i="4"/>
  <c r="AH353" i="4" s="1"/>
  <c r="AG349" i="4"/>
  <c r="AH349" i="4" s="1"/>
  <c r="AG345" i="4"/>
  <c r="AH345" i="4" s="1"/>
  <c r="AG2" i="4"/>
  <c r="AH2" i="4" s="1"/>
  <c r="U413" i="4"/>
  <c r="V413" i="4" s="1"/>
  <c r="U417" i="4"/>
  <c r="V417" i="4" s="1"/>
  <c r="U421" i="4"/>
  <c r="V421" i="4" s="1"/>
  <c r="U425" i="4"/>
  <c r="V425" i="4" s="1"/>
  <c r="U429" i="4"/>
  <c r="V429" i="4" s="1"/>
  <c r="U433" i="4"/>
  <c r="V433" i="4" s="1"/>
  <c r="U469" i="4"/>
  <c r="V469" i="4" s="1"/>
  <c r="U473" i="4"/>
  <c r="V473" i="4" s="1"/>
  <c r="U477" i="4"/>
  <c r="V477" i="4" s="1"/>
  <c r="U481" i="4"/>
  <c r="V481" i="4" s="1"/>
  <c r="U485" i="4"/>
  <c r="V485" i="4" s="1"/>
  <c r="U489" i="4"/>
  <c r="V489" i="4" s="1"/>
  <c r="U493" i="4"/>
  <c r="V493" i="4" s="1"/>
  <c r="U402" i="4"/>
  <c r="V402" i="4" s="1"/>
  <c r="U394" i="4"/>
  <c r="V394" i="4" s="1"/>
  <c r="U412" i="4"/>
  <c r="V412" i="4" s="1"/>
  <c r="U416" i="4"/>
  <c r="V416" i="4" s="1"/>
  <c r="U420" i="4"/>
  <c r="V420" i="4" s="1"/>
  <c r="U424" i="4"/>
  <c r="V424" i="4" s="1"/>
  <c r="U428" i="4"/>
  <c r="V428" i="4" s="1"/>
  <c r="U432" i="4"/>
  <c r="V432" i="4" s="1"/>
  <c r="U440" i="4"/>
  <c r="V440" i="4" s="1"/>
  <c r="U448" i="4"/>
  <c r="V448" i="4" s="1"/>
  <c r="U456" i="4"/>
  <c r="V456" i="4" s="1"/>
  <c r="U464" i="4"/>
  <c r="V464" i="4" s="1"/>
  <c r="U468" i="4"/>
  <c r="V468" i="4" s="1"/>
  <c r="U472" i="4"/>
  <c r="V472" i="4" s="1"/>
  <c r="U476" i="4"/>
  <c r="V476" i="4" s="1"/>
  <c r="U480" i="4"/>
  <c r="V480" i="4" s="1"/>
  <c r="U484" i="4"/>
  <c r="V484" i="4" s="1"/>
  <c r="U488" i="4"/>
  <c r="V488" i="4" s="1"/>
  <c r="U492" i="4"/>
  <c r="V492" i="4" s="1"/>
  <c r="U496" i="4"/>
  <c r="V496" i="4" s="1"/>
  <c r="U415" i="4"/>
  <c r="V415" i="4" s="1"/>
  <c r="U419" i="4"/>
  <c r="V419" i="4" s="1"/>
  <c r="U423" i="4"/>
  <c r="V423" i="4" s="1"/>
  <c r="U427" i="4"/>
  <c r="V427" i="4" s="1"/>
  <c r="U431" i="4"/>
  <c r="V431" i="4" s="1"/>
  <c r="U435" i="4"/>
  <c r="V435" i="4" s="1"/>
  <c r="U443" i="4"/>
  <c r="V443" i="4" s="1"/>
  <c r="U451" i="4"/>
  <c r="V451" i="4" s="1"/>
  <c r="U459" i="4"/>
  <c r="V459" i="4" s="1"/>
  <c r="U467" i="4"/>
  <c r="V467" i="4" s="1"/>
  <c r="U471" i="4"/>
  <c r="V471" i="4" s="1"/>
  <c r="U475" i="4"/>
  <c r="V475" i="4" s="1"/>
  <c r="U479" i="4"/>
  <c r="V479" i="4" s="1"/>
  <c r="U483" i="4"/>
  <c r="V483" i="4" s="1"/>
  <c r="U487" i="4"/>
  <c r="V487" i="4" s="1"/>
  <c r="U491" i="4"/>
  <c r="V491" i="4" s="1"/>
  <c r="U495" i="4"/>
  <c r="V495" i="4" s="1"/>
  <c r="U499" i="4"/>
  <c r="V499" i="4" s="1"/>
  <c r="U411" i="4"/>
  <c r="V411" i="4" s="1"/>
  <c r="U409" i="4"/>
  <c r="V409" i="4" s="1"/>
  <c r="U407" i="4"/>
  <c r="V407" i="4" s="1"/>
  <c r="U405" i="4"/>
  <c r="V405" i="4" s="1"/>
  <c r="U403" i="4"/>
  <c r="V403" i="4" s="1"/>
  <c r="U401" i="4"/>
  <c r="V401" i="4" s="1"/>
  <c r="U399" i="4"/>
  <c r="V399" i="4" s="1"/>
  <c r="U397" i="4"/>
  <c r="V397" i="4" s="1"/>
  <c r="U395" i="4"/>
  <c r="V395" i="4" s="1"/>
  <c r="U393" i="4"/>
  <c r="V393" i="4" s="1"/>
  <c r="U391" i="4"/>
  <c r="V391" i="4" s="1"/>
  <c r="U389" i="4"/>
  <c r="V389" i="4" s="1"/>
  <c r="U387" i="4"/>
  <c r="V387" i="4" s="1"/>
  <c r="U349" i="4"/>
  <c r="V349" i="4" s="1"/>
  <c r="U345" i="4"/>
  <c r="V345" i="4" s="1"/>
  <c r="U343" i="4"/>
  <c r="V343" i="4" s="1"/>
  <c r="U341" i="4"/>
  <c r="V341" i="4" s="1"/>
  <c r="U337" i="4"/>
  <c r="V337" i="4" s="1"/>
  <c r="U335" i="4"/>
  <c r="V335" i="4" s="1"/>
  <c r="U333" i="4"/>
  <c r="V333" i="4" s="1"/>
  <c r="U329" i="4"/>
  <c r="V329" i="4" s="1"/>
  <c r="U328" i="4"/>
  <c r="V328" i="4" s="1"/>
  <c r="U262" i="4"/>
  <c r="V262" i="4" s="1"/>
  <c r="U242" i="4"/>
  <c r="V242" i="4" s="1"/>
  <c r="U234" i="4"/>
  <c r="V234" i="4" s="1"/>
  <c r="U230" i="4"/>
  <c r="V230" i="4" s="1"/>
  <c r="U226" i="4"/>
  <c r="V226" i="4" s="1"/>
  <c r="U222" i="4"/>
  <c r="V222" i="4" s="1"/>
  <c r="U218" i="4"/>
  <c r="V218" i="4" s="1"/>
  <c r="U214" i="4"/>
  <c r="V214" i="4" s="1"/>
  <c r="U210" i="4"/>
  <c r="V210" i="4" s="1"/>
  <c r="U206" i="4"/>
  <c r="V206" i="4" s="1"/>
  <c r="U142" i="4"/>
  <c r="V142" i="4" s="1"/>
  <c r="U78" i="4"/>
  <c r="V78" i="4" s="1"/>
  <c r="U14" i="4"/>
  <c r="V14" i="4" s="1"/>
  <c r="U6" i="4"/>
  <c r="V6" i="4" s="1"/>
  <c r="U4" i="4"/>
  <c r="V4" i="4" s="1"/>
  <c r="U241" i="4"/>
  <c r="V241" i="4" s="1"/>
  <c r="U237" i="4"/>
  <c r="V237" i="4" s="1"/>
  <c r="U233" i="4"/>
  <c r="V233" i="4" s="1"/>
  <c r="U229" i="4"/>
  <c r="V229" i="4" s="1"/>
  <c r="U225" i="4"/>
  <c r="V225" i="4" s="1"/>
  <c r="U221" i="4"/>
  <c r="V221" i="4" s="1"/>
  <c r="U217" i="4"/>
  <c r="V217" i="4" s="1"/>
  <c r="U213" i="4"/>
  <c r="V213" i="4" s="1"/>
  <c r="U209" i="4"/>
  <c r="V209" i="4" s="1"/>
  <c r="U205" i="4"/>
  <c r="V205" i="4" s="1"/>
  <c r="U183" i="4"/>
  <c r="V183" i="4" s="1"/>
  <c r="U181" i="4"/>
  <c r="V181" i="4" s="1"/>
  <c r="U179" i="4"/>
  <c r="V179" i="4" s="1"/>
  <c r="U5" i="4"/>
  <c r="V5" i="4" s="1"/>
  <c r="U3" i="4"/>
  <c r="V3" i="4" s="1"/>
  <c r="U2" i="4"/>
  <c r="U414" i="4"/>
  <c r="V414" i="4" s="1"/>
  <c r="U418" i="4"/>
  <c r="V418" i="4" s="1"/>
  <c r="U422" i="4"/>
  <c r="V422" i="4" s="1"/>
  <c r="U426" i="4"/>
  <c r="V426" i="4" s="1"/>
  <c r="U430" i="4"/>
  <c r="V430" i="4" s="1"/>
  <c r="U434" i="4"/>
  <c r="V434" i="4" s="1"/>
  <c r="U438" i="4"/>
  <c r="V438" i="4" s="1"/>
  <c r="U442" i="4"/>
  <c r="V442" i="4" s="1"/>
  <c r="U446" i="4"/>
  <c r="V446" i="4" s="1"/>
  <c r="U450" i="4"/>
  <c r="V450" i="4" s="1"/>
  <c r="U454" i="4"/>
  <c r="V454" i="4" s="1"/>
  <c r="U458" i="4"/>
  <c r="V458" i="4" s="1"/>
  <c r="U462" i="4"/>
  <c r="V462" i="4" s="1"/>
  <c r="U466" i="4"/>
  <c r="V466" i="4" s="1"/>
  <c r="U470" i="4"/>
  <c r="V470" i="4" s="1"/>
  <c r="U474" i="4"/>
  <c r="V474" i="4" s="1"/>
  <c r="U478" i="4"/>
  <c r="V478" i="4" s="1"/>
  <c r="U482" i="4"/>
  <c r="V482" i="4" s="1"/>
  <c r="U486" i="4"/>
  <c r="V486" i="4" s="1"/>
  <c r="U490" i="4"/>
  <c r="V490" i="4" s="1"/>
  <c r="U494" i="4"/>
  <c r="V494" i="4" s="1"/>
  <c r="U498" i="4"/>
  <c r="V498" i="4" s="1"/>
  <c r="U437" i="4"/>
  <c r="V437" i="4" s="1"/>
  <c r="U441" i="4"/>
  <c r="V441" i="4" s="1"/>
  <c r="U445" i="4"/>
  <c r="V445" i="4" s="1"/>
  <c r="U449" i="4"/>
  <c r="V449" i="4" s="1"/>
  <c r="U453" i="4"/>
  <c r="V453" i="4" s="1"/>
  <c r="U457" i="4"/>
  <c r="V457" i="4" s="1"/>
  <c r="U461" i="4"/>
  <c r="V461" i="4" s="1"/>
  <c r="U465" i="4"/>
  <c r="V465" i="4" s="1"/>
  <c r="U497" i="4"/>
  <c r="V497" i="4" s="1"/>
  <c r="U501" i="4"/>
  <c r="V501" i="4" s="1"/>
  <c r="U410" i="4"/>
  <c r="V410" i="4" s="1"/>
  <c r="U408" i="4"/>
  <c r="V408" i="4" s="1"/>
  <c r="U406" i="4"/>
  <c r="V406" i="4" s="1"/>
  <c r="U404" i="4"/>
  <c r="V404" i="4" s="1"/>
  <c r="U400" i="4"/>
  <c r="V400" i="4" s="1"/>
  <c r="U398" i="4"/>
  <c r="V398" i="4" s="1"/>
  <c r="U396" i="4"/>
  <c r="V396" i="4" s="1"/>
  <c r="U392" i="4"/>
  <c r="V392" i="4" s="1"/>
  <c r="U390" i="4"/>
  <c r="V390" i="4" s="1"/>
  <c r="U388" i="4"/>
  <c r="V388" i="4" s="1"/>
  <c r="U386" i="4"/>
  <c r="V386" i="4" s="1"/>
  <c r="U384" i="4"/>
  <c r="V384" i="4" s="1"/>
  <c r="U382" i="4"/>
  <c r="V382" i="4" s="1"/>
  <c r="U380" i="4"/>
  <c r="V380" i="4" s="1"/>
  <c r="U378" i="4"/>
  <c r="V378" i="4" s="1"/>
  <c r="U376" i="4"/>
  <c r="V376" i="4" s="1"/>
  <c r="U374" i="4"/>
  <c r="V374" i="4" s="1"/>
  <c r="U372" i="4"/>
  <c r="V372" i="4" s="1"/>
  <c r="U370" i="4"/>
  <c r="V370" i="4" s="1"/>
  <c r="U368" i="4"/>
  <c r="V368" i="4" s="1"/>
  <c r="U366" i="4"/>
  <c r="V366" i="4" s="1"/>
  <c r="U364" i="4"/>
  <c r="V364" i="4" s="1"/>
  <c r="U362" i="4"/>
  <c r="V362" i="4" s="1"/>
  <c r="U360" i="4"/>
  <c r="V360" i="4" s="1"/>
  <c r="U358" i="4"/>
  <c r="V358" i="4" s="1"/>
  <c r="U356" i="4"/>
  <c r="V356" i="4" s="1"/>
  <c r="U354" i="4"/>
  <c r="V354" i="4" s="1"/>
  <c r="U352" i="4"/>
  <c r="V352" i="4" s="1"/>
  <c r="U350" i="4"/>
  <c r="V350" i="4" s="1"/>
  <c r="U348" i="4"/>
  <c r="V348" i="4" s="1"/>
  <c r="U346" i="4"/>
  <c r="V346" i="4" s="1"/>
  <c r="U344" i="4"/>
  <c r="V344" i="4" s="1"/>
  <c r="U342" i="4"/>
  <c r="V342" i="4" s="1"/>
  <c r="U340" i="4"/>
  <c r="V340" i="4" s="1"/>
  <c r="U338" i="4"/>
  <c r="V338" i="4" s="1"/>
  <c r="U336" i="4"/>
  <c r="V336" i="4" s="1"/>
  <c r="U334" i="4"/>
  <c r="V334" i="4" s="1"/>
  <c r="U332" i="4"/>
  <c r="V332" i="4" s="1"/>
  <c r="U330" i="4"/>
  <c r="V330" i="4" s="1"/>
  <c r="U326" i="4"/>
  <c r="V326" i="4" s="1"/>
  <c r="U324" i="4"/>
  <c r="V324" i="4" s="1"/>
  <c r="U322" i="4"/>
  <c r="V322" i="4" s="1"/>
  <c r="U320" i="4"/>
  <c r="V320" i="4" s="1"/>
  <c r="U318" i="4"/>
  <c r="V318" i="4" s="1"/>
  <c r="U316" i="4"/>
  <c r="V316" i="4" s="1"/>
  <c r="U314" i="4"/>
  <c r="V314" i="4" s="1"/>
  <c r="U312" i="4"/>
  <c r="V312" i="4" s="1"/>
  <c r="U310" i="4"/>
  <c r="V310" i="4" s="1"/>
  <c r="U308" i="4"/>
  <c r="V308" i="4" s="1"/>
  <c r="U306" i="4"/>
  <c r="V306" i="4" s="1"/>
  <c r="U304" i="4"/>
  <c r="V304" i="4" s="1"/>
  <c r="U302" i="4"/>
  <c r="V302" i="4" s="1"/>
  <c r="U300" i="4"/>
  <c r="V300" i="4" s="1"/>
  <c r="U298" i="4"/>
  <c r="V298" i="4" s="1"/>
  <c r="U296" i="4"/>
  <c r="V296" i="4" s="1"/>
  <c r="U294" i="4"/>
  <c r="V294" i="4" s="1"/>
  <c r="U292" i="4"/>
  <c r="V292" i="4" s="1"/>
  <c r="U290" i="4"/>
  <c r="V290" i="4" s="1"/>
  <c r="U288" i="4"/>
  <c r="V288" i="4" s="1"/>
  <c r="U286" i="4"/>
  <c r="V286" i="4" s="1"/>
  <c r="U284" i="4"/>
  <c r="V284" i="4" s="1"/>
  <c r="U282" i="4"/>
  <c r="V282" i="4" s="1"/>
  <c r="U280" i="4"/>
  <c r="V280" i="4" s="1"/>
  <c r="U278" i="4"/>
  <c r="V278" i="4" s="1"/>
  <c r="U276" i="4"/>
  <c r="V276" i="4" s="1"/>
  <c r="U274" i="4"/>
  <c r="V274" i="4" s="1"/>
  <c r="U272" i="4"/>
  <c r="V272" i="4" s="1"/>
  <c r="U270" i="4"/>
  <c r="V270" i="4" s="1"/>
  <c r="U268" i="4"/>
  <c r="V268" i="4" s="1"/>
  <c r="U266" i="4"/>
  <c r="V266" i="4" s="1"/>
  <c r="U264" i="4"/>
  <c r="V264" i="4" s="1"/>
  <c r="U260" i="4"/>
  <c r="V260" i="4" s="1"/>
  <c r="U258" i="4"/>
  <c r="V258" i="4" s="1"/>
  <c r="U256" i="4"/>
  <c r="V256" i="4" s="1"/>
  <c r="U254" i="4"/>
  <c r="V254" i="4" s="1"/>
  <c r="U252" i="4"/>
  <c r="V252" i="4" s="1"/>
  <c r="U250" i="4"/>
  <c r="V250" i="4" s="1"/>
  <c r="U248" i="4"/>
  <c r="V248" i="4" s="1"/>
  <c r="U246" i="4"/>
  <c r="V246" i="4" s="1"/>
  <c r="U244" i="4"/>
  <c r="V244" i="4" s="1"/>
  <c r="U240" i="4"/>
  <c r="V240" i="4" s="1"/>
  <c r="U238" i="4"/>
  <c r="V238" i="4" s="1"/>
  <c r="U236" i="4"/>
  <c r="V236" i="4" s="1"/>
  <c r="U232" i="4"/>
  <c r="V232" i="4" s="1"/>
  <c r="U228" i="4"/>
  <c r="V228" i="4" s="1"/>
  <c r="U224" i="4"/>
  <c r="V224" i="4" s="1"/>
  <c r="U220" i="4"/>
  <c r="V220" i="4" s="1"/>
  <c r="U216" i="4"/>
  <c r="V216" i="4" s="1"/>
  <c r="U212" i="4"/>
  <c r="V212" i="4" s="1"/>
  <c r="U208" i="4"/>
  <c r="V208" i="4" s="1"/>
  <c r="U204" i="4"/>
  <c r="V204" i="4" s="1"/>
  <c r="U202" i="4"/>
  <c r="V202" i="4" s="1"/>
  <c r="U200" i="4"/>
  <c r="V200" i="4" s="1"/>
  <c r="U198" i="4"/>
  <c r="V198" i="4" s="1"/>
  <c r="U196" i="4"/>
  <c r="V196" i="4" s="1"/>
  <c r="U194" i="4"/>
  <c r="V194" i="4" s="1"/>
  <c r="U192" i="4"/>
  <c r="V192" i="4" s="1"/>
  <c r="U190" i="4"/>
  <c r="V190" i="4" s="1"/>
  <c r="U188" i="4"/>
  <c r="V188" i="4" s="1"/>
  <c r="U186" i="4"/>
  <c r="V186" i="4" s="1"/>
  <c r="U184" i="4"/>
  <c r="V184" i="4" s="1"/>
  <c r="U182" i="4"/>
  <c r="V182" i="4" s="1"/>
  <c r="U180" i="4"/>
  <c r="V180" i="4" s="1"/>
  <c r="U178" i="4"/>
  <c r="V178" i="4" s="1"/>
  <c r="U176" i="4"/>
  <c r="V176" i="4" s="1"/>
  <c r="U174" i="4"/>
  <c r="V174" i="4" s="1"/>
  <c r="U172" i="4"/>
  <c r="V172" i="4" s="1"/>
  <c r="U170" i="4"/>
  <c r="V170" i="4" s="1"/>
  <c r="U168" i="4"/>
  <c r="V168" i="4" s="1"/>
  <c r="U166" i="4"/>
  <c r="V166" i="4" s="1"/>
  <c r="U164" i="4"/>
  <c r="V164" i="4" s="1"/>
  <c r="U162" i="4"/>
  <c r="V162" i="4" s="1"/>
  <c r="U160" i="4"/>
  <c r="V160" i="4" s="1"/>
  <c r="U158" i="4"/>
  <c r="V158" i="4" s="1"/>
  <c r="U156" i="4"/>
  <c r="V156" i="4" s="1"/>
  <c r="U154" i="4"/>
  <c r="V154" i="4" s="1"/>
  <c r="U152" i="4"/>
  <c r="V152" i="4" s="1"/>
  <c r="U150" i="4"/>
  <c r="V150" i="4" s="1"/>
  <c r="U148" i="4"/>
  <c r="V148" i="4" s="1"/>
  <c r="U146" i="4"/>
  <c r="V146" i="4" s="1"/>
  <c r="U144" i="4"/>
  <c r="V144" i="4" s="1"/>
  <c r="U140" i="4"/>
  <c r="V140" i="4" s="1"/>
  <c r="U138" i="4"/>
  <c r="V138" i="4" s="1"/>
  <c r="U136" i="4"/>
  <c r="V136" i="4" s="1"/>
  <c r="U134" i="4"/>
  <c r="V134" i="4" s="1"/>
  <c r="U132" i="4"/>
  <c r="V132" i="4" s="1"/>
  <c r="U130" i="4"/>
  <c r="V130" i="4" s="1"/>
  <c r="U128" i="4"/>
  <c r="V128" i="4" s="1"/>
  <c r="U126" i="4"/>
  <c r="V126" i="4" s="1"/>
  <c r="U124" i="4"/>
  <c r="V124" i="4" s="1"/>
  <c r="U122" i="4"/>
  <c r="V122" i="4" s="1"/>
  <c r="U120" i="4"/>
  <c r="V120" i="4" s="1"/>
  <c r="U118" i="4"/>
  <c r="V118" i="4" s="1"/>
  <c r="U116" i="4"/>
  <c r="V116" i="4" s="1"/>
  <c r="U114" i="4"/>
  <c r="V114" i="4" s="1"/>
  <c r="U112" i="4"/>
  <c r="V112" i="4" s="1"/>
  <c r="U110" i="4"/>
  <c r="V110" i="4" s="1"/>
  <c r="U108" i="4"/>
  <c r="V108" i="4" s="1"/>
  <c r="U106" i="4"/>
  <c r="V106" i="4" s="1"/>
  <c r="U104" i="4"/>
  <c r="V104" i="4" s="1"/>
  <c r="U102" i="4"/>
  <c r="V102" i="4" s="1"/>
  <c r="U100" i="4"/>
  <c r="V100" i="4" s="1"/>
  <c r="U98" i="4"/>
  <c r="V98" i="4" s="1"/>
  <c r="U96" i="4"/>
  <c r="V96" i="4" s="1"/>
  <c r="U94" i="4"/>
  <c r="V94" i="4" s="1"/>
  <c r="U92" i="4"/>
  <c r="V92" i="4" s="1"/>
  <c r="U90" i="4"/>
  <c r="V90" i="4" s="1"/>
  <c r="U88" i="4"/>
  <c r="V88" i="4" s="1"/>
  <c r="U86" i="4"/>
  <c r="V86" i="4" s="1"/>
  <c r="U84" i="4"/>
  <c r="V84" i="4" s="1"/>
  <c r="U82" i="4"/>
  <c r="V82" i="4" s="1"/>
  <c r="U80" i="4"/>
  <c r="V80" i="4" s="1"/>
  <c r="U76" i="4"/>
  <c r="V76" i="4" s="1"/>
  <c r="U74" i="4"/>
  <c r="V74" i="4" s="1"/>
  <c r="U72" i="4"/>
  <c r="V72" i="4" s="1"/>
  <c r="U70" i="4"/>
  <c r="V70" i="4" s="1"/>
  <c r="U68" i="4"/>
  <c r="V68" i="4" s="1"/>
  <c r="U66" i="4"/>
  <c r="V66" i="4" s="1"/>
  <c r="U64" i="4"/>
  <c r="V64" i="4" s="1"/>
  <c r="U62" i="4"/>
  <c r="V62" i="4" s="1"/>
  <c r="U60" i="4"/>
  <c r="V60" i="4" s="1"/>
  <c r="U58" i="4"/>
  <c r="V58" i="4" s="1"/>
  <c r="U56" i="4"/>
  <c r="V56" i="4" s="1"/>
  <c r="U54" i="4"/>
  <c r="V54" i="4" s="1"/>
  <c r="U52" i="4"/>
  <c r="V52" i="4" s="1"/>
  <c r="U50" i="4"/>
  <c r="V50" i="4" s="1"/>
  <c r="U48" i="4"/>
  <c r="V48" i="4" s="1"/>
  <c r="U46" i="4"/>
  <c r="V46" i="4" s="1"/>
  <c r="U44" i="4"/>
  <c r="V44" i="4" s="1"/>
  <c r="U42" i="4"/>
  <c r="V42" i="4" s="1"/>
  <c r="U40" i="4"/>
  <c r="V40" i="4" s="1"/>
  <c r="U38" i="4"/>
  <c r="V38" i="4" s="1"/>
  <c r="U36" i="4"/>
  <c r="V36" i="4" s="1"/>
  <c r="U34" i="4"/>
  <c r="V34" i="4" s="1"/>
  <c r="U32" i="4"/>
  <c r="V32" i="4" s="1"/>
  <c r="U30" i="4"/>
  <c r="V30" i="4" s="1"/>
  <c r="U28" i="4"/>
  <c r="V28" i="4" s="1"/>
  <c r="U26" i="4"/>
  <c r="V26" i="4" s="1"/>
  <c r="U24" i="4"/>
  <c r="V24" i="4" s="1"/>
  <c r="U22" i="4"/>
  <c r="V22" i="4" s="1"/>
  <c r="U20" i="4"/>
  <c r="V20" i="4" s="1"/>
  <c r="U18" i="4"/>
  <c r="V18" i="4" s="1"/>
  <c r="U16" i="4"/>
  <c r="V16" i="4" s="1"/>
  <c r="U12" i="4"/>
  <c r="V12" i="4" s="1"/>
  <c r="U10" i="4"/>
  <c r="V10" i="4" s="1"/>
  <c r="U8" i="4"/>
  <c r="V8" i="4" s="1"/>
  <c r="U436" i="4"/>
  <c r="V436" i="4" s="1"/>
  <c r="U444" i="4"/>
  <c r="V444" i="4" s="1"/>
  <c r="U452" i="4"/>
  <c r="V452" i="4" s="1"/>
  <c r="U460" i="4"/>
  <c r="V460" i="4" s="1"/>
  <c r="U500" i="4"/>
  <c r="V500" i="4" s="1"/>
  <c r="U439" i="4"/>
  <c r="V439" i="4" s="1"/>
  <c r="U447" i="4"/>
  <c r="V447" i="4" s="1"/>
  <c r="U455" i="4"/>
  <c r="V455" i="4" s="1"/>
  <c r="U463" i="4"/>
  <c r="V463" i="4" s="1"/>
  <c r="U385" i="4"/>
  <c r="V385" i="4" s="1"/>
  <c r="U383" i="4"/>
  <c r="V383" i="4" s="1"/>
  <c r="U381" i="4"/>
  <c r="V381" i="4" s="1"/>
  <c r="U379" i="4"/>
  <c r="V379" i="4" s="1"/>
  <c r="U377" i="4"/>
  <c r="V377" i="4" s="1"/>
  <c r="U375" i="4"/>
  <c r="V375" i="4" s="1"/>
  <c r="U373" i="4"/>
  <c r="V373" i="4" s="1"/>
  <c r="U371" i="4"/>
  <c r="V371" i="4" s="1"/>
  <c r="U369" i="4"/>
  <c r="V369" i="4" s="1"/>
  <c r="U367" i="4"/>
  <c r="V367" i="4" s="1"/>
  <c r="U365" i="4"/>
  <c r="V365" i="4" s="1"/>
  <c r="U363" i="4"/>
  <c r="V363" i="4" s="1"/>
  <c r="U361" i="4"/>
  <c r="V361" i="4" s="1"/>
  <c r="U359" i="4"/>
  <c r="V359" i="4" s="1"/>
  <c r="U357" i="4"/>
  <c r="V357" i="4" s="1"/>
  <c r="U355" i="4"/>
  <c r="V355" i="4" s="1"/>
  <c r="U353" i="4"/>
  <c r="V353" i="4" s="1"/>
  <c r="U351" i="4"/>
  <c r="V351" i="4" s="1"/>
  <c r="U347" i="4"/>
  <c r="V347" i="4" s="1"/>
  <c r="U339" i="4"/>
  <c r="V339" i="4" s="1"/>
  <c r="U331" i="4"/>
  <c r="V331" i="4" s="1"/>
  <c r="U327" i="4"/>
  <c r="V327" i="4" s="1"/>
  <c r="U325" i="4"/>
  <c r="V325" i="4" s="1"/>
  <c r="U323" i="4"/>
  <c r="V323" i="4" s="1"/>
  <c r="U321" i="4"/>
  <c r="V321" i="4" s="1"/>
  <c r="U319" i="4"/>
  <c r="V319" i="4" s="1"/>
  <c r="U317" i="4"/>
  <c r="V317" i="4" s="1"/>
  <c r="U315" i="4"/>
  <c r="V315" i="4" s="1"/>
  <c r="U313" i="4"/>
  <c r="V313" i="4" s="1"/>
  <c r="U311" i="4"/>
  <c r="V311" i="4" s="1"/>
  <c r="U309" i="4"/>
  <c r="V309" i="4" s="1"/>
  <c r="U307" i="4"/>
  <c r="V307" i="4" s="1"/>
  <c r="U305" i="4"/>
  <c r="V305" i="4" s="1"/>
  <c r="U303" i="4"/>
  <c r="V303" i="4" s="1"/>
  <c r="U301" i="4"/>
  <c r="V301" i="4" s="1"/>
  <c r="U299" i="4"/>
  <c r="V299" i="4" s="1"/>
  <c r="U297" i="4"/>
  <c r="V297" i="4" s="1"/>
  <c r="U295" i="4"/>
  <c r="V295" i="4" s="1"/>
  <c r="U293" i="4"/>
  <c r="V293" i="4" s="1"/>
  <c r="U291" i="4"/>
  <c r="V291" i="4" s="1"/>
  <c r="U289" i="4"/>
  <c r="V289" i="4" s="1"/>
  <c r="U287" i="4"/>
  <c r="V287" i="4" s="1"/>
  <c r="U285" i="4"/>
  <c r="V285" i="4" s="1"/>
  <c r="U283" i="4"/>
  <c r="V283" i="4" s="1"/>
  <c r="U281" i="4"/>
  <c r="V281" i="4" s="1"/>
  <c r="U279" i="4"/>
  <c r="V279" i="4" s="1"/>
  <c r="U277" i="4"/>
  <c r="V277" i="4" s="1"/>
  <c r="U275" i="4"/>
  <c r="V275" i="4" s="1"/>
  <c r="U273" i="4"/>
  <c r="V273" i="4" s="1"/>
  <c r="U271" i="4"/>
  <c r="V271" i="4" s="1"/>
  <c r="U269" i="4"/>
  <c r="V269" i="4" s="1"/>
  <c r="U267" i="4"/>
  <c r="V267" i="4" s="1"/>
  <c r="U265" i="4"/>
  <c r="V265" i="4" s="1"/>
  <c r="U263" i="4"/>
  <c r="V263" i="4" s="1"/>
  <c r="U261" i="4"/>
  <c r="V261" i="4" s="1"/>
  <c r="U259" i="4"/>
  <c r="V259" i="4" s="1"/>
  <c r="U257" i="4"/>
  <c r="V257" i="4" s="1"/>
  <c r="U255" i="4"/>
  <c r="V255" i="4" s="1"/>
  <c r="U253" i="4"/>
  <c r="V253" i="4" s="1"/>
  <c r="U251" i="4"/>
  <c r="V251" i="4" s="1"/>
  <c r="U249" i="4"/>
  <c r="V249" i="4" s="1"/>
  <c r="U247" i="4"/>
  <c r="V247" i="4" s="1"/>
  <c r="U245" i="4"/>
  <c r="V245" i="4" s="1"/>
  <c r="U243" i="4"/>
  <c r="V243" i="4" s="1"/>
  <c r="U239" i="4"/>
  <c r="V239" i="4" s="1"/>
  <c r="U235" i="4"/>
  <c r="V235" i="4" s="1"/>
  <c r="U231" i="4"/>
  <c r="V231" i="4" s="1"/>
  <c r="U227" i="4"/>
  <c r="V227" i="4" s="1"/>
  <c r="U223" i="4"/>
  <c r="V223" i="4" s="1"/>
  <c r="U219" i="4"/>
  <c r="V219" i="4" s="1"/>
  <c r="U215" i="4"/>
  <c r="V215" i="4" s="1"/>
  <c r="U211" i="4"/>
  <c r="V211" i="4" s="1"/>
  <c r="U207" i="4"/>
  <c r="V207" i="4" s="1"/>
  <c r="U203" i="4"/>
  <c r="V203" i="4" s="1"/>
  <c r="U201" i="4"/>
  <c r="V201" i="4" s="1"/>
  <c r="U199" i="4"/>
  <c r="V199" i="4" s="1"/>
  <c r="U197" i="4"/>
  <c r="V197" i="4" s="1"/>
  <c r="U195" i="4"/>
  <c r="V195" i="4" s="1"/>
  <c r="U193" i="4"/>
  <c r="V193" i="4" s="1"/>
  <c r="U191" i="4"/>
  <c r="V191" i="4" s="1"/>
  <c r="U189" i="4"/>
  <c r="V189" i="4" s="1"/>
  <c r="U187" i="4"/>
  <c r="V187" i="4" s="1"/>
  <c r="U185" i="4"/>
  <c r="V185" i="4" s="1"/>
  <c r="U177" i="4"/>
  <c r="V177" i="4" s="1"/>
  <c r="U175" i="4"/>
  <c r="V175" i="4" s="1"/>
  <c r="U173" i="4"/>
  <c r="V173" i="4" s="1"/>
  <c r="U171" i="4"/>
  <c r="V171" i="4" s="1"/>
  <c r="U169" i="4"/>
  <c r="V169" i="4" s="1"/>
  <c r="U167" i="4"/>
  <c r="V167" i="4" s="1"/>
  <c r="U165" i="4"/>
  <c r="V165" i="4" s="1"/>
  <c r="U163" i="4"/>
  <c r="V163" i="4" s="1"/>
  <c r="U161" i="4"/>
  <c r="V161" i="4" s="1"/>
  <c r="U159" i="4"/>
  <c r="V159" i="4" s="1"/>
  <c r="U157" i="4"/>
  <c r="V157" i="4" s="1"/>
  <c r="U155" i="4"/>
  <c r="V155" i="4" s="1"/>
  <c r="U153" i="4"/>
  <c r="V153" i="4" s="1"/>
  <c r="U151" i="4"/>
  <c r="V151" i="4" s="1"/>
  <c r="U149" i="4"/>
  <c r="V149" i="4" s="1"/>
  <c r="U147" i="4"/>
  <c r="V147" i="4" s="1"/>
  <c r="U145" i="4"/>
  <c r="V145" i="4" s="1"/>
  <c r="U143" i="4"/>
  <c r="V143" i="4" s="1"/>
  <c r="U141" i="4"/>
  <c r="V141" i="4" s="1"/>
  <c r="U139" i="4"/>
  <c r="V139" i="4" s="1"/>
  <c r="U137" i="4"/>
  <c r="V137" i="4" s="1"/>
  <c r="U135" i="4"/>
  <c r="V135" i="4" s="1"/>
  <c r="U133" i="4"/>
  <c r="V133" i="4" s="1"/>
  <c r="U131" i="4"/>
  <c r="V131" i="4" s="1"/>
  <c r="U129" i="4"/>
  <c r="V129" i="4" s="1"/>
  <c r="U127" i="4"/>
  <c r="V127" i="4" s="1"/>
  <c r="U125" i="4"/>
  <c r="V125" i="4" s="1"/>
  <c r="U123" i="4"/>
  <c r="V123" i="4" s="1"/>
  <c r="U121" i="4"/>
  <c r="V121" i="4" s="1"/>
  <c r="U119" i="4"/>
  <c r="V119" i="4" s="1"/>
  <c r="U117" i="4"/>
  <c r="V117" i="4" s="1"/>
  <c r="U115" i="4"/>
  <c r="V115" i="4" s="1"/>
  <c r="U113" i="4"/>
  <c r="V113" i="4" s="1"/>
  <c r="U111" i="4"/>
  <c r="V111" i="4" s="1"/>
  <c r="U109" i="4"/>
  <c r="V109" i="4" s="1"/>
  <c r="U107" i="4"/>
  <c r="V107" i="4" s="1"/>
  <c r="U105" i="4"/>
  <c r="V105" i="4" s="1"/>
  <c r="U103" i="4"/>
  <c r="V103" i="4" s="1"/>
  <c r="U101" i="4"/>
  <c r="V101" i="4" s="1"/>
  <c r="U99" i="4"/>
  <c r="V99" i="4" s="1"/>
  <c r="U97" i="4"/>
  <c r="V97" i="4" s="1"/>
  <c r="U95" i="4"/>
  <c r="V95" i="4" s="1"/>
  <c r="U93" i="4"/>
  <c r="V93" i="4" s="1"/>
  <c r="U91" i="4"/>
  <c r="V91" i="4" s="1"/>
  <c r="U89" i="4"/>
  <c r="V89" i="4" s="1"/>
  <c r="U87" i="4"/>
  <c r="V87" i="4" s="1"/>
  <c r="U85" i="4"/>
  <c r="V85" i="4" s="1"/>
  <c r="U83" i="4"/>
  <c r="V83" i="4" s="1"/>
  <c r="U81" i="4"/>
  <c r="V81" i="4" s="1"/>
  <c r="U79" i="4"/>
  <c r="V79" i="4" s="1"/>
  <c r="U77" i="4"/>
  <c r="V77" i="4" s="1"/>
  <c r="U75" i="4"/>
  <c r="V75" i="4" s="1"/>
  <c r="U73" i="4"/>
  <c r="V73" i="4" s="1"/>
  <c r="U71" i="4"/>
  <c r="V71" i="4" s="1"/>
  <c r="U69" i="4"/>
  <c r="V69" i="4" s="1"/>
  <c r="U67" i="4"/>
  <c r="V67" i="4" s="1"/>
  <c r="U65" i="4"/>
  <c r="V65" i="4" s="1"/>
  <c r="U63" i="4"/>
  <c r="V63" i="4" s="1"/>
  <c r="U61" i="4"/>
  <c r="V61" i="4" s="1"/>
  <c r="U59" i="4"/>
  <c r="V59" i="4" s="1"/>
  <c r="U57" i="4"/>
  <c r="V57" i="4" s="1"/>
  <c r="U55" i="4"/>
  <c r="V55" i="4" s="1"/>
  <c r="U53" i="4"/>
  <c r="V53" i="4" s="1"/>
  <c r="U51" i="4"/>
  <c r="V51" i="4" s="1"/>
  <c r="U49" i="4"/>
  <c r="V49" i="4" s="1"/>
  <c r="U47" i="4"/>
  <c r="V47" i="4" s="1"/>
  <c r="U45" i="4"/>
  <c r="V45" i="4" s="1"/>
  <c r="U43" i="4"/>
  <c r="V43" i="4" s="1"/>
  <c r="U41" i="4"/>
  <c r="V41" i="4" s="1"/>
  <c r="U39" i="4"/>
  <c r="V39" i="4" s="1"/>
  <c r="U37" i="4"/>
  <c r="V37" i="4" s="1"/>
  <c r="U35" i="4"/>
  <c r="V35" i="4" s="1"/>
  <c r="U33" i="4"/>
  <c r="V33" i="4" s="1"/>
  <c r="U31" i="4"/>
  <c r="V31" i="4" s="1"/>
  <c r="U29" i="4"/>
  <c r="V29" i="4" s="1"/>
  <c r="U27" i="4"/>
  <c r="V27" i="4" s="1"/>
  <c r="U25" i="4"/>
  <c r="V25" i="4" s="1"/>
  <c r="U23" i="4"/>
  <c r="V23" i="4" s="1"/>
  <c r="U21" i="4"/>
  <c r="V21" i="4" s="1"/>
  <c r="U19" i="4"/>
  <c r="V19" i="4" s="1"/>
  <c r="U17" i="4"/>
  <c r="V17" i="4" s="1"/>
  <c r="U15" i="4"/>
  <c r="V15" i="4" s="1"/>
  <c r="U13" i="4"/>
  <c r="V13" i="4" s="1"/>
  <c r="U11" i="4"/>
  <c r="V11" i="4" s="1"/>
  <c r="U9" i="4"/>
  <c r="V9" i="4" s="1"/>
  <c r="U7" i="4"/>
  <c r="V7" i="4" s="1"/>
  <c r="U6" i="3"/>
  <c r="V6" i="3" s="1"/>
  <c r="U10" i="3"/>
  <c r="V10" i="3" s="1"/>
  <c r="U14" i="3"/>
  <c r="V14" i="3" s="1"/>
  <c r="U18" i="3"/>
  <c r="V18" i="3" s="1"/>
  <c r="U22" i="3"/>
  <c r="V22" i="3" s="1"/>
  <c r="U26" i="3"/>
  <c r="V26" i="3" s="1"/>
  <c r="U30" i="3"/>
  <c r="V30" i="3" s="1"/>
  <c r="U34" i="3"/>
  <c r="V34" i="3" s="1"/>
  <c r="U38" i="3"/>
  <c r="V38" i="3" s="1"/>
  <c r="U42" i="3"/>
  <c r="V42" i="3" s="1"/>
  <c r="U46" i="3"/>
  <c r="V46" i="3" s="1"/>
  <c r="U50" i="3"/>
  <c r="V50" i="3" s="1"/>
  <c r="U54" i="3"/>
  <c r="V54" i="3" s="1"/>
  <c r="U58" i="3"/>
  <c r="V58" i="3" s="1"/>
  <c r="U62" i="3"/>
  <c r="V62" i="3" s="1"/>
  <c r="U66" i="3"/>
  <c r="V66" i="3" s="1"/>
  <c r="U70" i="3"/>
  <c r="V70" i="3" s="1"/>
  <c r="U74" i="3"/>
  <c r="V74" i="3" s="1"/>
  <c r="U78" i="3"/>
  <c r="V78" i="3" s="1"/>
  <c r="U82" i="3"/>
  <c r="V82" i="3" s="1"/>
  <c r="U86" i="3"/>
  <c r="V86" i="3" s="1"/>
  <c r="U90" i="3"/>
  <c r="V90" i="3" s="1"/>
  <c r="U94" i="3"/>
  <c r="V94" i="3" s="1"/>
  <c r="U98" i="3"/>
  <c r="V98" i="3" s="1"/>
  <c r="U102" i="3"/>
  <c r="V102" i="3" s="1"/>
  <c r="U106" i="3"/>
  <c r="V106" i="3" s="1"/>
  <c r="U110" i="3"/>
  <c r="V110" i="3" s="1"/>
  <c r="U114" i="3"/>
  <c r="V114" i="3" s="1"/>
  <c r="U118" i="3"/>
  <c r="V118" i="3" s="1"/>
  <c r="U122" i="3"/>
  <c r="V122" i="3" s="1"/>
  <c r="U126" i="3"/>
  <c r="V126" i="3" s="1"/>
  <c r="U130" i="3"/>
  <c r="V130" i="3" s="1"/>
  <c r="U134" i="3"/>
  <c r="V134" i="3" s="1"/>
  <c r="U138" i="3"/>
  <c r="V138" i="3" s="1"/>
  <c r="U142" i="3"/>
  <c r="V142" i="3" s="1"/>
  <c r="U146" i="3"/>
  <c r="V146" i="3" s="1"/>
  <c r="U150" i="3"/>
  <c r="V150" i="3" s="1"/>
  <c r="U154" i="3"/>
  <c r="V154" i="3" s="1"/>
  <c r="U158" i="3"/>
  <c r="V158" i="3" s="1"/>
  <c r="U162" i="3"/>
  <c r="V162" i="3" s="1"/>
  <c r="U166" i="3"/>
  <c r="V166" i="3" s="1"/>
  <c r="U170" i="3"/>
  <c r="V170" i="3" s="1"/>
  <c r="U5" i="3"/>
  <c r="V5" i="3" s="1"/>
  <c r="U13" i="3"/>
  <c r="V13" i="3" s="1"/>
  <c r="U21" i="3"/>
  <c r="V21" i="3" s="1"/>
  <c r="U29" i="3"/>
  <c r="V29" i="3" s="1"/>
  <c r="U37" i="3"/>
  <c r="V37" i="3" s="1"/>
  <c r="U45" i="3"/>
  <c r="V45" i="3" s="1"/>
  <c r="U53" i="3"/>
  <c r="V53" i="3" s="1"/>
  <c r="U61" i="3"/>
  <c r="V61" i="3" s="1"/>
  <c r="U69" i="3"/>
  <c r="V69" i="3" s="1"/>
  <c r="U77" i="3"/>
  <c r="V77" i="3" s="1"/>
  <c r="U85" i="3"/>
  <c r="V85" i="3" s="1"/>
  <c r="U93" i="3"/>
  <c r="V93" i="3" s="1"/>
  <c r="U101" i="3"/>
  <c r="V101" i="3" s="1"/>
  <c r="U109" i="3"/>
  <c r="V109" i="3" s="1"/>
  <c r="U117" i="3"/>
  <c r="V117" i="3" s="1"/>
  <c r="U125" i="3"/>
  <c r="V125" i="3" s="1"/>
  <c r="U133" i="3"/>
  <c r="V133" i="3" s="1"/>
  <c r="U141" i="3"/>
  <c r="V141" i="3" s="1"/>
  <c r="U149" i="3"/>
  <c r="V149" i="3" s="1"/>
  <c r="U157" i="3"/>
  <c r="V157" i="3" s="1"/>
  <c r="U165" i="3"/>
  <c r="V165" i="3" s="1"/>
  <c r="U173" i="3"/>
  <c r="V173" i="3" s="1"/>
  <c r="U177" i="3"/>
  <c r="V177" i="3" s="1"/>
  <c r="U181" i="3"/>
  <c r="V181" i="3" s="1"/>
  <c r="U185" i="3"/>
  <c r="V185" i="3" s="1"/>
  <c r="U189" i="3"/>
  <c r="V189" i="3" s="1"/>
  <c r="U193" i="3"/>
  <c r="V193" i="3" s="1"/>
  <c r="U197" i="3"/>
  <c r="V197" i="3" s="1"/>
  <c r="U201" i="3"/>
  <c r="V201" i="3" s="1"/>
  <c r="U205" i="3"/>
  <c r="V205" i="3" s="1"/>
  <c r="U209" i="3"/>
  <c r="V209" i="3" s="1"/>
  <c r="U213" i="3"/>
  <c r="V213" i="3" s="1"/>
  <c r="U217" i="3"/>
  <c r="V217" i="3" s="1"/>
  <c r="U221" i="3"/>
  <c r="V221" i="3" s="1"/>
  <c r="U225" i="3"/>
  <c r="V225" i="3" s="1"/>
  <c r="U229" i="3"/>
  <c r="V229" i="3" s="1"/>
  <c r="U233" i="3"/>
  <c r="V233" i="3" s="1"/>
  <c r="U237" i="3"/>
  <c r="V237" i="3" s="1"/>
  <c r="U241" i="3"/>
  <c r="V241" i="3" s="1"/>
  <c r="U245" i="3"/>
  <c r="V245" i="3" s="1"/>
  <c r="U249" i="3"/>
  <c r="V249" i="3" s="1"/>
  <c r="U253" i="3"/>
  <c r="V253" i="3" s="1"/>
  <c r="U257" i="3"/>
  <c r="V257" i="3" s="1"/>
  <c r="U261" i="3"/>
  <c r="V261" i="3" s="1"/>
  <c r="U265" i="3"/>
  <c r="V265" i="3" s="1"/>
  <c r="U269" i="3"/>
  <c r="V269" i="3" s="1"/>
  <c r="U273" i="3"/>
  <c r="V273" i="3" s="1"/>
  <c r="U277" i="3"/>
  <c r="V277" i="3" s="1"/>
  <c r="U281" i="3"/>
  <c r="V281" i="3" s="1"/>
  <c r="U285" i="3"/>
  <c r="V285" i="3" s="1"/>
  <c r="U289" i="3"/>
  <c r="V289" i="3" s="1"/>
  <c r="U293" i="3"/>
  <c r="V293" i="3" s="1"/>
  <c r="U297" i="3"/>
  <c r="V297" i="3" s="1"/>
  <c r="U301" i="3"/>
  <c r="V301" i="3" s="1"/>
  <c r="U305" i="3"/>
  <c r="V305" i="3" s="1"/>
  <c r="U309" i="3"/>
  <c r="V309" i="3" s="1"/>
  <c r="U313" i="3"/>
  <c r="V313" i="3" s="1"/>
  <c r="U317" i="3"/>
  <c r="V317" i="3" s="1"/>
  <c r="U321" i="3"/>
  <c r="V321" i="3" s="1"/>
  <c r="U325" i="3"/>
  <c r="V325" i="3" s="1"/>
  <c r="U329" i="3"/>
  <c r="V329" i="3" s="1"/>
  <c r="U333" i="3"/>
  <c r="V333" i="3" s="1"/>
  <c r="U337" i="3"/>
  <c r="V337" i="3" s="1"/>
  <c r="U341" i="3"/>
  <c r="V341" i="3" s="1"/>
  <c r="U345" i="3"/>
  <c r="V345" i="3" s="1"/>
  <c r="U349" i="3"/>
  <c r="V349" i="3" s="1"/>
  <c r="U353" i="3"/>
  <c r="V353" i="3" s="1"/>
  <c r="U357" i="3"/>
  <c r="V357" i="3" s="1"/>
  <c r="U361" i="3"/>
  <c r="V361" i="3" s="1"/>
  <c r="U365" i="3"/>
  <c r="V365" i="3" s="1"/>
  <c r="U369" i="3"/>
  <c r="V369" i="3" s="1"/>
  <c r="U373" i="3"/>
  <c r="V373" i="3" s="1"/>
  <c r="U377" i="3"/>
  <c r="V377" i="3" s="1"/>
  <c r="U381" i="3"/>
  <c r="V381" i="3" s="1"/>
  <c r="U385" i="3"/>
  <c r="V385" i="3" s="1"/>
  <c r="U389" i="3"/>
  <c r="V389" i="3" s="1"/>
  <c r="U393" i="3"/>
  <c r="V393" i="3" s="1"/>
  <c r="U397" i="3"/>
  <c r="V397" i="3" s="1"/>
  <c r="U401" i="3"/>
  <c r="V401" i="3" s="1"/>
  <c r="U405" i="3"/>
  <c r="V405" i="3" s="1"/>
  <c r="U409" i="3"/>
  <c r="V409" i="3" s="1"/>
  <c r="U413" i="3"/>
  <c r="V413" i="3" s="1"/>
  <c r="U417" i="3"/>
  <c r="V417" i="3" s="1"/>
  <c r="U421" i="3"/>
  <c r="V421" i="3" s="1"/>
  <c r="U425" i="3"/>
  <c r="V425" i="3" s="1"/>
  <c r="U4" i="3"/>
  <c r="V4" i="3" s="1"/>
  <c r="U8" i="3"/>
  <c r="V8" i="3" s="1"/>
  <c r="U12" i="3"/>
  <c r="V12" i="3" s="1"/>
  <c r="U16" i="3"/>
  <c r="V16" i="3" s="1"/>
  <c r="U20" i="3"/>
  <c r="V20" i="3" s="1"/>
  <c r="U24" i="3"/>
  <c r="V24" i="3" s="1"/>
  <c r="U28" i="3"/>
  <c r="V28" i="3" s="1"/>
  <c r="U32" i="3"/>
  <c r="V32" i="3" s="1"/>
  <c r="U36" i="3"/>
  <c r="V36" i="3" s="1"/>
  <c r="U40" i="3"/>
  <c r="V40" i="3" s="1"/>
  <c r="U44" i="3"/>
  <c r="V44" i="3" s="1"/>
  <c r="U48" i="3"/>
  <c r="V48" i="3" s="1"/>
  <c r="U52" i="3"/>
  <c r="V52" i="3" s="1"/>
  <c r="U56" i="3"/>
  <c r="V56" i="3" s="1"/>
  <c r="U60" i="3"/>
  <c r="V60" i="3" s="1"/>
  <c r="U64" i="3"/>
  <c r="V64" i="3" s="1"/>
  <c r="U68" i="3"/>
  <c r="V68" i="3" s="1"/>
  <c r="U72" i="3"/>
  <c r="V72" i="3" s="1"/>
  <c r="U76" i="3"/>
  <c r="V76" i="3" s="1"/>
  <c r="U80" i="3"/>
  <c r="V80" i="3" s="1"/>
  <c r="U84" i="3"/>
  <c r="V84" i="3" s="1"/>
  <c r="U88" i="3"/>
  <c r="V88" i="3" s="1"/>
  <c r="U92" i="3"/>
  <c r="V92" i="3" s="1"/>
  <c r="U96" i="3"/>
  <c r="V96" i="3" s="1"/>
  <c r="U100" i="3"/>
  <c r="V100" i="3" s="1"/>
  <c r="U104" i="3"/>
  <c r="V104" i="3" s="1"/>
  <c r="U108" i="3"/>
  <c r="V108" i="3" s="1"/>
  <c r="U112" i="3"/>
  <c r="V112" i="3" s="1"/>
  <c r="U116" i="3"/>
  <c r="V116" i="3" s="1"/>
  <c r="U120" i="3"/>
  <c r="V120" i="3" s="1"/>
  <c r="U124" i="3"/>
  <c r="V124" i="3" s="1"/>
  <c r="U128" i="3"/>
  <c r="V128" i="3" s="1"/>
  <c r="U132" i="3"/>
  <c r="V132" i="3" s="1"/>
  <c r="U136" i="3"/>
  <c r="V136" i="3" s="1"/>
  <c r="U140" i="3"/>
  <c r="V140" i="3" s="1"/>
  <c r="U144" i="3"/>
  <c r="V144" i="3" s="1"/>
  <c r="U148" i="3"/>
  <c r="V148" i="3" s="1"/>
  <c r="U152" i="3"/>
  <c r="V152" i="3" s="1"/>
  <c r="U156" i="3"/>
  <c r="V156" i="3" s="1"/>
  <c r="U160" i="3"/>
  <c r="V160" i="3" s="1"/>
  <c r="U164" i="3"/>
  <c r="V164" i="3" s="1"/>
  <c r="U168" i="3"/>
  <c r="V168" i="3" s="1"/>
  <c r="U172" i="3"/>
  <c r="V172" i="3" s="1"/>
  <c r="U9" i="3"/>
  <c r="V9" i="3" s="1"/>
  <c r="U17" i="3"/>
  <c r="V17" i="3" s="1"/>
  <c r="U25" i="3"/>
  <c r="V25" i="3" s="1"/>
  <c r="U33" i="3"/>
  <c r="V33" i="3" s="1"/>
  <c r="U41" i="3"/>
  <c r="V41" i="3" s="1"/>
  <c r="U49" i="3"/>
  <c r="V49" i="3" s="1"/>
  <c r="U57" i="3"/>
  <c r="V57" i="3" s="1"/>
  <c r="U65" i="3"/>
  <c r="V65" i="3" s="1"/>
  <c r="U73" i="3"/>
  <c r="V73" i="3" s="1"/>
  <c r="U81" i="3"/>
  <c r="V81" i="3" s="1"/>
  <c r="U89" i="3"/>
  <c r="V89" i="3" s="1"/>
  <c r="U97" i="3"/>
  <c r="V97" i="3" s="1"/>
  <c r="U105" i="3"/>
  <c r="V105" i="3" s="1"/>
  <c r="U113" i="3"/>
  <c r="V113" i="3" s="1"/>
  <c r="U121" i="3"/>
  <c r="V121" i="3" s="1"/>
  <c r="U129" i="3"/>
  <c r="V129" i="3" s="1"/>
  <c r="U137" i="3"/>
  <c r="V137" i="3" s="1"/>
  <c r="U145" i="3"/>
  <c r="V145" i="3" s="1"/>
  <c r="U153" i="3"/>
  <c r="V153" i="3" s="1"/>
  <c r="U161" i="3"/>
  <c r="V161" i="3" s="1"/>
  <c r="U169" i="3"/>
  <c r="V169" i="3" s="1"/>
  <c r="U175" i="3"/>
  <c r="V175" i="3" s="1"/>
  <c r="U179" i="3"/>
  <c r="V179" i="3" s="1"/>
  <c r="U183" i="3"/>
  <c r="V183" i="3" s="1"/>
  <c r="U187" i="3"/>
  <c r="V187" i="3" s="1"/>
  <c r="U191" i="3"/>
  <c r="V191" i="3" s="1"/>
  <c r="U195" i="3"/>
  <c r="V195" i="3" s="1"/>
  <c r="U199" i="3"/>
  <c r="V199" i="3" s="1"/>
  <c r="U203" i="3"/>
  <c r="V203" i="3" s="1"/>
  <c r="U207" i="3"/>
  <c r="V207" i="3" s="1"/>
  <c r="U211" i="3"/>
  <c r="V211" i="3" s="1"/>
  <c r="U215" i="3"/>
  <c r="V215" i="3" s="1"/>
  <c r="U219" i="3"/>
  <c r="V219" i="3" s="1"/>
  <c r="U223" i="3"/>
  <c r="V223" i="3" s="1"/>
  <c r="U227" i="3"/>
  <c r="V227" i="3" s="1"/>
  <c r="U231" i="3"/>
  <c r="V231" i="3" s="1"/>
  <c r="U235" i="3"/>
  <c r="V235" i="3" s="1"/>
  <c r="U239" i="3"/>
  <c r="V239" i="3" s="1"/>
  <c r="U243" i="3"/>
  <c r="V243" i="3" s="1"/>
  <c r="U247" i="3"/>
  <c r="V247" i="3" s="1"/>
  <c r="U251" i="3"/>
  <c r="V251" i="3" s="1"/>
  <c r="U255" i="3"/>
  <c r="V255" i="3" s="1"/>
  <c r="U259" i="3"/>
  <c r="V259" i="3" s="1"/>
  <c r="U263" i="3"/>
  <c r="V263" i="3" s="1"/>
  <c r="U267" i="3"/>
  <c r="V267" i="3" s="1"/>
  <c r="U271" i="3"/>
  <c r="V271" i="3" s="1"/>
  <c r="U275" i="3"/>
  <c r="V275" i="3" s="1"/>
  <c r="U279" i="3"/>
  <c r="V279" i="3" s="1"/>
  <c r="U283" i="3"/>
  <c r="V283" i="3" s="1"/>
  <c r="U287" i="3"/>
  <c r="V287" i="3" s="1"/>
  <c r="U291" i="3"/>
  <c r="V291" i="3" s="1"/>
  <c r="U295" i="3"/>
  <c r="V295" i="3" s="1"/>
  <c r="U299" i="3"/>
  <c r="V299" i="3" s="1"/>
  <c r="U303" i="3"/>
  <c r="V303" i="3" s="1"/>
  <c r="U307" i="3"/>
  <c r="V307" i="3" s="1"/>
  <c r="U311" i="3"/>
  <c r="V311" i="3" s="1"/>
  <c r="U315" i="3"/>
  <c r="V315" i="3" s="1"/>
  <c r="U319" i="3"/>
  <c r="V319" i="3" s="1"/>
  <c r="U323" i="3"/>
  <c r="V323" i="3" s="1"/>
  <c r="U327" i="3"/>
  <c r="V327" i="3" s="1"/>
  <c r="U331" i="3"/>
  <c r="V331" i="3" s="1"/>
  <c r="U335" i="3"/>
  <c r="V335" i="3" s="1"/>
  <c r="U339" i="3"/>
  <c r="V339" i="3" s="1"/>
  <c r="U343" i="3"/>
  <c r="V343" i="3" s="1"/>
  <c r="U347" i="3"/>
  <c r="V347" i="3" s="1"/>
  <c r="U351" i="3"/>
  <c r="V351" i="3" s="1"/>
  <c r="U355" i="3"/>
  <c r="V355" i="3" s="1"/>
  <c r="U359" i="3"/>
  <c r="V359" i="3" s="1"/>
  <c r="U363" i="3"/>
  <c r="V363" i="3" s="1"/>
  <c r="U367" i="3"/>
  <c r="V367" i="3" s="1"/>
  <c r="U371" i="3"/>
  <c r="V371" i="3" s="1"/>
  <c r="U375" i="3"/>
  <c r="V375" i="3" s="1"/>
  <c r="U379" i="3"/>
  <c r="V379" i="3" s="1"/>
  <c r="U383" i="3"/>
  <c r="V383" i="3" s="1"/>
  <c r="U387" i="3"/>
  <c r="V387" i="3" s="1"/>
  <c r="U391" i="3"/>
  <c r="V391" i="3" s="1"/>
  <c r="U395" i="3"/>
  <c r="V395" i="3" s="1"/>
  <c r="U399" i="3"/>
  <c r="V399" i="3" s="1"/>
  <c r="U403" i="3"/>
  <c r="V403" i="3" s="1"/>
  <c r="U407" i="3"/>
  <c r="V407" i="3" s="1"/>
  <c r="U411" i="3"/>
  <c r="V411" i="3" s="1"/>
  <c r="U415" i="3"/>
  <c r="V415" i="3" s="1"/>
  <c r="U419" i="3"/>
  <c r="V419" i="3" s="1"/>
  <c r="U423" i="3"/>
  <c r="V423" i="3" s="1"/>
  <c r="U427" i="3"/>
  <c r="V427" i="3" s="1"/>
  <c r="I5" i="3"/>
  <c r="J5" i="3" s="1"/>
  <c r="I9" i="3"/>
  <c r="J9" i="3" s="1"/>
  <c r="I13" i="3"/>
  <c r="I17" i="3"/>
  <c r="J17" i="3" s="1"/>
  <c r="I21" i="3"/>
  <c r="J21" i="3" s="1"/>
  <c r="I25" i="3"/>
  <c r="J25" i="3" s="1"/>
  <c r="I29" i="3"/>
  <c r="J29" i="3" s="1"/>
  <c r="I33" i="3"/>
  <c r="J33" i="3" s="1"/>
  <c r="I37" i="3"/>
  <c r="J37" i="3" s="1"/>
  <c r="I41" i="3"/>
  <c r="J41" i="3" s="1"/>
  <c r="I45" i="3"/>
  <c r="J45" i="3" s="1"/>
  <c r="I49" i="3"/>
  <c r="J49" i="3" s="1"/>
  <c r="I53" i="3"/>
  <c r="J53" i="3" s="1"/>
  <c r="I57" i="3"/>
  <c r="J57" i="3" s="1"/>
  <c r="I61" i="3"/>
  <c r="J61" i="3" s="1"/>
  <c r="I65" i="3"/>
  <c r="J65" i="3" s="1"/>
  <c r="I69" i="3"/>
  <c r="J69" i="3" s="1"/>
  <c r="I73" i="3"/>
  <c r="J73" i="3" s="1"/>
  <c r="I77" i="3"/>
  <c r="J77" i="3" s="1"/>
  <c r="I81" i="3"/>
  <c r="J81" i="3" s="1"/>
  <c r="I85" i="3"/>
  <c r="J85" i="3" s="1"/>
  <c r="I89" i="3"/>
  <c r="J89" i="3" s="1"/>
  <c r="I93" i="3"/>
  <c r="J93" i="3" s="1"/>
  <c r="I97" i="3"/>
  <c r="J97" i="3" s="1"/>
  <c r="I101" i="3"/>
  <c r="J101" i="3" s="1"/>
  <c r="I105" i="3"/>
  <c r="J105" i="3" s="1"/>
  <c r="I109" i="3"/>
  <c r="J109" i="3" s="1"/>
  <c r="I113" i="3"/>
  <c r="J113" i="3" s="1"/>
  <c r="I117" i="3"/>
  <c r="J117" i="3" s="1"/>
  <c r="I121" i="3"/>
  <c r="J121" i="3" s="1"/>
  <c r="I125" i="3"/>
  <c r="J125" i="3" s="1"/>
  <c r="I129" i="3"/>
  <c r="J129" i="3" s="1"/>
  <c r="I133" i="3"/>
  <c r="J133" i="3" s="1"/>
  <c r="I137" i="3"/>
  <c r="J137" i="3" s="1"/>
  <c r="I141" i="3"/>
  <c r="J141" i="3" s="1"/>
  <c r="I145" i="3"/>
  <c r="J145" i="3" s="1"/>
  <c r="I149" i="3"/>
  <c r="J149" i="3" s="1"/>
  <c r="I153" i="3"/>
  <c r="J153" i="3" s="1"/>
  <c r="I157" i="3"/>
  <c r="J157" i="3" s="1"/>
  <c r="I161" i="3"/>
  <c r="J161" i="3" s="1"/>
  <c r="I165" i="3"/>
  <c r="J165" i="3" s="1"/>
  <c r="I169" i="3"/>
  <c r="J169" i="3" s="1"/>
  <c r="I173" i="3"/>
  <c r="J173" i="3" s="1"/>
  <c r="I177" i="3"/>
  <c r="J177" i="3" s="1"/>
  <c r="I181" i="3"/>
  <c r="J181" i="3" s="1"/>
  <c r="I185" i="3"/>
  <c r="J185" i="3" s="1"/>
  <c r="I189" i="3"/>
  <c r="J189" i="3" s="1"/>
  <c r="I193" i="3"/>
  <c r="J193" i="3" s="1"/>
  <c r="I197" i="3"/>
  <c r="J197" i="3" s="1"/>
  <c r="I201" i="3"/>
  <c r="J201" i="3" s="1"/>
  <c r="I205" i="3"/>
  <c r="J205" i="3" s="1"/>
  <c r="I209" i="3"/>
  <c r="J209" i="3" s="1"/>
  <c r="I213" i="3"/>
  <c r="J213" i="3" s="1"/>
  <c r="I217" i="3"/>
  <c r="J217" i="3" s="1"/>
  <c r="I221" i="3"/>
  <c r="J221" i="3" s="1"/>
  <c r="I225" i="3"/>
  <c r="J225" i="3" s="1"/>
  <c r="I229" i="3"/>
  <c r="J229" i="3" s="1"/>
  <c r="I233" i="3"/>
  <c r="J233" i="3" s="1"/>
  <c r="I237" i="3"/>
  <c r="J237" i="3" s="1"/>
  <c r="I241" i="3"/>
  <c r="J241" i="3" s="1"/>
  <c r="I245" i="3"/>
  <c r="J245" i="3" s="1"/>
  <c r="I249" i="3"/>
  <c r="J249" i="3" s="1"/>
  <c r="I253" i="3"/>
  <c r="J253" i="3" s="1"/>
  <c r="I257" i="3"/>
  <c r="J257" i="3" s="1"/>
  <c r="I261" i="3"/>
  <c r="J261" i="3" s="1"/>
  <c r="I265" i="3"/>
  <c r="J265" i="3" s="1"/>
  <c r="I269" i="3"/>
  <c r="J269" i="3" s="1"/>
  <c r="I273" i="3"/>
  <c r="J273" i="3" s="1"/>
  <c r="I277" i="3"/>
  <c r="J277" i="3" s="1"/>
  <c r="I281" i="3"/>
  <c r="J281" i="3" s="1"/>
  <c r="I285" i="3"/>
  <c r="J285" i="3" s="1"/>
  <c r="I289" i="3"/>
  <c r="J289" i="3" s="1"/>
  <c r="I293" i="3"/>
  <c r="J293" i="3" s="1"/>
  <c r="I297" i="3"/>
  <c r="J297" i="3" s="1"/>
  <c r="I301" i="3"/>
  <c r="J301" i="3" s="1"/>
  <c r="I305" i="3"/>
  <c r="J305" i="3" s="1"/>
  <c r="I309" i="3"/>
  <c r="J309" i="3" s="1"/>
  <c r="I313" i="3"/>
  <c r="J313" i="3" s="1"/>
  <c r="I317" i="3"/>
  <c r="J317" i="3" s="1"/>
  <c r="I321" i="3"/>
  <c r="J321" i="3" s="1"/>
  <c r="I6" i="3"/>
  <c r="J6" i="3" s="1"/>
  <c r="I10" i="3"/>
  <c r="J10" i="3" s="1"/>
  <c r="I14" i="3"/>
  <c r="J14" i="3" s="1"/>
  <c r="I18" i="3"/>
  <c r="J18" i="3" s="1"/>
  <c r="I22" i="3"/>
  <c r="J22" i="3" s="1"/>
  <c r="I26" i="3"/>
  <c r="J26" i="3" s="1"/>
  <c r="I30" i="3"/>
  <c r="J30" i="3" s="1"/>
  <c r="I34" i="3"/>
  <c r="J34" i="3" s="1"/>
  <c r="I38" i="3"/>
  <c r="J38" i="3" s="1"/>
  <c r="I42" i="3"/>
  <c r="J42" i="3" s="1"/>
  <c r="I46" i="3"/>
  <c r="J46" i="3" s="1"/>
  <c r="I50" i="3"/>
  <c r="J50" i="3" s="1"/>
  <c r="I54" i="3"/>
  <c r="J54" i="3" s="1"/>
  <c r="I58" i="3"/>
  <c r="J58" i="3" s="1"/>
  <c r="I62" i="3"/>
  <c r="J62" i="3" s="1"/>
  <c r="I66" i="3"/>
  <c r="J66" i="3" s="1"/>
  <c r="I70" i="3"/>
  <c r="J70" i="3" s="1"/>
  <c r="I74" i="3"/>
  <c r="J74" i="3" s="1"/>
  <c r="I78" i="3"/>
  <c r="J78" i="3" s="1"/>
  <c r="I82" i="3"/>
  <c r="J82" i="3" s="1"/>
  <c r="I86" i="3"/>
  <c r="J86" i="3" s="1"/>
  <c r="I90" i="3"/>
  <c r="J90" i="3" s="1"/>
  <c r="I94" i="3"/>
  <c r="J94" i="3" s="1"/>
  <c r="I98" i="3"/>
  <c r="J98" i="3" s="1"/>
  <c r="I102" i="3"/>
  <c r="J102" i="3" s="1"/>
  <c r="I106" i="3"/>
  <c r="J106" i="3" s="1"/>
  <c r="I110" i="3"/>
  <c r="J110" i="3" s="1"/>
  <c r="I114" i="3"/>
  <c r="J114" i="3" s="1"/>
  <c r="I118" i="3"/>
  <c r="J118" i="3" s="1"/>
  <c r="I122" i="3"/>
  <c r="J122" i="3" s="1"/>
  <c r="I126" i="3"/>
  <c r="J126" i="3" s="1"/>
  <c r="I130" i="3"/>
  <c r="J130" i="3" s="1"/>
  <c r="I134" i="3"/>
  <c r="J134" i="3" s="1"/>
  <c r="I138" i="3"/>
  <c r="J138" i="3" s="1"/>
  <c r="I142" i="3"/>
  <c r="J142" i="3" s="1"/>
  <c r="I146" i="3"/>
  <c r="J146" i="3" s="1"/>
  <c r="I150" i="3"/>
  <c r="J150" i="3" s="1"/>
  <c r="I154" i="3"/>
  <c r="J154" i="3" s="1"/>
  <c r="I158" i="3"/>
  <c r="J158" i="3" s="1"/>
  <c r="I162" i="3"/>
  <c r="J162" i="3" s="1"/>
  <c r="I166" i="3"/>
  <c r="J166" i="3" s="1"/>
  <c r="I170" i="3"/>
  <c r="J170" i="3" s="1"/>
  <c r="I174" i="3"/>
  <c r="J174" i="3" s="1"/>
  <c r="I178" i="3"/>
  <c r="J178" i="3" s="1"/>
  <c r="I182" i="3"/>
  <c r="J182" i="3" s="1"/>
  <c r="I186" i="3"/>
  <c r="J186" i="3" s="1"/>
  <c r="I190" i="3"/>
  <c r="J190" i="3" s="1"/>
  <c r="I194" i="3"/>
  <c r="J194" i="3" s="1"/>
  <c r="I198" i="3"/>
  <c r="J198" i="3" s="1"/>
  <c r="I202" i="3"/>
  <c r="J202" i="3" s="1"/>
  <c r="I206" i="3"/>
  <c r="J206" i="3" s="1"/>
  <c r="I210" i="3"/>
  <c r="J210" i="3" s="1"/>
  <c r="I214" i="3"/>
  <c r="J214" i="3" s="1"/>
  <c r="I218" i="3"/>
  <c r="J218" i="3" s="1"/>
  <c r="I222" i="3"/>
  <c r="J222" i="3" s="1"/>
  <c r="I226" i="3"/>
  <c r="J226" i="3" s="1"/>
  <c r="I230" i="3"/>
  <c r="J230" i="3" s="1"/>
  <c r="I234" i="3"/>
  <c r="J234" i="3" s="1"/>
  <c r="I238" i="3"/>
  <c r="J238" i="3" s="1"/>
  <c r="I242" i="3"/>
  <c r="J242" i="3" s="1"/>
  <c r="I246" i="3"/>
  <c r="J246" i="3" s="1"/>
  <c r="I250" i="3"/>
  <c r="J250" i="3" s="1"/>
  <c r="I254" i="3"/>
  <c r="J254" i="3" s="1"/>
  <c r="I258" i="3"/>
  <c r="J258" i="3" s="1"/>
  <c r="I262" i="3"/>
  <c r="J262" i="3" s="1"/>
  <c r="I266" i="3"/>
  <c r="J266" i="3" s="1"/>
  <c r="I270" i="3"/>
  <c r="J270" i="3" s="1"/>
  <c r="I274" i="3"/>
  <c r="J274" i="3" s="1"/>
  <c r="I278" i="3"/>
  <c r="J278" i="3" s="1"/>
  <c r="I282" i="3"/>
  <c r="J282" i="3" s="1"/>
  <c r="I286" i="3"/>
  <c r="J286" i="3" s="1"/>
  <c r="I290" i="3"/>
  <c r="J290" i="3" s="1"/>
  <c r="I294" i="3"/>
  <c r="J294" i="3" s="1"/>
  <c r="I298" i="3"/>
  <c r="J298" i="3" s="1"/>
  <c r="I302" i="3"/>
  <c r="J302" i="3" s="1"/>
  <c r="I306" i="3"/>
  <c r="J306" i="3" s="1"/>
  <c r="I310" i="3"/>
  <c r="J310" i="3" s="1"/>
  <c r="I314" i="3"/>
  <c r="J314" i="3" s="1"/>
  <c r="I318" i="3"/>
  <c r="J318" i="3" s="1"/>
  <c r="I322" i="3"/>
  <c r="J322" i="3" s="1"/>
  <c r="I7" i="3"/>
  <c r="J7" i="3" s="1"/>
  <c r="I11" i="3"/>
  <c r="J11" i="3" s="1"/>
  <c r="I15" i="3"/>
  <c r="J15" i="3" s="1"/>
  <c r="I19" i="3"/>
  <c r="J19" i="3" s="1"/>
  <c r="I23" i="3"/>
  <c r="J23" i="3" s="1"/>
  <c r="I27" i="3"/>
  <c r="J27" i="3" s="1"/>
  <c r="I31" i="3"/>
  <c r="J31" i="3" s="1"/>
  <c r="I35" i="3"/>
  <c r="J35" i="3" s="1"/>
  <c r="I39" i="3"/>
  <c r="J39" i="3" s="1"/>
  <c r="I43" i="3"/>
  <c r="J43" i="3" s="1"/>
  <c r="I47" i="3"/>
  <c r="J47" i="3" s="1"/>
  <c r="I51" i="3"/>
  <c r="J51" i="3" s="1"/>
  <c r="I55" i="3"/>
  <c r="J55" i="3" s="1"/>
  <c r="I59" i="3"/>
  <c r="J59" i="3" s="1"/>
  <c r="I63" i="3"/>
  <c r="J63" i="3" s="1"/>
  <c r="I67" i="3"/>
  <c r="J67" i="3" s="1"/>
  <c r="I71" i="3"/>
  <c r="J71" i="3" s="1"/>
  <c r="I75" i="3"/>
  <c r="J75" i="3" s="1"/>
  <c r="I79" i="3"/>
  <c r="J79" i="3" s="1"/>
  <c r="I83" i="3"/>
  <c r="J83" i="3" s="1"/>
  <c r="I87" i="3"/>
  <c r="J87" i="3" s="1"/>
  <c r="I91" i="3"/>
  <c r="J91" i="3" s="1"/>
  <c r="I95" i="3"/>
  <c r="J95" i="3" s="1"/>
  <c r="I99" i="3"/>
  <c r="J99" i="3" s="1"/>
  <c r="I103" i="3"/>
  <c r="J103" i="3" s="1"/>
  <c r="I107" i="3"/>
  <c r="J107" i="3" s="1"/>
  <c r="I111" i="3"/>
  <c r="J111" i="3" s="1"/>
  <c r="I115" i="3"/>
  <c r="J115" i="3" s="1"/>
  <c r="I119" i="3"/>
  <c r="J119" i="3" s="1"/>
  <c r="I123" i="3"/>
  <c r="J123" i="3" s="1"/>
  <c r="I127" i="3"/>
  <c r="J127" i="3" s="1"/>
  <c r="I131" i="3"/>
  <c r="J131" i="3" s="1"/>
  <c r="I135" i="3"/>
  <c r="J135" i="3" s="1"/>
  <c r="I139" i="3"/>
  <c r="J139" i="3" s="1"/>
  <c r="I143" i="3"/>
  <c r="J143" i="3" s="1"/>
  <c r="I147" i="3"/>
  <c r="J147" i="3" s="1"/>
  <c r="I151" i="3"/>
  <c r="J151" i="3" s="1"/>
  <c r="I155" i="3"/>
  <c r="J155" i="3" s="1"/>
  <c r="I159" i="3"/>
  <c r="J159" i="3" s="1"/>
  <c r="I163" i="3"/>
  <c r="J163" i="3" s="1"/>
  <c r="I167" i="3"/>
  <c r="J167" i="3" s="1"/>
  <c r="I171" i="3"/>
  <c r="J171" i="3" s="1"/>
  <c r="I175" i="3"/>
  <c r="J175" i="3" s="1"/>
  <c r="I179" i="3"/>
  <c r="J179" i="3" s="1"/>
  <c r="I183" i="3"/>
  <c r="J183" i="3" s="1"/>
  <c r="I187" i="3"/>
  <c r="J187" i="3" s="1"/>
  <c r="I191" i="3"/>
  <c r="J191" i="3" s="1"/>
  <c r="I195" i="3"/>
  <c r="J195" i="3" s="1"/>
  <c r="I199" i="3"/>
  <c r="J199" i="3" s="1"/>
  <c r="I203" i="3"/>
  <c r="J203" i="3" s="1"/>
  <c r="I207" i="3"/>
  <c r="J207" i="3" s="1"/>
  <c r="I211" i="3"/>
  <c r="J211" i="3" s="1"/>
  <c r="I215" i="3"/>
  <c r="J215" i="3" s="1"/>
  <c r="I219" i="3"/>
  <c r="J219" i="3" s="1"/>
  <c r="I223" i="3"/>
  <c r="J223" i="3" s="1"/>
  <c r="I227" i="3"/>
  <c r="J227" i="3" s="1"/>
  <c r="I231" i="3"/>
  <c r="J231" i="3" s="1"/>
  <c r="I235" i="3"/>
  <c r="J235" i="3" s="1"/>
  <c r="I239" i="3"/>
  <c r="J239" i="3" s="1"/>
  <c r="I243" i="3"/>
  <c r="J243" i="3" s="1"/>
  <c r="I247" i="3"/>
  <c r="J247" i="3" s="1"/>
  <c r="I251" i="3"/>
  <c r="J251" i="3" s="1"/>
  <c r="I255" i="3"/>
  <c r="J255" i="3" s="1"/>
  <c r="I259" i="3"/>
  <c r="J259" i="3" s="1"/>
  <c r="I263" i="3"/>
  <c r="J263" i="3" s="1"/>
  <c r="I267" i="3"/>
  <c r="J267" i="3" s="1"/>
  <c r="I271" i="3"/>
  <c r="J271" i="3" s="1"/>
  <c r="I275" i="3"/>
  <c r="J275" i="3" s="1"/>
  <c r="I279" i="3"/>
  <c r="J279" i="3" s="1"/>
  <c r="I283" i="3"/>
  <c r="J283" i="3" s="1"/>
  <c r="I287" i="3"/>
  <c r="J287" i="3" s="1"/>
  <c r="I291" i="3"/>
  <c r="J291" i="3" s="1"/>
  <c r="I295" i="3"/>
  <c r="J295" i="3" s="1"/>
  <c r="I299" i="3"/>
  <c r="J299" i="3" s="1"/>
  <c r="I303" i="3"/>
  <c r="J303" i="3" s="1"/>
  <c r="I307" i="3"/>
  <c r="J307" i="3" s="1"/>
  <c r="I311" i="3"/>
  <c r="J311" i="3" s="1"/>
  <c r="I315" i="3"/>
  <c r="J315" i="3" s="1"/>
  <c r="I319" i="3"/>
  <c r="J319" i="3" s="1"/>
  <c r="I4" i="3"/>
  <c r="I8" i="3"/>
  <c r="J8" i="3" s="1"/>
  <c r="I12" i="3"/>
  <c r="J12" i="3" s="1"/>
  <c r="I16" i="3"/>
  <c r="J16" i="3" s="1"/>
  <c r="I20" i="3"/>
  <c r="J20" i="3" s="1"/>
  <c r="I24" i="3"/>
  <c r="J24" i="3" s="1"/>
  <c r="I28" i="3"/>
  <c r="J28" i="3" s="1"/>
  <c r="I32" i="3"/>
  <c r="J32" i="3" s="1"/>
  <c r="I36" i="3"/>
  <c r="J36" i="3" s="1"/>
  <c r="I40" i="3"/>
  <c r="J40" i="3" s="1"/>
  <c r="I44" i="3"/>
  <c r="J44" i="3" s="1"/>
  <c r="I48" i="3"/>
  <c r="J48" i="3" s="1"/>
  <c r="I52" i="3"/>
  <c r="J52" i="3" s="1"/>
  <c r="I56" i="3"/>
  <c r="J56" i="3" s="1"/>
  <c r="I60" i="3"/>
  <c r="J60" i="3" s="1"/>
  <c r="I64" i="3"/>
  <c r="J64" i="3" s="1"/>
  <c r="I68" i="3"/>
  <c r="J68" i="3" s="1"/>
  <c r="I72" i="3"/>
  <c r="J72" i="3" s="1"/>
  <c r="I76" i="3"/>
  <c r="J76" i="3" s="1"/>
  <c r="I80" i="3"/>
  <c r="J80" i="3" s="1"/>
  <c r="I84" i="3"/>
  <c r="J84" i="3" s="1"/>
  <c r="I88" i="3"/>
  <c r="J88" i="3" s="1"/>
  <c r="I92" i="3"/>
  <c r="J92" i="3" s="1"/>
  <c r="I96" i="3"/>
  <c r="J96" i="3" s="1"/>
  <c r="I100" i="3"/>
  <c r="J100" i="3" s="1"/>
  <c r="I104" i="3"/>
  <c r="J104" i="3" s="1"/>
  <c r="I108" i="3"/>
  <c r="J108" i="3" s="1"/>
  <c r="I112" i="3"/>
  <c r="J112" i="3" s="1"/>
  <c r="I116" i="3"/>
  <c r="J116" i="3" s="1"/>
  <c r="I120" i="3"/>
  <c r="J120" i="3" s="1"/>
  <c r="I124" i="3"/>
  <c r="J124" i="3" s="1"/>
  <c r="I128" i="3"/>
  <c r="J128" i="3" s="1"/>
  <c r="I132" i="3"/>
  <c r="J132" i="3" s="1"/>
  <c r="I136" i="3"/>
  <c r="J136" i="3" s="1"/>
  <c r="I140" i="3"/>
  <c r="J140" i="3" s="1"/>
  <c r="I144" i="3"/>
  <c r="J144" i="3" s="1"/>
  <c r="I148" i="3"/>
  <c r="J148" i="3" s="1"/>
  <c r="I152" i="3"/>
  <c r="J152" i="3" s="1"/>
  <c r="I156" i="3"/>
  <c r="J156" i="3" s="1"/>
  <c r="I160" i="3"/>
  <c r="J160" i="3" s="1"/>
  <c r="I164" i="3"/>
  <c r="J164" i="3" s="1"/>
  <c r="I168" i="3"/>
  <c r="J168" i="3" s="1"/>
  <c r="I172" i="3"/>
  <c r="J172" i="3" s="1"/>
  <c r="I176" i="3"/>
  <c r="J176" i="3" s="1"/>
  <c r="I180" i="3"/>
  <c r="J180" i="3" s="1"/>
  <c r="I184" i="3"/>
  <c r="J184" i="3" s="1"/>
  <c r="I188" i="3"/>
  <c r="J188" i="3" s="1"/>
  <c r="I192" i="3"/>
  <c r="J192" i="3" s="1"/>
  <c r="I196" i="3"/>
  <c r="J196" i="3" s="1"/>
  <c r="I200" i="3"/>
  <c r="J200" i="3" s="1"/>
  <c r="I204" i="3"/>
  <c r="J204" i="3" s="1"/>
  <c r="I208" i="3"/>
  <c r="J208" i="3" s="1"/>
  <c r="I212" i="3"/>
  <c r="J212" i="3" s="1"/>
  <c r="I216" i="3"/>
  <c r="J216" i="3" s="1"/>
  <c r="I220" i="3"/>
  <c r="J220" i="3" s="1"/>
  <c r="I224" i="3"/>
  <c r="J224" i="3" s="1"/>
  <c r="I228" i="3"/>
  <c r="J228" i="3" s="1"/>
  <c r="I232" i="3"/>
  <c r="J232" i="3" s="1"/>
  <c r="I236" i="3"/>
  <c r="J236" i="3" s="1"/>
  <c r="I240" i="3"/>
  <c r="J240" i="3" s="1"/>
  <c r="I244" i="3"/>
  <c r="J244" i="3" s="1"/>
  <c r="I248" i="3"/>
  <c r="J248" i="3" s="1"/>
  <c r="I252" i="3"/>
  <c r="J252" i="3" s="1"/>
  <c r="I256" i="3"/>
  <c r="J256" i="3" s="1"/>
  <c r="I260" i="3"/>
  <c r="J260" i="3" s="1"/>
  <c r="I264" i="3"/>
  <c r="J264" i="3" s="1"/>
  <c r="I268" i="3"/>
  <c r="J268" i="3" s="1"/>
  <c r="I272" i="3"/>
  <c r="J272" i="3" s="1"/>
  <c r="I276" i="3"/>
  <c r="J276" i="3" s="1"/>
  <c r="I280" i="3"/>
  <c r="J280" i="3" s="1"/>
  <c r="I284" i="3"/>
  <c r="J284" i="3" s="1"/>
  <c r="I288" i="3"/>
  <c r="J288" i="3" s="1"/>
  <c r="I292" i="3"/>
  <c r="J292" i="3" s="1"/>
  <c r="I296" i="3"/>
  <c r="J296" i="3" s="1"/>
  <c r="I300" i="3"/>
  <c r="J300" i="3" s="1"/>
  <c r="I304" i="3"/>
  <c r="J304" i="3" s="1"/>
  <c r="I308" i="3"/>
  <c r="J308" i="3" s="1"/>
  <c r="I312" i="3"/>
  <c r="J312" i="3" s="1"/>
  <c r="I316" i="3"/>
  <c r="J316" i="3" s="1"/>
  <c r="I320" i="3"/>
  <c r="J320" i="3" s="1"/>
  <c r="I324" i="3"/>
  <c r="J324" i="3" s="1"/>
  <c r="V20" i="1" l="1"/>
  <c r="V19" i="1"/>
  <c r="V18" i="1"/>
  <c r="V17" i="1"/>
  <c r="V16" i="1"/>
  <c r="V2" i="4"/>
  <c r="G18" i="1" s="1"/>
  <c r="J13" i="3"/>
  <c r="V10" i="1"/>
  <c r="V9" i="1"/>
  <c r="V8" i="1"/>
  <c r="V7" i="1"/>
  <c r="V6" i="1"/>
  <c r="J4" i="3"/>
  <c r="G20" i="1"/>
  <c r="G17" i="1" l="1"/>
  <c r="G19" i="1"/>
  <c r="G16" i="1"/>
  <c r="J21" i="1" s="1"/>
  <c r="G10" i="1"/>
  <c r="G11" i="1"/>
  <c r="G7" i="1"/>
  <c r="J7" i="1" s="1"/>
  <c r="G8" i="1"/>
  <c r="G9" i="1"/>
</calcChain>
</file>

<file path=xl/sharedStrings.xml><?xml version="1.0" encoding="utf-8"?>
<sst xmlns="http://schemas.openxmlformats.org/spreadsheetml/2006/main" count="5358" uniqueCount="97">
  <si>
    <t>Fixed Parameters</t>
  </si>
  <si>
    <t>Plane Capacity</t>
  </si>
  <si>
    <t>Profit Per Booking</t>
  </si>
  <si>
    <t>Cost of Bumper Passenger 11am&amp;3pm</t>
  </si>
  <si>
    <t>Cost of Bumped Passenger 7pm</t>
  </si>
  <si>
    <t>Strategy</t>
  </si>
  <si>
    <t>No. of Overbookings</t>
  </si>
  <si>
    <t>1,3,5</t>
  </si>
  <si>
    <t>Random Variables</t>
  </si>
  <si>
    <t>Mean Demand 11am</t>
  </si>
  <si>
    <t>Std Dev Demand 11am</t>
  </si>
  <si>
    <t>Mean Demand 3pm</t>
  </si>
  <si>
    <t>Std Dev Demand 3pm</t>
  </si>
  <si>
    <t>Mean Demand 7pm</t>
  </si>
  <si>
    <t>Std Dev Demand 7pm</t>
  </si>
  <si>
    <t>Vlookup Table to Simulate No Shows</t>
  </si>
  <si>
    <t>Bin</t>
  </si>
  <si>
    <t>No Shows</t>
  </si>
  <si>
    <t>Flight</t>
  </si>
  <si>
    <t>Day</t>
  </si>
  <si>
    <t>Date</t>
  </si>
  <si>
    <t>Time</t>
  </si>
  <si>
    <t>Demand</t>
  </si>
  <si>
    <t>Fri</t>
  </si>
  <si>
    <t>11am</t>
  </si>
  <si>
    <t>Probability Distribution for Number of No Shows</t>
  </si>
  <si>
    <t>3pm</t>
  </si>
  <si>
    <t>Count</t>
  </si>
  <si>
    <t>Probability</t>
  </si>
  <si>
    <t>7pm</t>
  </si>
  <si>
    <t>Sat</t>
  </si>
  <si>
    <t>Sun</t>
  </si>
  <si>
    <t>Mon</t>
  </si>
  <si>
    <t>Tues</t>
  </si>
  <si>
    <t>Wed</t>
  </si>
  <si>
    <t>Thurs</t>
  </si>
  <si>
    <t>Total</t>
  </si>
  <si>
    <t>Cum. Probability Distribution</t>
  </si>
  <si>
    <t>&lt;0</t>
  </si>
  <si>
    <t>&lt;1</t>
  </si>
  <si>
    <t>&lt;2</t>
  </si>
  <si>
    <t>&lt;3</t>
  </si>
  <si>
    <t>&lt;4</t>
  </si>
  <si>
    <t>&lt;5</t>
  </si>
  <si>
    <t>&lt;6</t>
  </si>
  <si>
    <t>&lt;7</t>
  </si>
  <si>
    <t>&lt;8</t>
  </si>
  <si>
    <t>&lt;9</t>
  </si>
  <si>
    <t>Sub Intervals</t>
  </si>
  <si>
    <t>0-0.17</t>
  </si>
  <si>
    <t>0.17-0.40</t>
  </si>
  <si>
    <t>0.4-0.6</t>
  </si>
  <si>
    <t>0.60-0.75</t>
  </si>
  <si>
    <t>0.75-0.87</t>
  </si>
  <si>
    <t>0.87-0.93</t>
  </si>
  <si>
    <t>0.93-0.97</t>
  </si>
  <si>
    <t>0.97-0.99</t>
  </si>
  <si>
    <t>0.99-1.00</t>
  </si>
  <si>
    <t>Random</t>
  </si>
  <si>
    <t>No. of</t>
  </si>
  <si>
    <t>Max</t>
  </si>
  <si>
    <t>Number of</t>
  </si>
  <si>
    <t>Bumped</t>
  </si>
  <si>
    <t>Profit</t>
  </si>
  <si>
    <t>Number</t>
  </si>
  <si>
    <t>Bookings</t>
  </si>
  <si>
    <t>Random Number</t>
  </si>
  <si>
    <t>No. of No Shows</t>
  </si>
  <si>
    <t>Number of Bookings</t>
  </si>
  <si>
    <t>Random Numbers</t>
  </si>
  <si>
    <t>Max no. of Bookings</t>
  </si>
  <si>
    <t>Max no. of bookings</t>
  </si>
  <si>
    <t>Average</t>
  </si>
  <si>
    <t>Standard Deviation</t>
  </si>
  <si>
    <t xml:space="preserve">Median </t>
  </si>
  <si>
    <t>Maximum</t>
  </si>
  <si>
    <t>Minimum</t>
  </si>
  <si>
    <t xml:space="preserve">PROFIT STATISTICS </t>
  </si>
  <si>
    <t>1 Overbooking</t>
  </si>
  <si>
    <t>3 Overbookings</t>
  </si>
  <si>
    <t>Median</t>
  </si>
  <si>
    <t>Av. Profit</t>
  </si>
  <si>
    <t>Sensitivity Analysis</t>
  </si>
  <si>
    <t>Profit per booking</t>
  </si>
  <si>
    <t>Cost</t>
  </si>
  <si>
    <t>of</t>
  </si>
  <si>
    <t>Average cost of Bumped Passenger</t>
  </si>
  <si>
    <t>(1 Overbooked)</t>
  </si>
  <si>
    <t>(3 Overbooked)</t>
  </si>
  <si>
    <t>OUTPUT</t>
  </si>
  <si>
    <t>Bumped Passengers</t>
  </si>
  <si>
    <t>Mean</t>
  </si>
  <si>
    <t>Min</t>
  </si>
  <si>
    <t>Std. Deviation</t>
  </si>
  <si>
    <t>(1 overbooking)</t>
  </si>
  <si>
    <t>(3 overbooking)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</si>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</sst>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€&quot;#,##0;[Red]\-&quot;€&quot;#,##0"/>
    <numFmt numFmtId="164" formatCode="[$€]#,##0.00"/>
    <numFmt numFmtId="165" formatCode="&quot;€&quot;#,##0.00"/>
  </numFmts>
  <fonts count="15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4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1"/>
      <color theme="0"/>
      <name val="Calibri"/>
      <family val="2"/>
    </font>
    <font>
      <b/>
      <sz val="20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  <xf numFmtId="0" fontId="8" fillId="0" borderId="0"/>
  </cellStyleXfs>
  <cellXfs count="85">
    <xf numFmtId="0" fontId="0" fillId="0" borderId="0" xfId="0"/>
    <xf numFmtId="0" fontId="3" fillId="3" borderId="0" xfId="1" applyFont="1" applyFill="1" applyProtection="1"/>
    <xf numFmtId="1" fontId="4" fillId="3" borderId="0" xfId="1" applyNumberFormat="1" applyFont="1" applyFill="1" applyAlignment="1" applyProtection="1">
      <alignment horizontal="center"/>
    </xf>
    <xf numFmtId="164" fontId="4" fillId="3" borderId="0" xfId="1" applyNumberFormat="1" applyFont="1" applyFill="1" applyAlignment="1" applyProtection="1">
      <alignment horizontal="center"/>
    </xf>
    <xf numFmtId="1" fontId="3" fillId="3" borderId="0" xfId="1" applyNumberFormat="1" applyFont="1" applyFill="1" applyAlignment="1" applyProtection="1">
      <alignment horizontal="center"/>
    </xf>
    <xf numFmtId="0" fontId="1" fillId="0" borderId="0" xfId="1" applyProtection="1"/>
    <xf numFmtId="0" fontId="0" fillId="4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5" fillId="0" borderId="0" xfId="2" applyFont="1" applyBorder="1" applyAlignment="1" applyProtection="1">
      <alignment horizontal="center"/>
    </xf>
    <xf numFmtId="0" fontId="1" fillId="0" borderId="0" xfId="2" applyBorder="1" applyAlignment="1" applyProtection="1">
      <alignment horizontal="center"/>
    </xf>
    <xf numFmtId="0" fontId="0" fillId="0" borderId="0" xfId="0" applyAlignment="1">
      <alignment horizontal="center"/>
    </xf>
    <xf numFmtId="0" fontId="5" fillId="0" borderId="7" xfId="2" applyFont="1" applyBorder="1" applyAlignment="1" applyProtection="1">
      <alignment horizontal="center"/>
    </xf>
    <xf numFmtId="0" fontId="5" fillId="0" borderId="8" xfId="2" applyFont="1" applyBorder="1" applyAlignment="1" applyProtection="1">
      <alignment horizontal="center"/>
    </xf>
    <xf numFmtId="0" fontId="1" fillId="0" borderId="7" xfId="2" applyBorder="1" applyAlignment="1" applyProtection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2" fontId="1" fillId="0" borderId="8" xfId="2" applyNumberFormat="1" applyBorder="1" applyAlignment="1" applyProtection="1">
      <alignment horizontal="center"/>
    </xf>
    <xf numFmtId="2" fontId="7" fillId="0" borderId="3" xfId="2" applyNumberFormat="1" applyFont="1" applyBorder="1" applyAlignment="1" applyProtection="1">
      <alignment horizontal="center"/>
    </xf>
    <xf numFmtId="0" fontId="6" fillId="0" borderId="3" xfId="0" applyFont="1" applyBorder="1"/>
    <xf numFmtId="0" fontId="11" fillId="0" borderId="13" xfId="3" applyFont="1" applyBorder="1" applyAlignment="1">
      <alignment horizontal="center"/>
    </xf>
    <xf numFmtId="0" fontId="11" fillId="0" borderId="14" xfId="3" applyFont="1" applyBorder="1" applyAlignment="1">
      <alignment horizontal="center"/>
    </xf>
    <xf numFmtId="0" fontId="8" fillId="0" borderId="14" xfId="3" applyBorder="1" applyAlignment="1">
      <alignment horizontal="center"/>
    </xf>
    <xf numFmtId="0" fontId="8" fillId="0" borderId="13" xfId="3" applyBorder="1" applyAlignment="1">
      <alignment horizontal="center"/>
    </xf>
    <xf numFmtId="2" fontId="8" fillId="0" borderId="14" xfId="3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8" fillId="0" borderId="26" xfId="3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5" fillId="0" borderId="7" xfId="1" applyFont="1" applyBorder="1" applyAlignment="1" applyProtection="1">
      <alignment horizontal="center"/>
    </xf>
    <xf numFmtId="0" fontId="5" fillId="0" borderId="8" xfId="1" applyFont="1" applyBorder="1" applyAlignment="1" applyProtection="1">
      <alignment horizontal="center"/>
    </xf>
    <xf numFmtId="0" fontId="1" fillId="0" borderId="7" xfId="1" applyBorder="1" applyAlignment="1" applyProtection="1">
      <alignment horizontal="center"/>
    </xf>
    <xf numFmtId="0" fontId="1" fillId="0" borderId="8" xfId="1" applyBorder="1" applyAlignment="1" applyProtection="1">
      <alignment horizontal="center"/>
    </xf>
    <xf numFmtId="2" fontId="1" fillId="0" borderId="7" xfId="1" applyNumberFormat="1" applyBorder="1" applyAlignment="1" applyProtection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1" fillId="0" borderId="11" xfId="1" applyBorder="1" applyAlignment="1" applyProtection="1">
      <alignment horizontal="center"/>
    </xf>
    <xf numFmtId="0" fontId="0" fillId="0" borderId="29" xfId="0" applyBorder="1" applyAlignment="1">
      <alignment horizontal="right"/>
    </xf>
    <xf numFmtId="0" fontId="0" fillId="0" borderId="30" xfId="0" applyBorder="1"/>
    <xf numFmtId="0" fontId="0" fillId="0" borderId="29" xfId="0" applyBorder="1"/>
    <xf numFmtId="0" fontId="6" fillId="10" borderId="28" xfId="0" applyFont="1" applyFill="1" applyBorder="1"/>
    <xf numFmtId="0" fontId="8" fillId="0" borderId="0" xfId="3" applyAlignment="1">
      <alignment horizontal="center"/>
    </xf>
    <xf numFmtId="6" fontId="8" fillId="0" borderId="21" xfId="3" applyNumberFormat="1" applyBorder="1" applyAlignment="1">
      <alignment horizontal="center"/>
    </xf>
    <xf numFmtId="0" fontId="8" fillId="0" borderId="20" xfId="3" applyBorder="1" applyAlignment="1">
      <alignment horizontal="center"/>
    </xf>
    <xf numFmtId="0" fontId="8" fillId="0" borderId="22" xfId="3" applyBorder="1" applyAlignment="1">
      <alignment horizontal="center"/>
    </xf>
    <xf numFmtId="0" fontId="9" fillId="7" borderId="17" xfId="3" applyFont="1" applyFill="1" applyBorder="1" applyAlignment="1">
      <alignment horizontal="center" vertical="top" wrapText="1"/>
    </xf>
    <xf numFmtId="0" fontId="9" fillId="7" borderId="18" xfId="3" applyFont="1" applyFill="1" applyBorder="1" applyAlignment="1">
      <alignment horizontal="center" vertical="top" wrapText="1"/>
    </xf>
    <xf numFmtId="0" fontId="9" fillId="7" borderId="19" xfId="3" applyFont="1" applyFill="1" applyBorder="1" applyAlignment="1">
      <alignment horizontal="center" vertical="top" wrapText="1"/>
    </xf>
    <xf numFmtId="0" fontId="9" fillId="7" borderId="24" xfId="3" applyFont="1" applyFill="1" applyBorder="1" applyAlignment="1">
      <alignment horizontal="center" vertical="top" wrapText="1"/>
    </xf>
    <xf numFmtId="0" fontId="9" fillId="7" borderId="15" xfId="3" applyFont="1" applyFill="1" applyBorder="1" applyAlignment="1">
      <alignment horizontal="center" vertical="top" wrapText="1"/>
    </xf>
    <xf numFmtId="0" fontId="9" fillId="7" borderId="25" xfId="3" applyFont="1" applyFill="1" applyBorder="1" applyAlignment="1">
      <alignment horizontal="center" vertical="top" wrapText="1"/>
    </xf>
    <xf numFmtId="0" fontId="10" fillId="8" borderId="0" xfId="3" applyFont="1" applyFill="1" applyAlignment="1">
      <alignment horizontal="center"/>
    </xf>
    <xf numFmtId="0" fontId="0" fillId="9" borderId="0" xfId="0" applyFill="1"/>
    <xf numFmtId="0" fontId="12" fillId="5" borderId="0" xfId="0" applyFont="1" applyFill="1"/>
    <xf numFmtId="0" fontId="0" fillId="5" borderId="0" xfId="0" applyFill="1"/>
    <xf numFmtId="0" fontId="2" fillId="2" borderId="0" xfId="1" applyFont="1" applyFill="1" applyBorder="1" applyAlignment="1" applyProtection="1">
      <alignment horizontal="center"/>
    </xf>
    <xf numFmtId="0" fontId="10" fillId="8" borderId="0" xfId="3" applyFont="1" applyFill="1"/>
    <xf numFmtId="0" fontId="0" fillId="8" borderId="0" xfId="0" applyFill="1"/>
    <xf numFmtId="0" fontId="0" fillId="8" borderId="5" xfId="0" applyFill="1" applyBorder="1"/>
    <xf numFmtId="0" fontId="0" fillId="8" borderId="6" xfId="0" applyFill="1" applyBorder="1"/>
    <xf numFmtId="0" fontId="13" fillId="8" borderId="0" xfId="0" applyFont="1" applyFill="1"/>
    <xf numFmtId="0" fontId="0" fillId="8" borderId="4" xfId="0" applyFill="1" applyBorder="1"/>
    <xf numFmtId="0" fontId="13" fillId="8" borderId="5" xfId="0" applyFont="1" applyFill="1" applyBorder="1"/>
    <xf numFmtId="0" fontId="0" fillId="8" borderId="7" xfId="0" applyFill="1" applyBorder="1"/>
    <xf numFmtId="0" fontId="0" fillId="6" borderId="0" xfId="0" applyFill="1"/>
    <xf numFmtId="0" fontId="0" fillId="8" borderId="8" xfId="0" applyFill="1" applyBorder="1"/>
    <xf numFmtId="165" fontId="0" fillId="11" borderId="0" xfId="0" applyNumberFormat="1" applyFill="1"/>
    <xf numFmtId="165" fontId="0" fillId="11" borderId="8" xfId="0" applyNumberFormat="1" applyFill="1" applyBorder="1"/>
    <xf numFmtId="0" fontId="13" fillId="8" borderId="7" xfId="0" applyFont="1" applyFill="1" applyBorder="1" applyAlignment="1">
      <alignment horizontal="center"/>
    </xf>
    <xf numFmtId="164" fontId="0" fillId="11" borderId="0" xfId="0" applyNumberFormat="1" applyFill="1"/>
    <xf numFmtId="0" fontId="13" fillId="8" borderId="9" xfId="0" applyFont="1" applyFill="1" applyBorder="1"/>
    <xf numFmtId="165" fontId="0" fillId="11" borderId="10" xfId="0" applyNumberFormat="1" applyFill="1" applyBorder="1"/>
    <xf numFmtId="0" fontId="14" fillId="8" borderId="0" xfId="0" applyFont="1" applyFill="1"/>
    <xf numFmtId="0" fontId="0" fillId="5" borderId="0" xfId="0" applyFill="1" applyAlignment="1">
      <alignment horizontal="center"/>
    </xf>
    <xf numFmtId="0" fontId="14" fillId="8" borderId="0" xfId="0" applyFont="1" applyFill="1" applyAlignment="1">
      <alignment horizontal="right"/>
    </xf>
    <xf numFmtId="0" fontId="5" fillId="4" borderId="4" xfId="2" applyFont="1" applyFill="1" applyBorder="1" applyAlignment="1" applyProtection="1">
      <alignment horizontal="center"/>
    </xf>
    <xf numFmtId="0" fontId="5" fillId="4" borderId="5" xfId="2" applyFont="1" applyFill="1" applyBorder="1" applyAlignment="1" applyProtection="1">
      <alignment horizontal="center"/>
    </xf>
    <xf numFmtId="0" fontId="5" fillId="4" borderId="6" xfId="2" applyFont="1" applyFill="1" applyBorder="1" applyAlignment="1" applyProtection="1">
      <alignment horizontal="center"/>
    </xf>
    <xf numFmtId="0" fontId="11" fillId="7" borderId="12" xfId="3" applyFont="1" applyFill="1" applyBorder="1" applyAlignment="1">
      <alignment horizontal="center"/>
    </xf>
    <xf numFmtId="0" fontId="11" fillId="7" borderId="27" xfId="3" applyFont="1" applyFill="1" applyBorder="1" applyAlignment="1">
      <alignment horizontal="center"/>
    </xf>
    <xf numFmtId="0" fontId="2" fillId="2" borderId="1" xfId="1" applyFont="1" applyFill="1" applyBorder="1" applyAlignment="1" applyProtection="1">
      <alignment horizontal="center"/>
    </xf>
    <xf numFmtId="0" fontId="2" fillId="2" borderId="4" xfId="1" applyFont="1" applyFill="1" applyBorder="1" applyAlignment="1" applyProtection="1">
      <alignment horizontal="center"/>
    </xf>
    <xf numFmtId="0" fontId="2" fillId="2" borderId="6" xfId="1" applyFont="1" applyFill="1" applyBorder="1" applyAlignment="1" applyProtection="1">
      <alignment horizontal="center"/>
    </xf>
    <xf numFmtId="0" fontId="10" fillId="8" borderId="23" xfId="3" applyFont="1" applyFill="1" applyBorder="1" applyAlignment="1">
      <alignment horizontal="left"/>
    </xf>
  </cellXfs>
  <cellStyles count="4">
    <cellStyle name="Normal" xfId="0" builtinId="0" customBuiltin="1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101600</xdr:rowOff>
    </xdr:from>
    <xdr:to>
      <xdr:col>13</xdr:col>
      <xdr:colOff>57150</xdr:colOff>
      <xdr:row>17</xdr:row>
      <xdr:rowOff>146050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55C902-ED2E-4618-B534-0F134DAEC4FF}"/>
            </a:ext>
          </a:extLst>
        </xdr:cNvPr>
        <xdr:cNvSpPr txBox="1"/>
      </xdr:nvSpPr>
      <xdr:spPr>
        <a:xfrm>
          <a:off x="361950" y="101600"/>
          <a:ext cx="7620000" cy="317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Assumptions </a:t>
          </a:r>
          <a:endParaRPr lang="en-IE">
            <a:effectLst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 Assume all flights have maximum capacity of 100 passengers </a:t>
          </a:r>
          <a:endParaRPr lang="en-IE">
            <a:effectLst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 Assume Demand is infinite, all available seats are booked on all flights</a:t>
          </a:r>
          <a:endParaRPr lang="en-IE">
            <a:effectLst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 Fixed profit for all passengers on each flight, on average €40 </a:t>
          </a:r>
          <a:endParaRPr lang="en-IE">
            <a:effectLst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 Fixed loss for all passengers who cannot board the plane (i.e. Bumped), either €25 or €200 loss depending on time of flights</a:t>
          </a:r>
          <a:endParaRPr lang="en-IE">
            <a:effectLst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 Assume all no show passengers lose their booking and do not need to be accommodated on future flights </a:t>
          </a:r>
          <a:endParaRPr lang="en-IE">
            <a:effectLst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Assume demand follows a Normal Distribution with a Mean of 101 and Standard Deviation of 6 for the 11am flights </a:t>
          </a:r>
          <a:endParaRPr lang="en-IE">
            <a:effectLst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 Assume demand follows a Normal Distribution with a Mean of 103 and Standard Deviation of 5 for the 3pm flights </a:t>
          </a:r>
          <a:endParaRPr lang="en-IE">
            <a:effectLst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 Assume demand follows a Normal Distribution with a Mean of 105 and Standard Deviation of 5 for the 7pm flights </a:t>
          </a:r>
          <a:endParaRPr lang="en-IE">
            <a:effectLst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Limitations </a:t>
          </a:r>
          <a:endParaRPr lang="en-IE">
            <a:effectLst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 As the model deals with uncertainties, the results of simulation are only reliable approximations subject to statistical errors.</a:t>
          </a:r>
          <a:endParaRPr lang="en-IE">
            <a:effectLst/>
          </a:endParaRPr>
        </a:p>
        <a:p>
          <a:r>
            <a:rPr lang="en-I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 Quantifying some of the variables that affect the behaviour of the system is difficult and some of them are not able to be quantified. </a:t>
          </a:r>
          <a:endParaRPr lang="en-IE">
            <a:effectLst/>
          </a:endParaRPr>
        </a:p>
        <a:p>
          <a:endParaRPr lang="en-I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93"/>
  <sheetViews>
    <sheetView tabSelected="1" zoomScale="80" zoomScaleNormal="80" workbookViewId="0">
      <selection activeCell="O4" sqref="O4"/>
    </sheetView>
  </sheetViews>
  <sheetFormatPr defaultRowHeight="14.5" x14ac:dyDescent="0.35"/>
  <cols>
    <col min="1" max="2" width="8.7265625" customWidth="1"/>
    <col min="3" max="3" width="19.08984375" bestFit="1" customWidth="1"/>
    <col min="4" max="7" width="8.7265625" customWidth="1"/>
    <col min="8" max="8" width="4.36328125" customWidth="1"/>
    <col min="9" max="9" width="11.6328125" bestFit="1" customWidth="1"/>
    <col min="10" max="10" width="20.36328125" customWidth="1"/>
    <col min="11" max="11" width="26" customWidth="1"/>
    <col min="12" max="12" width="8.7265625" customWidth="1"/>
  </cols>
  <sheetData>
    <row r="1" spans="1:11" ht="29.5" thickBot="1" x14ac:dyDescent="0.4">
      <c r="A1" s="6" t="s">
        <v>18</v>
      </c>
      <c r="B1" s="6" t="s">
        <v>19</v>
      </c>
      <c r="C1" s="6" t="s">
        <v>20</v>
      </c>
      <c r="D1" s="6" t="s">
        <v>21</v>
      </c>
      <c r="E1" s="6" t="s">
        <v>17</v>
      </c>
      <c r="F1" s="6" t="s">
        <v>22</v>
      </c>
    </row>
    <row r="2" spans="1:11" ht="16" thickBot="1" x14ac:dyDescent="0.4">
      <c r="A2" s="6">
        <v>1</v>
      </c>
      <c r="B2" s="7" t="s">
        <v>23</v>
      </c>
      <c r="C2" s="8">
        <v>44197</v>
      </c>
      <c r="D2" s="9" t="s">
        <v>24</v>
      </c>
      <c r="E2" s="9">
        <v>6</v>
      </c>
      <c r="F2" s="9">
        <v>107</v>
      </c>
      <c r="I2" s="76" t="s">
        <v>25</v>
      </c>
      <c r="J2" s="77"/>
      <c r="K2" s="78"/>
    </row>
    <row r="3" spans="1:11" ht="16" thickBot="1" x14ac:dyDescent="0.4">
      <c r="A3" s="6">
        <v>2</v>
      </c>
      <c r="B3" s="7" t="s">
        <v>23</v>
      </c>
      <c r="C3" s="8">
        <v>44197</v>
      </c>
      <c r="D3" s="9" t="s">
        <v>26</v>
      </c>
      <c r="E3" s="9">
        <v>0</v>
      </c>
      <c r="F3" s="9">
        <v>108</v>
      </c>
      <c r="I3" s="13" t="s">
        <v>17</v>
      </c>
      <c r="J3" s="10" t="s">
        <v>27</v>
      </c>
      <c r="K3" s="14" t="s">
        <v>28</v>
      </c>
    </row>
    <row r="4" spans="1:11" ht="15" thickBot="1" x14ac:dyDescent="0.4">
      <c r="A4" s="6">
        <v>3</v>
      </c>
      <c r="B4" s="7" t="s">
        <v>23</v>
      </c>
      <c r="C4" s="8">
        <v>44197</v>
      </c>
      <c r="D4" s="9" t="s">
        <v>29</v>
      </c>
      <c r="E4" s="9">
        <v>1</v>
      </c>
      <c r="F4" s="9">
        <v>113</v>
      </c>
      <c r="I4" s="15">
        <v>0</v>
      </c>
      <c r="J4" s="11">
        <f>COUNTIF(E2:E1093,0)</f>
        <v>189</v>
      </c>
      <c r="K4" s="19">
        <f>J4/J$14</f>
        <v>0.17307692307692307</v>
      </c>
    </row>
    <row r="5" spans="1:11" ht="15" thickBot="1" x14ac:dyDescent="0.4">
      <c r="A5" s="6">
        <v>4</v>
      </c>
      <c r="B5" s="7" t="s">
        <v>30</v>
      </c>
      <c r="C5" s="8">
        <v>44198</v>
      </c>
      <c r="D5" s="9" t="s">
        <v>24</v>
      </c>
      <c r="E5" s="9">
        <v>3</v>
      </c>
      <c r="F5" s="9">
        <v>107</v>
      </c>
      <c r="I5" s="15">
        <v>1</v>
      </c>
      <c r="J5" s="11">
        <f>COUNTIF(E2:E1093,1)</f>
        <v>243</v>
      </c>
      <c r="K5" s="19">
        <f t="shared" ref="K5:K13" si="0">J5/J$14</f>
        <v>0.22252747252747251</v>
      </c>
    </row>
    <row r="6" spans="1:11" ht="15" thickBot="1" x14ac:dyDescent="0.4">
      <c r="A6" s="6">
        <v>5</v>
      </c>
      <c r="B6" s="7" t="s">
        <v>30</v>
      </c>
      <c r="C6" s="8">
        <v>44198</v>
      </c>
      <c r="D6" s="9" t="s">
        <v>26</v>
      </c>
      <c r="E6" s="9">
        <v>2</v>
      </c>
      <c r="F6" s="9">
        <v>117</v>
      </c>
      <c r="I6" s="15">
        <v>2</v>
      </c>
      <c r="J6" s="11">
        <f>COUNTIF(E2:E1093,2)</f>
        <v>224</v>
      </c>
      <c r="K6" s="19">
        <f t="shared" si="0"/>
        <v>0.20512820512820512</v>
      </c>
    </row>
    <row r="7" spans="1:11" ht="15" thickBot="1" x14ac:dyDescent="0.4">
      <c r="A7" s="6">
        <v>6</v>
      </c>
      <c r="B7" s="7" t="s">
        <v>30</v>
      </c>
      <c r="C7" s="8">
        <v>44198</v>
      </c>
      <c r="D7" s="9" t="s">
        <v>29</v>
      </c>
      <c r="E7" s="9">
        <v>1</v>
      </c>
      <c r="F7" s="9">
        <v>104</v>
      </c>
      <c r="I7" s="15">
        <v>3</v>
      </c>
      <c r="J7" s="11">
        <f>COUNTIF(E2:E1093,3)</f>
        <v>168</v>
      </c>
      <c r="K7" s="19">
        <f t="shared" si="0"/>
        <v>0.15384615384615385</v>
      </c>
    </row>
    <row r="8" spans="1:11" ht="15" thickBot="1" x14ac:dyDescent="0.4">
      <c r="A8" s="6">
        <v>7</v>
      </c>
      <c r="B8" s="7" t="s">
        <v>31</v>
      </c>
      <c r="C8" s="8">
        <v>44199</v>
      </c>
      <c r="D8" s="9" t="s">
        <v>24</v>
      </c>
      <c r="E8" s="9">
        <v>6</v>
      </c>
      <c r="F8" s="9">
        <v>94</v>
      </c>
      <c r="I8" s="15">
        <v>4</v>
      </c>
      <c r="J8" s="11">
        <f>COUNTIF(E2:E1093,4)</f>
        <v>123</v>
      </c>
      <c r="K8" s="19">
        <f t="shared" si="0"/>
        <v>0.11263736263736264</v>
      </c>
    </row>
    <row r="9" spans="1:11" ht="15" thickBot="1" x14ac:dyDescent="0.4">
      <c r="A9" s="6">
        <v>8</v>
      </c>
      <c r="B9" s="7" t="s">
        <v>31</v>
      </c>
      <c r="C9" s="8">
        <v>44199</v>
      </c>
      <c r="D9" s="9" t="s">
        <v>26</v>
      </c>
      <c r="E9" s="9">
        <v>3</v>
      </c>
      <c r="F9" s="9">
        <v>105</v>
      </c>
      <c r="I9" s="15">
        <v>5</v>
      </c>
      <c r="J9" s="11">
        <f>COUNTIF(E2:E1093,5)</f>
        <v>70</v>
      </c>
      <c r="K9" s="19">
        <f t="shared" si="0"/>
        <v>6.4102564102564097E-2</v>
      </c>
    </row>
    <row r="10" spans="1:11" ht="15" thickBot="1" x14ac:dyDescent="0.4">
      <c r="A10" s="6">
        <v>9</v>
      </c>
      <c r="B10" s="7" t="s">
        <v>31</v>
      </c>
      <c r="C10" s="8">
        <v>44199</v>
      </c>
      <c r="D10" s="9" t="s">
        <v>29</v>
      </c>
      <c r="E10" s="9">
        <v>0</v>
      </c>
      <c r="F10" s="9">
        <v>100</v>
      </c>
      <c r="I10" s="15">
        <v>6</v>
      </c>
      <c r="J10" s="12">
        <f>COUNTIF(E2:E1093,6)</f>
        <v>47</v>
      </c>
      <c r="K10" s="19">
        <f>J10/J$14</f>
        <v>4.304029304029304E-2</v>
      </c>
    </row>
    <row r="11" spans="1:11" ht="15" thickBot="1" x14ac:dyDescent="0.4">
      <c r="A11" s="6">
        <v>10</v>
      </c>
      <c r="B11" s="7" t="s">
        <v>32</v>
      </c>
      <c r="C11" s="8">
        <v>44200</v>
      </c>
      <c r="D11" s="9" t="s">
        <v>24</v>
      </c>
      <c r="E11" s="9">
        <v>3</v>
      </c>
      <c r="F11" s="9">
        <v>105</v>
      </c>
      <c r="I11" s="15">
        <v>7</v>
      </c>
      <c r="J11" s="12">
        <f>COUNTIF(E2:E1093,7)</f>
        <v>15</v>
      </c>
      <c r="K11" s="19">
        <f t="shared" si="0"/>
        <v>1.3736263736263736E-2</v>
      </c>
    </row>
    <row r="12" spans="1:11" ht="15" thickBot="1" x14ac:dyDescent="0.4">
      <c r="A12" s="6">
        <v>11</v>
      </c>
      <c r="B12" s="7" t="s">
        <v>32</v>
      </c>
      <c r="C12" s="8">
        <v>44200</v>
      </c>
      <c r="D12" s="9" t="s">
        <v>26</v>
      </c>
      <c r="E12" s="9">
        <v>2</v>
      </c>
      <c r="F12" s="9">
        <v>101</v>
      </c>
      <c r="I12" s="15">
        <v>8</v>
      </c>
      <c r="J12" s="12">
        <f>COUNTIF(E2:E1093,8)</f>
        <v>8</v>
      </c>
      <c r="K12" s="19">
        <f t="shared" si="0"/>
        <v>7.326007326007326E-3</v>
      </c>
    </row>
    <row r="13" spans="1:11" ht="15" thickBot="1" x14ac:dyDescent="0.4">
      <c r="A13" s="6">
        <v>12</v>
      </c>
      <c r="B13" s="7" t="s">
        <v>32</v>
      </c>
      <c r="C13" s="8">
        <v>44200</v>
      </c>
      <c r="D13" s="9" t="s">
        <v>29</v>
      </c>
      <c r="E13" s="9">
        <v>1</v>
      </c>
      <c r="F13" s="9">
        <v>103</v>
      </c>
      <c r="I13" s="15">
        <v>9</v>
      </c>
      <c r="J13" s="12">
        <f>COUNTIF(E2:E1093,9)</f>
        <v>5</v>
      </c>
      <c r="K13" s="19">
        <f t="shared" si="0"/>
        <v>4.578754578754579E-3</v>
      </c>
    </row>
    <row r="14" spans="1:11" ht="15" thickBot="1" x14ac:dyDescent="0.4">
      <c r="A14" s="6">
        <v>13</v>
      </c>
      <c r="B14" s="7" t="s">
        <v>33</v>
      </c>
      <c r="C14" s="8">
        <v>44201</v>
      </c>
      <c r="D14" s="9" t="s">
        <v>24</v>
      </c>
      <c r="E14" s="9">
        <v>1</v>
      </c>
      <c r="F14" s="9">
        <v>99</v>
      </c>
      <c r="I14" s="21" t="s">
        <v>36</v>
      </c>
      <c r="J14" s="21">
        <f>SUM(J4:J13)</f>
        <v>1092</v>
      </c>
      <c r="K14" s="20">
        <f>SUM(K4:K13)</f>
        <v>0.99999999999999989</v>
      </c>
    </row>
    <row r="15" spans="1:11" ht="15" thickBot="1" x14ac:dyDescent="0.4">
      <c r="A15" s="6">
        <v>14</v>
      </c>
      <c r="B15" s="7" t="s">
        <v>33</v>
      </c>
      <c r="C15" s="8">
        <v>44201</v>
      </c>
      <c r="D15" s="9" t="s">
        <v>26</v>
      </c>
      <c r="E15" s="9">
        <v>5</v>
      </c>
      <c r="F15" s="9">
        <v>98</v>
      </c>
    </row>
    <row r="16" spans="1:11" ht="15" thickBot="1" x14ac:dyDescent="0.4">
      <c r="A16" s="6">
        <v>15</v>
      </c>
      <c r="B16" s="7" t="s">
        <v>33</v>
      </c>
      <c r="C16" s="8">
        <v>44201</v>
      </c>
      <c r="D16" s="9" t="s">
        <v>29</v>
      </c>
      <c r="E16" s="9">
        <v>2</v>
      </c>
      <c r="F16" s="9">
        <v>111</v>
      </c>
    </row>
    <row r="17" spans="1:10" ht="15" thickBot="1" x14ac:dyDescent="0.4">
      <c r="A17" s="6">
        <v>16</v>
      </c>
      <c r="B17" s="7" t="s">
        <v>34</v>
      </c>
      <c r="C17" s="8">
        <v>44202</v>
      </c>
      <c r="D17" s="9" t="s">
        <v>24</v>
      </c>
      <c r="E17" s="9">
        <v>2</v>
      </c>
      <c r="F17" s="9">
        <v>97</v>
      </c>
    </row>
    <row r="18" spans="1:10" ht="16" thickBot="1" x14ac:dyDescent="0.4">
      <c r="A18" s="6">
        <v>17</v>
      </c>
      <c r="B18" s="7" t="s">
        <v>34</v>
      </c>
      <c r="C18" s="8">
        <v>44202</v>
      </c>
      <c r="D18" s="9" t="s">
        <v>26</v>
      </c>
      <c r="E18" s="9">
        <v>3</v>
      </c>
      <c r="F18" s="9">
        <v>102</v>
      </c>
      <c r="I18" s="79" t="s">
        <v>37</v>
      </c>
      <c r="J18" s="80"/>
    </row>
    <row r="19" spans="1:10" ht="16" thickBot="1" x14ac:dyDescent="0.4">
      <c r="A19" s="6">
        <v>18</v>
      </c>
      <c r="B19" s="7" t="s">
        <v>34</v>
      </c>
      <c r="C19" s="8">
        <v>44202</v>
      </c>
      <c r="D19" s="9" t="s">
        <v>29</v>
      </c>
      <c r="E19" s="9">
        <v>1</v>
      </c>
      <c r="F19" s="9">
        <v>94</v>
      </c>
      <c r="I19" s="22" t="s">
        <v>17</v>
      </c>
      <c r="J19" s="23" t="s">
        <v>28</v>
      </c>
    </row>
    <row r="20" spans="1:10" ht="15" thickBot="1" x14ac:dyDescent="0.4">
      <c r="A20" s="6">
        <v>19</v>
      </c>
      <c r="B20" s="7" t="s">
        <v>35</v>
      </c>
      <c r="C20" s="8">
        <v>44203</v>
      </c>
      <c r="D20" s="9" t="s">
        <v>24</v>
      </c>
      <c r="E20" s="9">
        <v>1</v>
      </c>
      <c r="F20" s="9">
        <v>96</v>
      </c>
      <c r="I20" s="25" t="s">
        <v>38</v>
      </c>
      <c r="J20" s="24">
        <v>0</v>
      </c>
    </row>
    <row r="21" spans="1:10" ht="15" thickBot="1" x14ac:dyDescent="0.4">
      <c r="A21" s="6">
        <v>20</v>
      </c>
      <c r="B21" s="7" t="s">
        <v>35</v>
      </c>
      <c r="C21" s="8">
        <v>44203</v>
      </c>
      <c r="D21" s="9" t="s">
        <v>26</v>
      </c>
      <c r="E21" s="9">
        <v>3</v>
      </c>
      <c r="F21" s="9">
        <v>107</v>
      </c>
      <c r="I21" s="25" t="s">
        <v>39</v>
      </c>
      <c r="J21" s="26">
        <f>K4</f>
        <v>0.17307692307692307</v>
      </c>
    </row>
    <row r="22" spans="1:10" ht="15" thickBot="1" x14ac:dyDescent="0.4">
      <c r="A22" s="6">
        <v>21</v>
      </c>
      <c r="B22" s="7" t="s">
        <v>35</v>
      </c>
      <c r="C22" s="8">
        <v>44203</v>
      </c>
      <c r="D22" s="9" t="s">
        <v>29</v>
      </c>
      <c r="E22" s="9">
        <v>1</v>
      </c>
      <c r="F22" s="9">
        <v>110</v>
      </c>
      <c r="I22" s="25" t="s">
        <v>40</v>
      </c>
      <c r="J22" s="26">
        <f t="shared" ref="J22:J29" si="1">J21+K5</f>
        <v>0.39560439560439559</v>
      </c>
    </row>
    <row r="23" spans="1:10" ht="15" thickBot="1" x14ac:dyDescent="0.4">
      <c r="A23" s="6">
        <v>22</v>
      </c>
      <c r="B23" s="7" t="s">
        <v>23</v>
      </c>
      <c r="C23" s="8">
        <v>44204</v>
      </c>
      <c r="D23" s="9" t="s">
        <v>24</v>
      </c>
      <c r="E23" s="9">
        <v>5</v>
      </c>
      <c r="F23" s="9">
        <v>98</v>
      </c>
      <c r="I23" s="25" t="s">
        <v>41</v>
      </c>
      <c r="J23" s="26">
        <f t="shared" si="1"/>
        <v>0.60073260073260071</v>
      </c>
    </row>
    <row r="24" spans="1:10" ht="15" thickBot="1" x14ac:dyDescent="0.4">
      <c r="A24" s="6">
        <v>23</v>
      </c>
      <c r="B24" s="7" t="s">
        <v>23</v>
      </c>
      <c r="C24" s="8">
        <v>44204</v>
      </c>
      <c r="D24" s="9" t="s">
        <v>26</v>
      </c>
      <c r="E24" s="9">
        <v>2</v>
      </c>
      <c r="F24" s="9">
        <v>101</v>
      </c>
      <c r="I24" s="25" t="s">
        <v>42</v>
      </c>
      <c r="J24" s="26">
        <f t="shared" si="1"/>
        <v>0.75457875457875456</v>
      </c>
    </row>
    <row r="25" spans="1:10" ht="15" thickBot="1" x14ac:dyDescent="0.4">
      <c r="A25" s="6">
        <v>24</v>
      </c>
      <c r="B25" s="7" t="s">
        <v>23</v>
      </c>
      <c r="C25" s="8">
        <v>44204</v>
      </c>
      <c r="D25" s="9" t="s">
        <v>29</v>
      </c>
      <c r="E25" s="9">
        <v>0</v>
      </c>
      <c r="F25" s="9">
        <v>101</v>
      </c>
      <c r="I25" s="25" t="s">
        <v>43</v>
      </c>
      <c r="J25" s="27">
        <f t="shared" si="1"/>
        <v>0.86721611721611724</v>
      </c>
    </row>
    <row r="26" spans="1:10" ht="15" thickBot="1" x14ac:dyDescent="0.4">
      <c r="A26" s="6">
        <v>25</v>
      </c>
      <c r="B26" s="7" t="s">
        <v>30</v>
      </c>
      <c r="C26" s="8">
        <v>44205</v>
      </c>
      <c r="D26" s="9" t="s">
        <v>24</v>
      </c>
      <c r="E26" s="9">
        <v>7</v>
      </c>
      <c r="F26" s="9">
        <v>108</v>
      </c>
      <c r="I26" s="25" t="s">
        <v>44</v>
      </c>
      <c r="J26" s="27">
        <f t="shared" si="1"/>
        <v>0.93131868131868134</v>
      </c>
    </row>
    <row r="27" spans="1:10" ht="15" thickBot="1" x14ac:dyDescent="0.4">
      <c r="A27" s="6">
        <v>26</v>
      </c>
      <c r="B27" s="7" t="s">
        <v>30</v>
      </c>
      <c r="C27" s="8">
        <v>44205</v>
      </c>
      <c r="D27" s="9" t="s">
        <v>26</v>
      </c>
      <c r="E27" s="9">
        <v>4</v>
      </c>
      <c r="F27" s="9">
        <v>101</v>
      </c>
      <c r="I27" s="25" t="s">
        <v>45</v>
      </c>
      <c r="J27" s="27">
        <f t="shared" si="1"/>
        <v>0.97435897435897434</v>
      </c>
    </row>
    <row r="28" spans="1:10" ht="15" thickBot="1" x14ac:dyDescent="0.4">
      <c r="A28" s="6">
        <v>27</v>
      </c>
      <c r="B28" s="7" t="s">
        <v>30</v>
      </c>
      <c r="C28" s="8">
        <v>44205</v>
      </c>
      <c r="D28" s="9" t="s">
        <v>29</v>
      </c>
      <c r="E28" s="9">
        <v>2</v>
      </c>
      <c r="F28" s="9">
        <v>97</v>
      </c>
      <c r="I28" s="25" t="s">
        <v>46</v>
      </c>
      <c r="J28" s="27">
        <f t="shared" si="1"/>
        <v>0.98809523809523803</v>
      </c>
    </row>
    <row r="29" spans="1:10" ht="15" thickBot="1" x14ac:dyDescent="0.4">
      <c r="A29" s="6">
        <v>28</v>
      </c>
      <c r="B29" s="7" t="s">
        <v>31</v>
      </c>
      <c r="C29" s="8">
        <v>44206</v>
      </c>
      <c r="D29" s="9" t="s">
        <v>24</v>
      </c>
      <c r="E29" s="9">
        <v>4</v>
      </c>
      <c r="F29" s="9">
        <v>99</v>
      </c>
      <c r="I29" s="28" t="s">
        <v>47</v>
      </c>
      <c r="J29" s="29">
        <f t="shared" si="1"/>
        <v>0.99542124542124533</v>
      </c>
    </row>
    <row r="30" spans="1:10" ht="15" thickBot="1" x14ac:dyDescent="0.4">
      <c r="A30" s="6">
        <v>29</v>
      </c>
      <c r="B30" s="7" t="s">
        <v>31</v>
      </c>
      <c r="C30" s="8">
        <v>44206</v>
      </c>
      <c r="D30" s="9" t="s">
        <v>26</v>
      </c>
      <c r="E30" s="9">
        <v>2</v>
      </c>
      <c r="F30" s="9">
        <v>115</v>
      </c>
    </row>
    <row r="31" spans="1:10" ht="15" thickBot="1" x14ac:dyDescent="0.4">
      <c r="A31" s="6">
        <v>30</v>
      </c>
      <c r="B31" s="7" t="s">
        <v>31</v>
      </c>
      <c r="C31" s="8">
        <v>44206</v>
      </c>
      <c r="D31" s="9" t="s">
        <v>29</v>
      </c>
      <c r="E31" s="9">
        <v>1</v>
      </c>
      <c r="F31" s="9">
        <v>110</v>
      </c>
    </row>
    <row r="32" spans="1:10" ht="15" thickBot="1" x14ac:dyDescent="0.4">
      <c r="A32" s="6">
        <v>31</v>
      </c>
      <c r="B32" s="7" t="s">
        <v>32</v>
      </c>
      <c r="C32" s="8">
        <v>44207</v>
      </c>
      <c r="D32" s="9" t="s">
        <v>24</v>
      </c>
      <c r="E32" s="9">
        <v>2</v>
      </c>
      <c r="F32" s="9">
        <v>96</v>
      </c>
    </row>
    <row r="33" spans="1:6" ht="15" thickBot="1" x14ac:dyDescent="0.4">
      <c r="A33" s="6">
        <v>32</v>
      </c>
      <c r="B33" s="7" t="s">
        <v>32</v>
      </c>
      <c r="C33" s="8">
        <v>44207</v>
      </c>
      <c r="D33" s="9" t="s">
        <v>26</v>
      </c>
      <c r="E33" s="9">
        <v>5</v>
      </c>
      <c r="F33" s="9">
        <v>96</v>
      </c>
    </row>
    <row r="34" spans="1:6" ht="15" thickBot="1" x14ac:dyDescent="0.4">
      <c r="A34" s="6">
        <v>33</v>
      </c>
      <c r="B34" s="7" t="s">
        <v>32</v>
      </c>
      <c r="C34" s="8">
        <v>44207</v>
      </c>
      <c r="D34" s="9" t="s">
        <v>29</v>
      </c>
      <c r="E34" s="9">
        <v>0</v>
      </c>
      <c r="F34" s="9">
        <v>98</v>
      </c>
    </row>
    <row r="35" spans="1:6" ht="15" thickBot="1" x14ac:dyDescent="0.4">
      <c r="A35" s="6">
        <v>34</v>
      </c>
      <c r="B35" s="7" t="s">
        <v>33</v>
      </c>
      <c r="C35" s="8">
        <v>44208</v>
      </c>
      <c r="D35" s="9" t="s">
        <v>24</v>
      </c>
      <c r="E35" s="9">
        <v>3</v>
      </c>
      <c r="F35" s="9">
        <v>102</v>
      </c>
    </row>
    <row r="36" spans="1:6" ht="15" thickBot="1" x14ac:dyDescent="0.4">
      <c r="A36" s="6">
        <v>35</v>
      </c>
      <c r="B36" s="7" t="s">
        <v>33</v>
      </c>
      <c r="C36" s="8">
        <v>44208</v>
      </c>
      <c r="D36" s="9" t="s">
        <v>26</v>
      </c>
      <c r="E36" s="9">
        <v>1</v>
      </c>
      <c r="F36" s="9">
        <v>113</v>
      </c>
    </row>
    <row r="37" spans="1:6" ht="15" thickBot="1" x14ac:dyDescent="0.4">
      <c r="A37" s="6">
        <v>36</v>
      </c>
      <c r="B37" s="7" t="s">
        <v>33</v>
      </c>
      <c r="C37" s="8">
        <v>44208</v>
      </c>
      <c r="D37" s="9" t="s">
        <v>29</v>
      </c>
      <c r="E37" s="9">
        <v>1</v>
      </c>
      <c r="F37" s="9">
        <v>97</v>
      </c>
    </row>
    <row r="38" spans="1:6" ht="15" thickBot="1" x14ac:dyDescent="0.4">
      <c r="A38" s="6">
        <v>37</v>
      </c>
      <c r="B38" s="7" t="s">
        <v>34</v>
      </c>
      <c r="C38" s="8">
        <v>44209</v>
      </c>
      <c r="D38" s="9" t="s">
        <v>24</v>
      </c>
      <c r="E38" s="9">
        <v>3</v>
      </c>
      <c r="F38" s="9">
        <v>116</v>
      </c>
    </row>
    <row r="39" spans="1:6" ht="15" thickBot="1" x14ac:dyDescent="0.4">
      <c r="A39" s="6">
        <v>38</v>
      </c>
      <c r="B39" s="7" t="s">
        <v>34</v>
      </c>
      <c r="C39" s="8">
        <v>44209</v>
      </c>
      <c r="D39" s="9" t="s">
        <v>26</v>
      </c>
      <c r="E39" s="9">
        <v>3</v>
      </c>
      <c r="F39" s="9">
        <v>100</v>
      </c>
    </row>
    <row r="40" spans="1:6" ht="15" thickBot="1" x14ac:dyDescent="0.4">
      <c r="A40" s="6">
        <v>39</v>
      </c>
      <c r="B40" s="7" t="s">
        <v>34</v>
      </c>
      <c r="C40" s="8">
        <v>44209</v>
      </c>
      <c r="D40" s="9" t="s">
        <v>29</v>
      </c>
      <c r="E40" s="9">
        <v>0</v>
      </c>
      <c r="F40" s="9">
        <v>100</v>
      </c>
    </row>
    <row r="41" spans="1:6" ht="15" thickBot="1" x14ac:dyDescent="0.4">
      <c r="A41" s="6">
        <v>40</v>
      </c>
      <c r="B41" s="7" t="s">
        <v>35</v>
      </c>
      <c r="C41" s="8">
        <v>44210</v>
      </c>
      <c r="D41" s="9" t="s">
        <v>24</v>
      </c>
      <c r="E41" s="9">
        <v>5</v>
      </c>
      <c r="F41" s="9">
        <v>94</v>
      </c>
    </row>
    <row r="42" spans="1:6" ht="15" thickBot="1" x14ac:dyDescent="0.4">
      <c r="A42" s="6">
        <v>41</v>
      </c>
      <c r="B42" s="7" t="s">
        <v>35</v>
      </c>
      <c r="C42" s="8">
        <v>44210</v>
      </c>
      <c r="D42" s="9" t="s">
        <v>26</v>
      </c>
      <c r="E42" s="9">
        <v>1</v>
      </c>
      <c r="F42" s="9">
        <v>105</v>
      </c>
    </row>
    <row r="43" spans="1:6" ht="15" thickBot="1" x14ac:dyDescent="0.4">
      <c r="A43" s="6">
        <v>42</v>
      </c>
      <c r="B43" s="7" t="s">
        <v>35</v>
      </c>
      <c r="C43" s="8">
        <v>44210</v>
      </c>
      <c r="D43" s="9" t="s">
        <v>29</v>
      </c>
      <c r="E43" s="9">
        <v>0</v>
      </c>
      <c r="F43" s="9">
        <v>104</v>
      </c>
    </row>
    <row r="44" spans="1:6" ht="15" thickBot="1" x14ac:dyDescent="0.4">
      <c r="A44" s="6">
        <v>43</v>
      </c>
      <c r="B44" s="7" t="s">
        <v>23</v>
      </c>
      <c r="C44" s="8">
        <v>44211</v>
      </c>
      <c r="D44" s="9" t="s">
        <v>24</v>
      </c>
      <c r="E44" s="9">
        <v>6</v>
      </c>
      <c r="F44" s="9">
        <v>103</v>
      </c>
    </row>
    <row r="45" spans="1:6" ht="15" thickBot="1" x14ac:dyDescent="0.4">
      <c r="A45" s="6">
        <v>44</v>
      </c>
      <c r="B45" s="7" t="s">
        <v>23</v>
      </c>
      <c r="C45" s="8">
        <v>44211</v>
      </c>
      <c r="D45" s="9" t="s">
        <v>26</v>
      </c>
      <c r="E45" s="9">
        <v>2</v>
      </c>
      <c r="F45" s="9">
        <v>105</v>
      </c>
    </row>
    <row r="46" spans="1:6" ht="15" thickBot="1" x14ac:dyDescent="0.4">
      <c r="A46" s="6">
        <v>45</v>
      </c>
      <c r="B46" s="7" t="s">
        <v>23</v>
      </c>
      <c r="C46" s="8">
        <v>44211</v>
      </c>
      <c r="D46" s="9" t="s">
        <v>29</v>
      </c>
      <c r="E46" s="9">
        <v>1</v>
      </c>
      <c r="F46" s="9">
        <v>120</v>
      </c>
    </row>
    <row r="47" spans="1:6" ht="15" thickBot="1" x14ac:dyDescent="0.4">
      <c r="A47" s="6">
        <v>46</v>
      </c>
      <c r="B47" s="7" t="s">
        <v>30</v>
      </c>
      <c r="C47" s="8">
        <v>44212</v>
      </c>
      <c r="D47" s="9" t="s">
        <v>24</v>
      </c>
      <c r="E47" s="9">
        <v>2</v>
      </c>
      <c r="F47" s="9">
        <v>98</v>
      </c>
    </row>
    <row r="48" spans="1:6" ht="15" thickBot="1" x14ac:dyDescent="0.4">
      <c r="A48" s="6">
        <v>47</v>
      </c>
      <c r="B48" s="7" t="s">
        <v>30</v>
      </c>
      <c r="C48" s="8">
        <v>44212</v>
      </c>
      <c r="D48" s="9" t="s">
        <v>26</v>
      </c>
      <c r="E48" s="9">
        <v>0</v>
      </c>
      <c r="F48" s="9">
        <v>110</v>
      </c>
    </row>
    <row r="49" spans="1:6" ht="15" thickBot="1" x14ac:dyDescent="0.4">
      <c r="A49" s="6">
        <v>48</v>
      </c>
      <c r="B49" s="7" t="s">
        <v>30</v>
      </c>
      <c r="C49" s="8">
        <v>44212</v>
      </c>
      <c r="D49" s="9" t="s">
        <v>29</v>
      </c>
      <c r="E49" s="9">
        <v>1</v>
      </c>
      <c r="F49" s="9">
        <v>106</v>
      </c>
    </row>
    <row r="50" spans="1:6" ht="15" thickBot="1" x14ac:dyDescent="0.4">
      <c r="A50" s="6">
        <v>49</v>
      </c>
      <c r="B50" s="7" t="s">
        <v>31</v>
      </c>
      <c r="C50" s="8">
        <v>44213</v>
      </c>
      <c r="D50" s="9" t="s">
        <v>24</v>
      </c>
      <c r="E50" s="9">
        <v>4</v>
      </c>
      <c r="F50" s="9">
        <v>109</v>
      </c>
    </row>
    <row r="51" spans="1:6" ht="15" thickBot="1" x14ac:dyDescent="0.4">
      <c r="A51" s="6">
        <v>50</v>
      </c>
      <c r="B51" s="7" t="s">
        <v>31</v>
      </c>
      <c r="C51" s="8">
        <v>44213</v>
      </c>
      <c r="D51" s="9" t="s">
        <v>26</v>
      </c>
      <c r="E51" s="9">
        <v>3</v>
      </c>
      <c r="F51" s="9">
        <v>95</v>
      </c>
    </row>
    <row r="52" spans="1:6" ht="15" thickBot="1" x14ac:dyDescent="0.4">
      <c r="A52" s="6">
        <v>51</v>
      </c>
      <c r="B52" s="7" t="s">
        <v>31</v>
      </c>
      <c r="C52" s="8">
        <v>44213</v>
      </c>
      <c r="D52" s="9" t="s">
        <v>29</v>
      </c>
      <c r="E52" s="9">
        <v>1</v>
      </c>
      <c r="F52" s="9">
        <v>110</v>
      </c>
    </row>
    <row r="53" spans="1:6" ht="15" thickBot="1" x14ac:dyDescent="0.4">
      <c r="A53" s="6">
        <v>52</v>
      </c>
      <c r="B53" s="7" t="s">
        <v>32</v>
      </c>
      <c r="C53" s="8">
        <v>44214</v>
      </c>
      <c r="D53" s="9" t="s">
        <v>24</v>
      </c>
      <c r="E53" s="9">
        <v>0</v>
      </c>
      <c r="F53" s="9">
        <v>100</v>
      </c>
    </row>
    <row r="54" spans="1:6" ht="15" thickBot="1" x14ac:dyDescent="0.4">
      <c r="A54" s="6">
        <v>53</v>
      </c>
      <c r="B54" s="7" t="s">
        <v>32</v>
      </c>
      <c r="C54" s="8">
        <v>44214</v>
      </c>
      <c r="D54" s="9" t="s">
        <v>26</v>
      </c>
      <c r="E54" s="9">
        <v>2</v>
      </c>
      <c r="F54" s="9">
        <v>103</v>
      </c>
    </row>
    <row r="55" spans="1:6" ht="15" thickBot="1" x14ac:dyDescent="0.4">
      <c r="A55" s="6">
        <v>54</v>
      </c>
      <c r="B55" s="7" t="s">
        <v>32</v>
      </c>
      <c r="C55" s="8">
        <v>44214</v>
      </c>
      <c r="D55" s="9" t="s">
        <v>29</v>
      </c>
      <c r="E55" s="9">
        <v>1</v>
      </c>
      <c r="F55" s="9">
        <v>104</v>
      </c>
    </row>
    <row r="56" spans="1:6" ht="15" thickBot="1" x14ac:dyDescent="0.4">
      <c r="A56" s="6">
        <v>55</v>
      </c>
      <c r="B56" s="7" t="s">
        <v>33</v>
      </c>
      <c r="C56" s="8">
        <v>44215</v>
      </c>
      <c r="D56" s="9" t="s">
        <v>24</v>
      </c>
      <c r="E56" s="9">
        <v>4</v>
      </c>
      <c r="F56" s="9">
        <v>95</v>
      </c>
    </row>
    <row r="57" spans="1:6" ht="15" thickBot="1" x14ac:dyDescent="0.4">
      <c r="A57" s="6">
        <v>56</v>
      </c>
      <c r="B57" s="7" t="s">
        <v>33</v>
      </c>
      <c r="C57" s="8">
        <v>44215</v>
      </c>
      <c r="D57" s="9" t="s">
        <v>26</v>
      </c>
      <c r="E57" s="9">
        <v>0</v>
      </c>
      <c r="F57" s="9">
        <v>106</v>
      </c>
    </row>
    <row r="58" spans="1:6" ht="15" thickBot="1" x14ac:dyDescent="0.4">
      <c r="A58" s="6">
        <v>57</v>
      </c>
      <c r="B58" s="7" t="s">
        <v>33</v>
      </c>
      <c r="C58" s="8">
        <v>44215</v>
      </c>
      <c r="D58" s="9" t="s">
        <v>29</v>
      </c>
      <c r="E58" s="9">
        <v>0</v>
      </c>
      <c r="F58" s="9">
        <v>113</v>
      </c>
    </row>
    <row r="59" spans="1:6" ht="15" thickBot="1" x14ac:dyDescent="0.4">
      <c r="A59" s="6">
        <v>58</v>
      </c>
      <c r="B59" s="7" t="s">
        <v>34</v>
      </c>
      <c r="C59" s="8">
        <v>44216</v>
      </c>
      <c r="D59" s="9" t="s">
        <v>24</v>
      </c>
      <c r="E59" s="9">
        <v>1</v>
      </c>
      <c r="F59" s="9">
        <v>97</v>
      </c>
    </row>
    <row r="60" spans="1:6" ht="15" thickBot="1" x14ac:dyDescent="0.4">
      <c r="A60" s="6">
        <v>59</v>
      </c>
      <c r="B60" s="7" t="s">
        <v>34</v>
      </c>
      <c r="C60" s="8">
        <v>44216</v>
      </c>
      <c r="D60" s="9" t="s">
        <v>26</v>
      </c>
      <c r="E60" s="9">
        <v>3</v>
      </c>
      <c r="F60" s="9">
        <v>90</v>
      </c>
    </row>
    <row r="61" spans="1:6" ht="15" thickBot="1" x14ac:dyDescent="0.4">
      <c r="A61" s="6">
        <v>60</v>
      </c>
      <c r="B61" s="7" t="s">
        <v>34</v>
      </c>
      <c r="C61" s="8">
        <v>44216</v>
      </c>
      <c r="D61" s="9" t="s">
        <v>29</v>
      </c>
      <c r="E61" s="9">
        <v>0</v>
      </c>
      <c r="F61" s="9">
        <v>110</v>
      </c>
    </row>
    <row r="62" spans="1:6" ht="15" thickBot="1" x14ac:dyDescent="0.4">
      <c r="A62" s="6">
        <v>61</v>
      </c>
      <c r="B62" s="7" t="s">
        <v>35</v>
      </c>
      <c r="C62" s="8">
        <v>44217</v>
      </c>
      <c r="D62" s="9" t="s">
        <v>24</v>
      </c>
      <c r="E62" s="9">
        <v>2</v>
      </c>
      <c r="F62" s="9">
        <v>89</v>
      </c>
    </row>
    <row r="63" spans="1:6" ht="15" thickBot="1" x14ac:dyDescent="0.4">
      <c r="A63" s="6">
        <v>62</v>
      </c>
      <c r="B63" s="7" t="s">
        <v>35</v>
      </c>
      <c r="C63" s="8">
        <v>44217</v>
      </c>
      <c r="D63" s="9" t="s">
        <v>26</v>
      </c>
      <c r="E63" s="9">
        <v>1</v>
      </c>
      <c r="F63" s="9">
        <v>105</v>
      </c>
    </row>
    <row r="64" spans="1:6" ht="15" thickBot="1" x14ac:dyDescent="0.4">
      <c r="A64" s="6">
        <v>63</v>
      </c>
      <c r="B64" s="7" t="s">
        <v>35</v>
      </c>
      <c r="C64" s="8">
        <v>44217</v>
      </c>
      <c r="D64" s="9" t="s">
        <v>29</v>
      </c>
      <c r="E64" s="9">
        <v>0</v>
      </c>
      <c r="F64" s="9">
        <v>108</v>
      </c>
    </row>
    <row r="65" spans="1:6" ht="15" thickBot="1" x14ac:dyDescent="0.4">
      <c r="A65" s="6">
        <v>64</v>
      </c>
      <c r="B65" s="7" t="s">
        <v>23</v>
      </c>
      <c r="C65" s="8">
        <v>44218</v>
      </c>
      <c r="D65" s="9" t="s">
        <v>24</v>
      </c>
      <c r="E65" s="9">
        <v>5</v>
      </c>
      <c r="F65" s="9">
        <v>105</v>
      </c>
    </row>
    <row r="66" spans="1:6" ht="15" thickBot="1" x14ac:dyDescent="0.4">
      <c r="A66" s="6">
        <v>65</v>
      </c>
      <c r="B66" s="7" t="s">
        <v>23</v>
      </c>
      <c r="C66" s="8">
        <v>44218</v>
      </c>
      <c r="D66" s="9" t="s">
        <v>26</v>
      </c>
      <c r="E66" s="9">
        <v>1</v>
      </c>
      <c r="F66" s="9">
        <v>107</v>
      </c>
    </row>
    <row r="67" spans="1:6" ht="15" thickBot="1" x14ac:dyDescent="0.4">
      <c r="A67" s="6">
        <v>66</v>
      </c>
      <c r="B67" s="7" t="s">
        <v>23</v>
      </c>
      <c r="C67" s="8">
        <v>44218</v>
      </c>
      <c r="D67" s="9" t="s">
        <v>29</v>
      </c>
      <c r="E67" s="9">
        <v>0</v>
      </c>
      <c r="F67" s="9">
        <v>104</v>
      </c>
    </row>
    <row r="68" spans="1:6" ht="15" thickBot="1" x14ac:dyDescent="0.4">
      <c r="A68" s="6">
        <v>67</v>
      </c>
      <c r="B68" s="7" t="s">
        <v>30</v>
      </c>
      <c r="C68" s="8">
        <v>44219</v>
      </c>
      <c r="D68" s="9" t="s">
        <v>24</v>
      </c>
      <c r="E68" s="9">
        <v>6</v>
      </c>
      <c r="F68" s="9">
        <v>97</v>
      </c>
    </row>
    <row r="69" spans="1:6" ht="15" thickBot="1" x14ac:dyDescent="0.4">
      <c r="A69" s="6">
        <v>68</v>
      </c>
      <c r="B69" s="7" t="s">
        <v>30</v>
      </c>
      <c r="C69" s="8">
        <v>44219</v>
      </c>
      <c r="D69" s="9" t="s">
        <v>26</v>
      </c>
      <c r="E69" s="9">
        <v>3</v>
      </c>
      <c r="F69" s="9">
        <v>100</v>
      </c>
    </row>
    <row r="70" spans="1:6" ht="15" thickBot="1" x14ac:dyDescent="0.4">
      <c r="A70" s="6">
        <v>69</v>
      </c>
      <c r="B70" s="7" t="s">
        <v>30</v>
      </c>
      <c r="C70" s="8">
        <v>44219</v>
      </c>
      <c r="D70" s="9" t="s">
        <v>29</v>
      </c>
      <c r="E70" s="9">
        <v>1</v>
      </c>
      <c r="F70" s="9">
        <v>114</v>
      </c>
    </row>
    <row r="71" spans="1:6" ht="15" thickBot="1" x14ac:dyDescent="0.4">
      <c r="A71" s="6">
        <v>70</v>
      </c>
      <c r="B71" s="7" t="s">
        <v>31</v>
      </c>
      <c r="C71" s="8">
        <v>44220</v>
      </c>
      <c r="D71" s="9" t="s">
        <v>24</v>
      </c>
      <c r="E71" s="9">
        <v>4</v>
      </c>
      <c r="F71" s="9">
        <v>108</v>
      </c>
    </row>
    <row r="72" spans="1:6" ht="15" thickBot="1" x14ac:dyDescent="0.4">
      <c r="A72" s="6">
        <v>71</v>
      </c>
      <c r="B72" s="7" t="s">
        <v>31</v>
      </c>
      <c r="C72" s="8">
        <v>44220</v>
      </c>
      <c r="D72" s="9" t="s">
        <v>26</v>
      </c>
      <c r="E72" s="9">
        <v>2</v>
      </c>
      <c r="F72" s="9">
        <v>103</v>
      </c>
    </row>
    <row r="73" spans="1:6" ht="15" thickBot="1" x14ac:dyDescent="0.4">
      <c r="A73" s="6">
        <v>72</v>
      </c>
      <c r="B73" s="7" t="s">
        <v>31</v>
      </c>
      <c r="C73" s="8">
        <v>44220</v>
      </c>
      <c r="D73" s="9" t="s">
        <v>29</v>
      </c>
      <c r="E73" s="9">
        <v>0</v>
      </c>
      <c r="F73" s="9">
        <v>113</v>
      </c>
    </row>
    <row r="74" spans="1:6" ht="15" thickBot="1" x14ac:dyDescent="0.4">
      <c r="A74" s="6">
        <v>73</v>
      </c>
      <c r="B74" s="7" t="s">
        <v>32</v>
      </c>
      <c r="C74" s="8">
        <v>44221</v>
      </c>
      <c r="D74" s="9" t="s">
        <v>24</v>
      </c>
      <c r="E74" s="9">
        <v>3</v>
      </c>
      <c r="F74" s="9">
        <v>104</v>
      </c>
    </row>
    <row r="75" spans="1:6" ht="15" thickBot="1" x14ac:dyDescent="0.4">
      <c r="A75" s="6">
        <v>74</v>
      </c>
      <c r="B75" s="7" t="s">
        <v>32</v>
      </c>
      <c r="C75" s="8">
        <v>44221</v>
      </c>
      <c r="D75" s="9" t="s">
        <v>26</v>
      </c>
      <c r="E75" s="9">
        <v>4</v>
      </c>
      <c r="F75" s="9">
        <v>104</v>
      </c>
    </row>
    <row r="76" spans="1:6" ht="15" thickBot="1" x14ac:dyDescent="0.4">
      <c r="A76" s="6">
        <v>75</v>
      </c>
      <c r="B76" s="7" t="s">
        <v>32</v>
      </c>
      <c r="C76" s="8">
        <v>44221</v>
      </c>
      <c r="D76" s="9" t="s">
        <v>29</v>
      </c>
      <c r="E76" s="9">
        <v>0</v>
      </c>
      <c r="F76" s="9">
        <v>110</v>
      </c>
    </row>
    <row r="77" spans="1:6" ht="15" thickBot="1" x14ac:dyDescent="0.4">
      <c r="A77" s="6">
        <v>76</v>
      </c>
      <c r="B77" s="7" t="s">
        <v>33</v>
      </c>
      <c r="C77" s="8">
        <v>44222</v>
      </c>
      <c r="D77" s="9" t="s">
        <v>24</v>
      </c>
      <c r="E77" s="9">
        <v>6</v>
      </c>
      <c r="F77" s="9">
        <v>91</v>
      </c>
    </row>
    <row r="78" spans="1:6" ht="15" thickBot="1" x14ac:dyDescent="0.4">
      <c r="A78" s="6">
        <v>77</v>
      </c>
      <c r="B78" s="7" t="s">
        <v>33</v>
      </c>
      <c r="C78" s="8">
        <v>44222</v>
      </c>
      <c r="D78" s="9" t="s">
        <v>26</v>
      </c>
      <c r="E78" s="9">
        <v>4</v>
      </c>
      <c r="F78" s="9">
        <v>95</v>
      </c>
    </row>
    <row r="79" spans="1:6" ht="15" thickBot="1" x14ac:dyDescent="0.4">
      <c r="A79" s="6">
        <v>78</v>
      </c>
      <c r="B79" s="7" t="s">
        <v>33</v>
      </c>
      <c r="C79" s="8">
        <v>44222</v>
      </c>
      <c r="D79" s="9" t="s">
        <v>29</v>
      </c>
      <c r="E79" s="9">
        <v>2</v>
      </c>
      <c r="F79" s="9">
        <v>106</v>
      </c>
    </row>
    <row r="80" spans="1:6" ht="15" thickBot="1" x14ac:dyDescent="0.4">
      <c r="A80" s="6">
        <v>79</v>
      </c>
      <c r="B80" s="7" t="s">
        <v>34</v>
      </c>
      <c r="C80" s="8">
        <v>44223</v>
      </c>
      <c r="D80" s="9" t="s">
        <v>24</v>
      </c>
      <c r="E80" s="9">
        <v>6</v>
      </c>
      <c r="F80" s="9">
        <v>105</v>
      </c>
    </row>
    <row r="81" spans="1:6" ht="15" thickBot="1" x14ac:dyDescent="0.4">
      <c r="A81" s="6">
        <v>80</v>
      </c>
      <c r="B81" s="7" t="s">
        <v>34</v>
      </c>
      <c r="C81" s="8">
        <v>44223</v>
      </c>
      <c r="D81" s="9" t="s">
        <v>26</v>
      </c>
      <c r="E81" s="9">
        <v>1</v>
      </c>
      <c r="F81" s="9">
        <v>100</v>
      </c>
    </row>
    <row r="82" spans="1:6" ht="15" thickBot="1" x14ac:dyDescent="0.4">
      <c r="A82" s="6">
        <v>81</v>
      </c>
      <c r="B82" s="7" t="s">
        <v>34</v>
      </c>
      <c r="C82" s="8">
        <v>44223</v>
      </c>
      <c r="D82" s="9" t="s">
        <v>29</v>
      </c>
      <c r="E82" s="9">
        <v>0</v>
      </c>
      <c r="F82" s="9">
        <v>103</v>
      </c>
    </row>
    <row r="83" spans="1:6" ht="15" thickBot="1" x14ac:dyDescent="0.4">
      <c r="A83" s="6">
        <v>82</v>
      </c>
      <c r="B83" s="7" t="s">
        <v>35</v>
      </c>
      <c r="C83" s="8">
        <v>44224</v>
      </c>
      <c r="D83" s="9" t="s">
        <v>24</v>
      </c>
      <c r="E83" s="9">
        <v>4</v>
      </c>
      <c r="F83" s="9">
        <v>95</v>
      </c>
    </row>
    <row r="84" spans="1:6" ht="15" thickBot="1" x14ac:dyDescent="0.4">
      <c r="A84" s="6">
        <v>83</v>
      </c>
      <c r="B84" s="7" t="s">
        <v>35</v>
      </c>
      <c r="C84" s="8">
        <v>44224</v>
      </c>
      <c r="D84" s="9" t="s">
        <v>26</v>
      </c>
      <c r="E84" s="9">
        <v>3</v>
      </c>
      <c r="F84" s="9">
        <v>103</v>
      </c>
    </row>
    <row r="85" spans="1:6" ht="15" thickBot="1" x14ac:dyDescent="0.4">
      <c r="A85" s="6">
        <v>84</v>
      </c>
      <c r="B85" s="7" t="s">
        <v>35</v>
      </c>
      <c r="C85" s="8">
        <v>44224</v>
      </c>
      <c r="D85" s="9" t="s">
        <v>29</v>
      </c>
      <c r="E85" s="9">
        <v>2</v>
      </c>
      <c r="F85" s="9">
        <v>115</v>
      </c>
    </row>
    <row r="86" spans="1:6" ht="15" thickBot="1" x14ac:dyDescent="0.4">
      <c r="A86" s="6">
        <v>85</v>
      </c>
      <c r="B86" s="7" t="s">
        <v>23</v>
      </c>
      <c r="C86" s="8">
        <v>44225</v>
      </c>
      <c r="D86" s="9" t="s">
        <v>24</v>
      </c>
      <c r="E86" s="9">
        <v>2</v>
      </c>
      <c r="F86" s="9">
        <v>102</v>
      </c>
    </row>
    <row r="87" spans="1:6" ht="15" thickBot="1" x14ac:dyDescent="0.4">
      <c r="A87" s="6">
        <v>86</v>
      </c>
      <c r="B87" s="7" t="s">
        <v>23</v>
      </c>
      <c r="C87" s="8">
        <v>44225</v>
      </c>
      <c r="D87" s="9" t="s">
        <v>26</v>
      </c>
      <c r="E87" s="9">
        <v>2</v>
      </c>
      <c r="F87" s="9">
        <v>109</v>
      </c>
    </row>
    <row r="88" spans="1:6" ht="15" thickBot="1" x14ac:dyDescent="0.4">
      <c r="A88" s="6">
        <v>87</v>
      </c>
      <c r="B88" s="7" t="s">
        <v>23</v>
      </c>
      <c r="C88" s="8">
        <v>44225</v>
      </c>
      <c r="D88" s="9" t="s">
        <v>29</v>
      </c>
      <c r="E88" s="9">
        <v>0</v>
      </c>
      <c r="F88" s="9">
        <v>109</v>
      </c>
    </row>
    <row r="89" spans="1:6" ht="15" thickBot="1" x14ac:dyDescent="0.4">
      <c r="A89" s="6">
        <v>88</v>
      </c>
      <c r="B89" s="7" t="s">
        <v>30</v>
      </c>
      <c r="C89" s="8">
        <v>44226</v>
      </c>
      <c r="D89" s="9" t="s">
        <v>24</v>
      </c>
      <c r="E89" s="9">
        <v>3</v>
      </c>
      <c r="F89" s="9">
        <v>102</v>
      </c>
    </row>
    <row r="90" spans="1:6" ht="15" thickBot="1" x14ac:dyDescent="0.4">
      <c r="A90" s="6">
        <v>89</v>
      </c>
      <c r="B90" s="7" t="s">
        <v>30</v>
      </c>
      <c r="C90" s="8">
        <v>44226</v>
      </c>
      <c r="D90" s="9" t="s">
        <v>26</v>
      </c>
      <c r="E90" s="9">
        <v>2</v>
      </c>
      <c r="F90" s="9">
        <v>104</v>
      </c>
    </row>
    <row r="91" spans="1:6" ht="15" thickBot="1" x14ac:dyDescent="0.4">
      <c r="A91" s="6">
        <v>90</v>
      </c>
      <c r="B91" s="7" t="s">
        <v>30</v>
      </c>
      <c r="C91" s="8">
        <v>44226</v>
      </c>
      <c r="D91" s="9" t="s">
        <v>29</v>
      </c>
      <c r="E91" s="9">
        <v>4</v>
      </c>
      <c r="F91" s="9">
        <v>118</v>
      </c>
    </row>
    <row r="92" spans="1:6" ht="15" thickBot="1" x14ac:dyDescent="0.4">
      <c r="A92" s="6">
        <v>91</v>
      </c>
      <c r="B92" s="7" t="s">
        <v>31</v>
      </c>
      <c r="C92" s="8">
        <v>44227</v>
      </c>
      <c r="D92" s="9" t="s">
        <v>24</v>
      </c>
      <c r="E92" s="9">
        <v>4</v>
      </c>
      <c r="F92" s="9">
        <v>108</v>
      </c>
    </row>
    <row r="93" spans="1:6" ht="15" thickBot="1" x14ac:dyDescent="0.4">
      <c r="A93" s="6">
        <v>92</v>
      </c>
      <c r="B93" s="7" t="s">
        <v>31</v>
      </c>
      <c r="C93" s="8">
        <v>44227</v>
      </c>
      <c r="D93" s="9" t="s">
        <v>26</v>
      </c>
      <c r="E93" s="9">
        <v>4</v>
      </c>
      <c r="F93" s="9">
        <v>114</v>
      </c>
    </row>
    <row r="94" spans="1:6" ht="15" thickBot="1" x14ac:dyDescent="0.4">
      <c r="A94" s="6">
        <v>93</v>
      </c>
      <c r="B94" s="7" t="s">
        <v>31</v>
      </c>
      <c r="C94" s="8">
        <v>44227</v>
      </c>
      <c r="D94" s="9" t="s">
        <v>29</v>
      </c>
      <c r="E94" s="9">
        <v>0</v>
      </c>
      <c r="F94" s="9">
        <v>111</v>
      </c>
    </row>
    <row r="95" spans="1:6" ht="15" thickBot="1" x14ac:dyDescent="0.4">
      <c r="A95" s="6">
        <v>94</v>
      </c>
      <c r="B95" s="7" t="s">
        <v>32</v>
      </c>
      <c r="C95" s="8">
        <v>44228</v>
      </c>
      <c r="D95" s="9" t="s">
        <v>24</v>
      </c>
      <c r="E95" s="9">
        <v>6</v>
      </c>
      <c r="F95" s="9">
        <v>99</v>
      </c>
    </row>
    <row r="96" spans="1:6" ht="15" thickBot="1" x14ac:dyDescent="0.4">
      <c r="A96" s="6">
        <v>95</v>
      </c>
      <c r="B96" s="7" t="s">
        <v>32</v>
      </c>
      <c r="C96" s="8">
        <v>44228</v>
      </c>
      <c r="D96" s="9" t="s">
        <v>26</v>
      </c>
      <c r="E96" s="9">
        <v>5</v>
      </c>
      <c r="F96" s="9">
        <v>109</v>
      </c>
    </row>
    <row r="97" spans="1:6" ht="15" thickBot="1" x14ac:dyDescent="0.4">
      <c r="A97" s="6">
        <v>96</v>
      </c>
      <c r="B97" s="7" t="s">
        <v>32</v>
      </c>
      <c r="C97" s="8">
        <v>44228</v>
      </c>
      <c r="D97" s="9" t="s">
        <v>29</v>
      </c>
      <c r="E97" s="9">
        <v>1</v>
      </c>
      <c r="F97" s="9">
        <v>100</v>
      </c>
    </row>
    <row r="98" spans="1:6" ht="15" thickBot="1" x14ac:dyDescent="0.4">
      <c r="A98" s="6">
        <v>97</v>
      </c>
      <c r="B98" s="7" t="s">
        <v>33</v>
      </c>
      <c r="C98" s="8">
        <v>44229</v>
      </c>
      <c r="D98" s="9" t="s">
        <v>24</v>
      </c>
      <c r="E98" s="9">
        <v>5</v>
      </c>
      <c r="F98" s="9">
        <v>102</v>
      </c>
    </row>
    <row r="99" spans="1:6" ht="15" thickBot="1" x14ac:dyDescent="0.4">
      <c r="A99" s="6">
        <v>98</v>
      </c>
      <c r="B99" s="7" t="s">
        <v>33</v>
      </c>
      <c r="C99" s="8">
        <v>44229</v>
      </c>
      <c r="D99" s="9" t="s">
        <v>26</v>
      </c>
      <c r="E99" s="9">
        <v>1</v>
      </c>
      <c r="F99" s="9">
        <v>98</v>
      </c>
    </row>
    <row r="100" spans="1:6" ht="15" thickBot="1" x14ac:dyDescent="0.4">
      <c r="A100" s="6">
        <v>99</v>
      </c>
      <c r="B100" s="7" t="s">
        <v>33</v>
      </c>
      <c r="C100" s="8">
        <v>44229</v>
      </c>
      <c r="D100" s="9" t="s">
        <v>29</v>
      </c>
      <c r="E100" s="9">
        <v>1</v>
      </c>
      <c r="F100" s="9">
        <v>99</v>
      </c>
    </row>
    <row r="101" spans="1:6" ht="15" thickBot="1" x14ac:dyDescent="0.4">
      <c r="A101" s="6">
        <v>100</v>
      </c>
      <c r="B101" s="7" t="s">
        <v>34</v>
      </c>
      <c r="C101" s="8">
        <v>44230</v>
      </c>
      <c r="D101" s="9" t="s">
        <v>24</v>
      </c>
      <c r="E101" s="9">
        <v>3</v>
      </c>
      <c r="F101" s="9">
        <v>106</v>
      </c>
    </row>
    <row r="102" spans="1:6" ht="15" thickBot="1" x14ac:dyDescent="0.4">
      <c r="A102" s="6">
        <v>101</v>
      </c>
      <c r="B102" s="7" t="s">
        <v>34</v>
      </c>
      <c r="C102" s="8">
        <v>44230</v>
      </c>
      <c r="D102" s="9" t="s">
        <v>26</v>
      </c>
      <c r="E102" s="9">
        <v>3</v>
      </c>
      <c r="F102" s="9">
        <v>98</v>
      </c>
    </row>
    <row r="103" spans="1:6" ht="15" thickBot="1" x14ac:dyDescent="0.4">
      <c r="A103" s="6">
        <v>102</v>
      </c>
      <c r="B103" s="7" t="s">
        <v>34</v>
      </c>
      <c r="C103" s="8">
        <v>44230</v>
      </c>
      <c r="D103" s="9" t="s">
        <v>29</v>
      </c>
      <c r="E103" s="9">
        <v>1</v>
      </c>
      <c r="F103" s="9">
        <v>110</v>
      </c>
    </row>
    <row r="104" spans="1:6" ht="15" thickBot="1" x14ac:dyDescent="0.4">
      <c r="A104" s="6">
        <v>103</v>
      </c>
      <c r="B104" s="7" t="s">
        <v>35</v>
      </c>
      <c r="C104" s="8">
        <v>44231</v>
      </c>
      <c r="D104" s="9" t="s">
        <v>24</v>
      </c>
      <c r="E104" s="9">
        <v>2</v>
      </c>
      <c r="F104" s="9">
        <v>100</v>
      </c>
    </row>
    <row r="105" spans="1:6" ht="15" thickBot="1" x14ac:dyDescent="0.4">
      <c r="A105" s="6">
        <v>104</v>
      </c>
      <c r="B105" s="7" t="s">
        <v>35</v>
      </c>
      <c r="C105" s="8">
        <v>44231</v>
      </c>
      <c r="D105" s="9" t="s">
        <v>26</v>
      </c>
      <c r="E105" s="9">
        <v>3</v>
      </c>
      <c r="F105" s="9">
        <v>98</v>
      </c>
    </row>
    <row r="106" spans="1:6" ht="15" thickBot="1" x14ac:dyDescent="0.4">
      <c r="A106" s="6">
        <v>105</v>
      </c>
      <c r="B106" s="7" t="s">
        <v>35</v>
      </c>
      <c r="C106" s="8">
        <v>44231</v>
      </c>
      <c r="D106" s="9" t="s">
        <v>29</v>
      </c>
      <c r="E106" s="9">
        <v>0</v>
      </c>
      <c r="F106" s="9">
        <v>107</v>
      </c>
    </row>
    <row r="107" spans="1:6" ht="15" thickBot="1" x14ac:dyDescent="0.4">
      <c r="A107" s="6">
        <v>106</v>
      </c>
      <c r="B107" s="7" t="s">
        <v>23</v>
      </c>
      <c r="C107" s="8">
        <v>44232</v>
      </c>
      <c r="D107" s="9" t="s">
        <v>24</v>
      </c>
      <c r="E107" s="9">
        <v>4</v>
      </c>
      <c r="F107" s="9">
        <v>108</v>
      </c>
    </row>
    <row r="108" spans="1:6" ht="15" thickBot="1" x14ac:dyDescent="0.4">
      <c r="A108" s="6">
        <v>107</v>
      </c>
      <c r="B108" s="7" t="s">
        <v>23</v>
      </c>
      <c r="C108" s="8">
        <v>44232</v>
      </c>
      <c r="D108" s="9" t="s">
        <v>26</v>
      </c>
      <c r="E108" s="9">
        <v>3</v>
      </c>
      <c r="F108" s="9">
        <v>106</v>
      </c>
    </row>
    <row r="109" spans="1:6" ht="15" thickBot="1" x14ac:dyDescent="0.4">
      <c r="A109" s="6">
        <v>108</v>
      </c>
      <c r="B109" s="7" t="s">
        <v>23</v>
      </c>
      <c r="C109" s="8">
        <v>44232</v>
      </c>
      <c r="D109" s="9" t="s">
        <v>29</v>
      </c>
      <c r="E109" s="9">
        <v>2</v>
      </c>
      <c r="F109" s="9">
        <v>104</v>
      </c>
    </row>
    <row r="110" spans="1:6" ht="15" thickBot="1" x14ac:dyDescent="0.4">
      <c r="A110" s="6">
        <v>109</v>
      </c>
      <c r="B110" s="7" t="s">
        <v>30</v>
      </c>
      <c r="C110" s="8">
        <v>44233</v>
      </c>
      <c r="D110" s="9" t="s">
        <v>24</v>
      </c>
      <c r="E110" s="9">
        <v>5</v>
      </c>
      <c r="F110" s="9">
        <v>99</v>
      </c>
    </row>
    <row r="111" spans="1:6" ht="15" thickBot="1" x14ac:dyDescent="0.4">
      <c r="A111" s="6">
        <v>110</v>
      </c>
      <c r="B111" s="7" t="s">
        <v>30</v>
      </c>
      <c r="C111" s="8">
        <v>44233</v>
      </c>
      <c r="D111" s="9" t="s">
        <v>26</v>
      </c>
      <c r="E111" s="9">
        <v>0</v>
      </c>
      <c r="F111" s="9">
        <v>104</v>
      </c>
    </row>
    <row r="112" spans="1:6" ht="15" thickBot="1" x14ac:dyDescent="0.4">
      <c r="A112" s="6">
        <v>111</v>
      </c>
      <c r="B112" s="7" t="s">
        <v>30</v>
      </c>
      <c r="C112" s="8">
        <v>44233</v>
      </c>
      <c r="D112" s="9" t="s">
        <v>29</v>
      </c>
      <c r="E112" s="9">
        <v>2</v>
      </c>
      <c r="F112" s="9">
        <v>99</v>
      </c>
    </row>
    <row r="113" spans="1:6" ht="15" thickBot="1" x14ac:dyDescent="0.4">
      <c r="A113" s="6">
        <v>112</v>
      </c>
      <c r="B113" s="7" t="s">
        <v>31</v>
      </c>
      <c r="C113" s="8">
        <v>44234</v>
      </c>
      <c r="D113" s="9" t="s">
        <v>24</v>
      </c>
      <c r="E113" s="9">
        <v>5</v>
      </c>
      <c r="F113" s="9">
        <v>93</v>
      </c>
    </row>
    <row r="114" spans="1:6" ht="15" thickBot="1" x14ac:dyDescent="0.4">
      <c r="A114" s="6">
        <v>113</v>
      </c>
      <c r="B114" s="7" t="s">
        <v>31</v>
      </c>
      <c r="C114" s="8">
        <v>44234</v>
      </c>
      <c r="D114" s="9" t="s">
        <v>26</v>
      </c>
      <c r="E114" s="9">
        <v>7</v>
      </c>
      <c r="F114" s="9">
        <v>100</v>
      </c>
    </row>
    <row r="115" spans="1:6" ht="15" thickBot="1" x14ac:dyDescent="0.4">
      <c r="A115" s="6">
        <v>114</v>
      </c>
      <c r="B115" s="7" t="s">
        <v>31</v>
      </c>
      <c r="C115" s="8">
        <v>44234</v>
      </c>
      <c r="D115" s="9" t="s">
        <v>29</v>
      </c>
      <c r="E115" s="9">
        <v>0</v>
      </c>
      <c r="F115" s="9">
        <v>104</v>
      </c>
    </row>
    <row r="116" spans="1:6" ht="15" thickBot="1" x14ac:dyDescent="0.4">
      <c r="A116" s="6">
        <v>115</v>
      </c>
      <c r="B116" s="7" t="s">
        <v>32</v>
      </c>
      <c r="C116" s="8">
        <v>44235</v>
      </c>
      <c r="D116" s="9" t="s">
        <v>24</v>
      </c>
      <c r="E116" s="9">
        <v>8</v>
      </c>
      <c r="F116" s="9">
        <v>98</v>
      </c>
    </row>
    <row r="117" spans="1:6" ht="15" thickBot="1" x14ac:dyDescent="0.4">
      <c r="A117" s="6">
        <v>116</v>
      </c>
      <c r="B117" s="7" t="s">
        <v>32</v>
      </c>
      <c r="C117" s="8">
        <v>44235</v>
      </c>
      <c r="D117" s="9" t="s">
        <v>26</v>
      </c>
      <c r="E117" s="9">
        <v>4</v>
      </c>
      <c r="F117" s="9">
        <v>101</v>
      </c>
    </row>
    <row r="118" spans="1:6" ht="15" thickBot="1" x14ac:dyDescent="0.4">
      <c r="A118" s="6">
        <v>117</v>
      </c>
      <c r="B118" s="7" t="s">
        <v>32</v>
      </c>
      <c r="C118" s="8">
        <v>44235</v>
      </c>
      <c r="D118" s="9" t="s">
        <v>29</v>
      </c>
      <c r="E118" s="9">
        <v>3</v>
      </c>
      <c r="F118" s="9">
        <v>107</v>
      </c>
    </row>
    <row r="119" spans="1:6" ht="15" thickBot="1" x14ac:dyDescent="0.4">
      <c r="A119" s="6">
        <v>118</v>
      </c>
      <c r="B119" s="7" t="s">
        <v>33</v>
      </c>
      <c r="C119" s="8">
        <v>44236</v>
      </c>
      <c r="D119" s="9" t="s">
        <v>24</v>
      </c>
      <c r="E119" s="9">
        <v>4</v>
      </c>
      <c r="F119" s="9">
        <v>94</v>
      </c>
    </row>
    <row r="120" spans="1:6" ht="15" thickBot="1" x14ac:dyDescent="0.4">
      <c r="A120" s="6">
        <v>119</v>
      </c>
      <c r="B120" s="7" t="s">
        <v>33</v>
      </c>
      <c r="C120" s="8">
        <v>44236</v>
      </c>
      <c r="D120" s="9" t="s">
        <v>26</v>
      </c>
      <c r="E120" s="9">
        <v>2</v>
      </c>
      <c r="F120" s="9">
        <v>94</v>
      </c>
    </row>
    <row r="121" spans="1:6" ht="15" thickBot="1" x14ac:dyDescent="0.4">
      <c r="A121" s="6">
        <v>120</v>
      </c>
      <c r="B121" s="7" t="s">
        <v>33</v>
      </c>
      <c r="C121" s="8">
        <v>44236</v>
      </c>
      <c r="D121" s="9" t="s">
        <v>29</v>
      </c>
      <c r="E121" s="9">
        <v>0</v>
      </c>
      <c r="F121" s="9">
        <v>104</v>
      </c>
    </row>
    <row r="122" spans="1:6" ht="15" thickBot="1" x14ac:dyDescent="0.4">
      <c r="A122" s="6">
        <v>121</v>
      </c>
      <c r="B122" s="7" t="s">
        <v>34</v>
      </c>
      <c r="C122" s="8">
        <v>44237</v>
      </c>
      <c r="D122" s="9" t="s">
        <v>24</v>
      </c>
      <c r="E122" s="9">
        <v>1</v>
      </c>
      <c r="F122" s="9">
        <v>103</v>
      </c>
    </row>
    <row r="123" spans="1:6" ht="15" thickBot="1" x14ac:dyDescent="0.4">
      <c r="A123" s="6">
        <v>122</v>
      </c>
      <c r="B123" s="7" t="s">
        <v>34</v>
      </c>
      <c r="C123" s="8">
        <v>44237</v>
      </c>
      <c r="D123" s="9" t="s">
        <v>26</v>
      </c>
      <c r="E123" s="9">
        <v>2</v>
      </c>
      <c r="F123" s="9">
        <v>104</v>
      </c>
    </row>
    <row r="124" spans="1:6" ht="15" thickBot="1" x14ac:dyDescent="0.4">
      <c r="A124" s="6">
        <v>123</v>
      </c>
      <c r="B124" s="7" t="s">
        <v>34</v>
      </c>
      <c r="C124" s="8">
        <v>44237</v>
      </c>
      <c r="D124" s="9" t="s">
        <v>29</v>
      </c>
      <c r="E124" s="9">
        <v>1</v>
      </c>
      <c r="F124" s="9">
        <v>98</v>
      </c>
    </row>
    <row r="125" spans="1:6" ht="15" thickBot="1" x14ac:dyDescent="0.4">
      <c r="A125" s="6">
        <v>124</v>
      </c>
      <c r="B125" s="7" t="s">
        <v>35</v>
      </c>
      <c r="C125" s="8">
        <v>44238</v>
      </c>
      <c r="D125" s="9" t="s">
        <v>24</v>
      </c>
      <c r="E125" s="9">
        <v>1</v>
      </c>
      <c r="F125" s="9">
        <v>89</v>
      </c>
    </row>
    <row r="126" spans="1:6" ht="15" thickBot="1" x14ac:dyDescent="0.4">
      <c r="A126" s="6">
        <v>125</v>
      </c>
      <c r="B126" s="7" t="s">
        <v>35</v>
      </c>
      <c r="C126" s="8">
        <v>44238</v>
      </c>
      <c r="D126" s="9" t="s">
        <v>26</v>
      </c>
      <c r="E126" s="9">
        <v>3</v>
      </c>
      <c r="F126" s="9">
        <v>107</v>
      </c>
    </row>
    <row r="127" spans="1:6" ht="15" thickBot="1" x14ac:dyDescent="0.4">
      <c r="A127" s="6">
        <v>126</v>
      </c>
      <c r="B127" s="7" t="s">
        <v>35</v>
      </c>
      <c r="C127" s="8">
        <v>44238</v>
      </c>
      <c r="D127" s="9" t="s">
        <v>29</v>
      </c>
      <c r="E127" s="9">
        <v>2</v>
      </c>
      <c r="F127" s="9">
        <v>101</v>
      </c>
    </row>
    <row r="128" spans="1:6" ht="15" thickBot="1" x14ac:dyDescent="0.4">
      <c r="A128" s="6">
        <v>127</v>
      </c>
      <c r="B128" s="7" t="s">
        <v>23</v>
      </c>
      <c r="C128" s="8">
        <v>44239</v>
      </c>
      <c r="D128" s="9" t="s">
        <v>24</v>
      </c>
      <c r="E128" s="9">
        <v>2</v>
      </c>
      <c r="F128" s="9">
        <v>111</v>
      </c>
    </row>
    <row r="129" spans="1:6" ht="15" thickBot="1" x14ac:dyDescent="0.4">
      <c r="A129" s="6">
        <v>128</v>
      </c>
      <c r="B129" s="7" t="s">
        <v>23</v>
      </c>
      <c r="C129" s="8">
        <v>44239</v>
      </c>
      <c r="D129" s="9" t="s">
        <v>26</v>
      </c>
      <c r="E129" s="9">
        <v>0</v>
      </c>
      <c r="F129" s="9">
        <v>100</v>
      </c>
    </row>
    <row r="130" spans="1:6" ht="15" thickBot="1" x14ac:dyDescent="0.4">
      <c r="A130" s="6">
        <v>129</v>
      </c>
      <c r="B130" s="7" t="s">
        <v>23</v>
      </c>
      <c r="C130" s="8">
        <v>44239</v>
      </c>
      <c r="D130" s="9" t="s">
        <v>29</v>
      </c>
      <c r="E130" s="9">
        <v>1</v>
      </c>
      <c r="F130" s="9">
        <v>103</v>
      </c>
    </row>
    <row r="131" spans="1:6" ht="15" thickBot="1" x14ac:dyDescent="0.4">
      <c r="A131" s="6">
        <v>130</v>
      </c>
      <c r="B131" s="7" t="s">
        <v>30</v>
      </c>
      <c r="C131" s="8">
        <v>44240</v>
      </c>
      <c r="D131" s="9" t="s">
        <v>24</v>
      </c>
      <c r="E131" s="9">
        <v>8</v>
      </c>
      <c r="F131" s="9">
        <v>94</v>
      </c>
    </row>
    <row r="132" spans="1:6" ht="15" thickBot="1" x14ac:dyDescent="0.4">
      <c r="A132" s="6">
        <v>131</v>
      </c>
      <c r="B132" s="7" t="s">
        <v>30</v>
      </c>
      <c r="C132" s="8">
        <v>44240</v>
      </c>
      <c r="D132" s="9" t="s">
        <v>26</v>
      </c>
      <c r="E132" s="9">
        <v>3</v>
      </c>
      <c r="F132" s="9">
        <v>112</v>
      </c>
    </row>
    <row r="133" spans="1:6" ht="15" thickBot="1" x14ac:dyDescent="0.4">
      <c r="A133" s="6">
        <v>132</v>
      </c>
      <c r="B133" s="7" t="s">
        <v>30</v>
      </c>
      <c r="C133" s="8">
        <v>44240</v>
      </c>
      <c r="D133" s="9" t="s">
        <v>29</v>
      </c>
      <c r="E133" s="9">
        <v>0</v>
      </c>
      <c r="F133" s="9">
        <v>107</v>
      </c>
    </row>
    <row r="134" spans="1:6" ht="15" thickBot="1" x14ac:dyDescent="0.4">
      <c r="A134" s="6">
        <v>133</v>
      </c>
      <c r="B134" s="7" t="s">
        <v>31</v>
      </c>
      <c r="C134" s="8">
        <v>44241</v>
      </c>
      <c r="D134" s="9" t="s">
        <v>24</v>
      </c>
      <c r="E134" s="9">
        <v>4</v>
      </c>
      <c r="F134" s="9">
        <v>95</v>
      </c>
    </row>
    <row r="135" spans="1:6" ht="15" thickBot="1" x14ac:dyDescent="0.4">
      <c r="A135" s="6">
        <v>134</v>
      </c>
      <c r="B135" s="7" t="s">
        <v>31</v>
      </c>
      <c r="C135" s="8">
        <v>44241</v>
      </c>
      <c r="D135" s="9" t="s">
        <v>26</v>
      </c>
      <c r="E135" s="9">
        <v>1</v>
      </c>
      <c r="F135" s="9">
        <v>107</v>
      </c>
    </row>
    <row r="136" spans="1:6" ht="15" thickBot="1" x14ac:dyDescent="0.4">
      <c r="A136" s="6">
        <v>135</v>
      </c>
      <c r="B136" s="7" t="s">
        <v>31</v>
      </c>
      <c r="C136" s="8">
        <v>44241</v>
      </c>
      <c r="D136" s="9" t="s">
        <v>29</v>
      </c>
      <c r="E136" s="9">
        <v>1</v>
      </c>
      <c r="F136" s="9">
        <v>109</v>
      </c>
    </row>
    <row r="137" spans="1:6" ht="15" thickBot="1" x14ac:dyDescent="0.4">
      <c r="A137" s="6">
        <v>136</v>
      </c>
      <c r="B137" s="7" t="s">
        <v>32</v>
      </c>
      <c r="C137" s="8">
        <v>44242</v>
      </c>
      <c r="D137" s="9" t="s">
        <v>24</v>
      </c>
      <c r="E137" s="9">
        <v>3</v>
      </c>
      <c r="F137" s="9">
        <v>92</v>
      </c>
    </row>
    <row r="138" spans="1:6" ht="15" thickBot="1" x14ac:dyDescent="0.4">
      <c r="A138" s="6">
        <v>137</v>
      </c>
      <c r="B138" s="7" t="s">
        <v>32</v>
      </c>
      <c r="C138" s="8">
        <v>44242</v>
      </c>
      <c r="D138" s="9" t="s">
        <v>26</v>
      </c>
      <c r="E138" s="9">
        <v>4</v>
      </c>
      <c r="F138" s="9">
        <v>103</v>
      </c>
    </row>
    <row r="139" spans="1:6" ht="15" thickBot="1" x14ac:dyDescent="0.4">
      <c r="A139" s="6">
        <v>138</v>
      </c>
      <c r="B139" s="7" t="s">
        <v>32</v>
      </c>
      <c r="C139" s="8">
        <v>44242</v>
      </c>
      <c r="D139" s="9" t="s">
        <v>29</v>
      </c>
      <c r="E139" s="9">
        <v>1</v>
      </c>
      <c r="F139" s="9">
        <v>97</v>
      </c>
    </row>
    <row r="140" spans="1:6" ht="15" thickBot="1" x14ac:dyDescent="0.4">
      <c r="A140" s="6">
        <v>139</v>
      </c>
      <c r="B140" s="7" t="s">
        <v>33</v>
      </c>
      <c r="C140" s="8">
        <v>44243</v>
      </c>
      <c r="D140" s="9" t="s">
        <v>24</v>
      </c>
      <c r="E140" s="9">
        <v>4</v>
      </c>
      <c r="F140" s="9">
        <v>93</v>
      </c>
    </row>
    <row r="141" spans="1:6" ht="15" thickBot="1" x14ac:dyDescent="0.4">
      <c r="A141" s="6">
        <v>140</v>
      </c>
      <c r="B141" s="7" t="s">
        <v>33</v>
      </c>
      <c r="C141" s="8">
        <v>44243</v>
      </c>
      <c r="D141" s="9" t="s">
        <v>26</v>
      </c>
      <c r="E141" s="9">
        <v>4</v>
      </c>
      <c r="F141" s="9">
        <v>101</v>
      </c>
    </row>
    <row r="142" spans="1:6" ht="15" thickBot="1" x14ac:dyDescent="0.4">
      <c r="A142" s="6">
        <v>141</v>
      </c>
      <c r="B142" s="7" t="s">
        <v>33</v>
      </c>
      <c r="C142" s="8">
        <v>44243</v>
      </c>
      <c r="D142" s="9" t="s">
        <v>29</v>
      </c>
      <c r="E142" s="9">
        <v>1</v>
      </c>
      <c r="F142" s="9">
        <v>100</v>
      </c>
    </row>
    <row r="143" spans="1:6" ht="15" thickBot="1" x14ac:dyDescent="0.4">
      <c r="A143" s="6">
        <v>142</v>
      </c>
      <c r="B143" s="7" t="s">
        <v>34</v>
      </c>
      <c r="C143" s="8">
        <v>44244</v>
      </c>
      <c r="D143" s="9" t="s">
        <v>24</v>
      </c>
      <c r="E143" s="9">
        <v>3</v>
      </c>
      <c r="F143" s="9">
        <v>101</v>
      </c>
    </row>
    <row r="144" spans="1:6" ht="15" thickBot="1" x14ac:dyDescent="0.4">
      <c r="A144" s="6">
        <v>143</v>
      </c>
      <c r="B144" s="7" t="s">
        <v>34</v>
      </c>
      <c r="C144" s="8">
        <v>44244</v>
      </c>
      <c r="D144" s="9" t="s">
        <v>26</v>
      </c>
      <c r="E144" s="9">
        <v>4</v>
      </c>
      <c r="F144" s="9">
        <v>99</v>
      </c>
    </row>
    <row r="145" spans="1:6" ht="15" thickBot="1" x14ac:dyDescent="0.4">
      <c r="A145" s="6">
        <v>144</v>
      </c>
      <c r="B145" s="7" t="s">
        <v>34</v>
      </c>
      <c r="C145" s="8">
        <v>44244</v>
      </c>
      <c r="D145" s="9" t="s">
        <v>29</v>
      </c>
      <c r="E145" s="9">
        <v>2</v>
      </c>
      <c r="F145" s="9">
        <v>103</v>
      </c>
    </row>
    <row r="146" spans="1:6" ht="15" thickBot="1" x14ac:dyDescent="0.4">
      <c r="A146" s="6">
        <v>145</v>
      </c>
      <c r="B146" s="7" t="s">
        <v>35</v>
      </c>
      <c r="C146" s="8">
        <v>44245</v>
      </c>
      <c r="D146" s="9" t="s">
        <v>24</v>
      </c>
      <c r="E146" s="9">
        <v>3</v>
      </c>
      <c r="F146" s="9">
        <v>102</v>
      </c>
    </row>
    <row r="147" spans="1:6" ht="15" thickBot="1" x14ac:dyDescent="0.4">
      <c r="A147" s="6">
        <v>146</v>
      </c>
      <c r="B147" s="7" t="s">
        <v>35</v>
      </c>
      <c r="C147" s="8">
        <v>44245</v>
      </c>
      <c r="D147" s="9" t="s">
        <v>26</v>
      </c>
      <c r="E147" s="9">
        <v>2</v>
      </c>
      <c r="F147" s="9">
        <v>100</v>
      </c>
    </row>
    <row r="148" spans="1:6" ht="15" thickBot="1" x14ac:dyDescent="0.4">
      <c r="A148" s="6">
        <v>147</v>
      </c>
      <c r="B148" s="7" t="s">
        <v>35</v>
      </c>
      <c r="C148" s="8">
        <v>44245</v>
      </c>
      <c r="D148" s="9" t="s">
        <v>29</v>
      </c>
      <c r="E148" s="9">
        <v>2</v>
      </c>
      <c r="F148" s="9">
        <v>103</v>
      </c>
    </row>
    <row r="149" spans="1:6" ht="15" thickBot="1" x14ac:dyDescent="0.4">
      <c r="A149" s="6">
        <v>148</v>
      </c>
      <c r="B149" s="7" t="s">
        <v>23</v>
      </c>
      <c r="C149" s="8">
        <v>44246</v>
      </c>
      <c r="D149" s="9" t="s">
        <v>24</v>
      </c>
      <c r="E149" s="9">
        <v>5</v>
      </c>
      <c r="F149" s="9">
        <v>100</v>
      </c>
    </row>
    <row r="150" spans="1:6" ht="15" thickBot="1" x14ac:dyDescent="0.4">
      <c r="A150" s="6">
        <v>149</v>
      </c>
      <c r="B150" s="7" t="s">
        <v>23</v>
      </c>
      <c r="C150" s="8">
        <v>44246</v>
      </c>
      <c r="D150" s="9" t="s">
        <v>26</v>
      </c>
      <c r="E150" s="9">
        <v>2</v>
      </c>
      <c r="F150" s="9">
        <v>105</v>
      </c>
    </row>
    <row r="151" spans="1:6" ht="15" thickBot="1" x14ac:dyDescent="0.4">
      <c r="A151" s="6">
        <v>150</v>
      </c>
      <c r="B151" s="7" t="s">
        <v>23</v>
      </c>
      <c r="C151" s="8">
        <v>44246</v>
      </c>
      <c r="D151" s="9" t="s">
        <v>29</v>
      </c>
      <c r="E151" s="9">
        <v>0</v>
      </c>
      <c r="F151" s="9">
        <v>114</v>
      </c>
    </row>
    <row r="152" spans="1:6" ht="15" thickBot="1" x14ac:dyDescent="0.4">
      <c r="A152" s="6">
        <v>151</v>
      </c>
      <c r="B152" s="7" t="s">
        <v>30</v>
      </c>
      <c r="C152" s="8">
        <v>44247</v>
      </c>
      <c r="D152" s="9" t="s">
        <v>24</v>
      </c>
      <c r="E152" s="9">
        <v>3</v>
      </c>
      <c r="F152" s="9">
        <v>111</v>
      </c>
    </row>
    <row r="153" spans="1:6" ht="15" thickBot="1" x14ac:dyDescent="0.4">
      <c r="A153" s="6">
        <v>152</v>
      </c>
      <c r="B153" s="7" t="s">
        <v>30</v>
      </c>
      <c r="C153" s="8">
        <v>44247</v>
      </c>
      <c r="D153" s="9" t="s">
        <v>26</v>
      </c>
      <c r="E153" s="9">
        <v>2</v>
      </c>
      <c r="F153" s="9">
        <v>101</v>
      </c>
    </row>
    <row r="154" spans="1:6" ht="15" thickBot="1" x14ac:dyDescent="0.4">
      <c r="A154" s="6">
        <v>153</v>
      </c>
      <c r="B154" s="7" t="s">
        <v>30</v>
      </c>
      <c r="C154" s="8">
        <v>44247</v>
      </c>
      <c r="D154" s="9" t="s">
        <v>29</v>
      </c>
      <c r="E154" s="9">
        <v>2</v>
      </c>
      <c r="F154" s="9">
        <v>98</v>
      </c>
    </row>
    <row r="155" spans="1:6" ht="15" thickBot="1" x14ac:dyDescent="0.4">
      <c r="A155" s="6">
        <v>154</v>
      </c>
      <c r="B155" s="7" t="s">
        <v>31</v>
      </c>
      <c r="C155" s="8">
        <v>44248</v>
      </c>
      <c r="D155" s="9" t="s">
        <v>24</v>
      </c>
      <c r="E155" s="9">
        <v>2</v>
      </c>
      <c r="F155" s="9">
        <v>102</v>
      </c>
    </row>
    <row r="156" spans="1:6" ht="15" thickBot="1" x14ac:dyDescent="0.4">
      <c r="A156" s="6">
        <v>155</v>
      </c>
      <c r="B156" s="7" t="s">
        <v>31</v>
      </c>
      <c r="C156" s="8">
        <v>44248</v>
      </c>
      <c r="D156" s="9" t="s">
        <v>26</v>
      </c>
      <c r="E156" s="9">
        <v>4</v>
      </c>
      <c r="F156" s="9">
        <v>96</v>
      </c>
    </row>
    <row r="157" spans="1:6" ht="15" thickBot="1" x14ac:dyDescent="0.4">
      <c r="A157" s="6">
        <v>156</v>
      </c>
      <c r="B157" s="7" t="s">
        <v>31</v>
      </c>
      <c r="C157" s="8">
        <v>44248</v>
      </c>
      <c r="D157" s="9" t="s">
        <v>29</v>
      </c>
      <c r="E157" s="9">
        <v>0</v>
      </c>
      <c r="F157" s="9">
        <v>114</v>
      </c>
    </row>
    <row r="158" spans="1:6" ht="15" thickBot="1" x14ac:dyDescent="0.4">
      <c r="A158" s="6">
        <v>157</v>
      </c>
      <c r="B158" s="7" t="s">
        <v>32</v>
      </c>
      <c r="C158" s="8">
        <v>44249</v>
      </c>
      <c r="D158" s="9" t="s">
        <v>24</v>
      </c>
      <c r="E158" s="9">
        <v>5</v>
      </c>
      <c r="F158" s="9">
        <v>97</v>
      </c>
    </row>
    <row r="159" spans="1:6" ht="15" thickBot="1" x14ac:dyDescent="0.4">
      <c r="A159" s="6">
        <v>158</v>
      </c>
      <c r="B159" s="7" t="s">
        <v>32</v>
      </c>
      <c r="C159" s="8">
        <v>44249</v>
      </c>
      <c r="D159" s="9" t="s">
        <v>26</v>
      </c>
      <c r="E159" s="9">
        <v>2</v>
      </c>
      <c r="F159" s="9">
        <v>104</v>
      </c>
    </row>
    <row r="160" spans="1:6" ht="15" thickBot="1" x14ac:dyDescent="0.4">
      <c r="A160" s="6">
        <v>159</v>
      </c>
      <c r="B160" s="7" t="s">
        <v>32</v>
      </c>
      <c r="C160" s="8">
        <v>44249</v>
      </c>
      <c r="D160" s="9" t="s">
        <v>29</v>
      </c>
      <c r="E160" s="9">
        <v>0</v>
      </c>
      <c r="F160" s="9">
        <v>102</v>
      </c>
    </row>
    <row r="161" spans="1:6" ht="15" thickBot="1" x14ac:dyDescent="0.4">
      <c r="A161" s="6">
        <v>160</v>
      </c>
      <c r="B161" s="7" t="s">
        <v>33</v>
      </c>
      <c r="C161" s="8">
        <v>44250</v>
      </c>
      <c r="D161" s="9" t="s">
        <v>24</v>
      </c>
      <c r="E161" s="9">
        <v>3</v>
      </c>
      <c r="F161" s="9">
        <v>97</v>
      </c>
    </row>
    <row r="162" spans="1:6" ht="15" thickBot="1" x14ac:dyDescent="0.4">
      <c r="A162" s="6">
        <v>161</v>
      </c>
      <c r="B162" s="7" t="s">
        <v>33</v>
      </c>
      <c r="C162" s="8">
        <v>44250</v>
      </c>
      <c r="D162" s="9" t="s">
        <v>26</v>
      </c>
      <c r="E162" s="9">
        <v>1</v>
      </c>
      <c r="F162" s="9">
        <v>102</v>
      </c>
    </row>
    <row r="163" spans="1:6" ht="15" thickBot="1" x14ac:dyDescent="0.4">
      <c r="A163" s="6">
        <v>162</v>
      </c>
      <c r="B163" s="7" t="s">
        <v>33</v>
      </c>
      <c r="C163" s="8">
        <v>44250</v>
      </c>
      <c r="D163" s="9" t="s">
        <v>29</v>
      </c>
      <c r="E163" s="9">
        <v>1</v>
      </c>
      <c r="F163" s="9">
        <v>107</v>
      </c>
    </row>
    <row r="164" spans="1:6" ht="15" thickBot="1" x14ac:dyDescent="0.4">
      <c r="A164" s="6">
        <v>163</v>
      </c>
      <c r="B164" s="7" t="s">
        <v>34</v>
      </c>
      <c r="C164" s="8">
        <v>44251</v>
      </c>
      <c r="D164" s="9" t="s">
        <v>24</v>
      </c>
      <c r="E164" s="9">
        <v>2</v>
      </c>
      <c r="F164" s="9">
        <v>102</v>
      </c>
    </row>
    <row r="165" spans="1:6" ht="15" thickBot="1" x14ac:dyDescent="0.4">
      <c r="A165" s="6">
        <v>164</v>
      </c>
      <c r="B165" s="7" t="s">
        <v>34</v>
      </c>
      <c r="C165" s="8">
        <v>44251</v>
      </c>
      <c r="D165" s="9" t="s">
        <v>26</v>
      </c>
      <c r="E165" s="9">
        <v>3</v>
      </c>
      <c r="F165" s="9">
        <v>95</v>
      </c>
    </row>
    <row r="166" spans="1:6" ht="15" thickBot="1" x14ac:dyDescent="0.4">
      <c r="A166" s="6">
        <v>165</v>
      </c>
      <c r="B166" s="7" t="s">
        <v>34</v>
      </c>
      <c r="C166" s="8">
        <v>44251</v>
      </c>
      <c r="D166" s="9" t="s">
        <v>29</v>
      </c>
      <c r="E166" s="9">
        <v>0</v>
      </c>
      <c r="F166" s="9">
        <v>98</v>
      </c>
    </row>
    <row r="167" spans="1:6" ht="15" thickBot="1" x14ac:dyDescent="0.4">
      <c r="A167" s="6">
        <v>166</v>
      </c>
      <c r="B167" s="7" t="s">
        <v>35</v>
      </c>
      <c r="C167" s="8">
        <v>44252</v>
      </c>
      <c r="D167" s="9" t="s">
        <v>24</v>
      </c>
      <c r="E167" s="9">
        <v>0</v>
      </c>
      <c r="F167" s="9">
        <v>105</v>
      </c>
    </row>
    <row r="168" spans="1:6" ht="15" thickBot="1" x14ac:dyDescent="0.4">
      <c r="A168" s="6">
        <v>167</v>
      </c>
      <c r="B168" s="7" t="s">
        <v>35</v>
      </c>
      <c r="C168" s="8">
        <v>44252</v>
      </c>
      <c r="D168" s="9" t="s">
        <v>26</v>
      </c>
      <c r="E168" s="9">
        <v>4</v>
      </c>
      <c r="F168" s="9">
        <v>108</v>
      </c>
    </row>
    <row r="169" spans="1:6" ht="15" thickBot="1" x14ac:dyDescent="0.4">
      <c r="A169" s="6">
        <v>168</v>
      </c>
      <c r="B169" s="7" t="s">
        <v>35</v>
      </c>
      <c r="C169" s="8">
        <v>44252</v>
      </c>
      <c r="D169" s="9" t="s">
        <v>29</v>
      </c>
      <c r="E169" s="9">
        <v>0</v>
      </c>
      <c r="F169" s="9">
        <v>106</v>
      </c>
    </row>
    <row r="170" spans="1:6" ht="15" thickBot="1" x14ac:dyDescent="0.4">
      <c r="A170" s="6">
        <v>169</v>
      </c>
      <c r="B170" s="7" t="s">
        <v>23</v>
      </c>
      <c r="C170" s="8">
        <v>44253</v>
      </c>
      <c r="D170" s="9" t="s">
        <v>24</v>
      </c>
      <c r="E170" s="9">
        <v>4</v>
      </c>
      <c r="F170" s="9">
        <v>114</v>
      </c>
    </row>
    <row r="171" spans="1:6" ht="15" thickBot="1" x14ac:dyDescent="0.4">
      <c r="A171" s="6">
        <v>170</v>
      </c>
      <c r="B171" s="7" t="s">
        <v>23</v>
      </c>
      <c r="C171" s="8">
        <v>44253</v>
      </c>
      <c r="D171" s="9" t="s">
        <v>26</v>
      </c>
      <c r="E171" s="9">
        <v>4</v>
      </c>
      <c r="F171" s="9">
        <v>105</v>
      </c>
    </row>
    <row r="172" spans="1:6" ht="15" thickBot="1" x14ac:dyDescent="0.4">
      <c r="A172" s="6">
        <v>171</v>
      </c>
      <c r="B172" s="7" t="s">
        <v>23</v>
      </c>
      <c r="C172" s="8">
        <v>44253</v>
      </c>
      <c r="D172" s="9" t="s">
        <v>29</v>
      </c>
      <c r="E172" s="9">
        <v>2</v>
      </c>
      <c r="F172" s="9">
        <v>108</v>
      </c>
    </row>
    <row r="173" spans="1:6" ht="15" thickBot="1" x14ac:dyDescent="0.4">
      <c r="A173" s="6">
        <v>172</v>
      </c>
      <c r="B173" s="7" t="s">
        <v>30</v>
      </c>
      <c r="C173" s="8">
        <v>44254</v>
      </c>
      <c r="D173" s="9" t="s">
        <v>24</v>
      </c>
      <c r="E173" s="9">
        <v>2</v>
      </c>
      <c r="F173" s="9">
        <v>103</v>
      </c>
    </row>
    <row r="174" spans="1:6" ht="15" thickBot="1" x14ac:dyDescent="0.4">
      <c r="A174" s="6">
        <v>173</v>
      </c>
      <c r="B174" s="7" t="s">
        <v>30</v>
      </c>
      <c r="C174" s="8">
        <v>44254</v>
      </c>
      <c r="D174" s="9" t="s">
        <v>26</v>
      </c>
      <c r="E174" s="9">
        <v>2</v>
      </c>
      <c r="F174" s="9">
        <v>99</v>
      </c>
    </row>
    <row r="175" spans="1:6" ht="15" thickBot="1" x14ac:dyDescent="0.4">
      <c r="A175" s="6">
        <v>174</v>
      </c>
      <c r="B175" s="7" t="s">
        <v>30</v>
      </c>
      <c r="C175" s="8">
        <v>44254</v>
      </c>
      <c r="D175" s="9" t="s">
        <v>29</v>
      </c>
      <c r="E175" s="9">
        <v>0</v>
      </c>
      <c r="F175" s="9">
        <v>111</v>
      </c>
    </row>
    <row r="176" spans="1:6" ht="15" thickBot="1" x14ac:dyDescent="0.4">
      <c r="A176" s="6">
        <v>175</v>
      </c>
      <c r="B176" s="7" t="s">
        <v>31</v>
      </c>
      <c r="C176" s="8">
        <v>44255</v>
      </c>
      <c r="D176" s="9" t="s">
        <v>24</v>
      </c>
      <c r="E176" s="9">
        <v>6</v>
      </c>
      <c r="F176" s="9">
        <v>112</v>
      </c>
    </row>
    <row r="177" spans="1:6" ht="15" thickBot="1" x14ac:dyDescent="0.4">
      <c r="A177" s="6">
        <v>176</v>
      </c>
      <c r="B177" s="7" t="s">
        <v>31</v>
      </c>
      <c r="C177" s="8">
        <v>44255</v>
      </c>
      <c r="D177" s="9" t="s">
        <v>26</v>
      </c>
      <c r="E177" s="9">
        <v>1</v>
      </c>
      <c r="F177" s="9">
        <v>104</v>
      </c>
    </row>
    <row r="178" spans="1:6" ht="15" thickBot="1" x14ac:dyDescent="0.4">
      <c r="A178" s="6">
        <v>177</v>
      </c>
      <c r="B178" s="7" t="s">
        <v>31</v>
      </c>
      <c r="C178" s="8">
        <v>44255</v>
      </c>
      <c r="D178" s="9" t="s">
        <v>29</v>
      </c>
      <c r="E178" s="9">
        <v>1</v>
      </c>
      <c r="F178" s="9">
        <v>104</v>
      </c>
    </row>
    <row r="179" spans="1:6" ht="15" thickBot="1" x14ac:dyDescent="0.4">
      <c r="A179" s="6">
        <v>178</v>
      </c>
      <c r="B179" s="7" t="s">
        <v>32</v>
      </c>
      <c r="C179" s="8">
        <v>44256</v>
      </c>
      <c r="D179" s="9" t="s">
        <v>24</v>
      </c>
      <c r="E179" s="9">
        <v>2</v>
      </c>
      <c r="F179" s="9">
        <v>105</v>
      </c>
    </row>
    <row r="180" spans="1:6" ht="15" thickBot="1" x14ac:dyDescent="0.4">
      <c r="A180" s="6">
        <v>179</v>
      </c>
      <c r="B180" s="7" t="s">
        <v>32</v>
      </c>
      <c r="C180" s="8">
        <v>44256</v>
      </c>
      <c r="D180" s="9" t="s">
        <v>26</v>
      </c>
      <c r="E180" s="9">
        <v>3</v>
      </c>
      <c r="F180" s="9">
        <v>97</v>
      </c>
    </row>
    <row r="181" spans="1:6" ht="15" thickBot="1" x14ac:dyDescent="0.4">
      <c r="A181" s="6">
        <v>180</v>
      </c>
      <c r="B181" s="7" t="s">
        <v>32</v>
      </c>
      <c r="C181" s="8">
        <v>44256</v>
      </c>
      <c r="D181" s="9" t="s">
        <v>29</v>
      </c>
      <c r="E181" s="9">
        <v>3</v>
      </c>
      <c r="F181" s="9">
        <v>107</v>
      </c>
    </row>
    <row r="182" spans="1:6" ht="15" thickBot="1" x14ac:dyDescent="0.4">
      <c r="A182" s="6">
        <v>181</v>
      </c>
      <c r="B182" s="7" t="s">
        <v>33</v>
      </c>
      <c r="C182" s="8">
        <v>44257</v>
      </c>
      <c r="D182" s="9" t="s">
        <v>24</v>
      </c>
      <c r="E182" s="9">
        <v>3</v>
      </c>
      <c r="F182" s="9">
        <v>99</v>
      </c>
    </row>
    <row r="183" spans="1:6" ht="15" thickBot="1" x14ac:dyDescent="0.4">
      <c r="A183" s="6">
        <v>182</v>
      </c>
      <c r="B183" s="7" t="s">
        <v>33</v>
      </c>
      <c r="C183" s="8">
        <v>44257</v>
      </c>
      <c r="D183" s="9" t="s">
        <v>26</v>
      </c>
      <c r="E183" s="9">
        <v>2</v>
      </c>
      <c r="F183" s="9">
        <v>103</v>
      </c>
    </row>
    <row r="184" spans="1:6" ht="15" thickBot="1" x14ac:dyDescent="0.4">
      <c r="A184" s="6">
        <v>183</v>
      </c>
      <c r="B184" s="7" t="s">
        <v>33</v>
      </c>
      <c r="C184" s="8">
        <v>44257</v>
      </c>
      <c r="D184" s="9" t="s">
        <v>29</v>
      </c>
      <c r="E184" s="9">
        <v>0</v>
      </c>
      <c r="F184" s="9">
        <v>106</v>
      </c>
    </row>
    <row r="185" spans="1:6" ht="15" thickBot="1" x14ac:dyDescent="0.4">
      <c r="A185" s="6">
        <v>184</v>
      </c>
      <c r="B185" s="7" t="s">
        <v>34</v>
      </c>
      <c r="C185" s="8">
        <v>44258</v>
      </c>
      <c r="D185" s="9" t="s">
        <v>24</v>
      </c>
      <c r="E185" s="9">
        <v>5</v>
      </c>
      <c r="F185" s="9">
        <v>109</v>
      </c>
    </row>
    <row r="186" spans="1:6" ht="15" thickBot="1" x14ac:dyDescent="0.4">
      <c r="A186" s="6">
        <v>185</v>
      </c>
      <c r="B186" s="7" t="s">
        <v>34</v>
      </c>
      <c r="C186" s="8">
        <v>44258</v>
      </c>
      <c r="D186" s="9" t="s">
        <v>26</v>
      </c>
      <c r="E186" s="9">
        <v>2</v>
      </c>
      <c r="F186" s="9">
        <v>101</v>
      </c>
    </row>
    <row r="187" spans="1:6" ht="15" thickBot="1" x14ac:dyDescent="0.4">
      <c r="A187" s="6">
        <v>186</v>
      </c>
      <c r="B187" s="7" t="s">
        <v>34</v>
      </c>
      <c r="C187" s="8">
        <v>44258</v>
      </c>
      <c r="D187" s="9" t="s">
        <v>29</v>
      </c>
      <c r="E187" s="9">
        <v>1</v>
      </c>
      <c r="F187" s="9">
        <v>100</v>
      </c>
    </row>
    <row r="188" spans="1:6" ht="15" thickBot="1" x14ac:dyDescent="0.4">
      <c r="A188" s="6">
        <v>187</v>
      </c>
      <c r="B188" s="7" t="s">
        <v>35</v>
      </c>
      <c r="C188" s="8">
        <v>44259</v>
      </c>
      <c r="D188" s="9" t="s">
        <v>24</v>
      </c>
      <c r="E188" s="9">
        <v>4</v>
      </c>
      <c r="F188" s="9">
        <v>101</v>
      </c>
    </row>
    <row r="189" spans="1:6" ht="15" thickBot="1" x14ac:dyDescent="0.4">
      <c r="A189" s="6">
        <v>188</v>
      </c>
      <c r="B189" s="7" t="s">
        <v>35</v>
      </c>
      <c r="C189" s="8">
        <v>44259</v>
      </c>
      <c r="D189" s="9" t="s">
        <v>26</v>
      </c>
      <c r="E189" s="9">
        <v>3</v>
      </c>
      <c r="F189" s="9">
        <v>96</v>
      </c>
    </row>
    <row r="190" spans="1:6" ht="15" thickBot="1" x14ac:dyDescent="0.4">
      <c r="A190" s="6">
        <v>189</v>
      </c>
      <c r="B190" s="7" t="s">
        <v>35</v>
      </c>
      <c r="C190" s="8">
        <v>44259</v>
      </c>
      <c r="D190" s="9" t="s">
        <v>29</v>
      </c>
      <c r="E190" s="9">
        <v>1</v>
      </c>
      <c r="F190" s="9">
        <v>108</v>
      </c>
    </row>
    <row r="191" spans="1:6" ht="15" thickBot="1" x14ac:dyDescent="0.4">
      <c r="A191" s="6">
        <v>190</v>
      </c>
      <c r="B191" s="7" t="s">
        <v>23</v>
      </c>
      <c r="C191" s="8">
        <v>44260</v>
      </c>
      <c r="D191" s="9" t="s">
        <v>24</v>
      </c>
      <c r="E191" s="9">
        <v>2</v>
      </c>
      <c r="F191" s="9">
        <v>115</v>
      </c>
    </row>
    <row r="192" spans="1:6" ht="15" thickBot="1" x14ac:dyDescent="0.4">
      <c r="A192" s="6">
        <v>191</v>
      </c>
      <c r="B192" s="7" t="s">
        <v>23</v>
      </c>
      <c r="C192" s="8">
        <v>44260</v>
      </c>
      <c r="D192" s="9" t="s">
        <v>26</v>
      </c>
      <c r="E192" s="9">
        <v>3</v>
      </c>
      <c r="F192" s="9">
        <v>104</v>
      </c>
    </row>
    <row r="193" spans="1:6" ht="15" thickBot="1" x14ac:dyDescent="0.4">
      <c r="A193" s="6">
        <v>192</v>
      </c>
      <c r="B193" s="7" t="s">
        <v>23</v>
      </c>
      <c r="C193" s="8">
        <v>44260</v>
      </c>
      <c r="D193" s="9" t="s">
        <v>29</v>
      </c>
      <c r="E193" s="9">
        <v>0</v>
      </c>
      <c r="F193" s="9">
        <v>111</v>
      </c>
    </row>
    <row r="194" spans="1:6" ht="15" thickBot="1" x14ac:dyDescent="0.4">
      <c r="A194" s="6">
        <v>193</v>
      </c>
      <c r="B194" s="7" t="s">
        <v>30</v>
      </c>
      <c r="C194" s="8">
        <v>44261</v>
      </c>
      <c r="D194" s="9" t="s">
        <v>24</v>
      </c>
      <c r="E194" s="9">
        <v>4</v>
      </c>
      <c r="F194" s="9">
        <v>107</v>
      </c>
    </row>
    <row r="195" spans="1:6" ht="15" thickBot="1" x14ac:dyDescent="0.4">
      <c r="A195" s="6">
        <v>194</v>
      </c>
      <c r="B195" s="7" t="s">
        <v>30</v>
      </c>
      <c r="C195" s="8">
        <v>44261</v>
      </c>
      <c r="D195" s="9" t="s">
        <v>26</v>
      </c>
      <c r="E195" s="9">
        <v>1</v>
      </c>
      <c r="F195" s="9">
        <v>111</v>
      </c>
    </row>
    <row r="196" spans="1:6" ht="15" thickBot="1" x14ac:dyDescent="0.4">
      <c r="A196" s="6">
        <v>195</v>
      </c>
      <c r="B196" s="7" t="s">
        <v>30</v>
      </c>
      <c r="C196" s="8">
        <v>44261</v>
      </c>
      <c r="D196" s="9" t="s">
        <v>29</v>
      </c>
      <c r="E196" s="9">
        <v>0</v>
      </c>
      <c r="F196" s="9">
        <v>112</v>
      </c>
    </row>
    <row r="197" spans="1:6" ht="15" thickBot="1" x14ac:dyDescent="0.4">
      <c r="A197" s="6">
        <v>196</v>
      </c>
      <c r="B197" s="7" t="s">
        <v>31</v>
      </c>
      <c r="C197" s="8">
        <v>44262</v>
      </c>
      <c r="D197" s="9" t="s">
        <v>24</v>
      </c>
      <c r="E197" s="9">
        <v>3</v>
      </c>
      <c r="F197" s="9">
        <v>105</v>
      </c>
    </row>
    <row r="198" spans="1:6" ht="15" thickBot="1" x14ac:dyDescent="0.4">
      <c r="A198" s="6">
        <v>197</v>
      </c>
      <c r="B198" s="7" t="s">
        <v>31</v>
      </c>
      <c r="C198" s="8">
        <v>44262</v>
      </c>
      <c r="D198" s="9" t="s">
        <v>26</v>
      </c>
      <c r="E198" s="9">
        <v>4</v>
      </c>
      <c r="F198" s="9">
        <v>102</v>
      </c>
    </row>
    <row r="199" spans="1:6" ht="15" thickBot="1" x14ac:dyDescent="0.4">
      <c r="A199" s="6">
        <v>198</v>
      </c>
      <c r="B199" s="7" t="s">
        <v>31</v>
      </c>
      <c r="C199" s="8">
        <v>44262</v>
      </c>
      <c r="D199" s="9" t="s">
        <v>29</v>
      </c>
      <c r="E199" s="9">
        <v>0</v>
      </c>
      <c r="F199" s="9">
        <v>105</v>
      </c>
    </row>
    <row r="200" spans="1:6" ht="15" thickBot="1" x14ac:dyDescent="0.4">
      <c r="A200" s="6">
        <v>199</v>
      </c>
      <c r="B200" s="7" t="s">
        <v>32</v>
      </c>
      <c r="C200" s="8">
        <v>44263</v>
      </c>
      <c r="D200" s="9" t="s">
        <v>24</v>
      </c>
      <c r="E200" s="9">
        <v>3</v>
      </c>
      <c r="F200" s="9">
        <v>105</v>
      </c>
    </row>
    <row r="201" spans="1:6" ht="15" thickBot="1" x14ac:dyDescent="0.4">
      <c r="A201" s="6">
        <v>200</v>
      </c>
      <c r="B201" s="7" t="s">
        <v>32</v>
      </c>
      <c r="C201" s="8">
        <v>44263</v>
      </c>
      <c r="D201" s="9" t="s">
        <v>26</v>
      </c>
      <c r="E201" s="9">
        <v>4</v>
      </c>
      <c r="F201" s="9">
        <v>104</v>
      </c>
    </row>
    <row r="202" spans="1:6" ht="15" thickBot="1" x14ac:dyDescent="0.4">
      <c r="A202" s="6">
        <v>201</v>
      </c>
      <c r="B202" s="7" t="s">
        <v>32</v>
      </c>
      <c r="C202" s="8">
        <v>44263</v>
      </c>
      <c r="D202" s="9" t="s">
        <v>29</v>
      </c>
      <c r="E202" s="9">
        <v>0</v>
      </c>
      <c r="F202" s="9">
        <v>111</v>
      </c>
    </row>
    <row r="203" spans="1:6" ht="15" thickBot="1" x14ac:dyDescent="0.4">
      <c r="A203" s="6">
        <v>202</v>
      </c>
      <c r="B203" s="7" t="s">
        <v>33</v>
      </c>
      <c r="C203" s="8">
        <v>44264</v>
      </c>
      <c r="D203" s="9" t="s">
        <v>24</v>
      </c>
      <c r="E203" s="9">
        <v>1</v>
      </c>
      <c r="F203" s="9">
        <v>99</v>
      </c>
    </row>
    <row r="204" spans="1:6" ht="15" thickBot="1" x14ac:dyDescent="0.4">
      <c r="A204" s="6">
        <v>203</v>
      </c>
      <c r="B204" s="7" t="s">
        <v>33</v>
      </c>
      <c r="C204" s="8">
        <v>44264</v>
      </c>
      <c r="D204" s="9" t="s">
        <v>26</v>
      </c>
      <c r="E204" s="9">
        <v>1</v>
      </c>
      <c r="F204" s="9">
        <v>102</v>
      </c>
    </row>
    <row r="205" spans="1:6" ht="15" thickBot="1" x14ac:dyDescent="0.4">
      <c r="A205" s="6">
        <v>204</v>
      </c>
      <c r="B205" s="7" t="s">
        <v>33</v>
      </c>
      <c r="C205" s="8">
        <v>44264</v>
      </c>
      <c r="D205" s="9" t="s">
        <v>29</v>
      </c>
      <c r="E205" s="9">
        <v>0</v>
      </c>
      <c r="F205" s="9">
        <v>107</v>
      </c>
    </row>
    <row r="206" spans="1:6" ht="15" thickBot="1" x14ac:dyDescent="0.4">
      <c r="A206" s="6">
        <v>205</v>
      </c>
      <c r="B206" s="7" t="s">
        <v>34</v>
      </c>
      <c r="C206" s="8">
        <v>44265</v>
      </c>
      <c r="D206" s="9" t="s">
        <v>24</v>
      </c>
      <c r="E206" s="9">
        <v>5</v>
      </c>
      <c r="F206" s="9">
        <v>89</v>
      </c>
    </row>
    <row r="207" spans="1:6" ht="15" thickBot="1" x14ac:dyDescent="0.4">
      <c r="A207" s="6">
        <v>206</v>
      </c>
      <c r="B207" s="7" t="s">
        <v>34</v>
      </c>
      <c r="C207" s="8">
        <v>44265</v>
      </c>
      <c r="D207" s="9" t="s">
        <v>26</v>
      </c>
      <c r="E207" s="9">
        <v>1</v>
      </c>
      <c r="F207" s="9">
        <v>101</v>
      </c>
    </row>
    <row r="208" spans="1:6" ht="15" thickBot="1" x14ac:dyDescent="0.4">
      <c r="A208" s="6">
        <v>207</v>
      </c>
      <c r="B208" s="7" t="s">
        <v>34</v>
      </c>
      <c r="C208" s="8">
        <v>44265</v>
      </c>
      <c r="D208" s="9" t="s">
        <v>29</v>
      </c>
      <c r="E208" s="9">
        <v>1</v>
      </c>
      <c r="F208" s="9">
        <v>104</v>
      </c>
    </row>
    <row r="209" spans="1:6" ht="15" thickBot="1" x14ac:dyDescent="0.4">
      <c r="A209" s="6">
        <v>208</v>
      </c>
      <c r="B209" s="7" t="s">
        <v>35</v>
      </c>
      <c r="C209" s="8">
        <v>44266</v>
      </c>
      <c r="D209" s="9" t="s">
        <v>24</v>
      </c>
      <c r="E209" s="9">
        <v>2</v>
      </c>
      <c r="F209" s="9">
        <v>98</v>
      </c>
    </row>
    <row r="210" spans="1:6" ht="15" thickBot="1" x14ac:dyDescent="0.4">
      <c r="A210" s="6">
        <v>209</v>
      </c>
      <c r="B210" s="7" t="s">
        <v>35</v>
      </c>
      <c r="C210" s="8">
        <v>44266</v>
      </c>
      <c r="D210" s="9" t="s">
        <v>26</v>
      </c>
      <c r="E210" s="9">
        <v>3</v>
      </c>
      <c r="F210" s="9">
        <v>105</v>
      </c>
    </row>
    <row r="211" spans="1:6" ht="15" thickBot="1" x14ac:dyDescent="0.4">
      <c r="A211" s="6">
        <v>210</v>
      </c>
      <c r="B211" s="7" t="s">
        <v>35</v>
      </c>
      <c r="C211" s="8">
        <v>44266</v>
      </c>
      <c r="D211" s="9" t="s">
        <v>29</v>
      </c>
      <c r="E211" s="9">
        <v>1</v>
      </c>
      <c r="F211" s="9">
        <v>99</v>
      </c>
    </row>
    <row r="212" spans="1:6" ht="15" thickBot="1" x14ac:dyDescent="0.4">
      <c r="A212" s="6">
        <v>211</v>
      </c>
      <c r="B212" s="7" t="s">
        <v>23</v>
      </c>
      <c r="C212" s="8">
        <v>44267</v>
      </c>
      <c r="D212" s="9" t="s">
        <v>24</v>
      </c>
      <c r="E212" s="9">
        <v>2</v>
      </c>
      <c r="F212" s="9">
        <v>104</v>
      </c>
    </row>
    <row r="213" spans="1:6" ht="15" thickBot="1" x14ac:dyDescent="0.4">
      <c r="A213" s="6">
        <v>212</v>
      </c>
      <c r="B213" s="7" t="s">
        <v>23</v>
      </c>
      <c r="C213" s="8">
        <v>44267</v>
      </c>
      <c r="D213" s="9" t="s">
        <v>26</v>
      </c>
      <c r="E213" s="9">
        <v>4</v>
      </c>
      <c r="F213" s="9">
        <v>116</v>
      </c>
    </row>
    <row r="214" spans="1:6" ht="15" thickBot="1" x14ac:dyDescent="0.4">
      <c r="A214" s="6">
        <v>213</v>
      </c>
      <c r="B214" s="7" t="s">
        <v>23</v>
      </c>
      <c r="C214" s="8">
        <v>44267</v>
      </c>
      <c r="D214" s="9" t="s">
        <v>29</v>
      </c>
      <c r="E214" s="9">
        <v>1</v>
      </c>
      <c r="F214" s="9">
        <v>103</v>
      </c>
    </row>
    <row r="215" spans="1:6" ht="15" thickBot="1" x14ac:dyDescent="0.4">
      <c r="A215" s="6">
        <v>214</v>
      </c>
      <c r="B215" s="7" t="s">
        <v>30</v>
      </c>
      <c r="C215" s="8">
        <v>44268</v>
      </c>
      <c r="D215" s="9" t="s">
        <v>24</v>
      </c>
      <c r="E215" s="9">
        <v>4</v>
      </c>
      <c r="F215" s="9">
        <v>94</v>
      </c>
    </row>
    <row r="216" spans="1:6" ht="15" thickBot="1" x14ac:dyDescent="0.4">
      <c r="A216" s="6">
        <v>215</v>
      </c>
      <c r="B216" s="7" t="s">
        <v>30</v>
      </c>
      <c r="C216" s="8">
        <v>44268</v>
      </c>
      <c r="D216" s="9" t="s">
        <v>26</v>
      </c>
      <c r="E216" s="9">
        <v>5</v>
      </c>
      <c r="F216" s="9">
        <v>99</v>
      </c>
    </row>
    <row r="217" spans="1:6" ht="15" thickBot="1" x14ac:dyDescent="0.4">
      <c r="A217" s="6">
        <v>216</v>
      </c>
      <c r="B217" s="7" t="s">
        <v>30</v>
      </c>
      <c r="C217" s="8">
        <v>44268</v>
      </c>
      <c r="D217" s="9" t="s">
        <v>29</v>
      </c>
      <c r="E217" s="9">
        <v>2</v>
      </c>
      <c r="F217" s="9">
        <v>107</v>
      </c>
    </row>
    <row r="218" spans="1:6" ht="15" thickBot="1" x14ac:dyDescent="0.4">
      <c r="A218" s="6">
        <v>217</v>
      </c>
      <c r="B218" s="7" t="s">
        <v>31</v>
      </c>
      <c r="C218" s="8">
        <v>44269</v>
      </c>
      <c r="D218" s="9" t="s">
        <v>24</v>
      </c>
      <c r="E218" s="9">
        <v>4</v>
      </c>
      <c r="F218" s="9">
        <v>101</v>
      </c>
    </row>
    <row r="219" spans="1:6" ht="15" thickBot="1" x14ac:dyDescent="0.4">
      <c r="A219" s="6">
        <v>218</v>
      </c>
      <c r="B219" s="7" t="s">
        <v>31</v>
      </c>
      <c r="C219" s="8">
        <v>44269</v>
      </c>
      <c r="D219" s="9" t="s">
        <v>26</v>
      </c>
      <c r="E219" s="9">
        <v>1</v>
      </c>
      <c r="F219" s="9">
        <v>93</v>
      </c>
    </row>
    <row r="220" spans="1:6" ht="15" thickBot="1" x14ac:dyDescent="0.4">
      <c r="A220" s="6">
        <v>219</v>
      </c>
      <c r="B220" s="7" t="s">
        <v>31</v>
      </c>
      <c r="C220" s="8">
        <v>44269</v>
      </c>
      <c r="D220" s="9" t="s">
        <v>29</v>
      </c>
      <c r="E220" s="9">
        <v>2</v>
      </c>
      <c r="F220" s="9">
        <v>102</v>
      </c>
    </row>
    <row r="221" spans="1:6" ht="15" thickBot="1" x14ac:dyDescent="0.4">
      <c r="A221" s="6">
        <v>220</v>
      </c>
      <c r="B221" s="7" t="s">
        <v>32</v>
      </c>
      <c r="C221" s="8">
        <v>44270</v>
      </c>
      <c r="D221" s="9" t="s">
        <v>24</v>
      </c>
      <c r="E221" s="9">
        <v>8</v>
      </c>
      <c r="F221" s="9">
        <v>101</v>
      </c>
    </row>
    <row r="222" spans="1:6" ht="15" thickBot="1" x14ac:dyDescent="0.4">
      <c r="A222" s="6">
        <v>221</v>
      </c>
      <c r="B222" s="7" t="s">
        <v>32</v>
      </c>
      <c r="C222" s="8">
        <v>44270</v>
      </c>
      <c r="D222" s="9" t="s">
        <v>26</v>
      </c>
      <c r="E222" s="9">
        <v>3</v>
      </c>
      <c r="F222" s="9">
        <v>101</v>
      </c>
    </row>
    <row r="223" spans="1:6" ht="15" thickBot="1" x14ac:dyDescent="0.4">
      <c r="A223" s="6">
        <v>222</v>
      </c>
      <c r="B223" s="7" t="s">
        <v>32</v>
      </c>
      <c r="C223" s="8">
        <v>44270</v>
      </c>
      <c r="D223" s="9" t="s">
        <v>29</v>
      </c>
      <c r="E223" s="9">
        <v>1</v>
      </c>
      <c r="F223" s="9">
        <v>106</v>
      </c>
    </row>
    <row r="224" spans="1:6" ht="15" thickBot="1" x14ac:dyDescent="0.4">
      <c r="A224" s="6">
        <v>223</v>
      </c>
      <c r="B224" s="7" t="s">
        <v>33</v>
      </c>
      <c r="C224" s="8">
        <v>44271</v>
      </c>
      <c r="D224" s="9" t="s">
        <v>24</v>
      </c>
      <c r="E224" s="9">
        <v>2</v>
      </c>
      <c r="F224" s="9">
        <v>95</v>
      </c>
    </row>
    <row r="225" spans="1:6" ht="15" thickBot="1" x14ac:dyDescent="0.4">
      <c r="A225" s="6">
        <v>224</v>
      </c>
      <c r="B225" s="7" t="s">
        <v>33</v>
      </c>
      <c r="C225" s="8">
        <v>44271</v>
      </c>
      <c r="D225" s="9" t="s">
        <v>26</v>
      </c>
      <c r="E225" s="9">
        <v>2</v>
      </c>
      <c r="F225" s="9">
        <v>108</v>
      </c>
    </row>
    <row r="226" spans="1:6" ht="15" thickBot="1" x14ac:dyDescent="0.4">
      <c r="A226" s="6">
        <v>225</v>
      </c>
      <c r="B226" s="7" t="s">
        <v>33</v>
      </c>
      <c r="C226" s="8">
        <v>44271</v>
      </c>
      <c r="D226" s="9" t="s">
        <v>29</v>
      </c>
      <c r="E226" s="9">
        <v>2</v>
      </c>
      <c r="F226" s="9">
        <v>109</v>
      </c>
    </row>
    <row r="227" spans="1:6" ht="15" thickBot="1" x14ac:dyDescent="0.4">
      <c r="A227" s="6">
        <v>226</v>
      </c>
      <c r="B227" s="7" t="s">
        <v>34</v>
      </c>
      <c r="C227" s="8">
        <v>44272</v>
      </c>
      <c r="D227" s="9" t="s">
        <v>24</v>
      </c>
      <c r="E227" s="9">
        <v>7</v>
      </c>
      <c r="F227" s="9">
        <v>105</v>
      </c>
    </row>
    <row r="228" spans="1:6" ht="15" thickBot="1" x14ac:dyDescent="0.4">
      <c r="A228" s="6">
        <v>227</v>
      </c>
      <c r="B228" s="7" t="s">
        <v>34</v>
      </c>
      <c r="C228" s="8">
        <v>44272</v>
      </c>
      <c r="D228" s="9" t="s">
        <v>26</v>
      </c>
      <c r="E228" s="9">
        <v>1</v>
      </c>
      <c r="F228" s="9">
        <v>101</v>
      </c>
    </row>
    <row r="229" spans="1:6" ht="15" thickBot="1" x14ac:dyDescent="0.4">
      <c r="A229" s="6">
        <v>228</v>
      </c>
      <c r="B229" s="7" t="s">
        <v>34</v>
      </c>
      <c r="C229" s="8">
        <v>44272</v>
      </c>
      <c r="D229" s="9" t="s">
        <v>29</v>
      </c>
      <c r="E229" s="9">
        <v>0</v>
      </c>
      <c r="F229" s="9">
        <v>104</v>
      </c>
    </row>
    <row r="230" spans="1:6" ht="15" thickBot="1" x14ac:dyDescent="0.4">
      <c r="A230" s="6">
        <v>229</v>
      </c>
      <c r="B230" s="7" t="s">
        <v>35</v>
      </c>
      <c r="C230" s="8">
        <v>44273</v>
      </c>
      <c r="D230" s="9" t="s">
        <v>24</v>
      </c>
      <c r="E230" s="9">
        <v>6</v>
      </c>
      <c r="F230" s="9">
        <v>102</v>
      </c>
    </row>
    <row r="231" spans="1:6" ht="15" thickBot="1" x14ac:dyDescent="0.4">
      <c r="A231" s="6">
        <v>230</v>
      </c>
      <c r="B231" s="7" t="s">
        <v>35</v>
      </c>
      <c r="C231" s="8">
        <v>44273</v>
      </c>
      <c r="D231" s="9" t="s">
        <v>26</v>
      </c>
      <c r="E231" s="9">
        <v>3</v>
      </c>
      <c r="F231" s="9">
        <v>101</v>
      </c>
    </row>
    <row r="232" spans="1:6" ht="15" thickBot="1" x14ac:dyDescent="0.4">
      <c r="A232" s="6">
        <v>231</v>
      </c>
      <c r="B232" s="7" t="s">
        <v>35</v>
      </c>
      <c r="C232" s="8">
        <v>44273</v>
      </c>
      <c r="D232" s="9" t="s">
        <v>29</v>
      </c>
      <c r="E232" s="9">
        <v>1</v>
      </c>
      <c r="F232" s="9">
        <v>107</v>
      </c>
    </row>
    <row r="233" spans="1:6" ht="15" thickBot="1" x14ac:dyDescent="0.4">
      <c r="A233" s="6">
        <v>232</v>
      </c>
      <c r="B233" s="7" t="s">
        <v>23</v>
      </c>
      <c r="C233" s="8">
        <v>44274</v>
      </c>
      <c r="D233" s="9" t="s">
        <v>24</v>
      </c>
      <c r="E233" s="9">
        <v>5</v>
      </c>
      <c r="F233" s="9">
        <v>111</v>
      </c>
    </row>
    <row r="234" spans="1:6" ht="15" thickBot="1" x14ac:dyDescent="0.4">
      <c r="A234" s="6">
        <v>233</v>
      </c>
      <c r="B234" s="7" t="s">
        <v>23</v>
      </c>
      <c r="C234" s="8">
        <v>44274</v>
      </c>
      <c r="D234" s="9" t="s">
        <v>26</v>
      </c>
      <c r="E234" s="9">
        <v>2</v>
      </c>
      <c r="F234" s="9">
        <v>108</v>
      </c>
    </row>
    <row r="235" spans="1:6" ht="15" thickBot="1" x14ac:dyDescent="0.4">
      <c r="A235" s="6">
        <v>234</v>
      </c>
      <c r="B235" s="7" t="s">
        <v>23</v>
      </c>
      <c r="C235" s="8">
        <v>44274</v>
      </c>
      <c r="D235" s="9" t="s">
        <v>29</v>
      </c>
      <c r="E235" s="9">
        <v>1</v>
      </c>
      <c r="F235" s="9">
        <v>108</v>
      </c>
    </row>
    <row r="236" spans="1:6" ht="15" thickBot="1" x14ac:dyDescent="0.4">
      <c r="A236" s="6">
        <v>235</v>
      </c>
      <c r="B236" s="7" t="s">
        <v>30</v>
      </c>
      <c r="C236" s="8">
        <v>44275</v>
      </c>
      <c r="D236" s="9" t="s">
        <v>24</v>
      </c>
      <c r="E236" s="9">
        <v>2</v>
      </c>
      <c r="F236" s="9">
        <v>99</v>
      </c>
    </row>
    <row r="237" spans="1:6" ht="15" thickBot="1" x14ac:dyDescent="0.4">
      <c r="A237" s="6">
        <v>236</v>
      </c>
      <c r="B237" s="7" t="s">
        <v>30</v>
      </c>
      <c r="C237" s="8">
        <v>44275</v>
      </c>
      <c r="D237" s="9" t="s">
        <v>26</v>
      </c>
      <c r="E237" s="9">
        <v>1</v>
      </c>
      <c r="F237" s="9">
        <v>98</v>
      </c>
    </row>
    <row r="238" spans="1:6" ht="15" thickBot="1" x14ac:dyDescent="0.4">
      <c r="A238" s="6">
        <v>237</v>
      </c>
      <c r="B238" s="7" t="s">
        <v>30</v>
      </c>
      <c r="C238" s="8">
        <v>44275</v>
      </c>
      <c r="D238" s="9" t="s">
        <v>29</v>
      </c>
      <c r="E238" s="9">
        <v>1</v>
      </c>
      <c r="F238" s="9">
        <v>106</v>
      </c>
    </row>
    <row r="239" spans="1:6" ht="15" thickBot="1" x14ac:dyDescent="0.4">
      <c r="A239" s="6">
        <v>238</v>
      </c>
      <c r="B239" s="7" t="s">
        <v>31</v>
      </c>
      <c r="C239" s="8">
        <v>44276</v>
      </c>
      <c r="D239" s="9" t="s">
        <v>24</v>
      </c>
      <c r="E239" s="9">
        <v>4</v>
      </c>
      <c r="F239" s="9">
        <v>98</v>
      </c>
    </row>
    <row r="240" spans="1:6" ht="15" thickBot="1" x14ac:dyDescent="0.4">
      <c r="A240" s="6">
        <v>239</v>
      </c>
      <c r="B240" s="7" t="s">
        <v>31</v>
      </c>
      <c r="C240" s="8">
        <v>44276</v>
      </c>
      <c r="D240" s="9" t="s">
        <v>26</v>
      </c>
      <c r="E240" s="9">
        <v>1</v>
      </c>
      <c r="F240" s="9">
        <v>101</v>
      </c>
    </row>
    <row r="241" spans="1:6" ht="15" thickBot="1" x14ac:dyDescent="0.4">
      <c r="A241" s="6">
        <v>240</v>
      </c>
      <c r="B241" s="7" t="s">
        <v>31</v>
      </c>
      <c r="C241" s="8">
        <v>44276</v>
      </c>
      <c r="D241" s="9" t="s">
        <v>29</v>
      </c>
      <c r="E241" s="9">
        <v>0</v>
      </c>
      <c r="F241" s="9">
        <v>110</v>
      </c>
    </row>
    <row r="242" spans="1:6" ht="15" thickBot="1" x14ac:dyDescent="0.4">
      <c r="A242" s="6">
        <v>241</v>
      </c>
      <c r="B242" s="7" t="s">
        <v>32</v>
      </c>
      <c r="C242" s="8">
        <v>44277</v>
      </c>
      <c r="D242" s="9" t="s">
        <v>24</v>
      </c>
      <c r="E242" s="9">
        <v>3</v>
      </c>
      <c r="F242" s="9">
        <v>105</v>
      </c>
    </row>
    <row r="243" spans="1:6" ht="15" thickBot="1" x14ac:dyDescent="0.4">
      <c r="A243" s="6">
        <v>242</v>
      </c>
      <c r="B243" s="7" t="s">
        <v>32</v>
      </c>
      <c r="C243" s="8">
        <v>44277</v>
      </c>
      <c r="D243" s="9" t="s">
        <v>26</v>
      </c>
      <c r="E243" s="9">
        <v>3</v>
      </c>
      <c r="F243" s="9">
        <v>93</v>
      </c>
    </row>
    <row r="244" spans="1:6" ht="15" thickBot="1" x14ac:dyDescent="0.4">
      <c r="A244" s="6">
        <v>243</v>
      </c>
      <c r="B244" s="7" t="s">
        <v>32</v>
      </c>
      <c r="C244" s="8">
        <v>44277</v>
      </c>
      <c r="D244" s="9" t="s">
        <v>29</v>
      </c>
      <c r="E244" s="9">
        <v>0</v>
      </c>
      <c r="F244" s="9">
        <v>102</v>
      </c>
    </row>
    <row r="245" spans="1:6" ht="15" thickBot="1" x14ac:dyDescent="0.4">
      <c r="A245" s="6">
        <v>244</v>
      </c>
      <c r="B245" s="7" t="s">
        <v>33</v>
      </c>
      <c r="C245" s="8">
        <v>44278</v>
      </c>
      <c r="D245" s="9" t="s">
        <v>24</v>
      </c>
      <c r="E245" s="9">
        <v>6</v>
      </c>
      <c r="F245" s="9">
        <v>98</v>
      </c>
    </row>
    <row r="246" spans="1:6" ht="15" thickBot="1" x14ac:dyDescent="0.4">
      <c r="A246" s="6">
        <v>245</v>
      </c>
      <c r="B246" s="7" t="s">
        <v>33</v>
      </c>
      <c r="C246" s="8">
        <v>44278</v>
      </c>
      <c r="D246" s="9" t="s">
        <v>26</v>
      </c>
      <c r="E246" s="9">
        <v>3</v>
      </c>
      <c r="F246" s="9">
        <v>109</v>
      </c>
    </row>
    <row r="247" spans="1:6" ht="15" thickBot="1" x14ac:dyDescent="0.4">
      <c r="A247" s="6">
        <v>246</v>
      </c>
      <c r="B247" s="7" t="s">
        <v>33</v>
      </c>
      <c r="C247" s="8">
        <v>44278</v>
      </c>
      <c r="D247" s="9" t="s">
        <v>29</v>
      </c>
      <c r="E247" s="9">
        <v>1</v>
      </c>
      <c r="F247" s="9">
        <v>105</v>
      </c>
    </row>
    <row r="248" spans="1:6" ht="15" thickBot="1" x14ac:dyDescent="0.4">
      <c r="A248" s="6">
        <v>247</v>
      </c>
      <c r="B248" s="7" t="s">
        <v>34</v>
      </c>
      <c r="C248" s="8">
        <v>44279</v>
      </c>
      <c r="D248" s="9" t="s">
        <v>24</v>
      </c>
      <c r="E248" s="9">
        <v>5</v>
      </c>
      <c r="F248" s="9">
        <v>88</v>
      </c>
    </row>
    <row r="249" spans="1:6" ht="15" thickBot="1" x14ac:dyDescent="0.4">
      <c r="A249" s="6">
        <v>248</v>
      </c>
      <c r="B249" s="7" t="s">
        <v>34</v>
      </c>
      <c r="C249" s="8">
        <v>44279</v>
      </c>
      <c r="D249" s="9" t="s">
        <v>26</v>
      </c>
      <c r="E249" s="9">
        <v>1</v>
      </c>
      <c r="F249" s="9">
        <v>101</v>
      </c>
    </row>
    <row r="250" spans="1:6" ht="15" thickBot="1" x14ac:dyDescent="0.4">
      <c r="A250" s="6">
        <v>249</v>
      </c>
      <c r="B250" s="7" t="s">
        <v>34</v>
      </c>
      <c r="C250" s="8">
        <v>44279</v>
      </c>
      <c r="D250" s="9" t="s">
        <v>29</v>
      </c>
      <c r="E250" s="9">
        <v>1</v>
      </c>
      <c r="F250" s="9">
        <v>107</v>
      </c>
    </row>
    <row r="251" spans="1:6" ht="15" thickBot="1" x14ac:dyDescent="0.4">
      <c r="A251" s="6">
        <v>250</v>
      </c>
      <c r="B251" s="7" t="s">
        <v>35</v>
      </c>
      <c r="C251" s="8">
        <v>44280</v>
      </c>
      <c r="D251" s="9" t="s">
        <v>24</v>
      </c>
      <c r="E251" s="9">
        <v>4</v>
      </c>
      <c r="F251" s="9">
        <v>99</v>
      </c>
    </row>
    <row r="252" spans="1:6" ht="15" thickBot="1" x14ac:dyDescent="0.4">
      <c r="A252" s="6">
        <v>251</v>
      </c>
      <c r="B252" s="7" t="s">
        <v>35</v>
      </c>
      <c r="C252" s="8">
        <v>44280</v>
      </c>
      <c r="D252" s="9" t="s">
        <v>26</v>
      </c>
      <c r="E252" s="9">
        <v>3</v>
      </c>
      <c r="F252" s="9">
        <v>105</v>
      </c>
    </row>
    <row r="253" spans="1:6" ht="15" thickBot="1" x14ac:dyDescent="0.4">
      <c r="A253" s="6">
        <v>252</v>
      </c>
      <c r="B253" s="7" t="s">
        <v>35</v>
      </c>
      <c r="C253" s="8">
        <v>44280</v>
      </c>
      <c r="D253" s="9" t="s">
        <v>29</v>
      </c>
      <c r="E253" s="9">
        <v>4</v>
      </c>
      <c r="F253" s="9">
        <v>107</v>
      </c>
    </row>
    <row r="254" spans="1:6" ht="15" thickBot="1" x14ac:dyDescent="0.4">
      <c r="A254" s="6">
        <v>253</v>
      </c>
      <c r="B254" s="7" t="s">
        <v>23</v>
      </c>
      <c r="C254" s="8">
        <v>44281</v>
      </c>
      <c r="D254" s="9" t="s">
        <v>24</v>
      </c>
      <c r="E254" s="9">
        <v>3</v>
      </c>
      <c r="F254" s="9">
        <v>103</v>
      </c>
    </row>
    <row r="255" spans="1:6" ht="15" thickBot="1" x14ac:dyDescent="0.4">
      <c r="A255" s="6">
        <v>254</v>
      </c>
      <c r="B255" s="7" t="s">
        <v>23</v>
      </c>
      <c r="C255" s="8">
        <v>44281</v>
      </c>
      <c r="D255" s="9" t="s">
        <v>26</v>
      </c>
      <c r="E255" s="9">
        <v>3</v>
      </c>
      <c r="F255" s="9">
        <v>105</v>
      </c>
    </row>
    <row r="256" spans="1:6" ht="15" thickBot="1" x14ac:dyDescent="0.4">
      <c r="A256" s="6">
        <v>255</v>
      </c>
      <c r="B256" s="7" t="s">
        <v>23</v>
      </c>
      <c r="C256" s="8">
        <v>44281</v>
      </c>
      <c r="D256" s="9" t="s">
        <v>29</v>
      </c>
      <c r="E256" s="9">
        <v>2</v>
      </c>
      <c r="F256" s="9">
        <v>113</v>
      </c>
    </row>
    <row r="257" spans="1:6" ht="15" thickBot="1" x14ac:dyDescent="0.4">
      <c r="A257" s="6">
        <v>256</v>
      </c>
      <c r="B257" s="7" t="s">
        <v>30</v>
      </c>
      <c r="C257" s="8">
        <v>44282</v>
      </c>
      <c r="D257" s="9" t="s">
        <v>24</v>
      </c>
      <c r="E257" s="9">
        <v>2</v>
      </c>
      <c r="F257" s="9">
        <v>114</v>
      </c>
    </row>
    <row r="258" spans="1:6" ht="15" thickBot="1" x14ac:dyDescent="0.4">
      <c r="A258" s="6">
        <v>257</v>
      </c>
      <c r="B258" s="7" t="s">
        <v>30</v>
      </c>
      <c r="C258" s="8">
        <v>44282</v>
      </c>
      <c r="D258" s="9" t="s">
        <v>26</v>
      </c>
      <c r="E258" s="9">
        <v>2</v>
      </c>
      <c r="F258" s="9">
        <v>102</v>
      </c>
    </row>
    <row r="259" spans="1:6" ht="15" thickBot="1" x14ac:dyDescent="0.4">
      <c r="A259" s="6">
        <v>258</v>
      </c>
      <c r="B259" s="7" t="s">
        <v>30</v>
      </c>
      <c r="C259" s="8">
        <v>44282</v>
      </c>
      <c r="D259" s="9" t="s">
        <v>29</v>
      </c>
      <c r="E259" s="9">
        <v>2</v>
      </c>
      <c r="F259" s="9">
        <v>93</v>
      </c>
    </row>
    <row r="260" spans="1:6" ht="15" thickBot="1" x14ac:dyDescent="0.4">
      <c r="A260" s="6">
        <v>259</v>
      </c>
      <c r="B260" s="7" t="s">
        <v>31</v>
      </c>
      <c r="C260" s="8">
        <v>44283</v>
      </c>
      <c r="D260" s="9" t="s">
        <v>24</v>
      </c>
      <c r="E260" s="9">
        <v>5</v>
      </c>
      <c r="F260" s="9">
        <v>95</v>
      </c>
    </row>
    <row r="261" spans="1:6" ht="15" thickBot="1" x14ac:dyDescent="0.4">
      <c r="A261" s="6">
        <v>260</v>
      </c>
      <c r="B261" s="7" t="s">
        <v>31</v>
      </c>
      <c r="C261" s="8">
        <v>44283</v>
      </c>
      <c r="D261" s="9" t="s">
        <v>26</v>
      </c>
      <c r="E261" s="9">
        <v>1</v>
      </c>
      <c r="F261" s="9">
        <v>104</v>
      </c>
    </row>
    <row r="262" spans="1:6" ht="15" thickBot="1" x14ac:dyDescent="0.4">
      <c r="A262" s="6">
        <v>261</v>
      </c>
      <c r="B262" s="7" t="s">
        <v>31</v>
      </c>
      <c r="C262" s="8">
        <v>44283</v>
      </c>
      <c r="D262" s="9" t="s">
        <v>29</v>
      </c>
      <c r="E262" s="9">
        <v>0</v>
      </c>
      <c r="F262" s="9">
        <v>108</v>
      </c>
    </row>
    <row r="263" spans="1:6" ht="15" thickBot="1" x14ac:dyDescent="0.4">
      <c r="A263" s="6">
        <v>262</v>
      </c>
      <c r="B263" s="7" t="s">
        <v>32</v>
      </c>
      <c r="C263" s="8">
        <v>44284</v>
      </c>
      <c r="D263" s="9" t="s">
        <v>24</v>
      </c>
      <c r="E263" s="9">
        <v>3</v>
      </c>
      <c r="F263" s="9">
        <v>101</v>
      </c>
    </row>
    <row r="264" spans="1:6" ht="15" thickBot="1" x14ac:dyDescent="0.4">
      <c r="A264" s="6">
        <v>263</v>
      </c>
      <c r="B264" s="7" t="s">
        <v>32</v>
      </c>
      <c r="C264" s="8">
        <v>44284</v>
      </c>
      <c r="D264" s="9" t="s">
        <v>26</v>
      </c>
      <c r="E264" s="9">
        <v>1</v>
      </c>
      <c r="F264" s="9">
        <v>97</v>
      </c>
    </row>
    <row r="265" spans="1:6" ht="15" thickBot="1" x14ac:dyDescent="0.4">
      <c r="A265" s="6">
        <v>264</v>
      </c>
      <c r="B265" s="7" t="s">
        <v>32</v>
      </c>
      <c r="C265" s="8">
        <v>44284</v>
      </c>
      <c r="D265" s="9" t="s">
        <v>29</v>
      </c>
      <c r="E265" s="9">
        <v>1</v>
      </c>
      <c r="F265" s="9">
        <v>99</v>
      </c>
    </row>
    <row r="266" spans="1:6" ht="15" thickBot="1" x14ac:dyDescent="0.4">
      <c r="A266" s="6">
        <v>265</v>
      </c>
      <c r="B266" s="7" t="s">
        <v>33</v>
      </c>
      <c r="C266" s="8">
        <v>44285</v>
      </c>
      <c r="D266" s="9" t="s">
        <v>24</v>
      </c>
      <c r="E266" s="9">
        <v>5</v>
      </c>
      <c r="F266" s="9">
        <v>93</v>
      </c>
    </row>
    <row r="267" spans="1:6" ht="15" thickBot="1" x14ac:dyDescent="0.4">
      <c r="A267" s="6">
        <v>266</v>
      </c>
      <c r="B267" s="7" t="s">
        <v>33</v>
      </c>
      <c r="C267" s="8">
        <v>44285</v>
      </c>
      <c r="D267" s="9" t="s">
        <v>26</v>
      </c>
      <c r="E267" s="9">
        <v>3</v>
      </c>
      <c r="F267" s="9">
        <v>98</v>
      </c>
    </row>
    <row r="268" spans="1:6" ht="15" thickBot="1" x14ac:dyDescent="0.4">
      <c r="A268" s="6">
        <v>267</v>
      </c>
      <c r="B268" s="7" t="s">
        <v>33</v>
      </c>
      <c r="C268" s="8">
        <v>44285</v>
      </c>
      <c r="D268" s="9" t="s">
        <v>29</v>
      </c>
      <c r="E268" s="9">
        <v>1</v>
      </c>
      <c r="F268" s="9">
        <v>107</v>
      </c>
    </row>
    <row r="269" spans="1:6" ht="15" thickBot="1" x14ac:dyDescent="0.4">
      <c r="A269" s="6">
        <v>268</v>
      </c>
      <c r="B269" s="7" t="s">
        <v>34</v>
      </c>
      <c r="C269" s="8">
        <v>44286</v>
      </c>
      <c r="D269" s="9" t="s">
        <v>24</v>
      </c>
      <c r="E269" s="9">
        <v>2</v>
      </c>
      <c r="F269" s="9">
        <v>97</v>
      </c>
    </row>
    <row r="270" spans="1:6" ht="15" thickBot="1" x14ac:dyDescent="0.4">
      <c r="A270" s="6">
        <v>269</v>
      </c>
      <c r="B270" s="7" t="s">
        <v>34</v>
      </c>
      <c r="C270" s="8">
        <v>44286</v>
      </c>
      <c r="D270" s="9" t="s">
        <v>26</v>
      </c>
      <c r="E270" s="9">
        <v>0</v>
      </c>
      <c r="F270" s="9">
        <v>110</v>
      </c>
    </row>
    <row r="271" spans="1:6" ht="15" thickBot="1" x14ac:dyDescent="0.4">
      <c r="A271" s="6">
        <v>270</v>
      </c>
      <c r="B271" s="7" t="s">
        <v>34</v>
      </c>
      <c r="C271" s="8">
        <v>44286</v>
      </c>
      <c r="D271" s="9" t="s">
        <v>29</v>
      </c>
      <c r="E271" s="9">
        <v>2</v>
      </c>
      <c r="F271" s="9">
        <v>108</v>
      </c>
    </row>
    <row r="272" spans="1:6" ht="15" thickBot="1" x14ac:dyDescent="0.4">
      <c r="A272" s="6">
        <v>271</v>
      </c>
      <c r="B272" s="7" t="s">
        <v>35</v>
      </c>
      <c r="C272" s="8">
        <v>44287</v>
      </c>
      <c r="D272" s="9" t="s">
        <v>24</v>
      </c>
      <c r="E272" s="9">
        <v>8</v>
      </c>
      <c r="F272" s="9">
        <v>98</v>
      </c>
    </row>
    <row r="273" spans="1:6" ht="15" thickBot="1" x14ac:dyDescent="0.4">
      <c r="A273" s="6">
        <v>272</v>
      </c>
      <c r="B273" s="7" t="s">
        <v>35</v>
      </c>
      <c r="C273" s="8">
        <v>44287</v>
      </c>
      <c r="D273" s="9" t="s">
        <v>26</v>
      </c>
      <c r="E273" s="9">
        <v>2</v>
      </c>
      <c r="F273" s="9">
        <v>98</v>
      </c>
    </row>
    <row r="274" spans="1:6" ht="15" thickBot="1" x14ac:dyDescent="0.4">
      <c r="A274" s="6">
        <v>273</v>
      </c>
      <c r="B274" s="7" t="s">
        <v>35</v>
      </c>
      <c r="C274" s="8">
        <v>44287</v>
      </c>
      <c r="D274" s="9" t="s">
        <v>29</v>
      </c>
      <c r="E274" s="9">
        <v>2</v>
      </c>
      <c r="F274" s="9">
        <v>103</v>
      </c>
    </row>
    <row r="275" spans="1:6" ht="15" thickBot="1" x14ac:dyDescent="0.4">
      <c r="A275" s="6">
        <v>274</v>
      </c>
      <c r="B275" s="7" t="s">
        <v>23</v>
      </c>
      <c r="C275" s="8">
        <v>44288</v>
      </c>
      <c r="D275" s="9" t="s">
        <v>24</v>
      </c>
      <c r="E275" s="9">
        <v>6</v>
      </c>
      <c r="F275" s="9">
        <v>96</v>
      </c>
    </row>
    <row r="276" spans="1:6" ht="15" thickBot="1" x14ac:dyDescent="0.4">
      <c r="A276" s="6">
        <v>275</v>
      </c>
      <c r="B276" s="7" t="s">
        <v>23</v>
      </c>
      <c r="C276" s="8">
        <v>44288</v>
      </c>
      <c r="D276" s="9" t="s">
        <v>26</v>
      </c>
      <c r="E276" s="9">
        <v>1</v>
      </c>
      <c r="F276" s="9">
        <v>103</v>
      </c>
    </row>
    <row r="277" spans="1:6" ht="15" thickBot="1" x14ac:dyDescent="0.4">
      <c r="A277" s="6">
        <v>276</v>
      </c>
      <c r="B277" s="7" t="s">
        <v>23</v>
      </c>
      <c r="C277" s="8">
        <v>44288</v>
      </c>
      <c r="D277" s="9" t="s">
        <v>29</v>
      </c>
      <c r="E277" s="9">
        <v>2</v>
      </c>
      <c r="F277" s="9">
        <v>106</v>
      </c>
    </row>
    <row r="278" spans="1:6" ht="15" thickBot="1" x14ac:dyDescent="0.4">
      <c r="A278" s="6">
        <v>277</v>
      </c>
      <c r="B278" s="7" t="s">
        <v>30</v>
      </c>
      <c r="C278" s="8">
        <v>44289</v>
      </c>
      <c r="D278" s="9" t="s">
        <v>24</v>
      </c>
      <c r="E278" s="9">
        <v>3</v>
      </c>
      <c r="F278" s="9">
        <v>96</v>
      </c>
    </row>
    <row r="279" spans="1:6" ht="15" thickBot="1" x14ac:dyDescent="0.4">
      <c r="A279" s="6">
        <v>278</v>
      </c>
      <c r="B279" s="7" t="s">
        <v>30</v>
      </c>
      <c r="C279" s="8">
        <v>44289</v>
      </c>
      <c r="D279" s="9" t="s">
        <v>26</v>
      </c>
      <c r="E279" s="9">
        <v>4</v>
      </c>
      <c r="F279" s="9">
        <v>117</v>
      </c>
    </row>
    <row r="280" spans="1:6" ht="15" thickBot="1" x14ac:dyDescent="0.4">
      <c r="A280" s="6">
        <v>279</v>
      </c>
      <c r="B280" s="7" t="s">
        <v>30</v>
      </c>
      <c r="C280" s="8">
        <v>44289</v>
      </c>
      <c r="D280" s="9" t="s">
        <v>29</v>
      </c>
      <c r="E280" s="9">
        <v>1</v>
      </c>
      <c r="F280" s="9">
        <v>107</v>
      </c>
    </row>
    <row r="281" spans="1:6" ht="15" thickBot="1" x14ac:dyDescent="0.4">
      <c r="A281" s="6">
        <v>280</v>
      </c>
      <c r="B281" s="7" t="s">
        <v>31</v>
      </c>
      <c r="C281" s="8">
        <v>44290</v>
      </c>
      <c r="D281" s="9" t="s">
        <v>24</v>
      </c>
      <c r="E281" s="9">
        <v>4</v>
      </c>
      <c r="F281" s="9">
        <v>99</v>
      </c>
    </row>
    <row r="282" spans="1:6" ht="15" thickBot="1" x14ac:dyDescent="0.4">
      <c r="A282" s="6">
        <v>281</v>
      </c>
      <c r="B282" s="7" t="s">
        <v>31</v>
      </c>
      <c r="C282" s="8">
        <v>44290</v>
      </c>
      <c r="D282" s="9" t="s">
        <v>26</v>
      </c>
      <c r="E282" s="9">
        <v>3</v>
      </c>
      <c r="F282" s="9">
        <v>100</v>
      </c>
    </row>
    <row r="283" spans="1:6" ht="15" thickBot="1" x14ac:dyDescent="0.4">
      <c r="A283" s="6">
        <v>282</v>
      </c>
      <c r="B283" s="7" t="s">
        <v>31</v>
      </c>
      <c r="C283" s="8">
        <v>44290</v>
      </c>
      <c r="D283" s="9" t="s">
        <v>29</v>
      </c>
      <c r="E283" s="9">
        <v>1</v>
      </c>
      <c r="F283" s="9">
        <v>112</v>
      </c>
    </row>
    <row r="284" spans="1:6" ht="15" thickBot="1" x14ac:dyDescent="0.4">
      <c r="A284" s="6">
        <v>283</v>
      </c>
      <c r="B284" s="7" t="s">
        <v>32</v>
      </c>
      <c r="C284" s="8">
        <v>44291</v>
      </c>
      <c r="D284" s="9" t="s">
        <v>24</v>
      </c>
      <c r="E284" s="9">
        <v>1</v>
      </c>
      <c r="F284" s="9">
        <v>101</v>
      </c>
    </row>
    <row r="285" spans="1:6" ht="15" thickBot="1" x14ac:dyDescent="0.4">
      <c r="A285" s="6">
        <v>284</v>
      </c>
      <c r="B285" s="7" t="s">
        <v>32</v>
      </c>
      <c r="C285" s="8">
        <v>44291</v>
      </c>
      <c r="D285" s="9" t="s">
        <v>26</v>
      </c>
      <c r="E285" s="9">
        <v>0</v>
      </c>
      <c r="F285" s="9">
        <v>98</v>
      </c>
    </row>
    <row r="286" spans="1:6" ht="15" thickBot="1" x14ac:dyDescent="0.4">
      <c r="A286" s="6">
        <v>285</v>
      </c>
      <c r="B286" s="7" t="s">
        <v>32</v>
      </c>
      <c r="C286" s="8">
        <v>44291</v>
      </c>
      <c r="D286" s="9" t="s">
        <v>29</v>
      </c>
      <c r="E286" s="9">
        <v>2</v>
      </c>
      <c r="F286" s="9">
        <v>98</v>
      </c>
    </row>
    <row r="287" spans="1:6" ht="15" thickBot="1" x14ac:dyDescent="0.4">
      <c r="A287" s="6">
        <v>286</v>
      </c>
      <c r="B287" s="7" t="s">
        <v>33</v>
      </c>
      <c r="C287" s="8">
        <v>44292</v>
      </c>
      <c r="D287" s="9" t="s">
        <v>24</v>
      </c>
      <c r="E287" s="9">
        <v>0</v>
      </c>
      <c r="F287" s="9">
        <v>104</v>
      </c>
    </row>
    <row r="288" spans="1:6" ht="15" thickBot="1" x14ac:dyDescent="0.4">
      <c r="A288" s="6">
        <v>287</v>
      </c>
      <c r="B288" s="7" t="s">
        <v>33</v>
      </c>
      <c r="C288" s="8">
        <v>44292</v>
      </c>
      <c r="D288" s="9" t="s">
        <v>26</v>
      </c>
      <c r="E288" s="9">
        <v>3</v>
      </c>
      <c r="F288" s="9">
        <v>98</v>
      </c>
    </row>
    <row r="289" spans="1:6" ht="15" thickBot="1" x14ac:dyDescent="0.4">
      <c r="A289" s="6">
        <v>288</v>
      </c>
      <c r="B289" s="7" t="s">
        <v>33</v>
      </c>
      <c r="C289" s="8">
        <v>44292</v>
      </c>
      <c r="D289" s="9" t="s">
        <v>29</v>
      </c>
      <c r="E289" s="9">
        <v>2</v>
      </c>
      <c r="F289" s="9">
        <v>97</v>
      </c>
    </row>
    <row r="290" spans="1:6" ht="15" thickBot="1" x14ac:dyDescent="0.4">
      <c r="A290" s="6">
        <v>289</v>
      </c>
      <c r="B290" s="7" t="s">
        <v>34</v>
      </c>
      <c r="C290" s="8">
        <v>44293</v>
      </c>
      <c r="D290" s="9" t="s">
        <v>24</v>
      </c>
      <c r="E290" s="9">
        <v>4</v>
      </c>
      <c r="F290" s="9">
        <v>98</v>
      </c>
    </row>
    <row r="291" spans="1:6" ht="15" thickBot="1" x14ac:dyDescent="0.4">
      <c r="A291" s="6">
        <v>290</v>
      </c>
      <c r="B291" s="7" t="s">
        <v>34</v>
      </c>
      <c r="C291" s="8">
        <v>44293</v>
      </c>
      <c r="D291" s="9" t="s">
        <v>26</v>
      </c>
      <c r="E291" s="9">
        <v>3</v>
      </c>
      <c r="F291" s="9">
        <v>98</v>
      </c>
    </row>
    <row r="292" spans="1:6" ht="15" thickBot="1" x14ac:dyDescent="0.4">
      <c r="A292" s="6">
        <v>291</v>
      </c>
      <c r="B292" s="7" t="s">
        <v>34</v>
      </c>
      <c r="C292" s="8">
        <v>44293</v>
      </c>
      <c r="D292" s="9" t="s">
        <v>29</v>
      </c>
      <c r="E292" s="9">
        <v>1</v>
      </c>
      <c r="F292" s="9">
        <v>98</v>
      </c>
    </row>
    <row r="293" spans="1:6" ht="15" thickBot="1" x14ac:dyDescent="0.4">
      <c r="A293" s="6">
        <v>292</v>
      </c>
      <c r="B293" s="7" t="s">
        <v>35</v>
      </c>
      <c r="C293" s="8">
        <v>44294</v>
      </c>
      <c r="D293" s="9" t="s">
        <v>24</v>
      </c>
      <c r="E293" s="9">
        <v>2</v>
      </c>
      <c r="F293" s="9">
        <v>97</v>
      </c>
    </row>
    <row r="294" spans="1:6" ht="15" thickBot="1" x14ac:dyDescent="0.4">
      <c r="A294" s="6">
        <v>293</v>
      </c>
      <c r="B294" s="7" t="s">
        <v>35</v>
      </c>
      <c r="C294" s="8">
        <v>44294</v>
      </c>
      <c r="D294" s="9" t="s">
        <v>26</v>
      </c>
      <c r="E294" s="9">
        <v>4</v>
      </c>
      <c r="F294" s="9">
        <v>112</v>
      </c>
    </row>
    <row r="295" spans="1:6" ht="15" thickBot="1" x14ac:dyDescent="0.4">
      <c r="A295" s="6">
        <v>294</v>
      </c>
      <c r="B295" s="7" t="s">
        <v>35</v>
      </c>
      <c r="C295" s="8">
        <v>44294</v>
      </c>
      <c r="D295" s="9" t="s">
        <v>29</v>
      </c>
      <c r="E295" s="9">
        <v>2</v>
      </c>
      <c r="F295" s="9">
        <v>102</v>
      </c>
    </row>
    <row r="296" spans="1:6" ht="15" thickBot="1" x14ac:dyDescent="0.4">
      <c r="A296" s="6">
        <v>295</v>
      </c>
      <c r="B296" s="7" t="s">
        <v>23</v>
      </c>
      <c r="C296" s="8">
        <v>44295</v>
      </c>
      <c r="D296" s="9" t="s">
        <v>24</v>
      </c>
      <c r="E296" s="9">
        <v>3</v>
      </c>
      <c r="F296" s="9">
        <v>92</v>
      </c>
    </row>
    <row r="297" spans="1:6" ht="15" thickBot="1" x14ac:dyDescent="0.4">
      <c r="A297" s="6">
        <v>296</v>
      </c>
      <c r="B297" s="7" t="s">
        <v>23</v>
      </c>
      <c r="C297" s="8">
        <v>44295</v>
      </c>
      <c r="D297" s="9" t="s">
        <v>26</v>
      </c>
      <c r="E297" s="9">
        <v>1</v>
      </c>
      <c r="F297" s="9">
        <v>96</v>
      </c>
    </row>
    <row r="298" spans="1:6" ht="15" thickBot="1" x14ac:dyDescent="0.4">
      <c r="A298" s="6">
        <v>297</v>
      </c>
      <c r="B298" s="7" t="s">
        <v>23</v>
      </c>
      <c r="C298" s="8">
        <v>44295</v>
      </c>
      <c r="D298" s="9" t="s">
        <v>29</v>
      </c>
      <c r="E298" s="9">
        <v>0</v>
      </c>
      <c r="F298" s="9">
        <v>111</v>
      </c>
    </row>
    <row r="299" spans="1:6" ht="15" thickBot="1" x14ac:dyDescent="0.4">
      <c r="A299" s="6">
        <v>298</v>
      </c>
      <c r="B299" s="7" t="s">
        <v>30</v>
      </c>
      <c r="C299" s="8">
        <v>44296</v>
      </c>
      <c r="D299" s="9" t="s">
        <v>24</v>
      </c>
      <c r="E299" s="9">
        <v>5</v>
      </c>
      <c r="F299" s="9">
        <v>96</v>
      </c>
    </row>
    <row r="300" spans="1:6" ht="15" thickBot="1" x14ac:dyDescent="0.4">
      <c r="A300" s="6">
        <v>299</v>
      </c>
      <c r="B300" s="7" t="s">
        <v>30</v>
      </c>
      <c r="C300" s="8">
        <v>44296</v>
      </c>
      <c r="D300" s="9" t="s">
        <v>26</v>
      </c>
      <c r="E300" s="9">
        <v>2</v>
      </c>
      <c r="F300" s="9">
        <v>106</v>
      </c>
    </row>
    <row r="301" spans="1:6" ht="15" thickBot="1" x14ac:dyDescent="0.4">
      <c r="A301" s="6">
        <v>300</v>
      </c>
      <c r="B301" s="7" t="s">
        <v>30</v>
      </c>
      <c r="C301" s="8">
        <v>44296</v>
      </c>
      <c r="D301" s="9" t="s">
        <v>29</v>
      </c>
      <c r="E301" s="9">
        <v>1</v>
      </c>
      <c r="F301" s="9">
        <v>107</v>
      </c>
    </row>
    <row r="302" spans="1:6" ht="15" thickBot="1" x14ac:dyDescent="0.4">
      <c r="A302" s="6">
        <v>301</v>
      </c>
      <c r="B302" s="7" t="s">
        <v>31</v>
      </c>
      <c r="C302" s="8">
        <v>44297</v>
      </c>
      <c r="D302" s="9" t="s">
        <v>24</v>
      </c>
      <c r="E302" s="9">
        <v>3</v>
      </c>
      <c r="F302" s="9">
        <v>101</v>
      </c>
    </row>
    <row r="303" spans="1:6" ht="15" thickBot="1" x14ac:dyDescent="0.4">
      <c r="A303" s="6">
        <v>302</v>
      </c>
      <c r="B303" s="7" t="s">
        <v>31</v>
      </c>
      <c r="C303" s="8">
        <v>44297</v>
      </c>
      <c r="D303" s="9" t="s">
        <v>26</v>
      </c>
      <c r="E303" s="9">
        <v>2</v>
      </c>
      <c r="F303" s="9">
        <v>114</v>
      </c>
    </row>
    <row r="304" spans="1:6" ht="15" thickBot="1" x14ac:dyDescent="0.4">
      <c r="A304" s="6">
        <v>303</v>
      </c>
      <c r="B304" s="7" t="s">
        <v>31</v>
      </c>
      <c r="C304" s="8">
        <v>44297</v>
      </c>
      <c r="D304" s="9" t="s">
        <v>29</v>
      </c>
      <c r="E304" s="9">
        <v>1</v>
      </c>
      <c r="F304" s="9">
        <v>107</v>
      </c>
    </row>
    <row r="305" spans="1:6" ht="15" thickBot="1" x14ac:dyDescent="0.4">
      <c r="A305" s="6">
        <v>304</v>
      </c>
      <c r="B305" s="7" t="s">
        <v>32</v>
      </c>
      <c r="C305" s="8">
        <v>44298</v>
      </c>
      <c r="D305" s="9" t="s">
        <v>24</v>
      </c>
      <c r="E305" s="9">
        <v>4</v>
      </c>
      <c r="F305" s="9">
        <v>93</v>
      </c>
    </row>
    <row r="306" spans="1:6" ht="15" thickBot="1" x14ac:dyDescent="0.4">
      <c r="A306" s="6">
        <v>305</v>
      </c>
      <c r="B306" s="7" t="s">
        <v>32</v>
      </c>
      <c r="C306" s="8">
        <v>44298</v>
      </c>
      <c r="D306" s="9" t="s">
        <v>26</v>
      </c>
      <c r="E306" s="9">
        <v>7</v>
      </c>
      <c r="F306" s="9">
        <v>94</v>
      </c>
    </row>
    <row r="307" spans="1:6" ht="15" thickBot="1" x14ac:dyDescent="0.4">
      <c r="A307" s="6">
        <v>306</v>
      </c>
      <c r="B307" s="7" t="s">
        <v>32</v>
      </c>
      <c r="C307" s="8">
        <v>44298</v>
      </c>
      <c r="D307" s="9" t="s">
        <v>29</v>
      </c>
      <c r="E307" s="9">
        <v>3</v>
      </c>
      <c r="F307" s="9">
        <v>103</v>
      </c>
    </row>
    <row r="308" spans="1:6" ht="15" thickBot="1" x14ac:dyDescent="0.4">
      <c r="A308" s="6">
        <v>307</v>
      </c>
      <c r="B308" s="7" t="s">
        <v>33</v>
      </c>
      <c r="C308" s="8">
        <v>44299</v>
      </c>
      <c r="D308" s="9" t="s">
        <v>24</v>
      </c>
      <c r="E308" s="9">
        <v>4</v>
      </c>
      <c r="F308" s="9">
        <v>106</v>
      </c>
    </row>
    <row r="309" spans="1:6" ht="15" thickBot="1" x14ac:dyDescent="0.4">
      <c r="A309" s="6">
        <v>308</v>
      </c>
      <c r="B309" s="7" t="s">
        <v>33</v>
      </c>
      <c r="C309" s="8">
        <v>44299</v>
      </c>
      <c r="D309" s="9" t="s">
        <v>26</v>
      </c>
      <c r="E309" s="9">
        <v>1</v>
      </c>
      <c r="F309" s="9">
        <v>102</v>
      </c>
    </row>
    <row r="310" spans="1:6" ht="15" thickBot="1" x14ac:dyDescent="0.4">
      <c r="A310" s="6">
        <v>309</v>
      </c>
      <c r="B310" s="7" t="s">
        <v>33</v>
      </c>
      <c r="C310" s="8">
        <v>44299</v>
      </c>
      <c r="D310" s="9" t="s">
        <v>29</v>
      </c>
      <c r="E310" s="9">
        <v>1</v>
      </c>
      <c r="F310" s="9">
        <v>109</v>
      </c>
    </row>
    <row r="311" spans="1:6" ht="15" thickBot="1" x14ac:dyDescent="0.4">
      <c r="A311" s="6">
        <v>310</v>
      </c>
      <c r="B311" s="7" t="s">
        <v>34</v>
      </c>
      <c r="C311" s="8">
        <v>44300</v>
      </c>
      <c r="D311" s="9" t="s">
        <v>24</v>
      </c>
      <c r="E311" s="9">
        <v>5</v>
      </c>
      <c r="F311" s="9">
        <v>103</v>
      </c>
    </row>
    <row r="312" spans="1:6" ht="15" thickBot="1" x14ac:dyDescent="0.4">
      <c r="A312" s="6">
        <v>311</v>
      </c>
      <c r="B312" s="7" t="s">
        <v>34</v>
      </c>
      <c r="C312" s="8">
        <v>44300</v>
      </c>
      <c r="D312" s="9" t="s">
        <v>26</v>
      </c>
      <c r="E312" s="9">
        <v>3</v>
      </c>
      <c r="F312" s="9">
        <v>104</v>
      </c>
    </row>
    <row r="313" spans="1:6" ht="15" thickBot="1" x14ac:dyDescent="0.4">
      <c r="A313" s="6">
        <v>312</v>
      </c>
      <c r="B313" s="7" t="s">
        <v>34</v>
      </c>
      <c r="C313" s="8">
        <v>44300</v>
      </c>
      <c r="D313" s="9" t="s">
        <v>29</v>
      </c>
      <c r="E313" s="9">
        <v>2</v>
      </c>
      <c r="F313" s="9">
        <v>98</v>
      </c>
    </row>
    <row r="314" spans="1:6" ht="15" thickBot="1" x14ac:dyDescent="0.4">
      <c r="A314" s="6">
        <v>313</v>
      </c>
      <c r="B314" s="7" t="s">
        <v>35</v>
      </c>
      <c r="C314" s="8">
        <v>44301</v>
      </c>
      <c r="D314" s="9" t="s">
        <v>24</v>
      </c>
      <c r="E314" s="9">
        <v>5</v>
      </c>
      <c r="F314" s="9">
        <v>97</v>
      </c>
    </row>
    <row r="315" spans="1:6" ht="15" thickBot="1" x14ac:dyDescent="0.4">
      <c r="A315" s="6">
        <v>314</v>
      </c>
      <c r="B315" s="7" t="s">
        <v>35</v>
      </c>
      <c r="C315" s="8">
        <v>44301</v>
      </c>
      <c r="D315" s="9" t="s">
        <v>26</v>
      </c>
      <c r="E315" s="9">
        <v>3</v>
      </c>
      <c r="F315" s="9">
        <v>97</v>
      </c>
    </row>
    <row r="316" spans="1:6" ht="15" thickBot="1" x14ac:dyDescent="0.4">
      <c r="A316" s="6">
        <v>315</v>
      </c>
      <c r="B316" s="7" t="s">
        <v>35</v>
      </c>
      <c r="C316" s="8">
        <v>44301</v>
      </c>
      <c r="D316" s="9" t="s">
        <v>29</v>
      </c>
      <c r="E316" s="9">
        <v>0</v>
      </c>
      <c r="F316" s="9">
        <v>104</v>
      </c>
    </row>
    <row r="317" spans="1:6" ht="15" thickBot="1" x14ac:dyDescent="0.4">
      <c r="A317" s="6">
        <v>316</v>
      </c>
      <c r="B317" s="7" t="s">
        <v>23</v>
      </c>
      <c r="C317" s="8">
        <v>44302</v>
      </c>
      <c r="D317" s="9" t="s">
        <v>24</v>
      </c>
      <c r="E317" s="9">
        <v>2</v>
      </c>
      <c r="F317" s="9">
        <v>103</v>
      </c>
    </row>
    <row r="318" spans="1:6" ht="15" thickBot="1" x14ac:dyDescent="0.4">
      <c r="A318" s="6">
        <v>317</v>
      </c>
      <c r="B318" s="7" t="s">
        <v>23</v>
      </c>
      <c r="C318" s="8">
        <v>44302</v>
      </c>
      <c r="D318" s="9" t="s">
        <v>26</v>
      </c>
      <c r="E318" s="9">
        <v>3</v>
      </c>
      <c r="F318" s="9">
        <v>108</v>
      </c>
    </row>
    <row r="319" spans="1:6" ht="15" thickBot="1" x14ac:dyDescent="0.4">
      <c r="A319" s="6">
        <v>318</v>
      </c>
      <c r="B319" s="7" t="s">
        <v>23</v>
      </c>
      <c r="C319" s="8">
        <v>44302</v>
      </c>
      <c r="D319" s="9" t="s">
        <v>29</v>
      </c>
      <c r="E319" s="9">
        <v>0</v>
      </c>
      <c r="F319" s="9">
        <v>118</v>
      </c>
    </row>
    <row r="320" spans="1:6" ht="15" thickBot="1" x14ac:dyDescent="0.4">
      <c r="A320" s="6">
        <v>319</v>
      </c>
      <c r="B320" s="7" t="s">
        <v>30</v>
      </c>
      <c r="C320" s="8">
        <v>44303</v>
      </c>
      <c r="D320" s="9" t="s">
        <v>24</v>
      </c>
      <c r="E320" s="9">
        <v>2</v>
      </c>
      <c r="F320" s="9">
        <v>101</v>
      </c>
    </row>
    <row r="321" spans="1:6" ht="15" thickBot="1" x14ac:dyDescent="0.4">
      <c r="A321" s="6">
        <v>320</v>
      </c>
      <c r="B321" s="7" t="s">
        <v>30</v>
      </c>
      <c r="C321" s="8">
        <v>44303</v>
      </c>
      <c r="D321" s="9" t="s">
        <v>26</v>
      </c>
      <c r="E321" s="9">
        <v>4</v>
      </c>
      <c r="F321" s="9">
        <v>100</v>
      </c>
    </row>
    <row r="322" spans="1:6" ht="15" thickBot="1" x14ac:dyDescent="0.4">
      <c r="A322" s="6">
        <v>321</v>
      </c>
      <c r="B322" s="7" t="s">
        <v>30</v>
      </c>
      <c r="C322" s="8">
        <v>44303</v>
      </c>
      <c r="D322" s="9" t="s">
        <v>29</v>
      </c>
      <c r="E322" s="9">
        <v>2</v>
      </c>
      <c r="F322" s="9">
        <v>105</v>
      </c>
    </row>
    <row r="323" spans="1:6" ht="15" thickBot="1" x14ac:dyDescent="0.4">
      <c r="A323" s="6">
        <v>322</v>
      </c>
      <c r="B323" s="7" t="s">
        <v>31</v>
      </c>
      <c r="C323" s="8">
        <v>44304</v>
      </c>
      <c r="D323" s="9" t="s">
        <v>24</v>
      </c>
      <c r="E323" s="9">
        <v>2</v>
      </c>
      <c r="F323" s="9">
        <v>105</v>
      </c>
    </row>
    <row r="324" spans="1:6" ht="15" thickBot="1" x14ac:dyDescent="0.4">
      <c r="A324" s="6">
        <v>323</v>
      </c>
      <c r="B324" s="7" t="s">
        <v>31</v>
      </c>
      <c r="C324" s="8">
        <v>44304</v>
      </c>
      <c r="D324" s="9" t="s">
        <v>26</v>
      </c>
      <c r="E324" s="9">
        <v>0</v>
      </c>
      <c r="F324" s="9">
        <v>110</v>
      </c>
    </row>
    <row r="325" spans="1:6" ht="15" thickBot="1" x14ac:dyDescent="0.4">
      <c r="A325" s="6">
        <v>324</v>
      </c>
      <c r="B325" s="7" t="s">
        <v>31</v>
      </c>
      <c r="C325" s="8">
        <v>44304</v>
      </c>
      <c r="D325" s="9" t="s">
        <v>29</v>
      </c>
      <c r="E325" s="9">
        <v>0</v>
      </c>
      <c r="F325" s="9">
        <v>107</v>
      </c>
    </row>
    <row r="326" spans="1:6" ht="15" thickBot="1" x14ac:dyDescent="0.4">
      <c r="A326" s="6">
        <v>325</v>
      </c>
      <c r="B326" s="7" t="s">
        <v>32</v>
      </c>
      <c r="C326" s="8">
        <v>44305</v>
      </c>
      <c r="D326" s="9" t="s">
        <v>24</v>
      </c>
      <c r="E326" s="9">
        <v>4</v>
      </c>
      <c r="F326" s="9">
        <v>108</v>
      </c>
    </row>
    <row r="327" spans="1:6" ht="15" thickBot="1" x14ac:dyDescent="0.4">
      <c r="A327" s="6">
        <v>326</v>
      </c>
      <c r="B327" s="7" t="s">
        <v>32</v>
      </c>
      <c r="C327" s="8">
        <v>44305</v>
      </c>
      <c r="D327" s="9" t="s">
        <v>26</v>
      </c>
      <c r="E327" s="9">
        <v>2</v>
      </c>
      <c r="F327" s="9">
        <v>107</v>
      </c>
    </row>
    <row r="328" spans="1:6" ht="15" thickBot="1" x14ac:dyDescent="0.4">
      <c r="A328" s="6">
        <v>327</v>
      </c>
      <c r="B328" s="7" t="s">
        <v>32</v>
      </c>
      <c r="C328" s="8">
        <v>44305</v>
      </c>
      <c r="D328" s="9" t="s">
        <v>29</v>
      </c>
      <c r="E328" s="9">
        <v>1</v>
      </c>
      <c r="F328" s="9">
        <v>106</v>
      </c>
    </row>
    <row r="329" spans="1:6" ht="15" thickBot="1" x14ac:dyDescent="0.4">
      <c r="A329" s="6">
        <v>328</v>
      </c>
      <c r="B329" s="7" t="s">
        <v>33</v>
      </c>
      <c r="C329" s="8">
        <v>44306</v>
      </c>
      <c r="D329" s="9" t="s">
        <v>24</v>
      </c>
      <c r="E329" s="9">
        <v>3</v>
      </c>
      <c r="F329" s="9">
        <v>111</v>
      </c>
    </row>
    <row r="330" spans="1:6" ht="15" thickBot="1" x14ac:dyDescent="0.4">
      <c r="A330" s="6">
        <v>329</v>
      </c>
      <c r="B330" s="7" t="s">
        <v>33</v>
      </c>
      <c r="C330" s="8">
        <v>44306</v>
      </c>
      <c r="D330" s="9" t="s">
        <v>26</v>
      </c>
      <c r="E330" s="9">
        <v>0</v>
      </c>
      <c r="F330" s="9">
        <v>100</v>
      </c>
    </row>
    <row r="331" spans="1:6" ht="15" thickBot="1" x14ac:dyDescent="0.4">
      <c r="A331" s="6">
        <v>330</v>
      </c>
      <c r="B331" s="7" t="s">
        <v>33</v>
      </c>
      <c r="C331" s="8">
        <v>44306</v>
      </c>
      <c r="D331" s="9" t="s">
        <v>29</v>
      </c>
      <c r="E331" s="9">
        <v>2</v>
      </c>
      <c r="F331" s="9">
        <v>94</v>
      </c>
    </row>
    <row r="332" spans="1:6" ht="15" thickBot="1" x14ac:dyDescent="0.4">
      <c r="A332" s="6">
        <v>331</v>
      </c>
      <c r="B332" s="7" t="s">
        <v>34</v>
      </c>
      <c r="C332" s="8">
        <v>44307</v>
      </c>
      <c r="D332" s="9" t="s">
        <v>24</v>
      </c>
      <c r="E332" s="9">
        <v>3</v>
      </c>
      <c r="F332" s="9">
        <v>103</v>
      </c>
    </row>
    <row r="333" spans="1:6" ht="15" thickBot="1" x14ac:dyDescent="0.4">
      <c r="A333" s="6">
        <v>332</v>
      </c>
      <c r="B333" s="7" t="s">
        <v>34</v>
      </c>
      <c r="C333" s="8">
        <v>44307</v>
      </c>
      <c r="D333" s="9" t="s">
        <v>26</v>
      </c>
      <c r="E333" s="9">
        <v>1</v>
      </c>
      <c r="F333" s="9">
        <v>110</v>
      </c>
    </row>
    <row r="334" spans="1:6" ht="15" thickBot="1" x14ac:dyDescent="0.4">
      <c r="A334" s="6">
        <v>333</v>
      </c>
      <c r="B334" s="7" t="s">
        <v>34</v>
      </c>
      <c r="C334" s="8">
        <v>44307</v>
      </c>
      <c r="D334" s="9" t="s">
        <v>29</v>
      </c>
      <c r="E334" s="9">
        <v>1</v>
      </c>
      <c r="F334" s="9">
        <v>108</v>
      </c>
    </row>
    <row r="335" spans="1:6" ht="15" thickBot="1" x14ac:dyDescent="0.4">
      <c r="A335" s="6">
        <v>334</v>
      </c>
      <c r="B335" s="7" t="s">
        <v>35</v>
      </c>
      <c r="C335" s="8">
        <v>44308</v>
      </c>
      <c r="D335" s="9" t="s">
        <v>24</v>
      </c>
      <c r="E335" s="9">
        <v>2</v>
      </c>
      <c r="F335" s="9">
        <v>95</v>
      </c>
    </row>
    <row r="336" spans="1:6" ht="15" thickBot="1" x14ac:dyDescent="0.4">
      <c r="A336" s="6">
        <v>335</v>
      </c>
      <c r="B336" s="7" t="s">
        <v>35</v>
      </c>
      <c r="C336" s="8">
        <v>44308</v>
      </c>
      <c r="D336" s="9" t="s">
        <v>26</v>
      </c>
      <c r="E336" s="9">
        <v>4</v>
      </c>
      <c r="F336" s="9">
        <v>115</v>
      </c>
    </row>
    <row r="337" spans="1:6" ht="15" thickBot="1" x14ac:dyDescent="0.4">
      <c r="A337" s="6">
        <v>336</v>
      </c>
      <c r="B337" s="7" t="s">
        <v>35</v>
      </c>
      <c r="C337" s="8">
        <v>44308</v>
      </c>
      <c r="D337" s="9" t="s">
        <v>29</v>
      </c>
      <c r="E337" s="9">
        <v>2</v>
      </c>
      <c r="F337" s="9">
        <v>107</v>
      </c>
    </row>
    <row r="338" spans="1:6" ht="15" thickBot="1" x14ac:dyDescent="0.4">
      <c r="A338" s="6">
        <v>337</v>
      </c>
      <c r="B338" s="7" t="s">
        <v>23</v>
      </c>
      <c r="C338" s="8">
        <v>44309</v>
      </c>
      <c r="D338" s="9" t="s">
        <v>24</v>
      </c>
      <c r="E338" s="9">
        <v>3</v>
      </c>
      <c r="F338" s="9">
        <v>100</v>
      </c>
    </row>
    <row r="339" spans="1:6" ht="15" thickBot="1" x14ac:dyDescent="0.4">
      <c r="A339" s="6">
        <v>338</v>
      </c>
      <c r="B339" s="7" t="s">
        <v>23</v>
      </c>
      <c r="C339" s="8">
        <v>44309</v>
      </c>
      <c r="D339" s="9" t="s">
        <v>26</v>
      </c>
      <c r="E339" s="9">
        <v>3</v>
      </c>
      <c r="F339" s="9">
        <v>99</v>
      </c>
    </row>
    <row r="340" spans="1:6" ht="15" thickBot="1" x14ac:dyDescent="0.4">
      <c r="A340" s="6">
        <v>339</v>
      </c>
      <c r="B340" s="7" t="s">
        <v>23</v>
      </c>
      <c r="C340" s="8">
        <v>44309</v>
      </c>
      <c r="D340" s="9" t="s">
        <v>29</v>
      </c>
      <c r="E340" s="9">
        <v>0</v>
      </c>
      <c r="F340" s="9">
        <v>102</v>
      </c>
    </row>
    <row r="341" spans="1:6" ht="15" thickBot="1" x14ac:dyDescent="0.4">
      <c r="A341" s="6">
        <v>340</v>
      </c>
      <c r="B341" s="7" t="s">
        <v>30</v>
      </c>
      <c r="C341" s="8">
        <v>44310</v>
      </c>
      <c r="D341" s="9" t="s">
        <v>24</v>
      </c>
      <c r="E341" s="9">
        <v>1</v>
      </c>
      <c r="F341" s="9">
        <v>123</v>
      </c>
    </row>
    <row r="342" spans="1:6" ht="15" thickBot="1" x14ac:dyDescent="0.4">
      <c r="A342" s="6">
        <v>341</v>
      </c>
      <c r="B342" s="7" t="s">
        <v>30</v>
      </c>
      <c r="C342" s="8">
        <v>44310</v>
      </c>
      <c r="D342" s="9" t="s">
        <v>26</v>
      </c>
      <c r="E342" s="9">
        <v>1</v>
      </c>
      <c r="F342" s="9">
        <v>100</v>
      </c>
    </row>
    <row r="343" spans="1:6" ht="15" thickBot="1" x14ac:dyDescent="0.4">
      <c r="A343" s="6">
        <v>342</v>
      </c>
      <c r="B343" s="7" t="s">
        <v>30</v>
      </c>
      <c r="C343" s="8">
        <v>44310</v>
      </c>
      <c r="D343" s="9" t="s">
        <v>29</v>
      </c>
      <c r="E343" s="9">
        <v>0</v>
      </c>
      <c r="F343" s="9">
        <v>106</v>
      </c>
    </row>
    <row r="344" spans="1:6" ht="15" thickBot="1" x14ac:dyDescent="0.4">
      <c r="A344" s="6">
        <v>343</v>
      </c>
      <c r="B344" s="7" t="s">
        <v>31</v>
      </c>
      <c r="C344" s="8">
        <v>44311</v>
      </c>
      <c r="D344" s="9" t="s">
        <v>24</v>
      </c>
      <c r="E344" s="9">
        <v>1</v>
      </c>
      <c r="F344" s="9">
        <v>104</v>
      </c>
    </row>
    <row r="345" spans="1:6" ht="15" thickBot="1" x14ac:dyDescent="0.4">
      <c r="A345" s="6">
        <v>344</v>
      </c>
      <c r="B345" s="7" t="s">
        <v>31</v>
      </c>
      <c r="C345" s="8">
        <v>44311</v>
      </c>
      <c r="D345" s="9" t="s">
        <v>26</v>
      </c>
      <c r="E345" s="9">
        <v>1</v>
      </c>
      <c r="F345" s="9">
        <v>98</v>
      </c>
    </row>
    <row r="346" spans="1:6" ht="15" thickBot="1" x14ac:dyDescent="0.4">
      <c r="A346" s="6">
        <v>345</v>
      </c>
      <c r="B346" s="7" t="s">
        <v>31</v>
      </c>
      <c r="C346" s="8">
        <v>44311</v>
      </c>
      <c r="D346" s="9" t="s">
        <v>29</v>
      </c>
      <c r="E346" s="9">
        <v>0</v>
      </c>
      <c r="F346" s="9">
        <v>99</v>
      </c>
    </row>
    <row r="347" spans="1:6" ht="15" thickBot="1" x14ac:dyDescent="0.4">
      <c r="A347" s="6">
        <v>346</v>
      </c>
      <c r="B347" s="7" t="s">
        <v>32</v>
      </c>
      <c r="C347" s="8">
        <v>44312</v>
      </c>
      <c r="D347" s="9" t="s">
        <v>24</v>
      </c>
      <c r="E347" s="9">
        <v>4</v>
      </c>
      <c r="F347" s="9">
        <v>97</v>
      </c>
    </row>
    <row r="348" spans="1:6" ht="15" thickBot="1" x14ac:dyDescent="0.4">
      <c r="A348" s="6">
        <v>347</v>
      </c>
      <c r="B348" s="7" t="s">
        <v>32</v>
      </c>
      <c r="C348" s="8">
        <v>44312</v>
      </c>
      <c r="D348" s="9" t="s">
        <v>26</v>
      </c>
      <c r="E348" s="9">
        <v>6</v>
      </c>
      <c r="F348" s="9">
        <v>103</v>
      </c>
    </row>
    <row r="349" spans="1:6" ht="15" thickBot="1" x14ac:dyDescent="0.4">
      <c r="A349" s="6">
        <v>348</v>
      </c>
      <c r="B349" s="7" t="s">
        <v>32</v>
      </c>
      <c r="C349" s="8">
        <v>44312</v>
      </c>
      <c r="D349" s="9" t="s">
        <v>29</v>
      </c>
      <c r="E349" s="9">
        <v>0</v>
      </c>
      <c r="F349" s="9">
        <v>101</v>
      </c>
    </row>
    <row r="350" spans="1:6" ht="15" thickBot="1" x14ac:dyDescent="0.4">
      <c r="A350" s="6">
        <v>349</v>
      </c>
      <c r="B350" s="7" t="s">
        <v>33</v>
      </c>
      <c r="C350" s="8">
        <v>44313</v>
      </c>
      <c r="D350" s="9" t="s">
        <v>24</v>
      </c>
      <c r="E350" s="9">
        <v>0</v>
      </c>
      <c r="F350" s="9">
        <v>107</v>
      </c>
    </row>
    <row r="351" spans="1:6" ht="15" thickBot="1" x14ac:dyDescent="0.4">
      <c r="A351" s="6">
        <v>350</v>
      </c>
      <c r="B351" s="7" t="s">
        <v>33</v>
      </c>
      <c r="C351" s="8">
        <v>44313</v>
      </c>
      <c r="D351" s="9" t="s">
        <v>26</v>
      </c>
      <c r="E351" s="9">
        <v>5</v>
      </c>
      <c r="F351" s="9">
        <v>108</v>
      </c>
    </row>
    <row r="352" spans="1:6" ht="15" thickBot="1" x14ac:dyDescent="0.4">
      <c r="A352" s="6">
        <v>351</v>
      </c>
      <c r="B352" s="7" t="s">
        <v>33</v>
      </c>
      <c r="C352" s="8">
        <v>44313</v>
      </c>
      <c r="D352" s="9" t="s">
        <v>29</v>
      </c>
      <c r="E352" s="9">
        <v>0</v>
      </c>
      <c r="F352" s="9">
        <v>99</v>
      </c>
    </row>
    <row r="353" spans="1:6" ht="15" thickBot="1" x14ac:dyDescent="0.4">
      <c r="A353" s="6">
        <v>352</v>
      </c>
      <c r="B353" s="7" t="s">
        <v>34</v>
      </c>
      <c r="C353" s="8">
        <v>44314</v>
      </c>
      <c r="D353" s="9" t="s">
        <v>24</v>
      </c>
      <c r="E353" s="9">
        <v>2</v>
      </c>
      <c r="F353" s="9">
        <v>100</v>
      </c>
    </row>
    <row r="354" spans="1:6" ht="15" thickBot="1" x14ac:dyDescent="0.4">
      <c r="A354" s="6">
        <v>353</v>
      </c>
      <c r="B354" s="7" t="s">
        <v>34</v>
      </c>
      <c r="C354" s="8">
        <v>44314</v>
      </c>
      <c r="D354" s="9" t="s">
        <v>26</v>
      </c>
      <c r="E354" s="9">
        <v>2</v>
      </c>
      <c r="F354" s="9">
        <v>100</v>
      </c>
    </row>
    <row r="355" spans="1:6" ht="15" thickBot="1" x14ac:dyDescent="0.4">
      <c r="A355" s="6">
        <v>354</v>
      </c>
      <c r="B355" s="7" t="s">
        <v>34</v>
      </c>
      <c r="C355" s="8">
        <v>44314</v>
      </c>
      <c r="D355" s="9" t="s">
        <v>29</v>
      </c>
      <c r="E355" s="9">
        <v>0</v>
      </c>
      <c r="F355" s="9">
        <v>115</v>
      </c>
    </row>
    <row r="356" spans="1:6" ht="15" thickBot="1" x14ac:dyDescent="0.4">
      <c r="A356" s="6">
        <v>355</v>
      </c>
      <c r="B356" s="7" t="s">
        <v>35</v>
      </c>
      <c r="C356" s="8">
        <v>44315</v>
      </c>
      <c r="D356" s="9" t="s">
        <v>24</v>
      </c>
      <c r="E356" s="9">
        <v>9</v>
      </c>
      <c r="F356" s="9">
        <v>94</v>
      </c>
    </row>
    <row r="357" spans="1:6" ht="15" thickBot="1" x14ac:dyDescent="0.4">
      <c r="A357" s="6">
        <v>356</v>
      </c>
      <c r="B357" s="7" t="s">
        <v>35</v>
      </c>
      <c r="C357" s="8">
        <v>44315</v>
      </c>
      <c r="D357" s="9" t="s">
        <v>26</v>
      </c>
      <c r="E357" s="9">
        <v>1</v>
      </c>
      <c r="F357" s="9">
        <v>99</v>
      </c>
    </row>
    <row r="358" spans="1:6" ht="15" thickBot="1" x14ac:dyDescent="0.4">
      <c r="A358" s="6">
        <v>357</v>
      </c>
      <c r="B358" s="7" t="s">
        <v>35</v>
      </c>
      <c r="C358" s="8">
        <v>44315</v>
      </c>
      <c r="D358" s="9" t="s">
        <v>29</v>
      </c>
      <c r="E358" s="9">
        <v>3</v>
      </c>
      <c r="F358" s="9">
        <v>105</v>
      </c>
    </row>
    <row r="359" spans="1:6" ht="15" thickBot="1" x14ac:dyDescent="0.4">
      <c r="A359" s="6">
        <v>358</v>
      </c>
      <c r="B359" s="7" t="s">
        <v>23</v>
      </c>
      <c r="C359" s="8">
        <v>44316</v>
      </c>
      <c r="D359" s="9" t="s">
        <v>24</v>
      </c>
      <c r="E359" s="9">
        <v>2</v>
      </c>
      <c r="F359" s="9">
        <v>107</v>
      </c>
    </row>
    <row r="360" spans="1:6" ht="15" thickBot="1" x14ac:dyDescent="0.4">
      <c r="A360" s="6">
        <v>359</v>
      </c>
      <c r="B360" s="7" t="s">
        <v>23</v>
      </c>
      <c r="C360" s="8">
        <v>44316</v>
      </c>
      <c r="D360" s="9" t="s">
        <v>26</v>
      </c>
      <c r="E360" s="9">
        <v>1</v>
      </c>
      <c r="F360" s="9">
        <v>90</v>
      </c>
    </row>
    <row r="361" spans="1:6" ht="15" thickBot="1" x14ac:dyDescent="0.4">
      <c r="A361" s="6">
        <v>360</v>
      </c>
      <c r="B361" s="7" t="s">
        <v>23</v>
      </c>
      <c r="C361" s="8">
        <v>44316</v>
      </c>
      <c r="D361" s="9" t="s">
        <v>29</v>
      </c>
      <c r="E361" s="9">
        <v>1</v>
      </c>
      <c r="F361" s="9">
        <v>101</v>
      </c>
    </row>
    <row r="362" spans="1:6" ht="15" thickBot="1" x14ac:dyDescent="0.4">
      <c r="A362" s="6">
        <v>361</v>
      </c>
      <c r="B362" s="7" t="s">
        <v>30</v>
      </c>
      <c r="C362" s="8">
        <v>44317</v>
      </c>
      <c r="D362" s="9" t="s">
        <v>24</v>
      </c>
      <c r="E362" s="9">
        <v>1</v>
      </c>
      <c r="F362" s="9">
        <v>109</v>
      </c>
    </row>
    <row r="363" spans="1:6" ht="15" thickBot="1" x14ac:dyDescent="0.4">
      <c r="A363" s="6">
        <v>362</v>
      </c>
      <c r="B363" s="7" t="s">
        <v>30</v>
      </c>
      <c r="C363" s="8">
        <v>44317</v>
      </c>
      <c r="D363" s="9" t="s">
        <v>26</v>
      </c>
      <c r="E363" s="9">
        <v>4</v>
      </c>
      <c r="F363" s="9">
        <v>110</v>
      </c>
    </row>
    <row r="364" spans="1:6" ht="15" thickBot="1" x14ac:dyDescent="0.4">
      <c r="A364" s="6">
        <v>363</v>
      </c>
      <c r="B364" s="7" t="s">
        <v>30</v>
      </c>
      <c r="C364" s="8">
        <v>44317</v>
      </c>
      <c r="D364" s="9" t="s">
        <v>29</v>
      </c>
      <c r="E364" s="9">
        <v>1</v>
      </c>
      <c r="F364" s="9">
        <v>107</v>
      </c>
    </row>
    <row r="365" spans="1:6" ht="15" thickBot="1" x14ac:dyDescent="0.4">
      <c r="A365" s="6">
        <v>364</v>
      </c>
      <c r="B365" s="7" t="s">
        <v>31</v>
      </c>
      <c r="C365" s="8">
        <v>44318</v>
      </c>
      <c r="D365" s="9" t="s">
        <v>24</v>
      </c>
      <c r="E365" s="9">
        <v>6</v>
      </c>
      <c r="F365" s="9">
        <v>102</v>
      </c>
    </row>
    <row r="366" spans="1:6" ht="15" thickBot="1" x14ac:dyDescent="0.4">
      <c r="A366" s="6">
        <v>365</v>
      </c>
      <c r="B366" s="7" t="s">
        <v>31</v>
      </c>
      <c r="C366" s="8">
        <v>44318</v>
      </c>
      <c r="D366" s="9" t="s">
        <v>26</v>
      </c>
      <c r="E366" s="9">
        <v>3</v>
      </c>
      <c r="F366" s="9">
        <v>108</v>
      </c>
    </row>
    <row r="367" spans="1:6" ht="15" thickBot="1" x14ac:dyDescent="0.4">
      <c r="A367" s="6">
        <v>366</v>
      </c>
      <c r="B367" s="7" t="s">
        <v>31</v>
      </c>
      <c r="C367" s="8">
        <v>44318</v>
      </c>
      <c r="D367" s="9" t="s">
        <v>29</v>
      </c>
      <c r="E367" s="9">
        <v>0</v>
      </c>
      <c r="F367" s="9">
        <v>102</v>
      </c>
    </row>
    <row r="368" spans="1:6" ht="15" thickBot="1" x14ac:dyDescent="0.4">
      <c r="A368" s="6">
        <v>367</v>
      </c>
      <c r="B368" s="7" t="s">
        <v>32</v>
      </c>
      <c r="C368" s="8">
        <v>44319</v>
      </c>
      <c r="D368" s="9" t="s">
        <v>24</v>
      </c>
      <c r="E368" s="9">
        <v>4</v>
      </c>
      <c r="F368" s="9">
        <v>107</v>
      </c>
    </row>
    <row r="369" spans="1:6" ht="15" thickBot="1" x14ac:dyDescent="0.4">
      <c r="A369" s="6">
        <v>368</v>
      </c>
      <c r="B369" s="7" t="s">
        <v>32</v>
      </c>
      <c r="C369" s="8">
        <v>44319</v>
      </c>
      <c r="D369" s="9" t="s">
        <v>26</v>
      </c>
      <c r="E369" s="9">
        <v>2</v>
      </c>
      <c r="F369" s="9">
        <v>100</v>
      </c>
    </row>
    <row r="370" spans="1:6" ht="15" thickBot="1" x14ac:dyDescent="0.4">
      <c r="A370" s="6">
        <v>369</v>
      </c>
      <c r="B370" s="7" t="s">
        <v>32</v>
      </c>
      <c r="C370" s="8">
        <v>44319</v>
      </c>
      <c r="D370" s="9" t="s">
        <v>29</v>
      </c>
      <c r="E370" s="9">
        <v>0</v>
      </c>
      <c r="F370" s="9">
        <v>106</v>
      </c>
    </row>
    <row r="371" spans="1:6" ht="15" thickBot="1" x14ac:dyDescent="0.4">
      <c r="A371" s="6">
        <v>370</v>
      </c>
      <c r="B371" s="7" t="s">
        <v>33</v>
      </c>
      <c r="C371" s="8">
        <v>44320</v>
      </c>
      <c r="D371" s="9" t="s">
        <v>24</v>
      </c>
      <c r="E371" s="9">
        <v>2</v>
      </c>
      <c r="F371" s="9">
        <v>98</v>
      </c>
    </row>
    <row r="372" spans="1:6" ht="15" thickBot="1" x14ac:dyDescent="0.4">
      <c r="A372" s="6">
        <v>371</v>
      </c>
      <c r="B372" s="7" t="s">
        <v>33</v>
      </c>
      <c r="C372" s="8">
        <v>44320</v>
      </c>
      <c r="D372" s="9" t="s">
        <v>26</v>
      </c>
      <c r="E372" s="9">
        <v>3</v>
      </c>
      <c r="F372" s="9">
        <v>91</v>
      </c>
    </row>
    <row r="373" spans="1:6" ht="15" thickBot="1" x14ac:dyDescent="0.4">
      <c r="A373" s="6">
        <v>372</v>
      </c>
      <c r="B373" s="7" t="s">
        <v>33</v>
      </c>
      <c r="C373" s="8">
        <v>44320</v>
      </c>
      <c r="D373" s="9" t="s">
        <v>29</v>
      </c>
      <c r="E373" s="9">
        <v>1</v>
      </c>
      <c r="F373" s="9">
        <v>102</v>
      </c>
    </row>
    <row r="374" spans="1:6" ht="15" thickBot="1" x14ac:dyDescent="0.4">
      <c r="A374" s="6">
        <v>373</v>
      </c>
      <c r="B374" s="7" t="s">
        <v>34</v>
      </c>
      <c r="C374" s="8">
        <v>44321</v>
      </c>
      <c r="D374" s="9" t="s">
        <v>24</v>
      </c>
      <c r="E374" s="9">
        <v>4</v>
      </c>
      <c r="F374" s="9">
        <v>103</v>
      </c>
    </row>
    <row r="375" spans="1:6" ht="15" thickBot="1" x14ac:dyDescent="0.4">
      <c r="A375" s="6">
        <v>374</v>
      </c>
      <c r="B375" s="7" t="s">
        <v>34</v>
      </c>
      <c r="C375" s="8">
        <v>44321</v>
      </c>
      <c r="D375" s="9" t="s">
        <v>26</v>
      </c>
      <c r="E375" s="9">
        <v>0</v>
      </c>
      <c r="F375" s="9">
        <v>102</v>
      </c>
    </row>
    <row r="376" spans="1:6" ht="15" thickBot="1" x14ac:dyDescent="0.4">
      <c r="A376" s="6">
        <v>375</v>
      </c>
      <c r="B376" s="7" t="s">
        <v>34</v>
      </c>
      <c r="C376" s="8">
        <v>44321</v>
      </c>
      <c r="D376" s="9" t="s">
        <v>29</v>
      </c>
      <c r="E376" s="9">
        <v>2</v>
      </c>
      <c r="F376" s="9">
        <v>105</v>
      </c>
    </row>
    <row r="377" spans="1:6" ht="15" thickBot="1" x14ac:dyDescent="0.4">
      <c r="A377" s="6">
        <v>376</v>
      </c>
      <c r="B377" s="7" t="s">
        <v>35</v>
      </c>
      <c r="C377" s="8">
        <v>44322</v>
      </c>
      <c r="D377" s="9" t="s">
        <v>24</v>
      </c>
      <c r="E377" s="9">
        <v>9</v>
      </c>
      <c r="F377" s="9">
        <v>106</v>
      </c>
    </row>
    <row r="378" spans="1:6" ht="15" thickBot="1" x14ac:dyDescent="0.4">
      <c r="A378" s="6">
        <v>377</v>
      </c>
      <c r="B378" s="7" t="s">
        <v>35</v>
      </c>
      <c r="C378" s="8">
        <v>44322</v>
      </c>
      <c r="D378" s="9" t="s">
        <v>26</v>
      </c>
      <c r="E378" s="9">
        <v>1</v>
      </c>
      <c r="F378" s="9">
        <v>111</v>
      </c>
    </row>
    <row r="379" spans="1:6" ht="15" thickBot="1" x14ac:dyDescent="0.4">
      <c r="A379" s="6">
        <v>378</v>
      </c>
      <c r="B379" s="7" t="s">
        <v>35</v>
      </c>
      <c r="C379" s="8">
        <v>44322</v>
      </c>
      <c r="D379" s="9" t="s">
        <v>29</v>
      </c>
      <c r="E379" s="9">
        <v>0</v>
      </c>
      <c r="F379" s="9">
        <v>111</v>
      </c>
    </row>
    <row r="380" spans="1:6" ht="15" thickBot="1" x14ac:dyDescent="0.4">
      <c r="A380" s="6">
        <v>379</v>
      </c>
      <c r="B380" s="7" t="s">
        <v>23</v>
      </c>
      <c r="C380" s="8">
        <v>44323</v>
      </c>
      <c r="D380" s="9" t="s">
        <v>24</v>
      </c>
      <c r="E380" s="9">
        <v>6</v>
      </c>
      <c r="F380" s="9">
        <v>121</v>
      </c>
    </row>
    <row r="381" spans="1:6" ht="15" thickBot="1" x14ac:dyDescent="0.4">
      <c r="A381" s="6">
        <v>380</v>
      </c>
      <c r="B381" s="7" t="s">
        <v>23</v>
      </c>
      <c r="C381" s="8">
        <v>44323</v>
      </c>
      <c r="D381" s="9" t="s">
        <v>26</v>
      </c>
      <c r="E381" s="9">
        <v>5</v>
      </c>
      <c r="F381" s="9">
        <v>115</v>
      </c>
    </row>
    <row r="382" spans="1:6" ht="15" thickBot="1" x14ac:dyDescent="0.4">
      <c r="A382" s="6">
        <v>381</v>
      </c>
      <c r="B382" s="7" t="s">
        <v>23</v>
      </c>
      <c r="C382" s="8">
        <v>44323</v>
      </c>
      <c r="D382" s="9" t="s">
        <v>29</v>
      </c>
      <c r="E382" s="9">
        <v>1</v>
      </c>
      <c r="F382" s="9">
        <v>109</v>
      </c>
    </row>
    <row r="383" spans="1:6" ht="15" thickBot="1" x14ac:dyDescent="0.4">
      <c r="A383" s="6">
        <v>382</v>
      </c>
      <c r="B383" s="7" t="s">
        <v>30</v>
      </c>
      <c r="C383" s="8">
        <v>44324</v>
      </c>
      <c r="D383" s="9" t="s">
        <v>24</v>
      </c>
      <c r="E383" s="9">
        <v>1</v>
      </c>
      <c r="F383" s="9">
        <v>103</v>
      </c>
    </row>
    <row r="384" spans="1:6" ht="15" thickBot="1" x14ac:dyDescent="0.4">
      <c r="A384" s="6">
        <v>383</v>
      </c>
      <c r="B384" s="7" t="s">
        <v>30</v>
      </c>
      <c r="C384" s="8">
        <v>44324</v>
      </c>
      <c r="D384" s="9" t="s">
        <v>26</v>
      </c>
      <c r="E384" s="9">
        <v>3</v>
      </c>
      <c r="F384" s="9">
        <v>103</v>
      </c>
    </row>
    <row r="385" spans="1:6" ht="15" thickBot="1" x14ac:dyDescent="0.4">
      <c r="A385" s="6">
        <v>384</v>
      </c>
      <c r="B385" s="7" t="s">
        <v>30</v>
      </c>
      <c r="C385" s="8">
        <v>44324</v>
      </c>
      <c r="D385" s="9" t="s">
        <v>29</v>
      </c>
      <c r="E385" s="9">
        <v>2</v>
      </c>
      <c r="F385" s="9">
        <v>101</v>
      </c>
    </row>
    <row r="386" spans="1:6" ht="15" thickBot="1" x14ac:dyDescent="0.4">
      <c r="A386" s="6">
        <v>385</v>
      </c>
      <c r="B386" s="7" t="s">
        <v>31</v>
      </c>
      <c r="C386" s="8">
        <v>44325</v>
      </c>
      <c r="D386" s="9" t="s">
        <v>24</v>
      </c>
      <c r="E386" s="9">
        <v>4</v>
      </c>
      <c r="F386" s="9">
        <v>103</v>
      </c>
    </row>
    <row r="387" spans="1:6" ht="15" thickBot="1" x14ac:dyDescent="0.4">
      <c r="A387" s="6">
        <v>386</v>
      </c>
      <c r="B387" s="7" t="s">
        <v>31</v>
      </c>
      <c r="C387" s="8">
        <v>44325</v>
      </c>
      <c r="D387" s="9" t="s">
        <v>26</v>
      </c>
      <c r="E387" s="9">
        <v>4</v>
      </c>
      <c r="F387" s="9">
        <v>101</v>
      </c>
    </row>
    <row r="388" spans="1:6" ht="15" thickBot="1" x14ac:dyDescent="0.4">
      <c r="A388" s="6">
        <v>387</v>
      </c>
      <c r="B388" s="7" t="s">
        <v>31</v>
      </c>
      <c r="C388" s="8">
        <v>44325</v>
      </c>
      <c r="D388" s="9" t="s">
        <v>29</v>
      </c>
      <c r="E388" s="9">
        <v>0</v>
      </c>
      <c r="F388" s="9">
        <v>101</v>
      </c>
    </row>
    <row r="389" spans="1:6" ht="15" thickBot="1" x14ac:dyDescent="0.4">
      <c r="A389" s="6">
        <v>388</v>
      </c>
      <c r="B389" s="7" t="s">
        <v>32</v>
      </c>
      <c r="C389" s="8">
        <v>44326</v>
      </c>
      <c r="D389" s="9" t="s">
        <v>24</v>
      </c>
      <c r="E389" s="9">
        <v>3</v>
      </c>
      <c r="F389" s="9">
        <v>102</v>
      </c>
    </row>
    <row r="390" spans="1:6" ht="15" thickBot="1" x14ac:dyDescent="0.4">
      <c r="A390" s="6">
        <v>389</v>
      </c>
      <c r="B390" s="7" t="s">
        <v>32</v>
      </c>
      <c r="C390" s="8">
        <v>44326</v>
      </c>
      <c r="D390" s="9" t="s">
        <v>26</v>
      </c>
      <c r="E390" s="9">
        <v>1</v>
      </c>
      <c r="F390" s="9">
        <v>101</v>
      </c>
    </row>
    <row r="391" spans="1:6" ht="15" thickBot="1" x14ac:dyDescent="0.4">
      <c r="A391" s="6">
        <v>390</v>
      </c>
      <c r="B391" s="7" t="s">
        <v>32</v>
      </c>
      <c r="C391" s="8">
        <v>44326</v>
      </c>
      <c r="D391" s="9" t="s">
        <v>29</v>
      </c>
      <c r="E391" s="9">
        <v>0</v>
      </c>
      <c r="F391" s="9">
        <v>103</v>
      </c>
    </row>
    <row r="392" spans="1:6" ht="15" thickBot="1" x14ac:dyDescent="0.4">
      <c r="A392" s="6">
        <v>391</v>
      </c>
      <c r="B392" s="7" t="s">
        <v>33</v>
      </c>
      <c r="C392" s="8">
        <v>44327</v>
      </c>
      <c r="D392" s="9" t="s">
        <v>24</v>
      </c>
      <c r="E392" s="9">
        <v>3</v>
      </c>
      <c r="F392" s="9">
        <v>96</v>
      </c>
    </row>
    <row r="393" spans="1:6" ht="15" thickBot="1" x14ac:dyDescent="0.4">
      <c r="A393" s="6">
        <v>392</v>
      </c>
      <c r="B393" s="7" t="s">
        <v>33</v>
      </c>
      <c r="C393" s="8">
        <v>44327</v>
      </c>
      <c r="D393" s="9" t="s">
        <v>26</v>
      </c>
      <c r="E393" s="9">
        <v>7</v>
      </c>
      <c r="F393" s="9">
        <v>105</v>
      </c>
    </row>
    <row r="394" spans="1:6" ht="15" thickBot="1" x14ac:dyDescent="0.4">
      <c r="A394" s="6">
        <v>393</v>
      </c>
      <c r="B394" s="7" t="s">
        <v>33</v>
      </c>
      <c r="C394" s="8">
        <v>44327</v>
      </c>
      <c r="D394" s="9" t="s">
        <v>29</v>
      </c>
      <c r="E394" s="9">
        <v>0</v>
      </c>
      <c r="F394" s="9">
        <v>103</v>
      </c>
    </row>
    <row r="395" spans="1:6" ht="15" thickBot="1" x14ac:dyDescent="0.4">
      <c r="A395" s="6">
        <v>394</v>
      </c>
      <c r="B395" s="7" t="s">
        <v>34</v>
      </c>
      <c r="C395" s="8">
        <v>44328</v>
      </c>
      <c r="D395" s="9" t="s">
        <v>24</v>
      </c>
      <c r="E395" s="9">
        <v>3</v>
      </c>
      <c r="F395" s="9">
        <v>107</v>
      </c>
    </row>
    <row r="396" spans="1:6" ht="15" thickBot="1" x14ac:dyDescent="0.4">
      <c r="A396" s="6">
        <v>395</v>
      </c>
      <c r="B396" s="7" t="s">
        <v>34</v>
      </c>
      <c r="C396" s="8">
        <v>44328</v>
      </c>
      <c r="D396" s="9" t="s">
        <v>26</v>
      </c>
      <c r="E396" s="9">
        <v>1</v>
      </c>
      <c r="F396" s="9">
        <v>114</v>
      </c>
    </row>
    <row r="397" spans="1:6" ht="15" thickBot="1" x14ac:dyDescent="0.4">
      <c r="A397" s="6">
        <v>396</v>
      </c>
      <c r="B397" s="7" t="s">
        <v>34</v>
      </c>
      <c r="C397" s="8">
        <v>44328</v>
      </c>
      <c r="D397" s="9" t="s">
        <v>29</v>
      </c>
      <c r="E397" s="9">
        <v>0</v>
      </c>
      <c r="F397" s="9">
        <v>104</v>
      </c>
    </row>
    <row r="398" spans="1:6" ht="15" thickBot="1" x14ac:dyDescent="0.4">
      <c r="A398" s="6">
        <v>397</v>
      </c>
      <c r="B398" s="7" t="s">
        <v>35</v>
      </c>
      <c r="C398" s="8">
        <v>44329</v>
      </c>
      <c r="D398" s="9" t="s">
        <v>24</v>
      </c>
      <c r="E398" s="9">
        <v>2</v>
      </c>
      <c r="F398" s="9">
        <v>101</v>
      </c>
    </row>
    <row r="399" spans="1:6" ht="15" thickBot="1" x14ac:dyDescent="0.4">
      <c r="A399" s="6">
        <v>398</v>
      </c>
      <c r="B399" s="7" t="s">
        <v>35</v>
      </c>
      <c r="C399" s="8">
        <v>44329</v>
      </c>
      <c r="D399" s="9" t="s">
        <v>26</v>
      </c>
      <c r="E399" s="9">
        <v>0</v>
      </c>
      <c r="F399" s="9">
        <v>102</v>
      </c>
    </row>
    <row r="400" spans="1:6" ht="15" thickBot="1" x14ac:dyDescent="0.4">
      <c r="A400" s="6">
        <v>399</v>
      </c>
      <c r="B400" s="7" t="s">
        <v>35</v>
      </c>
      <c r="C400" s="8">
        <v>44329</v>
      </c>
      <c r="D400" s="9" t="s">
        <v>29</v>
      </c>
      <c r="E400" s="9">
        <v>1</v>
      </c>
      <c r="F400" s="9">
        <v>106</v>
      </c>
    </row>
    <row r="401" spans="1:6" ht="15" thickBot="1" x14ac:dyDescent="0.4">
      <c r="A401" s="6">
        <v>400</v>
      </c>
      <c r="B401" s="7" t="s">
        <v>23</v>
      </c>
      <c r="C401" s="8">
        <v>44330</v>
      </c>
      <c r="D401" s="9" t="s">
        <v>24</v>
      </c>
      <c r="E401" s="9">
        <v>2</v>
      </c>
      <c r="F401" s="9">
        <v>102</v>
      </c>
    </row>
    <row r="402" spans="1:6" ht="15" thickBot="1" x14ac:dyDescent="0.4">
      <c r="A402" s="6">
        <v>401</v>
      </c>
      <c r="B402" s="7" t="s">
        <v>23</v>
      </c>
      <c r="C402" s="8">
        <v>44330</v>
      </c>
      <c r="D402" s="9" t="s">
        <v>26</v>
      </c>
      <c r="E402" s="9">
        <v>3</v>
      </c>
      <c r="F402" s="9">
        <v>95</v>
      </c>
    </row>
    <row r="403" spans="1:6" ht="15" thickBot="1" x14ac:dyDescent="0.4">
      <c r="A403" s="6">
        <v>402</v>
      </c>
      <c r="B403" s="7" t="s">
        <v>23</v>
      </c>
      <c r="C403" s="8">
        <v>44330</v>
      </c>
      <c r="D403" s="9" t="s">
        <v>29</v>
      </c>
      <c r="E403" s="9">
        <v>0</v>
      </c>
      <c r="F403" s="9">
        <v>103</v>
      </c>
    </row>
    <row r="404" spans="1:6" ht="15" thickBot="1" x14ac:dyDescent="0.4">
      <c r="A404" s="6">
        <v>403</v>
      </c>
      <c r="B404" s="7" t="s">
        <v>30</v>
      </c>
      <c r="C404" s="8">
        <v>44331</v>
      </c>
      <c r="D404" s="9" t="s">
        <v>24</v>
      </c>
      <c r="E404" s="9">
        <v>2</v>
      </c>
      <c r="F404" s="9">
        <v>96</v>
      </c>
    </row>
    <row r="405" spans="1:6" ht="15" thickBot="1" x14ac:dyDescent="0.4">
      <c r="A405" s="6">
        <v>404</v>
      </c>
      <c r="B405" s="7" t="s">
        <v>30</v>
      </c>
      <c r="C405" s="8">
        <v>44331</v>
      </c>
      <c r="D405" s="9" t="s">
        <v>26</v>
      </c>
      <c r="E405" s="9">
        <v>1</v>
      </c>
      <c r="F405" s="9">
        <v>105</v>
      </c>
    </row>
    <row r="406" spans="1:6" ht="15" thickBot="1" x14ac:dyDescent="0.4">
      <c r="A406" s="6">
        <v>405</v>
      </c>
      <c r="B406" s="7" t="s">
        <v>30</v>
      </c>
      <c r="C406" s="8">
        <v>44331</v>
      </c>
      <c r="D406" s="9" t="s">
        <v>29</v>
      </c>
      <c r="E406" s="9">
        <v>0</v>
      </c>
      <c r="F406" s="9">
        <v>115</v>
      </c>
    </row>
    <row r="407" spans="1:6" ht="15" thickBot="1" x14ac:dyDescent="0.4">
      <c r="A407" s="6">
        <v>406</v>
      </c>
      <c r="B407" s="7" t="s">
        <v>31</v>
      </c>
      <c r="C407" s="8">
        <v>44332</v>
      </c>
      <c r="D407" s="9" t="s">
        <v>24</v>
      </c>
      <c r="E407" s="9">
        <v>4</v>
      </c>
      <c r="F407" s="9">
        <v>107</v>
      </c>
    </row>
    <row r="408" spans="1:6" ht="15" thickBot="1" x14ac:dyDescent="0.4">
      <c r="A408" s="6">
        <v>407</v>
      </c>
      <c r="B408" s="7" t="s">
        <v>31</v>
      </c>
      <c r="C408" s="8">
        <v>44332</v>
      </c>
      <c r="D408" s="9" t="s">
        <v>26</v>
      </c>
      <c r="E408" s="9">
        <v>2</v>
      </c>
      <c r="F408" s="9">
        <v>100</v>
      </c>
    </row>
    <row r="409" spans="1:6" ht="15" thickBot="1" x14ac:dyDescent="0.4">
      <c r="A409" s="6">
        <v>408</v>
      </c>
      <c r="B409" s="7" t="s">
        <v>31</v>
      </c>
      <c r="C409" s="8">
        <v>44332</v>
      </c>
      <c r="D409" s="9" t="s">
        <v>29</v>
      </c>
      <c r="E409" s="9">
        <v>0</v>
      </c>
      <c r="F409" s="9">
        <v>113</v>
      </c>
    </row>
    <row r="410" spans="1:6" ht="15" thickBot="1" x14ac:dyDescent="0.4">
      <c r="A410" s="6">
        <v>409</v>
      </c>
      <c r="B410" s="7" t="s">
        <v>32</v>
      </c>
      <c r="C410" s="8">
        <v>44333</v>
      </c>
      <c r="D410" s="9" t="s">
        <v>24</v>
      </c>
      <c r="E410" s="9">
        <v>4</v>
      </c>
      <c r="F410" s="9">
        <v>102</v>
      </c>
    </row>
    <row r="411" spans="1:6" ht="15" thickBot="1" x14ac:dyDescent="0.4">
      <c r="A411" s="6">
        <v>410</v>
      </c>
      <c r="B411" s="7" t="s">
        <v>32</v>
      </c>
      <c r="C411" s="8">
        <v>44333</v>
      </c>
      <c r="D411" s="9" t="s">
        <v>26</v>
      </c>
      <c r="E411" s="9">
        <v>4</v>
      </c>
      <c r="F411" s="9">
        <v>100</v>
      </c>
    </row>
    <row r="412" spans="1:6" ht="15" thickBot="1" x14ac:dyDescent="0.4">
      <c r="A412" s="6">
        <v>411</v>
      </c>
      <c r="B412" s="7" t="s">
        <v>32</v>
      </c>
      <c r="C412" s="8">
        <v>44333</v>
      </c>
      <c r="D412" s="9" t="s">
        <v>29</v>
      </c>
      <c r="E412" s="9">
        <v>1</v>
      </c>
      <c r="F412" s="9">
        <v>98</v>
      </c>
    </row>
    <row r="413" spans="1:6" ht="15" thickBot="1" x14ac:dyDescent="0.4">
      <c r="A413" s="6">
        <v>412</v>
      </c>
      <c r="B413" s="7" t="s">
        <v>33</v>
      </c>
      <c r="C413" s="8">
        <v>44334</v>
      </c>
      <c r="D413" s="9" t="s">
        <v>24</v>
      </c>
      <c r="E413" s="9">
        <v>4</v>
      </c>
      <c r="F413" s="9">
        <v>104</v>
      </c>
    </row>
    <row r="414" spans="1:6" ht="15" thickBot="1" x14ac:dyDescent="0.4">
      <c r="A414" s="6">
        <v>413</v>
      </c>
      <c r="B414" s="7" t="s">
        <v>33</v>
      </c>
      <c r="C414" s="8">
        <v>44334</v>
      </c>
      <c r="D414" s="9" t="s">
        <v>26</v>
      </c>
      <c r="E414" s="9">
        <v>1</v>
      </c>
      <c r="F414" s="9">
        <v>100</v>
      </c>
    </row>
    <row r="415" spans="1:6" ht="15" thickBot="1" x14ac:dyDescent="0.4">
      <c r="A415" s="6">
        <v>414</v>
      </c>
      <c r="B415" s="7" t="s">
        <v>33</v>
      </c>
      <c r="C415" s="8">
        <v>44334</v>
      </c>
      <c r="D415" s="9" t="s">
        <v>29</v>
      </c>
      <c r="E415" s="9">
        <v>0</v>
      </c>
      <c r="F415" s="9">
        <v>94</v>
      </c>
    </row>
    <row r="416" spans="1:6" ht="15" thickBot="1" x14ac:dyDescent="0.4">
      <c r="A416" s="6">
        <v>415</v>
      </c>
      <c r="B416" s="7" t="s">
        <v>34</v>
      </c>
      <c r="C416" s="8">
        <v>44335</v>
      </c>
      <c r="D416" s="9" t="s">
        <v>24</v>
      </c>
      <c r="E416" s="9">
        <v>4</v>
      </c>
      <c r="F416" s="9">
        <v>104</v>
      </c>
    </row>
    <row r="417" spans="1:6" ht="15" thickBot="1" x14ac:dyDescent="0.4">
      <c r="A417" s="6">
        <v>416</v>
      </c>
      <c r="B417" s="7" t="s">
        <v>34</v>
      </c>
      <c r="C417" s="8">
        <v>44335</v>
      </c>
      <c r="D417" s="9" t="s">
        <v>26</v>
      </c>
      <c r="E417" s="9">
        <v>2</v>
      </c>
      <c r="F417" s="9">
        <v>102</v>
      </c>
    </row>
    <row r="418" spans="1:6" ht="15" thickBot="1" x14ac:dyDescent="0.4">
      <c r="A418" s="6">
        <v>417</v>
      </c>
      <c r="B418" s="7" t="s">
        <v>34</v>
      </c>
      <c r="C418" s="8">
        <v>44335</v>
      </c>
      <c r="D418" s="9" t="s">
        <v>29</v>
      </c>
      <c r="E418" s="9">
        <v>2</v>
      </c>
      <c r="F418" s="9">
        <v>103</v>
      </c>
    </row>
    <row r="419" spans="1:6" ht="15" thickBot="1" x14ac:dyDescent="0.4">
      <c r="A419" s="6">
        <v>418</v>
      </c>
      <c r="B419" s="7" t="s">
        <v>35</v>
      </c>
      <c r="C419" s="8">
        <v>44336</v>
      </c>
      <c r="D419" s="9" t="s">
        <v>24</v>
      </c>
      <c r="E419" s="9">
        <v>4</v>
      </c>
      <c r="F419" s="9">
        <v>95</v>
      </c>
    </row>
    <row r="420" spans="1:6" ht="15" thickBot="1" x14ac:dyDescent="0.4">
      <c r="A420" s="6">
        <v>419</v>
      </c>
      <c r="B420" s="7" t="s">
        <v>35</v>
      </c>
      <c r="C420" s="8">
        <v>44336</v>
      </c>
      <c r="D420" s="9" t="s">
        <v>26</v>
      </c>
      <c r="E420" s="9">
        <v>0</v>
      </c>
      <c r="F420" s="9">
        <v>95</v>
      </c>
    </row>
    <row r="421" spans="1:6" ht="15" thickBot="1" x14ac:dyDescent="0.4">
      <c r="A421" s="6">
        <v>420</v>
      </c>
      <c r="B421" s="7" t="s">
        <v>35</v>
      </c>
      <c r="C421" s="8">
        <v>44336</v>
      </c>
      <c r="D421" s="9" t="s">
        <v>29</v>
      </c>
      <c r="E421" s="9">
        <v>1</v>
      </c>
      <c r="F421" s="9">
        <v>96</v>
      </c>
    </row>
    <row r="422" spans="1:6" ht="15" thickBot="1" x14ac:dyDescent="0.4">
      <c r="A422" s="6">
        <v>421</v>
      </c>
      <c r="B422" s="7" t="s">
        <v>23</v>
      </c>
      <c r="C422" s="8">
        <v>44337</v>
      </c>
      <c r="D422" s="9" t="s">
        <v>24</v>
      </c>
      <c r="E422" s="9">
        <v>3</v>
      </c>
      <c r="F422" s="9">
        <v>106</v>
      </c>
    </row>
    <row r="423" spans="1:6" ht="15" thickBot="1" x14ac:dyDescent="0.4">
      <c r="A423" s="6">
        <v>422</v>
      </c>
      <c r="B423" s="7" t="s">
        <v>23</v>
      </c>
      <c r="C423" s="8">
        <v>44337</v>
      </c>
      <c r="D423" s="9" t="s">
        <v>26</v>
      </c>
      <c r="E423" s="9">
        <v>3</v>
      </c>
      <c r="F423" s="9">
        <v>105</v>
      </c>
    </row>
    <row r="424" spans="1:6" ht="15" thickBot="1" x14ac:dyDescent="0.4">
      <c r="A424" s="6">
        <v>423</v>
      </c>
      <c r="B424" s="7" t="s">
        <v>23</v>
      </c>
      <c r="C424" s="8">
        <v>44337</v>
      </c>
      <c r="D424" s="9" t="s">
        <v>29</v>
      </c>
      <c r="E424" s="9">
        <v>1</v>
      </c>
      <c r="F424" s="9">
        <v>100</v>
      </c>
    </row>
    <row r="425" spans="1:6" ht="15" thickBot="1" x14ac:dyDescent="0.4">
      <c r="A425" s="6">
        <v>424</v>
      </c>
      <c r="B425" s="7" t="s">
        <v>30</v>
      </c>
      <c r="C425" s="8">
        <v>44338</v>
      </c>
      <c r="D425" s="9" t="s">
        <v>24</v>
      </c>
      <c r="E425" s="9">
        <v>6</v>
      </c>
      <c r="F425" s="9">
        <v>107</v>
      </c>
    </row>
    <row r="426" spans="1:6" ht="15" thickBot="1" x14ac:dyDescent="0.4">
      <c r="A426" s="6">
        <v>425</v>
      </c>
      <c r="B426" s="7" t="s">
        <v>30</v>
      </c>
      <c r="C426" s="8">
        <v>44338</v>
      </c>
      <c r="D426" s="9" t="s">
        <v>26</v>
      </c>
      <c r="E426" s="9">
        <v>3</v>
      </c>
      <c r="F426" s="9">
        <v>104</v>
      </c>
    </row>
    <row r="427" spans="1:6" ht="15" thickBot="1" x14ac:dyDescent="0.4">
      <c r="A427" s="6">
        <v>426</v>
      </c>
      <c r="B427" s="7" t="s">
        <v>30</v>
      </c>
      <c r="C427" s="8">
        <v>44338</v>
      </c>
      <c r="D427" s="9" t="s">
        <v>29</v>
      </c>
      <c r="E427" s="9">
        <v>0</v>
      </c>
      <c r="F427" s="9">
        <v>99</v>
      </c>
    </row>
    <row r="428" spans="1:6" ht="15" thickBot="1" x14ac:dyDescent="0.4">
      <c r="A428" s="6">
        <v>427</v>
      </c>
      <c r="B428" s="7" t="s">
        <v>31</v>
      </c>
      <c r="C428" s="8">
        <v>44339</v>
      </c>
      <c r="D428" s="9" t="s">
        <v>24</v>
      </c>
      <c r="E428" s="9">
        <v>6</v>
      </c>
      <c r="F428" s="9">
        <v>104</v>
      </c>
    </row>
    <row r="429" spans="1:6" ht="15" thickBot="1" x14ac:dyDescent="0.4">
      <c r="A429" s="6">
        <v>428</v>
      </c>
      <c r="B429" s="7" t="s">
        <v>31</v>
      </c>
      <c r="C429" s="8">
        <v>44339</v>
      </c>
      <c r="D429" s="9" t="s">
        <v>26</v>
      </c>
      <c r="E429" s="9">
        <v>0</v>
      </c>
      <c r="F429" s="9">
        <v>100</v>
      </c>
    </row>
    <row r="430" spans="1:6" ht="15" thickBot="1" x14ac:dyDescent="0.4">
      <c r="A430" s="6">
        <v>429</v>
      </c>
      <c r="B430" s="7" t="s">
        <v>31</v>
      </c>
      <c r="C430" s="8">
        <v>44339</v>
      </c>
      <c r="D430" s="9" t="s">
        <v>29</v>
      </c>
      <c r="E430" s="9">
        <v>0</v>
      </c>
      <c r="F430" s="9">
        <v>116</v>
      </c>
    </row>
    <row r="431" spans="1:6" ht="15" thickBot="1" x14ac:dyDescent="0.4">
      <c r="A431" s="6">
        <v>430</v>
      </c>
      <c r="B431" s="7" t="s">
        <v>32</v>
      </c>
      <c r="C431" s="8">
        <v>44340</v>
      </c>
      <c r="D431" s="9" t="s">
        <v>24</v>
      </c>
      <c r="E431" s="9">
        <v>4</v>
      </c>
      <c r="F431" s="9">
        <v>104</v>
      </c>
    </row>
    <row r="432" spans="1:6" ht="15" thickBot="1" x14ac:dyDescent="0.4">
      <c r="A432" s="6">
        <v>431</v>
      </c>
      <c r="B432" s="7" t="s">
        <v>32</v>
      </c>
      <c r="C432" s="8">
        <v>44340</v>
      </c>
      <c r="D432" s="9" t="s">
        <v>26</v>
      </c>
      <c r="E432" s="9">
        <v>3</v>
      </c>
      <c r="F432" s="9">
        <v>102</v>
      </c>
    </row>
    <row r="433" spans="1:6" ht="15" thickBot="1" x14ac:dyDescent="0.4">
      <c r="A433" s="6">
        <v>432</v>
      </c>
      <c r="B433" s="7" t="s">
        <v>32</v>
      </c>
      <c r="C433" s="8">
        <v>44340</v>
      </c>
      <c r="D433" s="9" t="s">
        <v>29</v>
      </c>
      <c r="E433" s="9">
        <v>2</v>
      </c>
      <c r="F433" s="9">
        <v>100</v>
      </c>
    </row>
    <row r="434" spans="1:6" ht="15" thickBot="1" x14ac:dyDescent="0.4">
      <c r="A434" s="6">
        <v>433</v>
      </c>
      <c r="B434" s="7" t="s">
        <v>33</v>
      </c>
      <c r="C434" s="8">
        <v>44341</v>
      </c>
      <c r="D434" s="9" t="s">
        <v>24</v>
      </c>
      <c r="E434" s="9">
        <v>3</v>
      </c>
      <c r="F434" s="9">
        <v>91</v>
      </c>
    </row>
    <row r="435" spans="1:6" ht="15" thickBot="1" x14ac:dyDescent="0.4">
      <c r="A435" s="6">
        <v>434</v>
      </c>
      <c r="B435" s="7" t="s">
        <v>33</v>
      </c>
      <c r="C435" s="8">
        <v>44341</v>
      </c>
      <c r="D435" s="9" t="s">
        <v>26</v>
      </c>
      <c r="E435" s="9">
        <v>2</v>
      </c>
      <c r="F435" s="9">
        <v>110</v>
      </c>
    </row>
    <row r="436" spans="1:6" ht="15" thickBot="1" x14ac:dyDescent="0.4">
      <c r="A436" s="6">
        <v>435</v>
      </c>
      <c r="B436" s="7" t="s">
        <v>33</v>
      </c>
      <c r="C436" s="8">
        <v>44341</v>
      </c>
      <c r="D436" s="9" t="s">
        <v>29</v>
      </c>
      <c r="E436" s="9">
        <v>1</v>
      </c>
      <c r="F436" s="9">
        <v>112</v>
      </c>
    </row>
    <row r="437" spans="1:6" ht="15" thickBot="1" x14ac:dyDescent="0.4">
      <c r="A437" s="6">
        <v>436</v>
      </c>
      <c r="B437" s="7" t="s">
        <v>34</v>
      </c>
      <c r="C437" s="8">
        <v>44342</v>
      </c>
      <c r="D437" s="9" t="s">
        <v>24</v>
      </c>
      <c r="E437" s="9">
        <v>3</v>
      </c>
      <c r="F437" s="9">
        <v>94</v>
      </c>
    </row>
    <row r="438" spans="1:6" ht="15" thickBot="1" x14ac:dyDescent="0.4">
      <c r="A438" s="6">
        <v>437</v>
      </c>
      <c r="B438" s="7" t="s">
        <v>34</v>
      </c>
      <c r="C438" s="8">
        <v>44342</v>
      </c>
      <c r="D438" s="9" t="s">
        <v>26</v>
      </c>
      <c r="E438" s="9">
        <v>2</v>
      </c>
      <c r="F438" s="9">
        <v>99</v>
      </c>
    </row>
    <row r="439" spans="1:6" ht="15" thickBot="1" x14ac:dyDescent="0.4">
      <c r="A439" s="6">
        <v>438</v>
      </c>
      <c r="B439" s="7" t="s">
        <v>34</v>
      </c>
      <c r="C439" s="8">
        <v>44342</v>
      </c>
      <c r="D439" s="9" t="s">
        <v>29</v>
      </c>
      <c r="E439" s="9">
        <v>1</v>
      </c>
      <c r="F439" s="9">
        <v>102</v>
      </c>
    </row>
    <row r="440" spans="1:6" ht="15" thickBot="1" x14ac:dyDescent="0.4">
      <c r="A440" s="6">
        <v>439</v>
      </c>
      <c r="B440" s="7" t="s">
        <v>35</v>
      </c>
      <c r="C440" s="8">
        <v>44343</v>
      </c>
      <c r="D440" s="9" t="s">
        <v>24</v>
      </c>
      <c r="E440" s="9">
        <v>4</v>
      </c>
      <c r="F440" s="9">
        <v>102</v>
      </c>
    </row>
    <row r="441" spans="1:6" ht="15" thickBot="1" x14ac:dyDescent="0.4">
      <c r="A441" s="6">
        <v>440</v>
      </c>
      <c r="B441" s="7" t="s">
        <v>35</v>
      </c>
      <c r="C441" s="8">
        <v>44343</v>
      </c>
      <c r="D441" s="9" t="s">
        <v>26</v>
      </c>
      <c r="E441" s="9">
        <v>6</v>
      </c>
      <c r="F441" s="9">
        <v>106</v>
      </c>
    </row>
    <row r="442" spans="1:6" ht="15" thickBot="1" x14ac:dyDescent="0.4">
      <c r="A442" s="6">
        <v>441</v>
      </c>
      <c r="B442" s="7" t="s">
        <v>35</v>
      </c>
      <c r="C442" s="8">
        <v>44343</v>
      </c>
      <c r="D442" s="9" t="s">
        <v>29</v>
      </c>
      <c r="E442" s="9">
        <v>1</v>
      </c>
      <c r="F442" s="9">
        <v>110</v>
      </c>
    </row>
    <row r="443" spans="1:6" ht="15" thickBot="1" x14ac:dyDescent="0.4">
      <c r="A443" s="6">
        <v>442</v>
      </c>
      <c r="B443" s="7" t="s">
        <v>23</v>
      </c>
      <c r="C443" s="8">
        <v>44344</v>
      </c>
      <c r="D443" s="9" t="s">
        <v>24</v>
      </c>
      <c r="E443" s="9">
        <v>3</v>
      </c>
      <c r="F443" s="9">
        <v>103</v>
      </c>
    </row>
    <row r="444" spans="1:6" ht="15" thickBot="1" x14ac:dyDescent="0.4">
      <c r="A444" s="6">
        <v>443</v>
      </c>
      <c r="B444" s="7" t="s">
        <v>23</v>
      </c>
      <c r="C444" s="8">
        <v>44344</v>
      </c>
      <c r="D444" s="9" t="s">
        <v>26</v>
      </c>
      <c r="E444" s="9">
        <v>2</v>
      </c>
      <c r="F444" s="9">
        <v>106</v>
      </c>
    </row>
    <row r="445" spans="1:6" ht="15" thickBot="1" x14ac:dyDescent="0.4">
      <c r="A445" s="6">
        <v>444</v>
      </c>
      <c r="B445" s="7" t="s">
        <v>23</v>
      </c>
      <c r="C445" s="8">
        <v>44344</v>
      </c>
      <c r="D445" s="9" t="s">
        <v>29</v>
      </c>
      <c r="E445" s="9">
        <v>1</v>
      </c>
      <c r="F445" s="9">
        <v>101</v>
      </c>
    </row>
    <row r="446" spans="1:6" ht="15" thickBot="1" x14ac:dyDescent="0.4">
      <c r="A446" s="6">
        <v>445</v>
      </c>
      <c r="B446" s="7" t="s">
        <v>30</v>
      </c>
      <c r="C446" s="8">
        <v>44345</v>
      </c>
      <c r="D446" s="9" t="s">
        <v>24</v>
      </c>
      <c r="E446" s="9">
        <v>3</v>
      </c>
      <c r="F446" s="9">
        <v>111</v>
      </c>
    </row>
    <row r="447" spans="1:6" ht="15" thickBot="1" x14ac:dyDescent="0.4">
      <c r="A447" s="6">
        <v>446</v>
      </c>
      <c r="B447" s="7" t="s">
        <v>30</v>
      </c>
      <c r="C447" s="8">
        <v>44345</v>
      </c>
      <c r="D447" s="9" t="s">
        <v>26</v>
      </c>
      <c r="E447" s="9">
        <v>5</v>
      </c>
      <c r="F447" s="9">
        <v>103</v>
      </c>
    </row>
    <row r="448" spans="1:6" ht="15" thickBot="1" x14ac:dyDescent="0.4">
      <c r="A448" s="6">
        <v>447</v>
      </c>
      <c r="B448" s="7" t="s">
        <v>30</v>
      </c>
      <c r="C448" s="8">
        <v>44345</v>
      </c>
      <c r="D448" s="9" t="s">
        <v>29</v>
      </c>
      <c r="E448" s="9">
        <v>1</v>
      </c>
      <c r="F448" s="9">
        <v>101</v>
      </c>
    </row>
    <row r="449" spans="1:6" ht="15" thickBot="1" x14ac:dyDescent="0.4">
      <c r="A449" s="6">
        <v>448</v>
      </c>
      <c r="B449" s="7" t="s">
        <v>31</v>
      </c>
      <c r="C449" s="8">
        <v>44346</v>
      </c>
      <c r="D449" s="9" t="s">
        <v>24</v>
      </c>
      <c r="E449" s="9">
        <v>2</v>
      </c>
      <c r="F449" s="9">
        <v>109</v>
      </c>
    </row>
    <row r="450" spans="1:6" ht="15" thickBot="1" x14ac:dyDescent="0.4">
      <c r="A450" s="6">
        <v>449</v>
      </c>
      <c r="B450" s="7" t="s">
        <v>31</v>
      </c>
      <c r="C450" s="8">
        <v>44346</v>
      </c>
      <c r="D450" s="9" t="s">
        <v>26</v>
      </c>
      <c r="E450" s="9">
        <v>5</v>
      </c>
      <c r="F450" s="9">
        <v>117</v>
      </c>
    </row>
    <row r="451" spans="1:6" ht="15" thickBot="1" x14ac:dyDescent="0.4">
      <c r="A451" s="6">
        <v>450</v>
      </c>
      <c r="B451" s="7" t="s">
        <v>31</v>
      </c>
      <c r="C451" s="8">
        <v>44346</v>
      </c>
      <c r="D451" s="9" t="s">
        <v>29</v>
      </c>
      <c r="E451" s="9">
        <v>2</v>
      </c>
      <c r="F451" s="9">
        <v>102</v>
      </c>
    </row>
    <row r="452" spans="1:6" ht="15" thickBot="1" x14ac:dyDescent="0.4">
      <c r="A452" s="6">
        <v>451</v>
      </c>
      <c r="B452" s="7" t="s">
        <v>32</v>
      </c>
      <c r="C452" s="8">
        <v>44347</v>
      </c>
      <c r="D452" s="9" t="s">
        <v>24</v>
      </c>
      <c r="E452" s="9">
        <v>6</v>
      </c>
      <c r="F452" s="9">
        <v>93</v>
      </c>
    </row>
    <row r="453" spans="1:6" ht="15" thickBot="1" x14ac:dyDescent="0.4">
      <c r="A453" s="6">
        <v>452</v>
      </c>
      <c r="B453" s="7" t="s">
        <v>32</v>
      </c>
      <c r="C453" s="8">
        <v>44347</v>
      </c>
      <c r="D453" s="9" t="s">
        <v>26</v>
      </c>
      <c r="E453" s="9">
        <v>1</v>
      </c>
      <c r="F453" s="9">
        <v>99</v>
      </c>
    </row>
    <row r="454" spans="1:6" ht="15" thickBot="1" x14ac:dyDescent="0.4">
      <c r="A454" s="6">
        <v>453</v>
      </c>
      <c r="B454" s="7" t="s">
        <v>32</v>
      </c>
      <c r="C454" s="8">
        <v>44347</v>
      </c>
      <c r="D454" s="9" t="s">
        <v>29</v>
      </c>
      <c r="E454" s="9">
        <v>1</v>
      </c>
      <c r="F454" s="9">
        <v>106</v>
      </c>
    </row>
    <row r="455" spans="1:6" ht="15" thickBot="1" x14ac:dyDescent="0.4">
      <c r="A455" s="6">
        <v>454</v>
      </c>
      <c r="B455" s="7" t="s">
        <v>33</v>
      </c>
      <c r="C455" s="8">
        <v>44348</v>
      </c>
      <c r="D455" s="9" t="s">
        <v>24</v>
      </c>
      <c r="E455" s="9">
        <v>4</v>
      </c>
      <c r="F455" s="9">
        <v>111</v>
      </c>
    </row>
    <row r="456" spans="1:6" ht="15" thickBot="1" x14ac:dyDescent="0.4">
      <c r="A456" s="6">
        <v>455</v>
      </c>
      <c r="B456" s="7" t="s">
        <v>33</v>
      </c>
      <c r="C456" s="8">
        <v>44348</v>
      </c>
      <c r="D456" s="9" t="s">
        <v>26</v>
      </c>
      <c r="E456" s="9">
        <v>0</v>
      </c>
      <c r="F456" s="9">
        <v>97</v>
      </c>
    </row>
    <row r="457" spans="1:6" ht="15" thickBot="1" x14ac:dyDescent="0.4">
      <c r="A457" s="6">
        <v>456</v>
      </c>
      <c r="B457" s="7" t="s">
        <v>33</v>
      </c>
      <c r="C457" s="8">
        <v>44348</v>
      </c>
      <c r="D457" s="9" t="s">
        <v>29</v>
      </c>
      <c r="E457" s="9">
        <v>0</v>
      </c>
      <c r="F457" s="9">
        <v>106</v>
      </c>
    </row>
    <row r="458" spans="1:6" ht="15" thickBot="1" x14ac:dyDescent="0.4">
      <c r="A458" s="6">
        <v>457</v>
      </c>
      <c r="B458" s="7" t="s">
        <v>34</v>
      </c>
      <c r="C458" s="8">
        <v>44349</v>
      </c>
      <c r="D458" s="9" t="s">
        <v>24</v>
      </c>
      <c r="E458" s="9">
        <v>2</v>
      </c>
      <c r="F458" s="9">
        <v>106</v>
      </c>
    </row>
    <row r="459" spans="1:6" ht="15" thickBot="1" x14ac:dyDescent="0.4">
      <c r="A459" s="6">
        <v>458</v>
      </c>
      <c r="B459" s="7" t="s">
        <v>34</v>
      </c>
      <c r="C459" s="8">
        <v>44349</v>
      </c>
      <c r="D459" s="9" t="s">
        <v>26</v>
      </c>
      <c r="E459" s="9">
        <v>1</v>
      </c>
      <c r="F459" s="9">
        <v>92</v>
      </c>
    </row>
    <row r="460" spans="1:6" ht="15" thickBot="1" x14ac:dyDescent="0.4">
      <c r="A460" s="6">
        <v>459</v>
      </c>
      <c r="B460" s="7" t="s">
        <v>34</v>
      </c>
      <c r="C460" s="8">
        <v>44349</v>
      </c>
      <c r="D460" s="9" t="s">
        <v>29</v>
      </c>
      <c r="E460" s="9">
        <v>0</v>
      </c>
      <c r="F460" s="9">
        <v>106</v>
      </c>
    </row>
    <row r="461" spans="1:6" ht="15" thickBot="1" x14ac:dyDescent="0.4">
      <c r="A461" s="6">
        <v>460</v>
      </c>
      <c r="B461" s="7" t="s">
        <v>35</v>
      </c>
      <c r="C461" s="8">
        <v>44350</v>
      </c>
      <c r="D461" s="9" t="s">
        <v>24</v>
      </c>
      <c r="E461" s="9">
        <v>2</v>
      </c>
      <c r="F461" s="9">
        <v>102</v>
      </c>
    </row>
    <row r="462" spans="1:6" ht="15" thickBot="1" x14ac:dyDescent="0.4">
      <c r="A462" s="6">
        <v>461</v>
      </c>
      <c r="B462" s="7" t="s">
        <v>35</v>
      </c>
      <c r="C462" s="8">
        <v>44350</v>
      </c>
      <c r="D462" s="9" t="s">
        <v>26</v>
      </c>
      <c r="E462" s="9">
        <v>2</v>
      </c>
      <c r="F462" s="9">
        <v>103</v>
      </c>
    </row>
    <row r="463" spans="1:6" ht="15" thickBot="1" x14ac:dyDescent="0.4">
      <c r="A463" s="6">
        <v>462</v>
      </c>
      <c r="B463" s="7" t="s">
        <v>35</v>
      </c>
      <c r="C463" s="8">
        <v>44350</v>
      </c>
      <c r="D463" s="9" t="s">
        <v>29</v>
      </c>
      <c r="E463" s="9">
        <v>0</v>
      </c>
      <c r="F463" s="9">
        <v>108</v>
      </c>
    </row>
    <row r="464" spans="1:6" ht="15" thickBot="1" x14ac:dyDescent="0.4">
      <c r="A464" s="6">
        <v>463</v>
      </c>
      <c r="B464" s="7" t="s">
        <v>23</v>
      </c>
      <c r="C464" s="8">
        <v>44351</v>
      </c>
      <c r="D464" s="9" t="s">
        <v>24</v>
      </c>
      <c r="E464" s="9">
        <v>2</v>
      </c>
      <c r="F464" s="9">
        <v>97</v>
      </c>
    </row>
    <row r="465" spans="1:6" ht="15" thickBot="1" x14ac:dyDescent="0.4">
      <c r="A465" s="6">
        <v>464</v>
      </c>
      <c r="B465" s="7" t="s">
        <v>23</v>
      </c>
      <c r="C465" s="8">
        <v>44351</v>
      </c>
      <c r="D465" s="9" t="s">
        <v>26</v>
      </c>
      <c r="E465" s="9">
        <v>2</v>
      </c>
      <c r="F465" s="9">
        <v>99</v>
      </c>
    </row>
    <row r="466" spans="1:6" ht="15" thickBot="1" x14ac:dyDescent="0.4">
      <c r="A466" s="6">
        <v>465</v>
      </c>
      <c r="B466" s="7" t="s">
        <v>23</v>
      </c>
      <c r="C466" s="8">
        <v>44351</v>
      </c>
      <c r="D466" s="9" t="s">
        <v>29</v>
      </c>
      <c r="E466" s="9">
        <v>1</v>
      </c>
      <c r="F466" s="9">
        <v>109</v>
      </c>
    </row>
    <row r="467" spans="1:6" ht="15" thickBot="1" x14ac:dyDescent="0.4">
      <c r="A467" s="6">
        <v>466</v>
      </c>
      <c r="B467" s="7" t="s">
        <v>30</v>
      </c>
      <c r="C467" s="8">
        <v>44352</v>
      </c>
      <c r="D467" s="9" t="s">
        <v>24</v>
      </c>
      <c r="E467" s="9">
        <v>3</v>
      </c>
      <c r="F467" s="9">
        <v>107</v>
      </c>
    </row>
    <row r="468" spans="1:6" ht="15" thickBot="1" x14ac:dyDescent="0.4">
      <c r="A468" s="6">
        <v>467</v>
      </c>
      <c r="B468" s="7" t="s">
        <v>30</v>
      </c>
      <c r="C468" s="8">
        <v>44352</v>
      </c>
      <c r="D468" s="9" t="s">
        <v>26</v>
      </c>
      <c r="E468" s="9">
        <v>7</v>
      </c>
      <c r="F468" s="9">
        <v>106</v>
      </c>
    </row>
    <row r="469" spans="1:6" ht="15" thickBot="1" x14ac:dyDescent="0.4">
      <c r="A469" s="6">
        <v>468</v>
      </c>
      <c r="B469" s="7" t="s">
        <v>30</v>
      </c>
      <c r="C469" s="8">
        <v>44352</v>
      </c>
      <c r="D469" s="9" t="s">
        <v>29</v>
      </c>
      <c r="E469" s="9">
        <v>0</v>
      </c>
      <c r="F469" s="9">
        <v>105</v>
      </c>
    </row>
    <row r="470" spans="1:6" ht="15" thickBot="1" x14ac:dyDescent="0.4">
      <c r="A470" s="6">
        <v>469</v>
      </c>
      <c r="B470" s="7" t="s">
        <v>31</v>
      </c>
      <c r="C470" s="8">
        <v>44353</v>
      </c>
      <c r="D470" s="9" t="s">
        <v>24</v>
      </c>
      <c r="E470" s="9">
        <v>5</v>
      </c>
      <c r="F470" s="9">
        <v>95</v>
      </c>
    </row>
    <row r="471" spans="1:6" ht="15" thickBot="1" x14ac:dyDescent="0.4">
      <c r="A471" s="6">
        <v>470</v>
      </c>
      <c r="B471" s="7" t="s">
        <v>31</v>
      </c>
      <c r="C471" s="8">
        <v>44353</v>
      </c>
      <c r="D471" s="9" t="s">
        <v>26</v>
      </c>
      <c r="E471" s="9">
        <v>1</v>
      </c>
      <c r="F471" s="9">
        <v>111</v>
      </c>
    </row>
    <row r="472" spans="1:6" ht="15" thickBot="1" x14ac:dyDescent="0.4">
      <c r="A472" s="6">
        <v>471</v>
      </c>
      <c r="B472" s="7" t="s">
        <v>31</v>
      </c>
      <c r="C472" s="8">
        <v>44353</v>
      </c>
      <c r="D472" s="9" t="s">
        <v>29</v>
      </c>
      <c r="E472" s="9">
        <v>1</v>
      </c>
      <c r="F472" s="9">
        <v>116</v>
      </c>
    </row>
    <row r="473" spans="1:6" ht="15" thickBot="1" x14ac:dyDescent="0.4">
      <c r="A473" s="6">
        <v>472</v>
      </c>
      <c r="B473" s="7" t="s">
        <v>32</v>
      </c>
      <c r="C473" s="8">
        <v>44354</v>
      </c>
      <c r="D473" s="9" t="s">
        <v>24</v>
      </c>
      <c r="E473" s="9">
        <v>1</v>
      </c>
      <c r="F473" s="9">
        <v>93</v>
      </c>
    </row>
    <row r="474" spans="1:6" ht="15" thickBot="1" x14ac:dyDescent="0.4">
      <c r="A474" s="6">
        <v>473</v>
      </c>
      <c r="B474" s="7" t="s">
        <v>32</v>
      </c>
      <c r="C474" s="8">
        <v>44354</v>
      </c>
      <c r="D474" s="9" t="s">
        <v>26</v>
      </c>
      <c r="E474" s="9">
        <v>2</v>
      </c>
      <c r="F474" s="9">
        <v>101</v>
      </c>
    </row>
    <row r="475" spans="1:6" ht="15" thickBot="1" x14ac:dyDescent="0.4">
      <c r="A475" s="6">
        <v>474</v>
      </c>
      <c r="B475" s="7" t="s">
        <v>32</v>
      </c>
      <c r="C475" s="8">
        <v>44354</v>
      </c>
      <c r="D475" s="9" t="s">
        <v>29</v>
      </c>
      <c r="E475" s="9">
        <v>2</v>
      </c>
      <c r="F475" s="9">
        <v>98</v>
      </c>
    </row>
    <row r="476" spans="1:6" ht="15" thickBot="1" x14ac:dyDescent="0.4">
      <c r="A476" s="6">
        <v>475</v>
      </c>
      <c r="B476" s="7" t="s">
        <v>33</v>
      </c>
      <c r="C476" s="8">
        <v>44355</v>
      </c>
      <c r="D476" s="9" t="s">
        <v>24</v>
      </c>
      <c r="E476" s="9">
        <v>1</v>
      </c>
      <c r="F476" s="9">
        <v>108</v>
      </c>
    </row>
    <row r="477" spans="1:6" ht="15" thickBot="1" x14ac:dyDescent="0.4">
      <c r="A477" s="6">
        <v>476</v>
      </c>
      <c r="B477" s="7" t="s">
        <v>33</v>
      </c>
      <c r="C477" s="8">
        <v>44355</v>
      </c>
      <c r="D477" s="9" t="s">
        <v>26</v>
      </c>
      <c r="E477" s="9">
        <v>4</v>
      </c>
      <c r="F477" s="9">
        <v>105</v>
      </c>
    </row>
    <row r="478" spans="1:6" ht="15" thickBot="1" x14ac:dyDescent="0.4">
      <c r="A478" s="6">
        <v>477</v>
      </c>
      <c r="B478" s="7" t="s">
        <v>33</v>
      </c>
      <c r="C478" s="8">
        <v>44355</v>
      </c>
      <c r="D478" s="9" t="s">
        <v>29</v>
      </c>
      <c r="E478" s="9">
        <v>2</v>
      </c>
      <c r="F478" s="9">
        <v>101</v>
      </c>
    </row>
    <row r="479" spans="1:6" ht="15" thickBot="1" x14ac:dyDescent="0.4">
      <c r="A479" s="6">
        <v>478</v>
      </c>
      <c r="B479" s="7" t="s">
        <v>34</v>
      </c>
      <c r="C479" s="8">
        <v>44356</v>
      </c>
      <c r="D479" s="9" t="s">
        <v>24</v>
      </c>
      <c r="E479" s="9">
        <v>1</v>
      </c>
      <c r="F479" s="9">
        <v>99</v>
      </c>
    </row>
    <row r="480" spans="1:6" ht="15" thickBot="1" x14ac:dyDescent="0.4">
      <c r="A480" s="6">
        <v>479</v>
      </c>
      <c r="B480" s="7" t="s">
        <v>34</v>
      </c>
      <c r="C480" s="8">
        <v>44356</v>
      </c>
      <c r="D480" s="9" t="s">
        <v>26</v>
      </c>
      <c r="E480" s="9">
        <v>2</v>
      </c>
      <c r="F480" s="9">
        <v>93</v>
      </c>
    </row>
    <row r="481" spans="1:6" ht="15" thickBot="1" x14ac:dyDescent="0.4">
      <c r="A481" s="6">
        <v>480</v>
      </c>
      <c r="B481" s="7" t="s">
        <v>34</v>
      </c>
      <c r="C481" s="8">
        <v>44356</v>
      </c>
      <c r="D481" s="9" t="s">
        <v>29</v>
      </c>
      <c r="E481" s="9">
        <v>1</v>
      </c>
      <c r="F481" s="9">
        <v>106</v>
      </c>
    </row>
    <row r="482" spans="1:6" ht="15" thickBot="1" x14ac:dyDescent="0.4">
      <c r="A482" s="6">
        <v>481</v>
      </c>
      <c r="B482" s="7" t="s">
        <v>35</v>
      </c>
      <c r="C482" s="8">
        <v>44357</v>
      </c>
      <c r="D482" s="9" t="s">
        <v>24</v>
      </c>
      <c r="E482" s="9">
        <v>5</v>
      </c>
      <c r="F482" s="9">
        <v>85</v>
      </c>
    </row>
    <row r="483" spans="1:6" ht="15" thickBot="1" x14ac:dyDescent="0.4">
      <c r="A483" s="6">
        <v>482</v>
      </c>
      <c r="B483" s="7" t="s">
        <v>35</v>
      </c>
      <c r="C483" s="8">
        <v>44357</v>
      </c>
      <c r="D483" s="9" t="s">
        <v>26</v>
      </c>
      <c r="E483" s="9">
        <v>3</v>
      </c>
      <c r="F483" s="9">
        <v>99</v>
      </c>
    </row>
    <row r="484" spans="1:6" ht="15" thickBot="1" x14ac:dyDescent="0.4">
      <c r="A484" s="6">
        <v>483</v>
      </c>
      <c r="B484" s="7" t="s">
        <v>35</v>
      </c>
      <c r="C484" s="8">
        <v>44357</v>
      </c>
      <c r="D484" s="9" t="s">
        <v>29</v>
      </c>
      <c r="E484" s="9">
        <v>0</v>
      </c>
      <c r="F484" s="9">
        <v>103</v>
      </c>
    </row>
    <row r="485" spans="1:6" ht="15" thickBot="1" x14ac:dyDescent="0.4">
      <c r="A485" s="6">
        <v>484</v>
      </c>
      <c r="B485" s="7" t="s">
        <v>23</v>
      </c>
      <c r="C485" s="8">
        <v>44358</v>
      </c>
      <c r="D485" s="9" t="s">
        <v>24</v>
      </c>
      <c r="E485" s="9">
        <v>4</v>
      </c>
      <c r="F485" s="9">
        <v>92</v>
      </c>
    </row>
    <row r="486" spans="1:6" ht="15" thickBot="1" x14ac:dyDescent="0.4">
      <c r="A486" s="6">
        <v>485</v>
      </c>
      <c r="B486" s="7" t="s">
        <v>23</v>
      </c>
      <c r="C486" s="8">
        <v>44358</v>
      </c>
      <c r="D486" s="9" t="s">
        <v>26</v>
      </c>
      <c r="E486" s="9">
        <v>2</v>
      </c>
      <c r="F486" s="9">
        <v>103</v>
      </c>
    </row>
    <row r="487" spans="1:6" ht="15" thickBot="1" x14ac:dyDescent="0.4">
      <c r="A487" s="6">
        <v>486</v>
      </c>
      <c r="B487" s="7" t="s">
        <v>23</v>
      </c>
      <c r="C487" s="8">
        <v>44358</v>
      </c>
      <c r="D487" s="9" t="s">
        <v>29</v>
      </c>
      <c r="E487" s="9">
        <v>0</v>
      </c>
      <c r="F487" s="9">
        <v>105</v>
      </c>
    </row>
    <row r="488" spans="1:6" ht="15" thickBot="1" x14ac:dyDescent="0.4">
      <c r="A488" s="6">
        <v>487</v>
      </c>
      <c r="B488" s="7" t="s">
        <v>30</v>
      </c>
      <c r="C488" s="8">
        <v>44359</v>
      </c>
      <c r="D488" s="9" t="s">
        <v>24</v>
      </c>
      <c r="E488" s="9">
        <v>5</v>
      </c>
      <c r="F488" s="9">
        <v>111</v>
      </c>
    </row>
    <row r="489" spans="1:6" ht="15" thickBot="1" x14ac:dyDescent="0.4">
      <c r="A489" s="6">
        <v>488</v>
      </c>
      <c r="B489" s="7" t="s">
        <v>30</v>
      </c>
      <c r="C489" s="8">
        <v>44359</v>
      </c>
      <c r="D489" s="9" t="s">
        <v>26</v>
      </c>
      <c r="E489" s="9">
        <v>4</v>
      </c>
      <c r="F489" s="9">
        <v>105</v>
      </c>
    </row>
    <row r="490" spans="1:6" ht="15" thickBot="1" x14ac:dyDescent="0.4">
      <c r="A490" s="6">
        <v>489</v>
      </c>
      <c r="B490" s="7" t="s">
        <v>30</v>
      </c>
      <c r="C490" s="8">
        <v>44359</v>
      </c>
      <c r="D490" s="9" t="s">
        <v>29</v>
      </c>
      <c r="E490" s="9">
        <v>2</v>
      </c>
      <c r="F490" s="9">
        <v>105</v>
      </c>
    </row>
    <row r="491" spans="1:6" ht="15" thickBot="1" x14ac:dyDescent="0.4">
      <c r="A491" s="6">
        <v>490</v>
      </c>
      <c r="B491" s="7" t="s">
        <v>31</v>
      </c>
      <c r="C491" s="8">
        <v>44360</v>
      </c>
      <c r="D491" s="9" t="s">
        <v>24</v>
      </c>
      <c r="E491" s="9">
        <v>2</v>
      </c>
      <c r="F491" s="9">
        <v>102</v>
      </c>
    </row>
    <row r="492" spans="1:6" ht="15" thickBot="1" x14ac:dyDescent="0.4">
      <c r="A492" s="6">
        <v>491</v>
      </c>
      <c r="B492" s="7" t="s">
        <v>31</v>
      </c>
      <c r="C492" s="8">
        <v>44360</v>
      </c>
      <c r="D492" s="9" t="s">
        <v>26</v>
      </c>
      <c r="E492" s="9">
        <v>2</v>
      </c>
      <c r="F492" s="9">
        <v>104</v>
      </c>
    </row>
    <row r="493" spans="1:6" ht="15" thickBot="1" x14ac:dyDescent="0.4">
      <c r="A493" s="6">
        <v>492</v>
      </c>
      <c r="B493" s="7" t="s">
        <v>31</v>
      </c>
      <c r="C493" s="8">
        <v>44360</v>
      </c>
      <c r="D493" s="9" t="s">
        <v>29</v>
      </c>
      <c r="E493" s="9">
        <v>0</v>
      </c>
      <c r="F493" s="9">
        <v>110</v>
      </c>
    </row>
    <row r="494" spans="1:6" ht="15" thickBot="1" x14ac:dyDescent="0.4">
      <c r="A494" s="6">
        <v>493</v>
      </c>
      <c r="B494" s="7" t="s">
        <v>32</v>
      </c>
      <c r="C494" s="8">
        <v>44361</v>
      </c>
      <c r="D494" s="9" t="s">
        <v>24</v>
      </c>
      <c r="E494" s="9">
        <v>4</v>
      </c>
      <c r="F494" s="9">
        <v>84</v>
      </c>
    </row>
    <row r="495" spans="1:6" ht="15" thickBot="1" x14ac:dyDescent="0.4">
      <c r="A495" s="6">
        <v>494</v>
      </c>
      <c r="B495" s="7" t="s">
        <v>32</v>
      </c>
      <c r="C495" s="8">
        <v>44361</v>
      </c>
      <c r="D495" s="9" t="s">
        <v>26</v>
      </c>
      <c r="E495" s="9">
        <v>4</v>
      </c>
      <c r="F495" s="9">
        <v>101</v>
      </c>
    </row>
    <row r="496" spans="1:6" ht="15" thickBot="1" x14ac:dyDescent="0.4">
      <c r="A496" s="6">
        <v>495</v>
      </c>
      <c r="B496" s="7" t="s">
        <v>32</v>
      </c>
      <c r="C496" s="8">
        <v>44361</v>
      </c>
      <c r="D496" s="9" t="s">
        <v>29</v>
      </c>
      <c r="E496" s="9">
        <v>1</v>
      </c>
      <c r="F496" s="9">
        <v>104</v>
      </c>
    </row>
    <row r="497" spans="1:6" ht="15" thickBot="1" x14ac:dyDescent="0.4">
      <c r="A497" s="6">
        <v>496</v>
      </c>
      <c r="B497" s="7" t="s">
        <v>33</v>
      </c>
      <c r="C497" s="8">
        <v>44362</v>
      </c>
      <c r="D497" s="9" t="s">
        <v>24</v>
      </c>
      <c r="E497" s="9">
        <v>4</v>
      </c>
      <c r="F497" s="9">
        <v>105</v>
      </c>
    </row>
    <row r="498" spans="1:6" ht="15" thickBot="1" x14ac:dyDescent="0.4">
      <c r="A498" s="6">
        <v>497</v>
      </c>
      <c r="B498" s="7" t="s">
        <v>33</v>
      </c>
      <c r="C498" s="8">
        <v>44362</v>
      </c>
      <c r="D498" s="9" t="s">
        <v>26</v>
      </c>
      <c r="E498" s="9">
        <v>1</v>
      </c>
      <c r="F498" s="9">
        <v>103</v>
      </c>
    </row>
    <row r="499" spans="1:6" ht="15" thickBot="1" x14ac:dyDescent="0.4">
      <c r="A499" s="6">
        <v>498</v>
      </c>
      <c r="B499" s="7" t="s">
        <v>33</v>
      </c>
      <c r="C499" s="8">
        <v>44362</v>
      </c>
      <c r="D499" s="9" t="s">
        <v>29</v>
      </c>
      <c r="E499" s="9">
        <v>0</v>
      </c>
      <c r="F499" s="9">
        <v>99</v>
      </c>
    </row>
    <row r="500" spans="1:6" ht="15" thickBot="1" x14ac:dyDescent="0.4">
      <c r="A500" s="6">
        <v>499</v>
      </c>
      <c r="B500" s="7" t="s">
        <v>34</v>
      </c>
      <c r="C500" s="8">
        <v>44363</v>
      </c>
      <c r="D500" s="9" t="s">
        <v>24</v>
      </c>
      <c r="E500" s="9">
        <v>2</v>
      </c>
      <c r="F500" s="9">
        <v>97</v>
      </c>
    </row>
    <row r="501" spans="1:6" ht="15" thickBot="1" x14ac:dyDescent="0.4">
      <c r="A501" s="6">
        <v>500</v>
      </c>
      <c r="B501" s="7" t="s">
        <v>34</v>
      </c>
      <c r="C501" s="8">
        <v>44363</v>
      </c>
      <c r="D501" s="9" t="s">
        <v>26</v>
      </c>
      <c r="E501" s="9">
        <v>1</v>
      </c>
      <c r="F501" s="9">
        <v>102</v>
      </c>
    </row>
    <row r="502" spans="1:6" ht="15" thickBot="1" x14ac:dyDescent="0.4">
      <c r="A502" s="6">
        <v>501</v>
      </c>
      <c r="B502" s="7" t="s">
        <v>34</v>
      </c>
      <c r="C502" s="8">
        <v>44363</v>
      </c>
      <c r="D502" s="9" t="s">
        <v>29</v>
      </c>
      <c r="E502" s="9">
        <v>1</v>
      </c>
      <c r="F502" s="9">
        <v>109</v>
      </c>
    </row>
    <row r="503" spans="1:6" ht="15" thickBot="1" x14ac:dyDescent="0.4">
      <c r="A503" s="6">
        <v>502</v>
      </c>
      <c r="B503" s="7" t="s">
        <v>35</v>
      </c>
      <c r="C503" s="8">
        <v>44364</v>
      </c>
      <c r="D503" s="9" t="s">
        <v>24</v>
      </c>
      <c r="E503" s="9">
        <v>2</v>
      </c>
      <c r="F503" s="9">
        <v>108</v>
      </c>
    </row>
    <row r="504" spans="1:6" ht="15" thickBot="1" x14ac:dyDescent="0.4">
      <c r="A504" s="6">
        <v>503</v>
      </c>
      <c r="B504" s="7" t="s">
        <v>35</v>
      </c>
      <c r="C504" s="8">
        <v>44364</v>
      </c>
      <c r="D504" s="9" t="s">
        <v>26</v>
      </c>
      <c r="E504" s="9">
        <v>3</v>
      </c>
      <c r="F504" s="9">
        <v>100</v>
      </c>
    </row>
    <row r="505" spans="1:6" ht="15" thickBot="1" x14ac:dyDescent="0.4">
      <c r="A505" s="6">
        <v>504</v>
      </c>
      <c r="B505" s="7" t="s">
        <v>35</v>
      </c>
      <c r="C505" s="8">
        <v>44364</v>
      </c>
      <c r="D505" s="9" t="s">
        <v>29</v>
      </c>
      <c r="E505" s="9">
        <v>0</v>
      </c>
      <c r="F505" s="9">
        <v>107</v>
      </c>
    </row>
    <row r="506" spans="1:6" ht="15" thickBot="1" x14ac:dyDescent="0.4">
      <c r="A506" s="6">
        <v>505</v>
      </c>
      <c r="B506" s="7" t="s">
        <v>23</v>
      </c>
      <c r="C506" s="8">
        <v>44365</v>
      </c>
      <c r="D506" s="9" t="s">
        <v>24</v>
      </c>
      <c r="E506" s="9">
        <v>4</v>
      </c>
      <c r="F506" s="9">
        <v>103</v>
      </c>
    </row>
    <row r="507" spans="1:6" ht="15" thickBot="1" x14ac:dyDescent="0.4">
      <c r="A507" s="6">
        <v>506</v>
      </c>
      <c r="B507" s="7" t="s">
        <v>23</v>
      </c>
      <c r="C507" s="8">
        <v>44365</v>
      </c>
      <c r="D507" s="9" t="s">
        <v>26</v>
      </c>
      <c r="E507" s="9">
        <v>1</v>
      </c>
      <c r="F507" s="9">
        <v>109</v>
      </c>
    </row>
    <row r="508" spans="1:6" ht="15" thickBot="1" x14ac:dyDescent="0.4">
      <c r="A508" s="6">
        <v>507</v>
      </c>
      <c r="B508" s="7" t="s">
        <v>23</v>
      </c>
      <c r="C508" s="8">
        <v>44365</v>
      </c>
      <c r="D508" s="9" t="s">
        <v>29</v>
      </c>
      <c r="E508" s="9">
        <v>0</v>
      </c>
      <c r="F508" s="9">
        <v>109</v>
      </c>
    </row>
    <row r="509" spans="1:6" ht="15" thickBot="1" x14ac:dyDescent="0.4">
      <c r="A509" s="6">
        <v>508</v>
      </c>
      <c r="B509" s="7" t="s">
        <v>30</v>
      </c>
      <c r="C509" s="8">
        <v>44366</v>
      </c>
      <c r="D509" s="9" t="s">
        <v>24</v>
      </c>
      <c r="E509" s="9">
        <v>4</v>
      </c>
      <c r="F509" s="9">
        <v>99</v>
      </c>
    </row>
    <row r="510" spans="1:6" ht="15" thickBot="1" x14ac:dyDescent="0.4">
      <c r="A510" s="6">
        <v>509</v>
      </c>
      <c r="B510" s="7" t="s">
        <v>30</v>
      </c>
      <c r="C510" s="8">
        <v>44366</v>
      </c>
      <c r="D510" s="9" t="s">
        <v>26</v>
      </c>
      <c r="E510" s="9">
        <v>1</v>
      </c>
      <c r="F510" s="9">
        <v>108</v>
      </c>
    </row>
    <row r="511" spans="1:6" ht="15" thickBot="1" x14ac:dyDescent="0.4">
      <c r="A511" s="6">
        <v>510</v>
      </c>
      <c r="B511" s="7" t="s">
        <v>30</v>
      </c>
      <c r="C511" s="8">
        <v>44366</v>
      </c>
      <c r="D511" s="9" t="s">
        <v>29</v>
      </c>
      <c r="E511" s="9">
        <v>1</v>
      </c>
      <c r="F511" s="9">
        <v>105</v>
      </c>
    </row>
    <row r="512" spans="1:6" ht="15" thickBot="1" x14ac:dyDescent="0.4">
      <c r="A512" s="6">
        <v>511</v>
      </c>
      <c r="B512" s="7" t="s">
        <v>31</v>
      </c>
      <c r="C512" s="8">
        <v>44367</v>
      </c>
      <c r="D512" s="9" t="s">
        <v>24</v>
      </c>
      <c r="E512" s="9">
        <v>6</v>
      </c>
      <c r="F512" s="9">
        <v>102</v>
      </c>
    </row>
    <row r="513" spans="1:6" ht="15" thickBot="1" x14ac:dyDescent="0.4">
      <c r="A513" s="6">
        <v>512</v>
      </c>
      <c r="B513" s="7" t="s">
        <v>31</v>
      </c>
      <c r="C513" s="8">
        <v>44367</v>
      </c>
      <c r="D513" s="9" t="s">
        <v>26</v>
      </c>
      <c r="E513" s="9">
        <v>1</v>
      </c>
      <c r="F513" s="9">
        <v>106</v>
      </c>
    </row>
    <row r="514" spans="1:6" ht="15" thickBot="1" x14ac:dyDescent="0.4">
      <c r="A514" s="6">
        <v>513</v>
      </c>
      <c r="B514" s="7" t="s">
        <v>31</v>
      </c>
      <c r="C514" s="8">
        <v>44367</v>
      </c>
      <c r="D514" s="9" t="s">
        <v>29</v>
      </c>
      <c r="E514" s="9">
        <v>0</v>
      </c>
      <c r="F514" s="9">
        <v>107</v>
      </c>
    </row>
    <row r="515" spans="1:6" ht="15" thickBot="1" x14ac:dyDescent="0.4">
      <c r="A515" s="6">
        <v>514</v>
      </c>
      <c r="B515" s="7" t="s">
        <v>32</v>
      </c>
      <c r="C515" s="8">
        <v>44368</v>
      </c>
      <c r="D515" s="9" t="s">
        <v>24</v>
      </c>
      <c r="E515" s="9">
        <v>5</v>
      </c>
      <c r="F515" s="9">
        <v>91</v>
      </c>
    </row>
    <row r="516" spans="1:6" ht="15" thickBot="1" x14ac:dyDescent="0.4">
      <c r="A516" s="6">
        <v>515</v>
      </c>
      <c r="B516" s="7" t="s">
        <v>32</v>
      </c>
      <c r="C516" s="8">
        <v>44368</v>
      </c>
      <c r="D516" s="9" t="s">
        <v>26</v>
      </c>
      <c r="E516" s="9">
        <v>1</v>
      </c>
      <c r="F516" s="9">
        <v>101</v>
      </c>
    </row>
    <row r="517" spans="1:6" ht="15" thickBot="1" x14ac:dyDescent="0.4">
      <c r="A517" s="6">
        <v>516</v>
      </c>
      <c r="B517" s="7" t="s">
        <v>32</v>
      </c>
      <c r="C517" s="8">
        <v>44368</v>
      </c>
      <c r="D517" s="9" t="s">
        <v>29</v>
      </c>
      <c r="E517" s="9">
        <v>1</v>
      </c>
      <c r="F517" s="9">
        <v>104</v>
      </c>
    </row>
    <row r="518" spans="1:6" ht="15" thickBot="1" x14ac:dyDescent="0.4">
      <c r="A518" s="6">
        <v>517</v>
      </c>
      <c r="B518" s="7" t="s">
        <v>33</v>
      </c>
      <c r="C518" s="8">
        <v>44369</v>
      </c>
      <c r="D518" s="9" t="s">
        <v>24</v>
      </c>
      <c r="E518" s="9">
        <v>4</v>
      </c>
      <c r="F518" s="9">
        <v>102</v>
      </c>
    </row>
    <row r="519" spans="1:6" ht="15" thickBot="1" x14ac:dyDescent="0.4">
      <c r="A519" s="6">
        <v>518</v>
      </c>
      <c r="B519" s="7" t="s">
        <v>33</v>
      </c>
      <c r="C519" s="8">
        <v>44369</v>
      </c>
      <c r="D519" s="9" t="s">
        <v>26</v>
      </c>
      <c r="E519" s="9">
        <v>1</v>
      </c>
      <c r="F519" s="9">
        <v>95</v>
      </c>
    </row>
    <row r="520" spans="1:6" ht="15" thickBot="1" x14ac:dyDescent="0.4">
      <c r="A520" s="6">
        <v>519</v>
      </c>
      <c r="B520" s="7" t="s">
        <v>33</v>
      </c>
      <c r="C520" s="8">
        <v>44369</v>
      </c>
      <c r="D520" s="9" t="s">
        <v>29</v>
      </c>
      <c r="E520" s="9">
        <v>1</v>
      </c>
      <c r="F520" s="9">
        <v>109</v>
      </c>
    </row>
    <row r="521" spans="1:6" ht="15" thickBot="1" x14ac:dyDescent="0.4">
      <c r="A521" s="6">
        <v>520</v>
      </c>
      <c r="B521" s="7" t="s">
        <v>34</v>
      </c>
      <c r="C521" s="8">
        <v>44370</v>
      </c>
      <c r="D521" s="9" t="s">
        <v>24</v>
      </c>
      <c r="E521" s="9">
        <v>3</v>
      </c>
      <c r="F521" s="9">
        <v>93</v>
      </c>
    </row>
    <row r="522" spans="1:6" ht="15" thickBot="1" x14ac:dyDescent="0.4">
      <c r="A522" s="6">
        <v>521</v>
      </c>
      <c r="B522" s="7" t="s">
        <v>34</v>
      </c>
      <c r="C522" s="8">
        <v>44370</v>
      </c>
      <c r="D522" s="9" t="s">
        <v>26</v>
      </c>
      <c r="E522" s="9">
        <v>3</v>
      </c>
      <c r="F522" s="9">
        <v>101</v>
      </c>
    </row>
    <row r="523" spans="1:6" ht="15" thickBot="1" x14ac:dyDescent="0.4">
      <c r="A523" s="6">
        <v>522</v>
      </c>
      <c r="B523" s="7" t="s">
        <v>34</v>
      </c>
      <c r="C523" s="8">
        <v>44370</v>
      </c>
      <c r="D523" s="9" t="s">
        <v>29</v>
      </c>
      <c r="E523" s="9">
        <v>2</v>
      </c>
      <c r="F523" s="9">
        <v>102</v>
      </c>
    </row>
    <row r="524" spans="1:6" ht="15" thickBot="1" x14ac:dyDescent="0.4">
      <c r="A524" s="6">
        <v>523</v>
      </c>
      <c r="B524" s="7" t="s">
        <v>35</v>
      </c>
      <c r="C524" s="8">
        <v>44371</v>
      </c>
      <c r="D524" s="9" t="s">
        <v>24</v>
      </c>
      <c r="E524" s="9">
        <v>2</v>
      </c>
      <c r="F524" s="9">
        <v>95</v>
      </c>
    </row>
    <row r="525" spans="1:6" ht="15" thickBot="1" x14ac:dyDescent="0.4">
      <c r="A525" s="6">
        <v>524</v>
      </c>
      <c r="B525" s="7" t="s">
        <v>35</v>
      </c>
      <c r="C525" s="8">
        <v>44371</v>
      </c>
      <c r="D525" s="9" t="s">
        <v>26</v>
      </c>
      <c r="E525" s="9">
        <v>0</v>
      </c>
      <c r="F525" s="9">
        <v>98</v>
      </c>
    </row>
    <row r="526" spans="1:6" ht="15" thickBot="1" x14ac:dyDescent="0.4">
      <c r="A526" s="6">
        <v>525</v>
      </c>
      <c r="B526" s="7" t="s">
        <v>35</v>
      </c>
      <c r="C526" s="8">
        <v>44371</v>
      </c>
      <c r="D526" s="9" t="s">
        <v>29</v>
      </c>
      <c r="E526" s="9">
        <v>1</v>
      </c>
      <c r="F526" s="9">
        <v>106</v>
      </c>
    </row>
    <row r="527" spans="1:6" ht="15" thickBot="1" x14ac:dyDescent="0.4">
      <c r="A527" s="6">
        <v>526</v>
      </c>
      <c r="B527" s="7" t="s">
        <v>23</v>
      </c>
      <c r="C527" s="8">
        <v>44372</v>
      </c>
      <c r="D527" s="9" t="s">
        <v>24</v>
      </c>
      <c r="E527" s="9">
        <v>4</v>
      </c>
      <c r="F527" s="9">
        <v>99</v>
      </c>
    </row>
    <row r="528" spans="1:6" ht="15" thickBot="1" x14ac:dyDescent="0.4">
      <c r="A528" s="6">
        <v>527</v>
      </c>
      <c r="B528" s="7" t="s">
        <v>23</v>
      </c>
      <c r="C528" s="8">
        <v>44372</v>
      </c>
      <c r="D528" s="9" t="s">
        <v>26</v>
      </c>
      <c r="E528" s="9">
        <v>3</v>
      </c>
      <c r="F528" s="9">
        <v>106</v>
      </c>
    </row>
    <row r="529" spans="1:6" ht="15" thickBot="1" x14ac:dyDescent="0.4">
      <c r="A529" s="6">
        <v>528</v>
      </c>
      <c r="B529" s="7" t="s">
        <v>23</v>
      </c>
      <c r="C529" s="8">
        <v>44372</v>
      </c>
      <c r="D529" s="9" t="s">
        <v>29</v>
      </c>
      <c r="E529" s="9">
        <v>1</v>
      </c>
      <c r="F529" s="9">
        <v>113</v>
      </c>
    </row>
    <row r="530" spans="1:6" ht="15" thickBot="1" x14ac:dyDescent="0.4">
      <c r="A530" s="6">
        <v>529</v>
      </c>
      <c r="B530" s="7" t="s">
        <v>30</v>
      </c>
      <c r="C530" s="8">
        <v>44373</v>
      </c>
      <c r="D530" s="9" t="s">
        <v>24</v>
      </c>
      <c r="E530" s="9">
        <v>4</v>
      </c>
      <c r="F530" s="9">
        <v>102</v>
      </c>
    </row>
    <row r="531" spans="1:6" ht="15" thickBot="1" x14ac:dyDescent="0.4">
      <c r="A531" s="6">
        <v>530</v>
      </c>
      <c r="B531" s="7" t="s">
        <v>30</v>
      </c>
      <c r="C531" s="8">
        <v>44373</v>
      </c>
      <c r="D531" s="9" t="s">
        <v>26</v>
      </c>
      <c r="E531" s="9">
        <v>2</v>
      </c>
      <c r="F531" s="9">
        <v>113</v>
      </c>
    </row>
    <row r="532" spans="1:6" ht="15" thickBot="1" x14ac:dyDescent="0.4">
      <c r="A532" s="6">
        <v>531</v>
      </c>
      <c r="B532" s="7" t="s">
        <v>30</v>
      </c>
      <c r="C532" s="8">
        <v>44373</v>
      </c>
      <c r="D532" s="9" t="s">
        <v>29</v>
      </c>
      <c r="E532" s="9">
        <v>2</v>
      </c>
      <c r="F532" s="9">
        <v>110</v>
      </c>
    </row>
    <row r="533" spans="1:6" ht="15" thickBot="1" x14ac:dyDescent="0.4">
      <c r="A533" s="6">
        <v>532</v>
      </c>
      <c r="B533" s="7" t="s">
        <v>31</v>
      </c>
      <c r="C533" s="8">
        <v>44374</v>
      </c>
      <c r="D533" s="9" t="s">
        <v>24</v>
      </c>
      <c r="E533" s="9">
        <v>2</v>
      </c>
      <c r="F533" s="9">
        <v>106</v>
      </c>
    </row>
    <row r="534" spans="1:6" ht="15" thickBot="1" x14ac:dyDescent="0.4">
      <c r="A534" s="6">
        <v>533</v>
      </c>
      <c r="B534" s="7" t="s">
        <v>31</v>
      </c>
      <c r="C534" s="8">
        <v>44374</v>
      </c>
      <c r="D534" s="9" t="s">
        <v>26</v>
      </c>
      <c r="E534" s="9">
        <v>0</v>
      </c>
      <c r="F534" s="9">
        <v>113</v>
      </c>
    </row>
    <row r="535" spans="1:6" ht="15" thickBot="1" x14ac:dyDescent="0.4">
      <c r="A535" s="6">
        <v>534</v>
      </c>
      <c r="B535" s="7" t="s">
        <v>31</v>
      </c>
      <c r="C535" s="8">
        <v>44374</v>
      </c>
      <c r="D535" s="9" t="s">
        <v>29</v>
      </c>
      <c r="E535" s="9">
        <v>1</v>
      </c>
      <c r="F535" s="9">
        <v>109</v>
      </c>
    </row>
    <row r="536" spans="1:6" ht="15" thickBot="1" x14ac:dyDescent="0.4">
      <c r="A536" s="6">
        <v>535</v>
      </c>
      <c r="B536" s="7" t="s">
        <v>32</v>
      </c>
      <c r="C536" s="8">
        <v>44375</v>
      </c>
      <c r="D536" s="9" t="s">
        <v>24</v>
      </c>
      <c r="E536" s="9">
        <v>3</v>
      </c>
      <c r="F536" s="9">
        <v>92</v>
      </c>
    </row>
    <row r="537" spans="1:6" ht="15" thickBot="1" x14ac:dyDescent="0.4">
      <c r="A537" s="6">
        <v>536</v>
      </c>
      <c r="B537" s="7" t="s">
        <v>32</v>
      </c>
      <c r="C537" s="8">
        <v>44375</v>
      </c>
      <c r="D537" s="9" t="s">
        <v>26</v>
      </c>
      <c r="E537" s="9">
        <v>4</v>
      </c>
      <c r="F537" s="9">
        <v>95</v>
      </c>
    </row>
    <row r="538" spans="1:6" ht="15" thickBot="1" x14ac:dyDescent="0.4">
      <c r="A538" s="6">
        <v>537</v>
      </c>
      <c r="B538" s="7" t="s">
        <v>32</v>
      </c>
      <c r="C538" s="8">
        <v>44375</v>
      </c>
      <c r="D538" s="9" t="s">
        <v>29</v>
      </c>
      <c r="E538" s="9">
        <v>1</v>
      </c>
      <c r="F538" s="9">
        <v>96</v>
      </c>
    </row>
    <row r="539" spans="1:6" ht="15" thickBot="1" x14ac:dyDescent="0.4">
      <c r="A539" s="6">
        <v>538</v>
      </c>
      <c r="B539" s="7" t="s">
        <v>33</v>
      </c>
      <c r="C539" s="8">
        <v>44376</v>
      </c>
      <c r="D539" s="9" t="s">
        <v>24</v>
      </c>
      <c r="E539" s="9">
        <v>3</v>
      </c>
      <c r="F539" s="9">
        <v>104</v>
      </c>
    </row>
    <row r="540" spans="1:6" ht="15" thickBot="1" x14ac:dyDescent="0.4">
      <c r="A540" s="6">
        <v>539</v>
      </c>
      <c r="B540" s="7" t="s">
        <v>33</v>
      </c>
      <c r="C540" s="8">
        <v>44376</v>
      </c>
      <c r="D540" s="9" t="s">
        <v>26</v>
      </c>
      <c r="E540" s="9">
        <v>1</v>
      </c>
      <c r="F540" s="9">
        <v>95</v>
      </c>
    </row>
    <row r="541" spans="1:6" ht="15" thickBot="1" x14ac:dyDescent="0.4">
      <c r="A541" s="6">
        <v>540</v>
      </c>
      <c r="B541" s="7" t="s">
        <v>33</v>
      </c>
      <c r="C541" s="8">
        <v>44376</v>
      </c>
      <c r="D541" s="9" t="s">
        <v>29</v>
      </c>
      <c r="E541" s="9">
        <v>1</v>
      </c>
      <c r="F541" s="9">
        <v>106</v>
      </c>
    </row>
    <row r="542" spans="1:6" ht="15" thickBot="1" x14ac:dyDescent="0.4">
      <c r="A542" s="6">
        <v>541</v>
      </c>
      <c r="B542" s="7" t="s">
        <v>34</v>
      </c>
      <c r="C542" s="8">
        <v>44377</v>
      </c>
      <c r="D542" s="9" t="s">
        <v>24</v>
      </c>
      <c r="E542" s="9">
        <v>3</v>
      </c>
      <c r="F542" s="9">
        <v>101</v>
      </c>
    </row>
    <row r="543" spans="1:6" ht="15" thickBot="1" x14ac:dyDescent="0.4">
      <c r="A543" s="6">
        <v>542</v>
      </c>
      <c r="B543" s="7" t="s">
        <v>34</v>
      </c>
      <c r="C543" s="8">
        <v>44377</v>
      </c>
      <c r="D543" s="9" t="s">
        <v>26</v>
      </c>
      <c r="E543" s="9">
        <v>4</v>
      </c>
      <c r="F543" s="9">
        <v>92</v>
      </c>
    </row>
    <row r="544" spans="1:6" ht="15" thickBot="1" x14ac:dyDescent="0.4">
      <c r="A544" s="6">
        <v>543</v>
      </c>
      <c r="B544" s="7" t="s">
        <v>34</v>
      </c>
      <c r="C544" s="8">
        <v>44377</v>
      </c>
      <c r="D544" s="9" t="s">
        <v>29</v>
      </c>
      <c r="E544" s="9">
        <v>2</v>
      </c>
      <c r="F544" s="9">
        <v>114</v>
      </c>
    </row>
    <row r="545" spans="1:6" ht="15" thickBot="1" x14ac:dyDescent="0.4">
      <c r="A545" s="6">
        <v>544</v>
      </c>
      <c r="B545" s="7" t="s">
        <v>35</v>
      </c>
      <c r="C545" s="8">
        <v>44378</v>
      </c>
      <c r="D545" s="9" t="s">
        <v>24</v>
      </c>
      <c r="E545" s="9">
        <v>2</v>
      </c>
      <c r="F545" s="9">
        <v>99</v>
      </c>
    </row>
    <row r="546" spans="1:6" ht="15" thickBot="1" x14ac:dyDescent="0.4">
      <c r="A546" s="6">
        <v>545</v>
      </c>
      <c r="B546" s="7" t="s">
        <v>35</v>
      </c>
      <c r="C546" s="8">
        <v>44378</v>
      </c>
      <c r="D546" s="9" t="s">
        <v>26</v>
      </c>
      <c r="E546" s="9">
        <v>1</v>
      </c>
      <c r="F546" s="9">
        <v>104</v>
      </c>
    </row>
    <row r="547" spans="1:6" ht="15" thickBot="1" x14ac:dyDescent="0.4">
      <c r="A547" s="6">
        <v>546</v>
      </c>
      <c r="B547" s="7" t="s">
        <v>35</v>
      </c>
      <c r="C547" s="8">
        <v>44378</v>
      </c>
      <c r="D547" s="9" t="s">
        <v>29</v>
      </c>
      <c r="E547" s="9">
        <v>0</v>
      </c>
      <c r="F547" s="9">
        <v>109</v>
      </c>
    </row>
    <row r="548" spans="1:6" ht="15" thickBot="1" x14ac:dyDescent="0.4">
      <c r="A548" s="6">
        <v>547</v>
      </c>
      <c r="B548" s="7" t="s">
        <v>23</v>
      </c>
      <c r="C548" s="8">
        <v>44379</v>
      </c>
      <c r="D548" s="9" t="s">
        <v>24</v>
      </c>
      <c r="E548" s="9">
        <v>1</v>
      </c>
      <c r="F548" s="9">
        <v>103</v>
      </c>
    </row>
    <row r="549" spans="1:6" ht="15" thickBot="1" x14ac:dyDescent="0.4">
      <c r="A549" s="6">
        <v>548</v>
      </c>
      <c r="B549" s="7" t="s">
        <v>23</v>
      </c>
      <c r="C549" s="8">
        <v>44379</v>
      </c>
      <c r="D549" s="9" t="s">
        <v>26</v>
      </c>
      <c r="E549" s="9">
        <v>1</v>
      </c>
      <c r="F549" s="9">
        <v>103</v>
      </c>
    </row>
    <row r="550" spans="1:6" ht="15" thickBot="1" x14ac:dyDescent="0.4">
      <c r="A550" s="6">
        <v>549</v>
      </c>
      <c r="B550" s="7" t="s">
        <v>23</v>
      </c>
      <c r="C550" s="8">
        <v>44379</v>
      </c>
      <c r="D550" s="9" t="s">
        <v>29</v>
      </c>
      <c r="E550" s="9">
        <v>1</v>
      </c>
      <c r="F550" s="9">
        <v>105</v>
      </c>
    </row>
    <row r="551" spans="1:6" ht="15" thickBot="1" x14ac:dyDescent="0.4">
      <c r="A551" s="6">
        <v>550</v>
      </c>
      <c r="B551" s="7" t="s">
        <v>30</v>
      </c>
      <c r="C551" s="8">
        <v>44380</v>
      </c>
      <c r="D551" s="9" t="s">
        <v>24</v>
      </c>
      <c r="E551" s="9">
        <v>4</v>
      </c>
      <c r="F551" s="9">
        <v>101</v>
      </c>
    </row>
    <row r="552" spans="1:6" ht="15" thickBot="1" x14ac:dyDescent="0.4">
      <c r="A552" s="6">
        <v>551</v>
      </c>
      <c r="B552" s="7" t="s">
        <v>30</v>
      </c>
      <c r="C552" s="8">
        <v>44380</v>
      </c>
      <c r="D552" s="9" t="s">
        <v>26</v>
      </c>
      <c r="E552" s="9">
        <v>2</v>
      </c>
      <c r="F552" s="9">
        <v>96</v>
      </c>
    </row>
    <row r="553" spans="1:6" ht="15" thickBot="1" x14ac:dyDescent="0.4">
      <c r="A553" s="6">
        <v>552</v>
      </c>
      <c r="B553" s="7" t="s">
        <v>30</v>
      </c>
      <c r="C553" s="8">
        <v>44380</v>
      </c>
      <c r="D553" s="9" t="s">
        <v>29</v>
      </c>
      <c r="E553" s="9">
        <v>0</v>
      </c>
      <c r="F553" s="9">
        <v>104</v>
      </c>
    </row>
    <row r="554" spans="1:6" ht="15" thickBot="1" x14ac:dyDescent="0.4">
      <c r="A554" s="6">
        <v>553</v>
      </c>
      <c r="B554" s="7" t="s">
        <v>31</v>
      </c>
      <c r="C554" s="8">
        <v>44381</v>
      </c>
      <c r="D554" s="9" t="s">
        <v>24</v>
      </c>
      <c r="E554" s="9">
        <v>3</v>
      </c>
      <c r="F554" s="9">
        <v>102</v>
      </c>
    </row>
    <row r="555" spans="1:6" ht="15" thickBot="1" x14ac:dyDescent="0.4">
      <c r="A555" s="6">
        <v>554</v>
      </c>
      <c r="B555" s="7" t="s">
        <v>31</v>
      </c>
      <c r="C555" s="8">
        <v>44381</v>
      </c>
      <c r="D555" s="9" t="s">
        <v>26</v>
      </c>
      <c r="E555" s="9">
        <v>6</v>
      </c>
      <c r="F555" s="9">
        <v>100</v>
      </c>
    </row>
    <row r="556" spans="1:6" ht="15" thickBot="1" x14ac:dyDescent="0.4">
      <c r="A556" s="6">
        <v>555</v>
      </c>
      <c r="B556" s="7" t="s">
        <v>31</v>
      </c>
      <c r="C556" s="8">
        <v>44381</v>
      </c>
      <c r="D556" s="9" t="s">
        <v>29</v>
      </c>
      <c r="E556" s="9">
        <v>2</v>
      </c>
      <c r="F556" s="9">
        <v>107</v>
      </c>
    </row>
    <row r="557" spans="1:6" ht="15" thickBot="1" x14ac:dyDescent="0.4">
      <c r="A557" s="6">
        <v>556</v>
      </c>
      <c r="B557" s="7" t="s">
        <v>32</v>
      </c>
      <c r="C557" s="8">
        <v>44382</v>
      </c>
      <c r="D557" s="9" t="s">
        <v>24</v>
      </c>
      <c r="E557" s="9">
        <v>8</v>
      </c>
      <c r="F557" s="9">
        <v>100</v>
      </c>
    </row>
    <row r="558" spans="1:6" ht="15" thickBot="1" x14ac:dyDescent="0.4">
      <c r="A558" s="6">
        <v>557</v>
      </c>
      <c r="B558" s="7" t="s">
        <v>32</v>
      </c>
      <c r="C558" s="8">
        <v>44382</v>
      </c>
      <c r="D558" s="9" t="s">
        <v>26</v>
      </c>
      <c r="E558" s="9">
        <v>3</v>
      </c>
      <c r="F558" s="9">
        <v>111</v>
      </c>
    </row>
    <row r="559" spans="1:6" ht="15" thickBot="1" x14ac:dyDescent="0.4">
      <c r="A559" s="6">
        <v>558</v>
      </c>
      <c r="B559" s="7" t="s">
        <v>32</v>
      </c>
      <c r="C559" s="8">
        <v>44382</v>
      </c>
      <c r="D559" s="9" t="s">
        <v>29</v>
      </c>
      <c r="E559" s="9">
        <v>2</v>
      </c>
      <c r="F559" s="9">
        <v>94</v>
      </c>
    </row>
    <row r="560" spans="1:6" ht="15" thickBot="1" x14ac:dyDescent="0.4">
      <c r="A560" s="6">
        <v>559</v>
      </c>
      <c r="B560" s="7" t="s">
        <v>33</v>
      </c>
      <c r="C560" s="8">
        <v>44383</v>
      </c>
      <c r="D560" s="9" t="s">
        <v>24</v>
      </c>
      <c r="E560" s="9">
        <v>3</v>
      </c>
      <c r="F560" s="9">
        <v>94</v>
      </c>
    </row>
    <row r="561" spans="1:6" ht="15" thickBot="1" x14ac:dyDescent="0.4">
      <c r="A561" s="6">
        <v>560</v>
      </c>
      <c r="B561" s="7" t="s">
        <v>33</v>
      </c>
      <c r="C561" s="8">
        <v>44383</v>
      </c>
      <c r="D561" s="9" t="s">
        <v>26</v>
      </c>
      <c r="E561" s="9">
        <v>5</v>
      </c>
      <c r="F561" s="9">
        <v>114</v>
      </c>
    </row>
    <row r="562" spans="1:6" ht="15" thickBot="1" x14ac:dyDescent="0.4">
      <c r="A562" s="6">
        <v>561</v>
      </c>
      <c r="B562" s="7" t="s">
        <v>33</v>
      </c>
      <c r="C562" s="8">
        <v>44383</v>
      </c>
      <c r="D562" s="9" t="s">
        <v>29</v>
      </c>
      <c r="E562" s="9">
        <v>1</v>
      </c>
      <c r="F562" s="9">
        <v>108</v>
      </c>
    </row>
    <row r="563" spans="1:6" ht="15" thickBot="1" x14ac:dyDescent="0.4">
      <c r="A563" s="6">
        <v>562</v>
      </c>
      <c r="B563" s="7" t="s">
        <v>34</v>
      </c>
      <c r="C563" s="8">
        <v>44384</v>
      </c>
      <c r="D563" s="9" t="s">
        <v>24</v>
      </c>
      <c r="E563" s="9">
        <v>0</v>
      </c>
      <c r="F563" s="9">
        <v>101</v>
      </c>
    </row>
    <row r="564" spans="1:6" ht="15" thickBot="1" x14ac:dyDescent="0.4">
      <c r="A564" s="6">
        <v>563</v>
      </c>
      <c r="B564" s="7" t="s">
        <v>34</v>
      </c>
      <c r="C564" s="8">
        <v>44384</v>
      </c>
      <c r="D564" s="9" t="s">
        <v>26</v>
      </c>
      <c r="E564" s="9">
        <v>0</v>
      </c>
      <c r="F564" s="9">
        <v>109</v>
      </c>
    </row>
    <row r="565" spans="1:6" ht="15" thickBot="1" x14ac:dyDescent="0.4">
      <c r="A565" s="6">
        <v>564</v>
      </c>
      <c r="B565" s="7" t="s">
        <v>34</v>
      </c>
      <c r="C565" s="8">
        <v>44384</v>
      </c>
      <c r="D565" s="9" t="s">
        <v>29</v>
      </c>
      <c r="E565" s="9">
        <v>0</v>
      </c>
      <c r="F565" s="9">
        <v>104</v>
      </c>
    </row>
    <row r="566" spans="1:6" ht="15" thickBot="1" x14ac:dyDescent="0.4">
      <c r="A566" s="6">
        <v>565</v>
      </c>
      <c r="B566" s="7" t="s">
        <v>35</v>
      </c>
      <c r="C566" s="8">
        <v>44385</v>
      </c>
      <c r="D566" s="9" t="s">
        <v>24</v>
      </c>
      <c r="E566" s="9">
        <v>8</v>
      </c>
      <c r="F566" s="9">
        <v>101</v>
      </c>
    </row>
    <row r="567" spans="1:6" ht="15" thickBot="1" x14ac:dyDescent="0.4">
      <c r="A567" s="6">
        <v>566</v>
      </c>
      <c r="B567" s="7" t="s">
        <v>35</v>
      </c>
      <c r="C567" s="8">
        <v>44385</v>
      </c>
      <c r="D567" s="9" t="s">
        <v>26</v>
      </c>
      <c r="E567" s="9">
        <v>2</v>
      </c>
      <c r="F567" s="9">
        <v>97</v>
      </c>
    </row>
    <row r="568" spans="1:6" ht="15" thickBot="1" x14ac:dyDescent="0.4">
      <c r="A568" s="6">
        <v>567</v>
      </c>
      <c r="B568" s="7" t="s">
        <v>35</v>
      </c>
      <c r="C568" s="8">
        <v>44385</v>
      </c>
      <c r="D568" s="9" t="s">
        <v>29</v>
      </c>
      <c r="E568" s="9">
        <v>0</v>
      </c>
      <c r="F568" s="9">
        <v>105</v>
      </c>
    </row>
    <row r="569" spans="1:6" ht="15" thickBot="1" x14ac:dyDescent="0.4">
      <c r="A569" s="6">
        <v>568</v>
      </c>
      <c r="B569" s="7" t="s">
        <v>23</v>
      </c>
      <c r="C569" s="8">
        <v>44386</v>
      </c>
      <c r="D569" s="9" t="s">
        <v>24</v>
      </c>
      <c r="E569" s="9">
        <v>3</v>
      </c>
      <c r="F569" s="9">
        <v>110</v>
      </c>
    </row>
    <row r="570" spans="1:6" ht="15" thickBot="1" x14ac:dyDescent="0.4">
      <c r="A570" s="6">
        <v>569</v>
      </c>
      <c r="B570" s="7" t="s">
        <v>23</v>
      </c>
      <c r="C570" s="8">
        <v>44386</v>
      </c>
      <c r="D570" s="9" t="s">
        <v>26</v>
      </c>
      <c r="E570" s="9">
        <v>0</v>
      </c>
      <c r="F570" s="9">
        <v>104</v>
      </c>
    </row>
    <row r="571" spans="1:6" ht="15" thickBot="1" x14ac:dyDescent="0.4">
      <c r="A571" s="6">
        <v>570</v>
      </c>
      <c r="B571" s="7" t="s">
        <v>23</v>
      </c>
      <c r="C571" s="8">
        <v>44386</v>
      </c>
      <c r="D571" s="9" t="s">
        <v>29</v>
      </c>
      <c r="E571" s="9">
        <v>1</v>
      </c>
      <c r="F571" s="9">
        <v>94</v>
      </c>
    </row>
    <row r="572" spans="1:6" ht="15" thickBot="1" x14ac:dyDescent="0.4">
      <c r="A572" s="6">
        <v>571</v>
      </c>
      <c r="B572" s="7" t="s">
        <v>30</v>
      </c>
      <c r="C572" s="8">
        <v>44387</v>
      </c>
      <c r="D572" s="9" t="s">
        <v>24</v>
      </c>
      <c r="E572" s="9">
        <v>4</v>
      </c>
      <c r="F572" s="9">
        <v>104</v>
      </c>
    </row>
    <row r="573" spans="1:6" ht="15" thickBot="1" x14ac:dyDescent="0.4">
      <c r="A573" s="6">
        <v>572</v>
      </c>
      <c r="B573" s="7" t="s">
        <v>30</v>
      </c>
      <c r="C573" s="8">
        <v>44387</v>
      </c>
      <c r="D573" s="9" t="s">
        <v>26</v>
      </c>
      <c r="E573" s="9">
        <v>4</v>
      </c>
      <c r="F573" s="9">
        <v>107</v>
      </c>
    </row>
    <row r="574" spans="1:6" ht="15" thickBot="1" x14ac:dyDescent="0.4">
      <c r="A574" s="6">
        <v>573</v>
      </c>
      <c r="B574" s="7" t="s">
        <v>30</v>
      </c>
      <c r="C574" s="8">
        <v>44387</v>
      </c>
      <c r="D574" s="9" t="s">
        <v>29</v>
      </c>
      <c r="E574" s="9">
        <v>3</v>
      </c>
      <c r="F574" s="9">
        <v>108</v>
      </c>
    </row>
    <row r="575" spans="1:6" ht="15" thickBot="1" x14ac:dyDescent="0.4">
      <c r="A575" s="6">
        <v>574</v>
      </c>
      <c r="B575" s="7" t="s">
        <v>31</v>
      </c>
      <c r="C575" s="8">
        <v>44388</v>
      </c>
      <c r="D575" s="9" t="s">
        <v>24</v>
      </c>
      <c r="E575" s="9">
        <v>5</v>
      </c>
      <c r="F575" s="9">
        <v>110</v>
      </c>
    </row>
    <row r="576" spans="1:6" ht="15" thickBot="1" x14ac:dyDescent="0.4">
      <c r="A576" s="6">
        <v>575</v>
      </c>
      <c r="B576" s="7" t="s">
        <v>31</v>
      </c>
      <c r="C576" s="8">
        <v>44388</v>
      </c>
      <c r="D576" s="9" t="s">
        <v>26</v>
      </c>
      <c r="E576" s="9">
        <v>7</v>
      </c>
      <c r="F576" s="9">
        <v>112</v>
      </c>
    </row>
    <row r="577" spans="1:6" ht="15" thickBot="1" x14ac:dyDescent="0.4">
      <c r="A577" s="6">
        <v>576</v>
      </c>
      <c r="B577" s="7" t="s">
        <v>31</v>
      </c>
      <c r="C577" s="8">
        <v>44388</v>
      </c>
      <c r="D577" s="9" t="s">
        <v>29</v>
      </c>
      <c r="E577" s="9">
        <v>0</v>
      </c>
      <c r="F577" s="9">
        <v>103</v>
      </c>
    </row>
    <row r="578" spans="1:6" ht="15" thickBot="1" x14ac:dyDescent="0.4">
      <c r="A578" s="6">
        <v>577</v>
      </c>
      <c r="B578" s="7" t="s">
        <v>32</v>
      </c>
      <c r="C578" s="8">
        <v>44389</v>
      </c>
      <c r="D578" s="9" t="s">
        <v>24</v>
      </c>
      <c r="E578" s="9">
        <v>2</v>
      </c>
      <c r="F578" s="9">
        <v>91</v>
      </c>
    </row>
    <row r="579" spans="1:6" ht="15" thickBot="1" x14ac:dyDescent="0.4">
      <c r="A579" s="6">
        <v>578</v>
      </c>
      <c r="B579" s="7" t="s">
        <v>32</v>
      </c>
      <c r="C579" s="8">
        <v>44389</v>
      </c>
      <c r="D579" s="9" t="s">
        <v>26</v>
      </c>
      <c r="E579" s="9">
        <v>1</v>
      </c>
      <c r="F579" s="9">
        <v>101</v>
      </c>
    </row>
    <row r="580" spans="1:6" ht="15" thickBot="1" x14ac:dyDescent="0.4">
      <c r="A580" s="6">
        <v>579</v>
      </c>
      <c r="B580" s="7" t="s">
        <v>32</v>
      </c>
      <c r="C580" s="8">
        <v>44389</v>
      </c>
      <c r="D580" s="9" t="s">
        <v>29</v>
      </c>
      <c r="E580" s="9">
        <v>0</v>
      </c>
      <c r="F580" s="9">
        <v>103</v>
      </c>
    </row>
    <row r="581" spans="1:6" ht="15" thickBot="1" x14ac:dyDescent="0.4">
      <c r="A581" s="6">
        <v>580</v>
      </c>
      <c r="B581" s="7" t="s">
        <v>33</v>
      </c>
      <c r="C581" s="8">
        <v>44390</v>
      </c>
      <c r="D581" s="9" t="s">
        <v>24</v>
      </c>
      <c r="E581" s="9">
        <v>2</v>
      </c>
      <c r="F581" s="9">
        <v>104</v>
      </c>
    </row>
    <row r="582" spans="1:6" ht="15" thickBot="1" x14ac:dyDescent="0.4">
      <c r="A582" s="6">
        <v>581</v>
      </c>
      <c r="B582" s="7" t="s">
        <v>33</v>
      </c>
      <c r="C582" s="8">
        <v>44390</v>
      </c>
      <c r="D582" s="9" t="s">
        <v>26</v>
      </c>
      <c r="E582" s="9">
        <v>2</v>
      </c>
      <c r="F582" s="9">
        <v>108</v>
      </c>
    </row>
    <row r="583" spans="1:6" ht="15" thickBot="1" x14ac:dyDescent="0.4">
      <c r="A583" s="6">
        <v>582</v>
      </c>
      <c r="B583" s="7" t="s">
        <v>33</v>
      </c>
      <c r="C583" s="8">
        <v>44390</v>
      </c>
      <c r="D583" s="9" t="s">
        <v>29</v>
      </c>
      <c r="E583" s="9">
        <v>0</v>
      </c>
      <c r="F583" s="9">
        <v>98</v>
      </c>
    </row>
    <row r="584" spans="1:6" ht="15" thickBot="1" x14ac:dyDescent="0.4">
      <c r="A584" s="6">
        <v>583</v>
      </c>
      <c r="B584" s="7" t="s">
        <v>34</v>
      </c>
      <c r="C584" s="8">
        <v>44391</v>
      </c>
      <c r="D584" s="9" t="s">
        <v>24</v>
      </c>
      <c r="E584" s="9">
        <v>4</v>
      </c>
      <c r="F584" s="9">
        <v>98</v>
      </c>
    </row>
    <row r="585" spans="1:6" ht="15" thickBot="1" x14ac:dyDescent="0.4">
      <c r="A585" s="6">
        <v>584</v>
      </c>
      <c r="B585" s="7" t="s">
        <v>34</v>
      </c>
      <c r="C585" s="8">
        <v>44391</v>
      </c>
      <c r="D585" s="9" t="s">
        <v>26</v>
      </c>
      <c r="E585" s="9">
        <v>1</v>
      </c>
      <c r="F585" s="9">
        <v>107</v>
      </c>
    </row>
    <row r="586" spans="1:6" ht="15" thickBot="1" x14ac:dyDescent="0.4">
      <c r="A586" s="6">
        <v>585</v>
      </c>
      <c r="B586" s="7" t="s">
        <v>34</v>
      </c>
      <c r="C586" s="8">
        <v>44391</v>
      </c>
      <c r="D586" s="9" t="s">
        <v>29</v>
      </c>
      <c r="E586" s="9">
        <v>0</v>
      </c>
      <c r="F586" s="9">
        <v>108</v>
      </c>
    </row>
    <row r="587" spans="1:6" ht="15" thickBot="1" x14ac:dyDescent="0.4">
      <c r="A587" s="6">
        <v>586</v>
      </c>
      <c r="B587" s="7" t="s">
        <v>35</v>
      </c>
      <c r="C587" s="8">
        <v>44392</v>
      </c>
      <c r="D587" s="9" t="s">
        <v>24</v>
      </c>
      <c r="E587" s="9">
        <v>6</v>
      </c>
      <c r="F587" s="9">
        <v>112</v>
      </c>
    </row>
    <row r="588" spans="1:6" ht="15" thickBot="1" x14ac:dyDescent="0.4">
      <c r="A588" s="6">
        <v>587</v>
      </c>
      <c r="B588" s="7" t="s">
        <v>35</v>
      </c>
      <c r="C588" s="8">
        <v>44392</v>
      </c>
      <c r="D588" s="9" t="s">
        <v>26</v>
      </c>
      <c r="E588" s="9">
        <v>5</v>
      </c>
      <c r="F588" s="9">
        <v>102</v>
      </c>
    </row>
    <row r="589" spans="1:6" ht="15" thickBot="1" x14ac:dyDescent="0.4">
      <c r="A589" s="6">
        <v>588</v>
      </c>
      <c r="B589" s="7" t="s">
        <v>35</v>
      </c>
      <c r="C589" s="8">
        <v>44392</v>
      </c>
      <c r="D589" s="9" t="s">
        <v>29</v>
      </c>
      <c r="E589" s="9">
        <v>0</v>
      </c>
      <c r="F589" s="9">
        <v>108</v>
      </c>
    </row>
    <row r="590" spans="1:6" ht="15" thickBot="1" x14ac:dyDescent="0.4">
      <c r="A590" s="6">
        <v>589</v>
      </c>
      <c r="B590" s="7" t="s">
        <v>23</v>
      </c>
      <c r="C590" s="8">
        <v>44393</v>
      </c>
      <c r="D590" s="9" t="s">
        <v>24</v>
      </c>
      <c r="E590" s="9">
        <v>1</v>
      </c>
      <c r="F590" s="9">
        <v>92</v>
      </c>
    </row>
    <row r="591" spans="1:6" ht="15" thickBot="1" x14ac:dyDescent="0.4">
      <c r="A591" s="6">
        <v>590</v>
      </c>
      <c r="B591" s="7" t="s">
        <v>23</v>
      </c>
      <c r="C591" s="8">
        <v>44393</v>
      </c>
      <c r="D591" s="9" t="s">
        <v>26</v>
      </c>
      <c r="E591" s="9">
        <v>1</v>
      </c>
      <c r="F591" s="9">
        <v>107</v>
      </c>
    </row>
    <row r="592" spans="1:6" ht="15" thickBot="1" x14ac:dyDescent="0.4">
      <c r="A592" s="6">
        <v>591</v>
      </c>
      <c r="B592" s="7" t="s">
        <v>23</v>
      </c>
      <c r="C592" s="8">
        <v>44393</v>
      </c>
      <c r="D592" s="9" t="s">
        <v>29</v>
      </c>
      <c r="E592" s="9">
        <v>2</v>
      </c>
      <c r="F592" s="9">
        <v>110</v>
      </c>
    </row>
    <row r="593" spans="1:6" ht="15" thickBot="1" x14ac:dyDescent="0.4">
      <c r="A593" s="6">
        <v>592</v>
      </c>
      <c r="B593" s="7" t="s">
        <v>30</v>
      </c>
      <c r="C593" s="8">
        <v>44394</v>
      </c>
      <c r="D593" s="9" t="s">
        <v>24</v>
      </c>
      <c r="E593" s="9">
        <v>2</v>
      </c>
      <c r="F593" s="9">
        <v>87</v>
      </c>
    </row>
    <row r="594" spans="1:6" ht="15" thickBot="1" x14ac:dyDescent="0.4">
      <c r="A594" s="6">
        <v>593</v>
      </c>
      <c r="B594" s="7" t="s">
        <v>30</v>
      </c>
      <c r="C594" s="8">
        <v>44394</v>
      </c>
      <c r="D594" s="9" t="s">
        <v>26</v>
      </c>
      <c r="E594" s="9">
        <v>4</v>
      </c>
      <c r="F594" s="9">
        <v>103</v>
      </c>
    </row>
    <row r="595" spans="1:6" ht="15" thickBot="1" x14ac:dyDescent="0.4">
      <c r="A595" s="6">
        <v>594</v>
      </c>
      <c r="B595" s="7" t="s">
        <v>30</v>
      </c>
      <c r="C595" s="8">
        <v>44394</v>
      </c>
      <c r="D595" s="9" t="s">
        <v>29</v>
      </c>
      <c r="E595" s="9">
        <v>1</v>
      </c>
      <c r="F595" s="9">
        <v>97</v>
      </c>
    </row>
    <row r="596" spans="1:6" ht="15" thickBot="1" x14ac:dyDescent="0.4">
      <c r="A596" s="6">
        <v>595</v>
      </c>
      <c r="B596" s="7" t="s">
        <v>31</v>
      </c>
      <c r="C596" s="8">
        <v>44395</v>
      </c>
      <c r="D596" s="9" t="s">
        <v>24</v>
      </c>
      <c r="E596" s="9">
        <v>3</v>
      </c>
      <c r="F596" s="9">
        <v>104</v>
      </c>
    </row>
    <row r="597" spans="1:6" ht="15" thickBot="1" x14ac:dyDescent="0.4">
      <c r="A597" s="6">
        <v>596</v>
      </c>
      <c r="B597" s="7" t="s">
        <v>31</v>
      </c>
      <c r="C597" s="8">
        <v>44395</v>
      </c>
      <c r="D597" s="9" t="s">
        <v>26</v>
      </c>
      <c r="E597" s="9">
        <v>5</v>
      </c>
      <c r="F597" s="9">
        <v>115</v>
      </c>
    </row>
    <row r="598" spans="1:6" ht="15" thickBot="1" x14ac:dyDescent="0.4">
      <c r="A598" s="6">
        <v>597</v>
      </c>
      <c r="B598" s="7" t="s">
        <v>31</v>
      </c>
      <c r="C598" s="8">
        <v>44395</v>
      </c>
      <c r="D598" s="9" t="s">
        <v>29</v>
      </c>
      <c r="E598" s="9">
        <v>1</v>
      </c>
      <c r="F598" s="9">
        <v>107</v>
      </c>
    </row>
    <row r="599" spans="1:6" ht="15" thickBot="1" x14ac:dyDescent="0.4">
      <c r="A599" s="6">
        <v>598</v>
      </c>
      <c r="B599" s="7" t="s">
        <v>32</v>
      </c>
      <c r="C599" s="8">
        <v>44396</v>
      </c>
      <c r="D599" s="9" t="s">
        <v>24</v>
      </c>
      <c r="E599" s="9">
        <v>1</v>
      </c>
      <c r="F599" s="9">
        <v>95</v>
      </c>
    </row>
    <row r="600" spans="1:6" ht="15" thickBot="1" x14ac:dyDescent="0.4">
      <c r="A600" s="6">
        <v>599</v>
      </c>
      <c r="B600" s="7" t="s">
        <v>32</v>
      </c>
      <c r="C600" s="8">
        <v>44396</v>
      </c>
      <c r="D600" s="9" t="s">
        <v>26</v>
      </c>
      <c r="E600" s="9">
        <v>3</v>
      </c>
      <c r="F600" s="9">
        <v>114</v>
      </c>
    </row>
    <row r="601" spans="1:6" ht="15" thickBot="1" x14ac:dyDescent="0.4">
      <c r="A601" s="6">
        <v>600</v>
      </c>
      <c r="B601" s="7" t="s">
        <v>32</v>
      </c>
      <c r="C601" s="8">
        <v>44396</v>
      </c>
      <c r="D601" s="9" t="s">
        <v>29</v>
      </c>
      <c r="E601" s="9">
        <v>1</v>
      </c>
      <c r="F601" s="9">
        <v>100</v>
      </c>
    </row>
    <row r="602" spans="1:6" ht="15" thickBot="1" x14ac:dyDescent="0.4">
      <c r="A602" s="6">
        <v>601</v>
      </c>
      <c r="B602" s="7" t="s">
        <v>33</v>
      </c>
      <c r="C602" s="8">
        <v>44397</v>
      </c>
      <c r="D602" s="9" t="s">
        <v>24</v>
      </c>
      <c r="E602" s="9">
        <v>4</v>
      </c>
      <c r="F602" s="9">
        <v>96</v>
      </c>
    </row>
    <row r="603" spans="1:6" ht="15" thickBot="1" x14ac:dyDescent="0.4">
      <c r="A603" s="6">
        <v>602</v>
      </c>
      <c r="B603" s="7" t="s">
        <v>33</v>
      </c>
      <c r="C603" s="8">
        <v>44397</v>
      </c>
      <c r="D603" s="9" t="s">
        <v>26</v>
      </c>
      <c r="E603" s="9">
        <v>5</v>
      </c>
      <c r="F603" s="9">
        <v>106</v>
      </c>
    </row>
    <row r="604" spans="1:6" ht="15" thickBot="1" x14ac:dyDescent="0.4">
      <c r="A604" s="6">
        <v>603</v>
      </c>
      <c r="B604" s="7" t="s">
        <v>33</v>
      </c>
      <c r="C604" s="8">
        <v>44397</v>
      </c>
      <c r="D604" s="9" t="s">
        <v>29</v>
      </c>
      <c r="E604" s="9">
        <v>3</v>
      </c>
      <c r="F604" s="9">
        <v>103</v>
      </c>
    </row>
    <row r="605" spans="1:6" ht="15" thickBot="1" x14ac:dyDescent="0.4">
      <c r="A605" s="6">
        <v>604</v>
      </c>
      <c r="B605" s="7" t="s">
        <v>34</v>
      </c>
      <c r="C605" s="8">
        <v>44398</v>
      </c>
      <c r="D605" s="9" t="s">
        <v>24</v>
      </c>
      <c r="E605" s="9">
        <v>4</v>
      </c>
      <c r="F605" s="9">
        <v>103</v>
      </c>
    </row>
    <row r="606" spans="1:6" ht="15" thickBot="1" x14ac:dyDescent="0.4">
      <c r="A606" s="6">
        <v>605</v>
      </c>
      <c r="B606" s="7" t="s">
        <v>34</v>
      </c>
      <c r="C606" s="8">
        <v>44398</v>
      </c>
      <c r="D606" s="9" t="s">
        <v>26</v>
      </c>
      <c r="E606" s="9">
        <v>0</v>
      </c>
      <c r="F606" s="9">
        <v>103</v>
      </c>
    </row>
    <row r="607" spans="1:6" ht="15" thickBot="1" x14ac:dyDescent="0.4">
      <c r="A607" s="6">
        <v>606</v>
      </c>
      <c r="B607" s="7" t="s">
        <v>34</v>
      </c>
      <c r="C607" s="8">
        <v>44398</v>
      </c>
      <c r="D607" s="9" t="s">
        <v>29</v>
      </c>
      <c r="E607" s="9">
        <v>0</v>
      </c>
      <c r="F607" s="9">
        <v>108</v>
      </c>
    </row>
    <row r="608" spans="1:6" ht="15" thickBot="1" x14ac:dyDescent="0.4">
      <c r="A608" s="6">
        <v>607</v>
      </c>
      <c r="B608" s="7" t="s">
        <v>35</v>
      </c>
      <c r="C608" s="8">
        <v>44399</v>
      </c>
      <c r="D608" s="9" t="s">
        <v>24</v>
      </c>
      <c r="E608" s="9">
        <v>7</v>
      </c>
      <c r="F608" s="9">
        <v>106</v>
      </c>
    </row>
    <row r="609" spans="1:6" ht="15" thickBot="1" x14ac:dyDescent="0.4">
      <c r="A609" s="6">
        <v>608</v>
      </c>
      <c r="B609" s="7" t="s">
        <v>35</v>
      </c>
      <c r="C609" s="8">
        <v>44399</v>
      </c>
      <c r="D609" s="9" t="s">
        <v>26</v>
      </c>
      <c r="E609" s="9">
        <v>2</v>
      </c>
      <c r="F609" s="9">
        <v>94</v>
      </c>
    </row>
    <row r="610" spans="1:6" ht="15" thickBot="1" x14ac:dyDescent="0.4">
      <c r="A610" s="6">
        <v>609</v>
      </c>
      <c r="B610" s="7" t="s">
        <v>35</v>
      </c>
      <c r="C610" s="8">
        <v>44399</v>
      </c>
      <c r="D610" s="9" t="s">
        <v>29</v>
      </c>
      <c r="E610" s="9">
        <v>0</v>
      </c>
      <c r="F610" s="9">
        <v>107</v>
      </c>
    </row>
    <row r="611" spans="1:6" ht="15" thickBot="1" x14ac:dyDescent="0.4">
      <c r="A611" s="6">
        <v>610</v>
      </c>
      <c r="B611" s="7" t="s">
        <v>23</v>
      </c>
      <c r="C611" s="8">
        <v>44400</v>
      </c>
      <c r="D611" s="9" t="s">
        <v>24</v>
      </c>
      <c r="E611" s="9">
        <v>2</v>
      </c>
      <c r="F611" s="9">
        <v>109</v>
      </c>
    </row>
    <row r="612" spans="1:6" ht="15" thickBot="1" x14ac:dyDescent="0.4">
      <c r="A612" s="6">
        <v>611</v>
      </c>
      <c r="B612" s="7" t="s">
        <v>23</v>
      </c>
      <c r="C612" s="8">
        <v>44400</v>
      </c>
      <c r="D612" s="9" t="s">
        <v>26</v>
      </c>
      <c r="E612" s="9">
        <v>4</v>
      </c>
      <c r="F612" s="9">
        <v>108</v>
      </c>
    </row>
    <row r="613" spans="1:6" ht="15" thickBot="1" x14ac:dyDescent="0.4">
      <c r="A613" s="6">
        <v>612</v>
      </c>
      <c r="B613" s="7" t="s">
        <v>23</v>
      </c>
      <c r="C613" s="8">
        <v>44400</v>
      </c>
      <c r="D613" s="9" t="s">
        <v>29</v>
      </c>
      <c r="E613" s="9">
        <v>0</v>
      </c>
      <c r="F613" s="9">
        <v>105</v>
      </c>
    </row>
    <row r="614" spans="1:6" ht="15" thickBot="1" x14ac:dyDescent="0.4">
      <c r="A614" s="6">
        <v>613</v>
      </c>
      <c r="B614" s="7" t="s">
        <v>30</v>
      </c>
      <c r="C614" s="8">
        <v>44401</v>
      </c>
      <c r="D614" s="9" t="s">
        <v>24</v>
      </c>
      <c r="E614" s="9">
        <v>4</v>
      </c>
      <c r="F614" s="9">
        <v>102</v>
      </c>
    </row>
    <row r="615" spans="1:6" ht="15" thickBot="1" x14ac:dyDescent="0.4">
      <c r="A615" s="6">
        <v>614</v>
      </c>
      <c r="B615" s="7" t="s">
        <v>30</v>
      </c>
      <c r="C615" s="8">
        <v>44401</v>
      </c>
      <c r="D615" s="9" t="s">
        <v>26</v>
      </c>
      <c r="E615" s="9">
        <v>4</v>
      </c>
      <c r="F615" s="9">
        <v>107</v>
      </c>
    </row>
    <row r="616" spans="1:6" ht="15" thickBot="1" x14ac:dyDescent="0.4">
      <c r="A616" s="6">
        <v>615</v>
      </c>
      <c r="B616" s="7" t="s">
        <v>30</v>
      </c>
      <c r="C616" s="8">
        <v>44401</v>
      </c>
      <c r="D616" s="9" t="s">
        <v>29</v>
      </c>
      <c r="E616" s="9">
        <v>0</v>
      </c>
      <c r="F616" s="9">
        <v>113</v>
      </c>
    </row>
    <row r="617" spans="1:6" ht="15" thickBot="1" x14ac:dyDescent="0.4">
      <c r="A617" s="6">
        <v>616</v>
      </c>
      <c r="B617" s="7" t="s">
        <v>31</v>
      </c>
      <c r="C617" s="8">
        <v>44402</v>
      </c>
      <c r="D617" s="9" t="s">
        <v>24</v>
      </c>
      <c r="E617" s="9">
        <v>3</v>
      </c>
      <c r="F617" s="9">
        <v>97</v>
      </c>
    </row>
    <row r="618" spans="1:6" ht="15" thickBot="1" x14ac:dyDescent="0.4">
      <c r="A618" s="6">
        <v>617</v>
      </c>
      <c r="B618" s="7" t="s">
        <v>31</v>
      </c>
      <c r="C618" s="8">
        <v>44402</v>
      </c>
      <c r="D618" s="9" t="s">
        <v>26</v>
      </c>
      <c r="E618" s="9">
        <v>1</v>
      </c>
      <c r="F618" s="9">
        <v>103</v>
      </c>
    </row>
    <row r="619" spans="1:6" ht="15" thickBot="1" x14ac:dyDescent="0.4">
      <c r="A619" s="6">
        <v>618</v>
      </c>
      <c r="B619" s="7" t="s">
        <v>31</v>
      </c>
      <c r="C619" s="8">
        <v>44402</v>
      </c>
      <c r="D619" s="9" t="s">
        <v>29</v>
      </c>
      <c r="E619" s="9">
        <v>2</v>
      </c>
      <c r="F619" s="9">
        <v>107</v>
      </c>
    </row>
    <row r="620" spans="1:6" ht="15" thickBot="1" x14ac:dyDescent="0.4">
      <c r="A620" s="6">
        <v>619</v>
      </c>
      <c r="B620" s="7" t="s">
        <v>32</v>
      </c>
      <c r="C620" s="8">
        <v>44403</v>
      </c>
      <c r="D620" s="9" t="s">
        <v>24</v>
      </c>
      <c r="E620" s="9">
        <v>3</v>
      </c>
      <c r="F620" s="9">
        <v>103</v>
      </c>
    </row>
    <row r="621" spans="1:6" ht="15" thickBot="1" x14ac:dyDescent="0.4">
      <c r="A621" s="6">
        <v>620</v>
      </c>
      <c r="B621" s="7" t="s">
        <v>32</v>
      </c>
      <c r="C621" s="8">
        <v>44403</v>
      </c>
      <c r="D621" s="9" t="s">
        <v>26</v>
      </c>
      <c r="E621" s="9">
        <v>2</v>
      </c>
      <c r="F621" s="9">
        <v>104</v>
      </c>
    </row>
    <row r="622" spans="1:6" ht="15" thickBot="1" x14ac:dyDescent="0.4">
      <c r="A622" s="6">
        <v>621</v>
      </c>
      <c r="B622" s="7" t="s">
        <v>32</v>
      </c>
      <c r="C622" s="8">
        <v>44403</v>
      </c>
      <c r="D622" s="9" t="s">
        <v>29</v>
      </c>
      <c r="E622" s="9">
        <v>0</v>
      </c>
      <c r="F622" s="9">
        <v>103</v>
      </c>
    </row>
    <row r="623" spans="1:6" ht="15" thickBot="1" x14ac:dyDescent="0.4">
      <c r="A623" s="6">
        <v>622</v>
      </c>
      <c r="B623" s="7" t="s">
        <v>33</v>
      </c>
      <c r="C623" s="8">
        <v>44404</v>
      </c>
      <c r="D623" s="9" t="s">
        <v>24</v>
      </c>
      <c r="E623" s="9">
        <v>1</v>
      </c>
      <c r="F623" s="9">
        <v>92</v>
      </c>
    </row>
    <row r="624" spans="1:6" ht="15" thickBot="1" x14ac:dyDescent="0.4">
      <c r="A624" s="6">
        <v>623</v>
      </c>
      <c r="B624" s="7" t="s">
        <v>33</v>
      </c>
      <c r="C624" s="8">
        <v>44404</v>
      </c>
      <c r="D624" s="9" t="s">
        <v>26</v>
      </c>
      <c r="E624" s="9">
        <v>3</v>
      </c>
      <c r="F624" s="9">
        <v>107</v>
      </c>
    </row>
    <row r="625" spans="1:6" ht="15" thickBot="1" x14ac:dyDescent="0.4">
      <c r="A625" s="6">
        <v>624</v>
      </c>
      <c r="B625" s="7" t="s">
        <v>33</v>
      </c>
      <c r="C625" s="8">
        <v>44404</v>
      </c>
      <c r="D625" s="9" t="s">
        <v>29</v>
      </c>
      <c r="E625" s="9">
        <v>0</v>
      </c>
      <c r="F625" s="9">
        <v>106</v>
      </c>
    </row>
    <row r="626" spans="1:6" ht="15" thickBot="1" x14ac:dyDescent="0.4">
      <c r="A626" s="6">
        <v>625</v>
      </c>
      <c r="B626" s="7" t="s">
        <v>34</v>
      </c>
      <c r="C626" s="8">
        <v>44405</v>
      </c>
      <c r="D626" s="9" t="s">
        <v>24</v>
      </c>
      <c r="E626" s="9">
        <v>4</v>
      </c>
      <c r="F626" s="9">
        <v>101</v>
      </c>
    </row>
    <row r="627" spans="1:6" ht="15" thickBot="1" x14ac:dyDescent="0.4">
      <c r="A627" s="6">
        <v>626</v>
      </c>
      <c r="B627" s="7" t="s">
        <v>34</v>
      </c>
      <c r="C627" s="8">
        <v>44405</v>
      </c>
      <c r="D627" s="9" t="s">
        <v>26</v>
      </c>
      <c r="E627" s="9">
        <v>5</v>
      </c>
      <c r="F627" s="9">
        <v>104</v>
      </c>
    </row>
    <row r="628" spans="1:6" ht="15" thickBot="1" x14ac:dyDescent="0.4">
      <c r="A628" s="6">
        <v>627</v>
      </c>
      <c r="B628" s="7" t="s">
        <v>34</v>
      </c>
      <c r="C628" s="8">
        <v>44405</v>
      </c>
      <c r="D628" s="9" t="s">
        <v>29</v>
      </c>
      <c r="E628" s="9">
        <v>1</v>
      </c>
      <c r="F628" s="9">
        <v>107</v>
      </c>
    </row>
    <row r="629" spans="1:6" ht="15" thickBot="1" x14ac:dyDescent="0.4">
      <c r="A629" s="6">
        <v>628</v>
      </c>
      <c r="B629" s="7" t="s">
        <v>35</v>
      </c>
      <c r="C629" s="8">
        <v>44406</v>
      </c>
      <c r="D629" s="9" t="s">
        <v>24</v>
      </c>
      <c r="E629" s="9">
        <v>2</v>
      </c>
      <c r="F629" s="9">
        <v>98</v>
      </c>
    </row>
    <row r="630" spans="1:6" ht="15" thickBot="1" x14ac:dyDescent="0.4">
      <c r="A630" s="6">
        <v>629</v>
      </c>
      <c r="B630" s="7" t="s">
        <v>35</v>
      </c>
      <c r="C630" s="8">
        <v>44406</v>
      </c>
      <c r="D630" s="9" t="s">
        <v>26</v>
      </c>
      <c r="E630" s="9">
        <v>0</v>
      </c>
      <c r="F630" s="9">
        <v>102</v>
      </c>
    </row>
    <row r="631" spans="1:6" ht="15" thickBot="1" x14ac:dyDescent="0.4">
      <c r="A631" s="6">
        <v>630</v>
      </c>
      <c r="B631" s="7" t="s">
        <v>35</v>
      </c>
      <c r="C631" s="8">
        <v>44406</v>
      </c>
      <c r="D631" s="9" t="s">
        <v>29</v>
      </c>
      <c r="E631" s="9">
        <v>2</v>
      </c>
      <c r="F631" s="9">
        <v>104</v>
      </c>
    </row>
    <row r="632" spans="1:6" ht="15" thickBot="1" x14ac:dyDescent="0.4">
      <c r="A632" s="6">
        <v>631</v>
      </c>
      <c r="B632" s="7" t="s">
        <v>23</v>
      </c>
      <c r="C632" s="8">
        <v>44407</v>
      </c>
      <c r="D632" s="9" t="s">
        <v>24</v>
      </c>
      <c r="E632" s="9">
        <v>3</v>
      </c>
      <c r="F632" s="9">
        <v>102</v>
      </c>
    </row>
    <row r="633" spans="1:6" ht="15" thickBot="1" x14ac:dyDescent="0.4">
      <c r="A633" s="6">
        <v>632</v>
      </c>
      <c r="B633" s="7" t="s">
        <v>23</v>
      </c>
      <c r="C633" s="8">
        <v>44407</v>
      </c>
      <c r="D633" s="9" t="s">
        <v>26</v>
      </c>
      <c r="E633" s="9">
        <v>2</v>
      </c>
      <c r="F633" s="9">
        <v>110</v>
      </c>
    </row>
    <row r="634" spans="1:6" ht="15" thickBot="1" x14ac:dyDescent="0.4">
      <c r="A634" s="6">
        <v>633</v>
      </c>
      <c r="B634" s="7" t="s">
        <v>23</v>
      </c>
      <c r="C634" s="8">
        <v>44407</v>
      </c>
      <c r="D634" s="9" t="s">
        <v>29</v>
      </c>
      <c r="E634" s="9">
        <v>1</v>
      </c>
      <c r="F634" s="9">
        <v>110</v>
      </c>
    </row>
    <row r="635" spans="1:6" ht="15" thickBot="1" x14ac:dyDescent="0.4">
      <c r="A635" s="6">
        <v>634</v>
      </c>
      <c r="B635" s="7" t="s">
        <v>30</v>
      </c>
      <c r="C635" s="8">
        <v>44408</v>
      </c>
      <c r="D635" s="9" t="s">
        <v>24</v>
      </c>
      <c r="E635" s="9">
        <v>5</v>
      </c>
      <c r="F635" s="9">
        <v>104</v>
      </c>
    </row>
    <row r="636" spans="1:6" ht="15" thickBot="1" x14ac:dyDescent="0.4">
      <c r="A636" s="6">
        <v>635</v>
      </c>
      <c r="B636" s="7" t="s">
        <v>30</v>
      </c>
      <c r="C636" s="8">
        <v>44408</v>
      </c>
      <c r="D636" s="9" t="s">
        <v>26</v>
      </c>
      <c r="E636" s="9">
        <v>2</v>
      </c>
      <c r="F636" s="9">
        <v>111</v>
      </c>
    </row>
    <row r="637" spans="1:6" ht="15" thickBot="1" x14ac:dyDescent="0.4">
      <c r="A637" s="6">
        <v>636</v>
      </c>
      <c r="B637" s="7" t="s">
        <v>30</v>
      </c>
      <c r="C637" s="8">
        <v>44408</v>
      </c>
      <c r="D637" s="9" t="s">
        <v>29</v>
      </c>
      <c r="E637" s="9">
        <v>1</v>
      </c>
      <c r="F637" s="9">
        <v>115</v>
      </c>
    </row>
    <row r="638" spans="1:6" ht="15" thickBot="1" x14ac:dyDescent="0.4">
      <c r="A638" s="6">
        <v>637</v>
      </c>
      <c r="B638" s="7" t="s">
        <v>31</v>
      </c>
      <c r="C638" s="8">
        <v>44409</v>
      </c>
      <c r="D638" s="9" t="s">
        <v>24</v>
      </c>
      <c r="E638" s="9">
        <v>3</v>
      </c>
      <c r="F638" s="9">
        <v>112</v>
      </c>
    </row>
    <row r="639" spans="1:6" ht="15" thickBot="1" x14ac:dyDescent="0.4">
      <c r="A639" s="6">
        <v>638</v>
      </c>
      <c r="B639" s="7" t="s">
        <v>31</v>
      </c>
      <c r="C639" s="8">
        <v>44409</v>
      </c>
      <c r="D639" s="9" t="s">
        <v>26</v>
      </c>
      <c r="E639" s="9">
        <v>1</v>
      </c>
      <c r="F639" s="9">
        <v>115</v>
      </c>
    </row>
    <row r="640" spans="1:6" ht="15" thickBot="1" x14ac:dyDescent="0.4">
      <c r="A640" s="6">
        <v>639</v>
      </c>
      <c r="B640" s="7" t="s">
        <v>31</v>
      </c>
      <c r="C640" s="8">
        <v>44409</v>
      </c>
      <c r="D640" s="9" t="s">
        <v>29</v>
      </c>
      <c r="E640" s="9">
        <v>1</v>
      </c>
      <c r="F640" s="9">
        <v>105</v>
      </c>
    </row>
    <row r="641" spans="1:6" ht="15" thickBot="1" x14ac:dyDescent="0.4">
      <c r="A641" s="6">
        <v>640</v>
      </c>
      <c r="B641" s="7" t="s">
        <v>32</v>
      </c>
      <c r="C641" s="8">
        <v>44410</v>
      </c>
      <c r="D641" s="9" t="s">
        <v>24</v>
      </c>
      <c r="E641" s="9">
        <v>3</v>
      </c>
      <c r="F641" s="9">
        <v>111</v>
      </c>
    </row>
    <row r="642" spans="1:6" ht="15" thickBot="1" x14ac:dyDescent="0.4">
      <c r="A642" s="6">
        <v>641</v>
      </c>
      <c r="B642" s="7" t="s">
        <v>32</v>
      </c>
      <c r="C642" s="8">
        <v>44410</v>
      </c>
      <c r="D642" s="9" t="s">
        <v>26</v>
      </c>
      <c r="E642" s="9">
        <v>1</v>
      </c>
      <c r="F642" s="9">
        <v>93</v>
      </c>
    </row>
    <row r="643" spans="1:6" ht="15" thickBot="1" x14ac:dyDescent="0.4">
      <c r="A643" s="6">
        <v>642</v>
      </c>
      <c r="B643" s="7" t="s">
        <v>32</v>
      </c>
      <c r="C643" s="8">
        <v>44410</v>
      </c>
      <c r="D643" s="9" t="s">
        <v>29</v>
      </c>
      <c r="E643" s="9">
        <v>1</v>
      </c>
      <c r="F643" s="9">
        <v>100</v>
      </c>
    </row>
    <row r="644" spans="1:6" ht="15" thickBot="1" x14ac:dyDescent="0.4">
      <c r="A644" s="6">
        <v>643</v>
      </c>
      <c r="B644" s="7" t="s">
        <v>33</v>
      </c>
      <c r="C644" s="8">
        <v>44411</v>
      </c>
      <c r="D644" s="9" t="s">
        <v>24</v>
      </c>
      <c r="E644" s="9">
        <v>3</v>
      </c>
      <c r="F644" s="9">
        <v>92</v>
      </c>
    </row>
    <row r="645" spans="1:6" ht="15" thickBot="1" x14ac:dyDescent="0.4">
      <c r="A645" s="6">
        <v>644</v>
      </c>
      <c r="B645" s="7" t="s">
        <v>33</v>
      </c>
      <c r="C645" s="8">
        <v>44411</v>
      </c>
      <c r="D645" s="9" t="s">
        <v>26</v>
      </c>
      <c r="E645" s="9">
        <v>3</v>
      </c>
      <c r="F645" s="9">
        <v>102</v>
      </c>
    </row>
    <row r="646" spans="1:6" ht="15" thickBot="1" x14ac:dyDescent="0.4">
      <c r="A646" s="6">
        <v>645</v>
      </c>
      <c r="B646" s="7" t="s">
        <v>33</v>
      </c>
      <c r="C646" s="8">
        <v>44411</v>
      </c>
      <c r="D646" s="9" t="s">
        <v>29</v>
      </c>
      <c r="E646" s="9">
        <v>0</v>
      </c>
      <c r="F646" s="9">
        <v>94</v>
      </c>
    </row>
    <row r="647" spans="1:6" ht="15" thickBot="1" x14ac:dyDescent="0.4">
      <c r="A647" s="6">
        <v>646</v>
      </c>
      <c r="B647" s="7" t="s">
        <v>34</v>
      </c>
      <c r="C647" s="8">
        <v>44412</v>
      </c>
      <c r="D647" s="9" t="s">
        <v>24</v>
      </c>
      <c r="E647" s="9">
        <v>8</v>
      </c>
      <c r="F647" s="9">
        <v>100</v>
      </c>
    </row>
    <row r="648" spans="1:6" ht="15" thickBot="1" x14ac:dyDescent="0.4">
      <c r="A648" s="6">
        <v>647</v>
      </c>
      <c r="B648" s="7" t="s">
        <v>34</v>
      </c>
      <c r="C648" s="8">
        <v>44412</v>
      </c>
      <c r="D648" s="9" t="s">
        <v>26</v>
      </c>
      <c r="E648" s="9">
        <v>5</v>
      </c>
      <c r="F648" s="9">
        <v>91</v>
      </c>
    </row>
    <row r="649" spans="1:6" ht="15" thickBot="1" x14ac:dyDescent="0.4">
      <c r="A649" s="6">
        <v>648</v>
      </c>
      <c r="B649" s="7" t="s">
        <v>34</v>
      </c>
      <c r="C649" s="8">
        <v>44412</v>
      </c>
      <c r="D649" s="9" t="s">
        <v>29</v>
      </c>
      <c r="E649" s="9">
        <v>3</v>
      </c>
      <c r="F649" s="9">
        <v>100</v>
      </c>
    </row>
    <row r="650" spans="1:6" ht="15" thickBot="1" x14ac:dyDescent="0.4">
      <c r="A650" s="6">
        <v>649</v>
      </c>
      <c r="B650" s="7" t="s">
        <v>35</v>
      </c>
      <c r="C650" s="8">
        <v>44413</v>
      </c>
      <c r="D650" s="9" t="s">
        <v>24</v>
      </c>
      <c r="E650" s="9">
        <v>6</v>
      </c>
      <c r="F650" s="9">
        <v>100</v>
      </c>
    </row>
    <row r="651" spans="1:6" ht="15" thickBot="1" x14ac:dyDescent="0.4">
      <c r="A651" s="6">
        <v>650</v>
      </c>
      <c r="B651" s="7" t="s">
        <v>35</v>
      </c>
      <c r="C651" s="8">
        <v>44413</v>
      </c>
      <c r="D651" s="9" t="s">
        <v>26</v>
      </c>
      <c r="E651" s="9">
        <v>3</v>
      </c>
      <c r="F651" s="9">
        <v>109</v>
      </c>
    </row>
    <row r="652" spans="1:6" ht="15" thickBot="1" x14ac:dyDescent="0.4">
      <c r="A652" s="6">
        <v>651</v>
      </c>
      <c r="B652" s="7" t="s">
        <v>35</v>
      </c>
      <c r="C652" s="8">
        <v>44413</v>
      </c>
      <c r="D652" s="9" t="s">
        <v>29</v>
      </c>
      <c r="E652" s="9">
        <v>0</v>
      </c>
      <c r="F652" s="9">
        <v>110</v>
      </c>
    </row>
    <row r="653" spans="1:6" ht="15" thickBot="1" x14ac:dyDescent="0.4">
      <c r="A653" s="6">
        <v>652</v>
      </c>
      <c r="B653" s="7" t="s">
        <v>23</v>
      </c>
      <c r="C653" s="8">
        <v>44414</v>
      </c>
      <c r="D653" s="9" t="s">
        <v>24</v>
      </c>
      <c r="E653" s="9">
        <v>1</v>
      </c>
      <c r="F653" s="9">
        <v>108</v>
      </c>
    </row>
    <row r="654" spans="1:6" ht="15" thickBot="1" x14ac:dyDescent="0.4">
      <c r="A654" s="6">
        <v>653</v>
      </c>
      <c r="B654" s="7" t="s">
        <v>23</v>
      </c>
      <c r="C654" s="8">
        <v>44414</v>
      </c>
      <c r="D654" s="9" t="s">
        <v>26</v>
      </c>
      <c r="E654" s="9">
        <v>3</v>
      </c>
      <c r="F654" s="9">
        <v>112</v>
      </c>
    </row>
    <row r="655" spans="1:6" ht="15" thickBot="1" x14ac:dyDescent="0.4">
      <c r="A655" s="6">
        <v>654</v>
      </c>
      <c r="B655" s="7" t="s">
        <v>23</v>
      </c>
      <c r="C655" s="8">
        <v>44414</v>
      </c>
      <c r="D655" s="9" t="s">
        <v>29</v>
      </c>
      <c r="E655" s="9">
        <v>0</v>
      </c>
      <c r="F655" s="9">
        <v>100</v>
      </c>
    </row>
    <row r="656" spans="1:6" ht="15" thickBot="1" x14ac:dyDescent="0.4">
      <c r="A656" s="6">
        <v>655</v>
      </c>
      <c r="B656" s="7" t="s">
        <v>30</v>
      </c>
      <c r="C656" s="8">
        <v>44415</v>
      </c>
      <c r="D656" s="9" t="s">
        <v>24</v>
      </c>
      <c r="E656" s="9">
        <v>5</v>
      </c>
      <c r="F656" s="9">
        <v>93</v>
      </c>
    </row>
    <row r="657" spans="1:6" ht="15" thickBot="1" x14ac:dyDescent="0.4">
      <c r="A657" s="6">
        <v>656</v>
      </c>
      <c r="B657" s="7" t="s">
        <v>30</v>
      </c>
      <c r="C657" s="8">
        <v>44415</v>
      </c>
      <c r="D657" s="9" t="s">
        <v>26</v>
      </c>
      <c r="E657" s="9">
        <v>3</v>
      </c>
      <c r="F657" s="9">
        <v>105</v>
      </c>
    </row>
    <row r="658" spans="1:6" ht="15" thickBot="1" x14ac:dyDescent="0.4">
      <c r="A658" s="6">
        <v>657</v>
      </c>
      <c r="B658" s="7" t="s">
        <v>30</v>
      </c>
      <c r="C658" s="8">
        <v>44415</v>
      </c>
      <c r="D658" s="9" t="s">
        <v>29</v>
      </c>
      <c r="E658" s="9">
        <v>3</v>
      </c>
      <c r="F658" s="9">
        <v>109</v>
      </c>
    </row>
    <row r="659" spans="1:6" ht="15" thickBot="1" x14ac:dyDescent="0.4">
      <c r="A659" s="6">
        <v>658</v>
      </c>
      <c r="B659" s="7" t="s">
        <v>31</v>
      </c>
      <c r="C659" s="8">
        <v>44416</v>
      </c>
      <c r="D659" s="9" t="s">
        <v>24</v>
      </c>
      <c r="E659" s="9">
        <v>2</v>
      </c>
      <c r="F659" s="9">
        <v>109</v>
      </c>
    </row>
    <row r="660" spans="1:6" ht="15" thickBot="1" x14ac:dyDescent="0.4">
      <c r="A660" s="6">
        <v>659</v>
      </c>
      <c r="B660" s="7" t="s">
        <v>31</v>
      </c>
      <c r="C660" s="8">
        <v>44416</v>
      </c>
      <c r="D660" s="9" t="s">
        <v>26</v>
      </c>
      <c r="E660" s="9">
        <v>5</v>
      </c>
      <c r="F660" s="9">
        <v>112</v>
      </c>
    </row>
    <row r="661" spans="1:6" ht="15" thickBot="1" x14ac:dyDescent="0.4">
      <c r="A661" s="6">
        <v>660</v>
      </c>
      <c r="B661" s="7" t="s">
        <v>31</v>
      </c>
      <c r="C661" s="8">
        <v>44416</v>
      </c>
      <c r="D661" s="9" t="s">
        <v>29</v>
      </c>
      <c r="E661" s="9">
        <v>0</v>
      </c>
      <c r="F661" s="9">
        <v>111</v>
      </c>
    </row>
    <row r="662" spans="1:6" ht="15" thickBot="1" x14ac:dyDescent="0.4">
      <c r="A662" s="6">
        <v>661</v>
      </c>
      <c r="B662" s="7" t="s">
        <v>32</v>
      </c>
      <c r="C662" s="8">
        <v>44417</v>
      </c>
      <c r="D662" s="9" t="s">
        <v>24</v>
      </c>
      <c r="E662" s="9">
        <v>3</v>
      </c>
      <c r="F662" s="9">
        <v>95</v>
      </c>
    </row>
    <row r="663" spans="1:6" ht="15" thickBot="1" x14ac:dyDescent="0.4">
      <c r="A663" s="6">
        <v>662</v>
      </c>
      <c r="B663" s="7" t="s">
        <v>32</v>
      </c>
      <c r="C663" s="8">
        <v>44417</v>
      </c>
      <c r="D663" s="9" t="s">
        <v>26</v>
      </c>
      <c r="E663" s="9">
        <v>2</v>
      </c>
      <c r="F663" s="9">
        <v>101</v>
      </c>
    </row>
    <row r="664" spans="1:6" ht="15" thickBot="1" x14ac:dyDescent="0.4">
      <c r="A664" s="6">
        <v>663</v>
      </c>
      <c r="B664" s="7" t="s">
        <v>32</v>
      </c>
      <c r="C664" s="8">
        <v>44417</v>
      </c>
      <c r="D664" s="9" t="s">
        <v>29</v>
      </c>
      <c r="E664" s="9">
        <v>1</v>
      </c>
      <c r="F664" s="9">
        <v>105</v>
      </c>
    </row>
    <row r="665" spans="1:6" ht="15" thickBot="1" x14ac:dyDescent="0.4">
      <c r="A665" s="6">
        <v>664</v>
      </c>
      <c r="B665" s="7" t="s">
        <v>33</v>
      </c>
      <c r="C665" s="8">
        <v>44418</v>
      </c>
      <c r="D665" s="9" t="s">
        <v>24</v>
      </c>
      <c r="E665" s="9">
        <v>5</v>
      </c>
      <c r="F665" s="9">
        <v>89</v>
      </c>
    </row>
    <row r="666" spans="1:6" ht="15" thickBot="1" x14ac:dyDescent="0.4">
      <c r="A666" s="6">
        <v>665</v>
      </c>
      <c r="B666" s="7" t="s">
        <v>33</v>
      </c>
      <c r="C666" s="8">
        <v>44418</v>
      </c>
      <c r="D666" s="9" t="s">
        <v>26</v>
      </c>
      <c r="E666" s="9">
        <v>2</v>
      </c>
      <c r="F666" s="9">
        <v>105</v>
      </c>
    </row>
    <row r="667" spans="1:6" ht="15" thickBot="1" x14ac:dyDescent="0.4">
      <c r="A667" s="6">
        <v>666</v>
      </c>
      <c r="B667" s="7" t="s">
        <v>33</v>
      </c>
      <c r="C667" s="8">
        <v>44418</v>
      </c>
      <c r="D667" s="9" t="s">
        <v>29</v>
      </c>
      <c r="E667" s="9">
        <v>1</v>
      </c>
      <c r="F667" s="9">
        <v>100</v>
      </c>
    </row>
    <row r="668" spans="1:6" ht="15" thickBot="1" x14ac:dyDescent="0.4">
      <c r="A668" s="6">
        <v>667</v>
      </c>
      <c r="B668" s="7" t="s">
        <v>34</v>
      </c>
      <c r="C668" s="8">
        <v>44419</v>
      </c>
      <c r="D668" s="9" t="s">
        <v>24</v>
      </c>
      <c r="E668" s="9">
        <v>3</v>
      </c>
      <c r="F668" s="9">
        <v>113</v>
      </c>
    </row>
    <row r="669" spans="1:6" ht="15" thickBot="1" x14ac:dyDescent="0.4">
      <c r="A669" s="6">
        <v>668</v>
      </c>
      <c r="B669" s="7" t="s">
        <v>34</v>
      </c>
      <c r="C669" s="8">
        <v>44419</v>
      </c>
      <c r="D669" s="9" t="s">
        <v>26</v>
      </c>
      <c r="E669" s="9">
        <v>2</v>
      </c>
      <c r="F669" s="9">
        <v>94</v>
      </c>
    </row>
    <row r="670" spans="1:6" ht="15" thickBot="1" x14ac:dyDescent="0.4">
      <c r="A670" s="6">
        <v>669</v>
      </c>
      <c r="B670" s="7" t="s">
        <v>34</v>
      </c>
      <c r="C670" s="8">
        <v>44419</v>
      </c>
      <c r="D670" s="9" t="s">
        <v>29</v>
      </c>
      <c r="E670" s="9">
        <v>0</v>
      </c>
      <c r="F670" s="9">
        <v>99</v>
      </c>
    </row>
    <row r="671" spans="1:6" ht="15" thickBot="1" x14ac:dyDescent="0.4">
      <c r="A671" s="6">
        <v>670</v>
      </c>
      <c r="B671" s="7" t="s">
        <v>35</v>
      </c>
      <c r="C671" s="8">
        <v>44420</v>
      </c>
      <c r="D671" s="9" t="s">
        <v>24</v>
      </c>
      <c r="E671" s="9">
        <v>3</v>
      </c>
      <c r="F671" s="9">
        <v>101</v>
      </c>
    </row>
    <row r="672" spans="1:6" ht="15" thickBot="1" x14ac:dyDescent="0.4">
      <c r="A672" s="6">
        <v>671</v>
      </c>
      <c r="B672" s="7" t="s">
        <v>35</v>
      </c>
      <c r="C672" s="8">
        <v>44420</v>
      </c>
      <c r="D672" s="9" t="s">
        <v>26</v>
      </c>
      <c r="E672" s="9">
        <v>3</v>
      </c>
      <c r="F672" s="9">
        <v>103</v>
      </c>
    </row>
    <row r="673" spans="1:6" ht="15" thickBot="1" x14ac:dyDescent="0.4">
      <c r="A673" s="6">
        <v>672</v>
      </c>
      <c r="B673" s="7" t="s">
        <v>35</v>
      </c>
      <c r="C673" s="8">
        <v>44420</v>
      </c>
      <c r="D673" s="9" t="s">
        <v>29</v>
      </c>
      <c r="E673" s="9">
        <v>1</v>
      </c>
      <c r="F673" s="9">
        <v>99</v>
      </c>
    </row>
    <row r="674" spans="1:6" ht="15" thickBot="1" x14ac:dyDescent="0.4">
      <c r="A674" s="6">
        <v>673</v>
      </c>
      <c r="B674" s="7" t="s">
        <v>23</v>
      </c>
      <c r="C674" s="8">
        <v>44421</v>
      </c>
      <c r="D674" s="9" t="s">
        <v>24</v>
      </c>
      <c r="E674" s="9">
        <v>5</v>
      </c>
      <c r="F674" s="9">
        <v>106</v>
      </c>
    </row>
    <row r="675" spans="1:6" ht="15" thickBot="1" x14ac:dyDescent="0.4">
      <c r="A675" s="6">
        <v>674</v>
      </c>
      <c r="B675" s="7" t="s">
        <v>23</v>
      </c>
      <c r="C675" s="8">
        <v>44421</v>
      </c>
      <c r="D675" s="9" t="s">
        <v>26</v>
      </c>
      <c r="E675" s="9">
        <v>3</v>
      </c>
      <c r="F675" s="9">
        <v>106</v>
      </c>
    </row>
    <row r="676" spans="1:6" ht="15" thickBot="1" x14ac:dyDescent="0.4">
      <c r="A676" s="6">
        <v>675</v>
      </c>
      <c r="B676" s="7" t="s">
        <v>23</v>
      </c>
      <c r="C676" s="8">
        <v>44421</v>
      </c>
      <c r="D676" s="9" t="s">
        <v>29</v>
      </c>
      <c r="E676" s="9">
        <v>3</v>
      </c>
      <c r="F676" s="9">
        <v>115</v>
      </c>
    </row>
    <row r="677" spans="1:6" ht="15" thickBot="1" x14ac:dyDescent="0.4">
      <c r="A677" s="6">
        <v>676</v>
      </c>
      <c r="B677" s="7" t="s">
        <v>30</v>
      </c>
      <c r="C677" s="8">
        <v>44422</v>
      </c>
      <c r="D677" s="9" t="s">
        <v>24</v>
      </c>
      <c r="E677" s="9">
        <v>5</v>
      </c>
      <c r="F677" s="9">
        <v>94</v>
      </c>
    </row>
    <row r="678" spans="1:6" ht="15" thickBot="1" x14ac:dyDescent="0.4">
      <c r="A678" s="6">
        <v>677</v>
      </c>
      <c r="B678" s="7" t="s">
        <v>30</v>
      </c>
      <c r="C678" s="8">
        <v>44422</v>
      </c>
      <c r="D678" s="9" t="s">
        <v>26</v>
      </c>
      <c r="E678" s="9">
        <v>4</v>
      </c>
      <c r="F678" s="9">
        <v>102</v>
      </c>
    </row>
    <row r="679" spans="1:6" ht="15" thickBot="1" x14ac:dyDescent="0.4">
      <c r="A679" s="6">
        <v>678</v>
      </c>
      <c r="B679" s="7" t="s">
        <v>30</v>
      </c>
      <c r="C679" s="8">
        <v>44422</v>
      </c>
      <c r="D679" s="9" t="s">
        <v>29</v>
      </c>
      <c r="E679" s="9">
        <v>2</v>
      </c>
      <c r="F679" s="9">
        <v>99</v>
      </c>
    </row>
    <row r="680" spans="1:6" ht="15" thickBot="1" x14ac:dyDescent="0.4">
      <c r="A680" s="6">
        <v>679</v>
      </c>
      <c r="B680" s="7" t="s">
        <v>31</v>
      </c>
      <c r="C680" s="8">
        <v>44423</v>
      </c>
      <c r="D680" s="9" t="s">
        <v>24</v>
      </c>
      <c r="E680" s="9">
        <v>6</v>
      </c>
      <c r="F680" s="9">
        <v>103</v>
      </c>
    </row>
    <row r="681" spans="1:6" ht="15" thickBot="1" x14ac:dyDescent="0.4">
      <c r="A681" s="6">
        <v>680</v>
      </c>
      <c r="B681" s="7" t="s">
        <v>31</v>
      </c>
      <c r="C681" s="8">
        <v>44423</v>
      </c>
      <c r="D681" s="9" t="s">
        <v>26</v>
      </c>
      <c r="E681" s="9">
        <v>3</v>
      </c>
      <c r="F681" s="9">
        <v>112</v>
      </c>
    </row>
    <row r="682" spans="1:6" ht="15" thickBot="1" x14ac:dyDescent="0.4">
      <c r="A682" s="6">
        <v>681</v>
      </c>
      <c r="B682" s="7" t="s">
        <v>31</v>
      </c>
      <c r="C682" s="8">
        <v>44423</v>
      </c>
      <c r="D682" s="9" t="s">
        <v>29</v>
      </c>
      <c r="E682" s="9">
        <v>3</v>
      </c>
      <c r="F682" s="9">
        <v>111</v>
      </c>
    </row>
    <row r="683" spans="1:6" ht="15" thickBot="1" x14ac:dyDescent="0.4">
      <c r="A683" s="6">
        <v>682</v>
      </c>
      <c r="B683" s="7" t="s">
        <v>32</v>
      </c>
      <c r="C683" s="8">
        <v>44424</v>
      </c>
      <c r="D683" s="9" t="s">
        <v>24</v>
      </c>
      <c r="E683" s="9">
        <v>4</v>
      </c>
      <c r="F683" s="9">
        <v>97</v>
      </c>
    </row>
    <row r="684" spans="1:6" ht="15" thickBot="1" x14ac:dyDescent="0.4">
      <c r="A684" s="6">
        <v>683</v>
      </c>
      <c r="B684" s="7" t="s">
        <v>32</v>
      </c>
      <c r="C684" s="8">
        <v>44424</v>
      </c>
      <c r="D684" s="9" t="s">
        <v>26</v>
      </c>
      <c r="E684" s="9">
        <v>2</v>
      </c>
      <c r="F684" s="9">
        <v>105</v>
      </c>
    </row>
    <row r="685" spans="1:6" ht="15" thickBot="1" x14ac:dyDescent="0.4">
      <c r="A685" s="6">
        <v>684</v>
      </c>
      <c r="B685" s="7" t="s">
        <v>32</v>
      </c>
      <c r="C685" s="8">
        <v>44424</v>
      </c>
      <c r="D685" s="9" t="s">
        <v>29</v>
      </c>
      <c r="E685" s="9">
        <v>1</v>
      </c>
      <c r="F685" s="9">
        <v>92</v>
      </c>
    </row>
    <row r="686" spans="1:6" ht="15" thickBot="1" x14ac:dyDescent="0.4">
      <c r="A686" s="6">
        <v>685</v>
      </c>
      <c r="B686" s="7" t="s">
        <v>33</v>
      </c>
      <c r="C686" s="8">
        <v>44425</v>
      </c>
      <c r="D686" s="9" t="s">
        <v>24</v>
      </c>
      <c r="E686" s="9">
        <v>3</v>
      </c>
      <c r="F686" s="9">
        <v>102</v>
      </c>
    </row>
    <row r="687" spans="1:6" ht="15" thickBot="1" x14ac:dyDescent="0.4">
      <c r="A687" s="6">
        <v>686</v>
      </c>
      <c r="B687" s="7" t="s">
        <v>33</v>
      </c>
      <c r="C687" s="8">
        <v>44425</v>
      </c>
      <c r="D687" s="9" t="s">
        <v>26</v>
      </c>
      <c r="E687" s="9">
        <v>6</v>
      </c>
      <c r="F687" s="9">
        <v>105</v>
      </c>
    </row>
    <row r="688" spans="1:6" ht="15" thickBot="1" x14ac:dyDescent="0.4">
      <c r="A688" s="6">
        <v>687</v>
      </c>
      <c r="B688" s="7" t="s">
        <v>33</v>
      </c>
      <c r="C688" s="8">
        <v>44425</v>
      </c>
      <c r="D688" s="9" t="s">
        <v>29</v>
      </c>
      <c r="E688" s="9">
        <v>0</v>
      </c>
      <c r="F688" s="9">
        <v>115</v>
      </c>
    </row>
    <row r="689" spans="1:6" ht="15" thickBot="1" x14ac:dyDescent="0.4">
      <c r="A689" s="6">
        <v>688</v>
      </c>
      <c r="B689" s="7" t="s">
        <v>34</v>
      </c>
      <c r="C689" s="8">
        <v>44426</v>
      </c>
      <c r="D689" s="9" t="s">
        <v>24</v>
      </c>
      <c r="E689" s="9">
        <v>5</v>
      </c>
      <c r="F689" s="9">
        <v>96</v>
      </c>
    </row>
    <row r="690" spans="1:6" ht="15" thickBot="1" x14ac:dyDescent="0.4">
      <c r="A690" s="6">
        <v>689</v>
      </c>
      <c r="B690" s="7" t="s">
        <v>34</v>
      </c>
      <c r="C690" s="8">
        <v>44426</v>
      </c>
      <c r="D690" s="9" t="s">
        <v>26</v>
      </c>
      <c r="E690" s="9">
        <v>4</v>
      </c>
      <c r="F690" s="9">
        <v>97</v>
      </c>
    </row>
    <row r="691" spans="1:6" ht="15" thickBot="1" x14ac:dyDescent="0.4">
      <c r="A691" s="6">
        <v>690</v>
      </c>
      <c r="B691" s="7" t="s">
        <v>34</v>
      </c>
      <c r="C691" s="8">
        <v>44426</v>
      </c>
      <c r="D691" s="9" t="s">
        <v>29</v>
      </c>
      <c r="E691" s="9">
        <v>1</v>
      </c>
      <c r="F691" s="9">
        <v>103</v>
      </c>
    </row>
    <row r="692" spans="1:6" ht="15" thickBot="1" x14ac:dyDescent="0.4">
      <c r="A692" s="6">
        <v>691</v>
      </c>
      <c r="B692" s="7" t="s">
        <v>35</v>
      </c>
      <c r="C692" s="8">
        <v>44427</v>
      </c>
      <c r="D692" s="9" t="s">
        <v>24</v>
      </c>
      <c r="E692" s="9">
        <v>1</v>
      </c>
      <c r="F692" s="9">
        <v>101</v>
      </c>
    </row>
    <row r="693" spans="1:6" ht="15" thickBot="1" x14ac:dyDescent="0.4">
      <c r="A693" s="6">
        <v>692</v>
      </c>
      <c r="B693" s="7" t="s">
        <v>35</v>
      </c>
      <c r="C693" s="8">
        <v>44427</v>
      </c>
      <c r="D693" s="9" t="s">
        <v>26</v>
      </c>
      <c r="E693" s="9">
        <v>2</v>
      </c>
      <c r="F693" s="9">
        <v>100</v>
      </c>
    </row>
    <row r="694" spans="1:6" ht="15" thickBot="1" x14ac:dyDescent="0.4">
      <c r="A694" s="6">
        <v>693</v>
      </c>
      <c r="B694" s="7" t="s">
        <v>35</v>
      </c>
      <c r="C694" s="8">
        <v>44427</v>
      </c>
      <c r="D694" s="9" t="s">
        <v>29</v>
      </c>
      <c r="E694" s="9">
        <v>1</v>
      </c>
      <c r="F694" s="9">
        <v>107</v>
      </c>
    </row>
    <row r="695" spans="1:6" ht="15" thickBot="1" x14ac:dyDescent="0.4">
      <c r="A695" s="6">
        <v>694</v>
      </c>
      <c r="B695" s="7" t="s">
        <v>23</v>
      </c>
      <c r="C695" s="8">
        <v>44428</v>
      </c>
      <c r="D695" s="9" t="s">
        <v>24</v>
      </c>
      <c r="E695" s="9">
        <v>2</v>
      </c>
      <c r="F695" s="9">
        <v>106</v>
      </c>
    </row>
    <row r="696" spans="1:6" ht="15" thickBot="1" x14ac:dyDescent="0.4">
      <c r="A696" s="6">
        <v>695</v>
      </c>
      <c r="B696" s="7" t="s">
        <v>23</v>
      </c>
      <c r="C696" s="8">
        <v>44428</v>
      </c>
      <c r="D696" s="9" t="s">
        <v>26</v>
      </c>
      <c r="E696" s="9">
        <v>3</v>
      </c>
      <c r="F696" s="9">
        <v>109</v>
      </c>
    </row>
    <row r="697" spans="1:6" ht="15" thickBot="1" x14ac:dyDescent="0.4">
      <c r="A697" s="6">
        <v>696</v>
      </c>
      <c r="B697" s="7" t="s">
        <v>23</v>
      </c>
      <c r="C697" s="8">
        <v>44428</v>
      </c>
      <c r="D697" s="9" t="s">
        <v>29</v>
      </c>
      <c r="E697" s="9">
        <v>1</v>
      </c>
      <c r="F697" s="9">
        <v>112</v>
      </c>
    </row>
    <row r="698" spans="1:6" ht="15" thickBot="1" x14ac:dyDescent="0.4">
      <c r="A698" s="6">
        <v>697</v>
      </c>
      <c r="B698" s="7" t="s">
        <v>30</v>
      </c>
      <c r="C698" s="8">
        <v>44429</v>
      </c>
      <c r="D698" s="9" t="s">
        <v>24</v>
      </c>
      <c r="E698" s="9">
        <v>4</v>
      </c>
      <c r="F698" s="9">
        <v>107</v>
      </c>
    </row>
    <row r="699" spans="1:6" ht="15" thickBot="1" x14ac:dyDescent="0.4">
      <c r="A699" s="6">
        <v>698</v>
      </c>
      <c r="B699" s="7" t="s">
        <v>30</v>
      </c>
      <c r="C699" s="8">
        <v>44429</v>
      </c>
      <c r="D699" s="9" t="s">
        <v>26</v>
      </c>
      <c r="E699" s="9">
        <v>4</v>
      </c>
      <c r="F699" s="9">
        <v>98</v>
      </c>
    </row>
    <row r="700" spans="1:6" ht="15" thickBot="1" x14ac:dyDescent="0.4">
      <c r="A700" s="6">
        <v>699</v>
      </c>
      <c r="B700" s="7" t="s">
        <v>30</v>
      </c>
      <c r="C700" s="8">
        <v>44429</v>
      </c>
      <c r="D700" s="9" t="s">
        <v>29</v>
      </c>
      <c r="E700" s="9">
        <v>3</v>
      </c>
      <c r="F700" s="9">
        <v>104</v>
      </c>
    </row>
    <row r="701" spans="1:6" ht="15" thickBot="1" x14ac:dyDescent="0.4">
      <c r="A701" s="6">
        <v>700</v>
      </c>
      <c r="B701" s="7" t="s">
        <v>31</v>
      </c>
      <c r="C701" s="8">
        <v>44430</v>
      </c>
      <c r="D701" s="9" t="s">
        <v>24</v>
      </c>
      <c r="E701" s="9">
        <v>4</v>
      </c>
      <c r="F701" s="9">
        <v>102</v>
      </c>
    </row>
    <row r="702" spans="1:6" ht="15" thickBot="1" x14ac:dyDescent="0.4">
      <c r="A702" s="6">
        <v>701</v>
      </c>
      <c r="B702" s="7" t="s">
        <v>31</v>
      </c>
      <c r="C702" s="8">
        <v>44430</v>
      </c>
      <c r="D702" s="9" t="s">
        <v>26</v>
      </c>
      <c r="E702" s="9">
        <v>5</v>
      </c>
      <c r="F702" s="9">
        <v>103</v>
      </c>
    </row>
    <row r="703" spans="1:6" ht="15" thickBot="1" x14ac:dyDescent="0.4">
      <c r="A703" s="6">
        <v>702</v>
      </c>
      <c r="B703" s="7" t="s">
        <v>31</v>
      </c>
      <c r="C703" s="8">
        <v>44430</v>
      </c>
      <c r="D703" s="9" t="s">
        <v>29</v>
      </c>
      <c r="E703" s="9">
        <v>2</v>
      </c>
      <c r="F703" s="9">
        <v>114</v>
      </c>
    </row>
    <row r="704" spans="1:6" ht="15" thickBot="1" x14ac:dyDescent="0.4">
      <c r="A704" s="6">
        <v>703</v>
      </c>
      <c r="B704" s="7" t="s">
        <v>32</v>
      </c>
      <c r="C704" s="8">
        <v>44431</v>
      </c>
      <c r="D704" s="9" t="s">
        <v>24</v>
      </c>
      <c r="E704" s="9">
        <v>3</v>
      </c>
      <c r="F704" s="9">
        <v>95</v>
      </c>
    </row>
    <row r="705" spans="1:6" ht="15" thickBot="1" x14ac:dyDescent="0.4">
      <c r="A705" s="6">
        <v>704</v>
      </c>
      <c r="B705" s="7" t="s">
        <v>32</v>
      </c>
      <c r="C705" s="8">
        <v>44431</v>
      </c>
      <c r="D705" s="9" t="s">
        <v>26</v>
      </c>
      <c r="E705" s="9">
        <v>4</v>
      </c>
      <c r="F705" s="9">
        <v>104</v>
      </c>
    </row>
    <row r="706" spans="1:6" ht="15" thickBot="1" x14ac:dyDescent="0.4">
      <c r="A706" s="6">
        <v>705</v>
      </c>
      <c r="B706" s="7" t="s">
        <v>32</v>
      </c>
      <c r="C706" s="8">
        <v>44431</v>
      </c>
      <c r="D706" s="9" t="s">
        <v>29</v>
      </c>
      <c r="E706" s="9">
        <v>1</v>
      </c>
      <c r="F706" s="9">
        <v>109</v>
      </c>
    </row>
    <row r="707" spans="1:6" ht="15" thickBot="1" x14ac:dyDescent="0.4">
      <c r="A707" s="6">
        <v>706</v>
      </c>
      <c r="B707" s="7" t="s">
        <v>33</v>
      </c>
      <c r="C707" s="8">
        <v>44432</v>
      </c>
      <c r="D707" s="9" t="s">
        <v>24</v>
      </c>
      <c r="E707" s="9">
        <v>3</v>
      </c>
      <c r="F707" s="9">
        <v>95</v>
      </c>
    </row>
    <row r="708" spans="1:6" ht="15" thickBot="1" x14ac:dyDescent="0.4">
      <c r="A708" s="6">
        <v>707</v>
      </c>
      <c r="B708" s="7" t="s">
        <v>33</v>
      </c>
      <c r="C708" s="8">
        <v>44432</v>
      </c>
      <c r="D708" s="9" t="s">
        <v>26</v>
      </c>
      <c r="E708" s="9">
        <v>3</v>
      </c>
      <c r="F708" s="9">
        <v>98</v>
      </c>
    </row>
    <row r="709" spans="1:6" ht="15" thickBot="1" x14ac:dyDescent="0.4">
      <c r="A709" s="6">
        <v>708</v>
      </c>
      <c r="B709" s="7" t="s">
        <v>33</v>
      </c>
      <c r="C709" s="8">
        <v>44432</v>
      </c>
      <c r="D709" s="9" t="s">
        <v>29</v>
      </c>
      <c r="E709" s="9">
        <v>0</v>
      </c>
      <c r="F709" s="9">
        <v>105</v>
      </c>
    </row>
    <row r="710" spans="1:6" ht="15" thickBot="1" x14ac:dyDescent="0.4">
      <c r="A710" s="6">
        <v>709</v>
      </c>
      <c r="B710" s="7" t="s">
        <v>34</v>
      </c>
      <c r="C710" s="8">
        <v>44433</v>
      </c>
      <c r="D710" s="9" t="s">
        <v>24</v>
      </c>
      <c r="E710" s="9">
        <v>4</v>
      </c>
      <c r="F710" s="9">
        <v>93</v>
      </c>
    </row>
    <row r="711" spans="1:6" ht="15" thickBot="1" x14ac:dyDescent="0.4">
      <c r="A711" s="6">
        <v>710</v>
      </c>
      <c r="B711" s="7" t="s">
        <v>34</v>
      </c>
      <c r="C711" s="8">
        <v>44433</v>
      </c>
      <c r="D711" s="9" t="s">
        <v>26</v>
      </c>
      <c r="E711" s="9">
        <v>1</v>
      </c>
      <c r="F711" s="9">
        <v>102</v>
      </c>
    </row>
    <row r="712" spans="1:6" ht="15" thickBot="1" x14ac:dyDescent="0.4">
      <c r="A712" s="6">
        <v>711</v>
      </c>
      <c r="B712" s="7" t="s">
        <v>34</v>
      </c>
      <c r="C712" s="8">
        <v>44433</v>
      </c>
      <c r="D712" s="9" t="s">
        <v>29</v>
      </c>
      <c r="E712" s="9">
        <v>3</v>
      </c>
      <c r="F712" s="9">
        <v>95</v>
      </c>
    </row>
    <row r="713" spans="1:6" ht="15" thickBot="1" x14ac:dyDescent="0.4">
      <c r="A713" s="6">
        <v>712</v>
      </c>
      <c r="B713" s="7" t="s">
        <v>35</v>
      </c>
      <c r="C713" s="8">
        <v>44434</v>
      </c>
      <c r="D713" s="9" t="s">
        <v>24</v>
      </c>
      <c r="E713" s="9">
        <v>2</v>
      </c>
      <c r="F713" s="9">
        <v>94</v>
      </c>
    </row>
    <row r="714" spans="1:6" ht="15" thickBot="1" x14ac:dyDescent="0.4">
      <c r="A714" s="6">
        <v>713</v>
      </c>
      <c r="B714" s="7" t="s">
        <v>35</v>
      </c>
      <c r="C714" s="8">
        <v>44434</v>
      </c>
      <c r="D714" s="9" t="s">
        <v>26</v>
      </c>
      <c r="E714" s="9">
        <v>5</v>
      </c>
      <c r="F714" s="9">
        <v>100</v>
      </c>
    </row>
    <row r="715" spans="1:6" ht="15" thickBot="1" x14ac:dyDescent="0.4">
      <c r="A715" s="6">
        <v>714</v>
      </c>
      <c r="B715" s="7" t="s">
        <v>35</v>
      </c>
      <c r="C715" s="8">
        <v>44434</v>
      </c>
      <c r="D715" s="9" t="s">
        <v>29</v>
      </c>
      <c r="E715" s="9">
        <v>0</v>
      </c>
      <c r="F715" s="9">
        <v>107</v>
      </c>
    </row>
    <row r="716" spans="1:6" ht="15" thickBot="1" x14ac:dyDescent="0.4">
      <c r="A716" s="6">
        <v>715</v>
      </c>
      <c r="B716" s="7" t="s">
        <v>23</v>
      </c>
      <c r="C716" s="8">
        <v>44435</v>
      </c>
      <c r="D716" s="9" t="s">
        <v>24</v>
      </c>
      <c r="E716" s="9">
        <v>2</v>
      </c>
      <c r="F716" s="9">
        <v>100</v>
      </c>
    </row>
    <row r="717" spans="1:6" ht="15" thickBot="1" x14ac:dyDescent="0.4">
      <c r="A717" s="6">
        <v>716</v>
      </c>
      <c r="B717" s="7" t="s">
        <v>23</v>
      </c>
      <c r="C717" s="8">
        <v>44435</v>
      </c>
      <c r="D717" s="9" t="s">
        <v>26</v>
      </c>
      <c r="E717" s="9">
        <v>3</v>
      </c>
      <c r="F717" s="9">
        <v>113</v>
      </c>
    </row>
    <row r="718" spans="1:6" ht="15" thickBot="1" x14ac:dyDescent="0.4">
      <c r="A718" s="6">
        <v>717</v>
      </c>
      <c r="B718" s="7" t="s">
        <v>23</v>
      </c>
      <c r="C718" s="8">
        <v>44435</v>
      </c>
      <c r="D718" s="9" t="s">
        <v>29</v>
      </c>
      <c r="E718" s="9">
        <v>1</v>
      </c>
      <c r="F718" s="9">
        <v>108</v>
      </c>
    </row>
    <row r="719" spans="1:6" ht="15" thickBot="1" x14ac:dyDescent="0.4">
      <c r="A719" s="6">
        <v>718</v>
      </c>
      <c r="B719" s="7" t="s">
        <v>30</v>
      </c>
      <c r="C719" s="8">
        <v>44436</v>
      </c>
      <c r="D719" s="9" t="s">
        <v>24</v>
      </c>
      <c r="E719" s="9">
        <v>3</v>
      </c>
      <c r="F719" s="9">
        <v>97</v>
      </c>
    </row>
    <row r="720" spans="1:6" ht="15" thickBot="1" x14ac:dyDescent="0.4">
      <c r="A720" s="6">
        <v>719</v>
      </c>
      <c r="B720" s="7" t="s">
        <v>30</v>
      </c>
      <c r="C720" s="8">
        <v>44436</v>
      </c>
      <c r="D720" s="9" t="s">
        <v>26</v>
      </c>
      <c r="E720" s="9">
        <v>3</v>
      </c>
      <c r="F720" s="9">
        <v>99</v>
      </c>
    </row>
    <row r="721" spans="1:6" ht="15" thickBot="1" x14ac:dyDescent="0.4">
      <c r="A721" s="6">
        <v>720</v>
      </c>
      <c r="B721" s="7" t="s">
        <v>30</v>
      </c>
      <c r="C721" s="8">
        <v>44436</v>
      </c>
      <c r="D721" s="9" t="s">
        <v>29</v>
      </c>
      <c r="E721" s="9">
        <v>1</v>
      </c>
      <c r="F721" s="9">
        <v>112</v>
      </c>
    </row>
    <row r="722" spans="1:6" ht="15" thickBot="1" x14ac:dyDescent="0.4">
      <c r="A722" s="6">
        <v>721</v>
      </c>
      <c r="B722" s="7" t="s">
        <v>31</v>
      </c>
      <c r="C722" s="8">
        <v>44437</v>
      </c>
      <c r="D722" s="9" t="s">
        <v>24</v>
      </c>
      <c r="E722" s="9">
        <v>4</v>
      </c>
      <c r="F722" s="9">
        <v>106</v>
      </c>
    </row>
    <row r="723" spans="1:6" ht="15" thickBot="1" x14ac:dyDescent="0.4">
      <c r="A723" s="6">
        <v>722</v>
      </c>
      <c r="B723" s="7" t="s">
        <v>31</v>
      </c>
      <c r="C723" s="8">
        <v>44437</v>
      </c>
      <c r="D723" s="9" t="s">
        <v>26</v>
      </c>
      <c r="E723" s="9">
        <v>1</v>
      </c>
      <c r="F723" s="9">
        <v>105</v>
      </c>
    </row>
    <row r="724" spans="1:6" ht="15" thickBot="1" x14ac:dyDescent="0.4">
      <c r="A724" s="6">
        <v>723</v>
      </c>
      <c r="B724" s="7" t="s">
        <v>31</v>
      </c>
      <c r="C724" s="8">
        <v>44437</v>
      </c>
      <c r="D724" s="9" t="s">
        <v>29</v>
      </c>
      <c r="E724" s="9">
        <v>2</v>
      </c>
      <c r="F724" s="9">
        <v>108</v>
      </c>
    </row>
    <row r="725" spans="1:6" ht="15" thickBot="1" x14ac:dyDescent="0.4">
      <c r="A725" s="6">
        <v>724</v>
      </c>
      <c r="B725" s="7" t="s">
        <v>32</v>
      </c>
      <c r="C725" s="8">
        <v>44438</v>
      </c>
      <c r="D725" s="9" t="s">
        <v>24</v>
      </c>
      <c r="E725" s="9">
        <v>6</v>
      </c>
      <c r="F725" s="9">
        <v>106</v>
      </c>
    </row>
    <row r="726" spans="1:6" ht="15" thickBot="1" x14ac:dyDescent="0.4">
      <c r="A726" s="6">
        <v>725</v>
      </c>
      <c r="B726" s="7" t="s">
        <v>32</v>
      </c>
      <c r="C726" s="8">
        <v>44438</v>
      </c>
      <c r="D726" s="9" t="s">
        <v>26</v>
      </c>
      <c r="E726" s="9">
        <v>4</v>
      </c>
      <c r="F726" s="9">
        <v>108</v>
      </c>
    </row>
    <row r="727" spans="1:6" ht="15" thickBot="1" x14ac:dyDescent="0.4">
      <c r="A727" s="6">
        <v>726</v>
      </c>
      <c r="B727" s="7" t="s">
        <v>32</v>
      </c>
      <c r="C727" s="8">
        <v>44438</v>
      </c>
      <c r="D727" s="9" t="s">
        <v>29</v>
      </c>
      <c r="E727" s="9">
        <v>0</v>
      </c>
      <c r="F727" s="9">
        <v>108</v>
      </c>
    </row>
    <row r="728" spans="1:6" ht="15" thickBot="1" x14ac:dyDescent="0.4">
      <c r="A728" s="6">
        <v>727</v>
      </c>
      <c r="B728" s="7" t="s">
        <v>33</v>
      </c>
      <c r="C728" s="8">
        <v>44439</v>
      </c>
      <c r="D728" s="9" t="s">
        <v>24</v>
      </c>
      <c r="E728" s="9">
        <v>9</v>
      </c>
      <c r="F728" s="9">
        <v>116</v>
      </c>
    </row>
    <row r="729" spans="1:6" ht="15" thickBot="1" x14ac:dyDescent="0.4">
      <c r="A729" s="6">
        <v>728</v>
      </c>
      <c r="B729" s="7" t="s">
        <v>33</v>
      </c>
      <c r="C729" s="8">
        <v>44439</v>
      </c>
      <c r="D729" s="9" t="s">
        <v>26</v>
      </c>
      <c r="E729" s="9">
        <v>1</v>
      </c>
      <c r="F729" s="9">
        <v>107</v>
      </c>
    </row>
    <row r="730" spans="1:6" ht="15" thickBot="1" x14ac:dyDescent="0.4">
      <c r="A730" s="6">
        <v>729</v>
      </c>
      <c r="B730" s="7" t="s">
        <v>33</v>
      </c>
      <c r="C730" s="8">
        <v>44439</v>
      </c>
      <c r="D730" s="9" t="s">
        <v>29</v>
      </c>
      <c r="E730" s="9">
        <v>2</v>
      </c>
      <c r="F730" s="9">
        <v>108</v>
      </c>
    </row>
    <row r="731" spans="1:6" ht="15" thickBot="1" x14ac:dyDescent="0.4">
      <c r="A731" s="6">
        <v>730</v>
      </c>
      <c r="B731" s="7" t="s">
        <v>34</v>
      </c>
      <c r="C731" s="8">
        <v>44440</v>
      </c>
      <c r="D731" s="9" t="s">
        <v>24</v>
      </c>
      <c r="E731" s="9">
        <v>2</v>
      </c>
      <c r="F731" s="9">
        <v>102</v>
      </c>
    </row>
    <row r="732" spans="1:6" ht="15" thickBot="1" x14ac:dyDescent="0.4">
      <c r="A732" s="6">
        <v>731</v>
      </c>
      <c r="B732" s="7" t="s">
        <v>34</v>
      </c>
      <c r="C732" s="8">
        <v>44440</v>
      </c>
      <c r="D732" s="9" t="s">
        <v>26</v>
      </c>
      <c r="E732" s="9">
        <v>1</v>
      </c>
      <c r="F732" s="9">
        <v>104</v>
      </c>
    </row>
    <row r="733" spans="1:6" ht="15" thickBot="1" x14ac:dyDescent="0.4">
      <c r="A733" s="6">
        <v>732</v>
      </c>
      <c r="B733" s="7" t="s">
        <v>34</v>
      </c>
      <c r="C733" s="8">
        <v>44440</v>
      </c>
      <c r="D733" s="9" t="s">
        <v>29</v>
      </c>
      <c r="E733" s="9">
        <v>0</v>
      </c>
      <c r="F733" s="9">
        <v>106</v>
      </c>
    </row>
    <row r="734" spans="1:6" ht="15" thickBot="1" x14ac:dyDescent="0.4">
      <c r="A734" s="6">
        <v>733</v>
      </c>
      <c r="B734" s="7" t="s">
        <v>35</v>
      </c>
      <c r="C734" s="8">
        <v>44441</v>
      </c>
      <c r="D734" s="9" t="s">
        <v>24</v>
      </c>
      <c r="E734" s="9">
        <v>4</v>
      </c>
      <c r="F734" s="9">
        <v>87</v>
      </c>
    </row>
    <row r="735" spans="1:6" ht="15" thickBot="1" x14ac:dyDescent="0.4">
      <c r="A735" s="6">
        <v>734</v>
      </c>
      <c r="B735" s="7" t="s">
        <v>35</v>
      </c>
      <c r="C735" s="8">
        <v>44441</v>
      </c>
      <c r="D735" s="9" t="s">
        <v>26</v>
      </c>
      <c r="E735" s="9">
        <v>2</v>
      </c>
      <c r="F735" s="9">
        <v>104</v>
      </c>
    </row>
    <row r="736" spans="1:6" ht="15" thickBot="1" x14ac:dyDescent="0.4">
      <c r="A736" s="6">
        <v>735</v>
      </c>
      <c r="B736" s="7" t="s">
        <v>35</v>
      </c>
      <c r="C736" s="8">
        <v>44441</v>
      </c>
      <c r="D736" s="9" t="s">
        <v>29</v>
      </c>
      <c r="E736" s="9">
        <v>0</v>
      </c>
      <c r="F736" s="9">
        <v>110</v>
      </c>
    </row>
    <row r="737" spans="1:6" ht="15" thickBot="1" x14ac:dyDescent="0.4">
      <c r="A737" s="6">
        <v>736</v>
      </c>
      <c r="B737" s="7" t="s">
        <v>23</v>
      </c>
      <c r="C737" s="8">
        <v>44442</v>
      </c>
      <c r="D737" s="9" t="s">
        <v>24</v>
      </c>
      <c r="E737" s="9">
        <v>5</v>
      </c>
      <c r="F737" s="9">
        <v>97</v>
      </c>
    </row>
    <row r="738" spans="1:6" ht="15" thickBot="1" x14ac:dyDescent="0.4">
      <c r="A738" s="6">
        <v>737</v>
      </c>
      <c r="B738" s="7" t="s">
        <v>23</v>
      </c>
      <c r="C738" s="8">
        <v>44442</v>
      </c>
      <c r="D738" s="9" t="s">
        <v>26</v>
      </c>
      <c r="E738" s="9">
        <v>6</v>
      </c>
      <c r="F738" s="9">
        <v>99</v>
      </c>
    </row>
    <row r="739" spans="1:6" ht="15" thickBot="1" x14ac:dyDescent="0.4">
      <c r="A739" s="6">
        <v>738</v>
      </c>
      <c r="B739" s="7" t="s">
        <v>23</v>
      </c>
      <c r="C739" s="8">
        <v>44442</v>
      </c>
      <c r="D739" s="9" t="s">
        <v>29</v>
      </c>
      <c r="E739" s="9">
        <v>0</v>
      </c>
      <c r="F739" s="9">
        <v>106</v>
      </c>
    </row>
    <row r="740" spans="1:6" ht="15" thickBot="1" x14ac:dyDescent="0.4">
      <c r="A740" s="6">
        <v>739</v>
      </c>
      <c r="B740" s="7" t="s">
        <v>30</v>
      </c>
      <c r="C740" s="8">
        <v>44443</v>
      </c>
      <c r="D740" s="9" t="s">
        <v>24</v>
      </c>
      <c r="E740" s="9">
        <v>4</v>
      </c>
      <c r="F740" s="9">
        <v>103</v>
      </c>
    </row>
    <row r="741" spans="1:6" ht="15" thickBot="1" x14ac:dyDescent="0.4">
      <c r="A741" s="6">
        <v>740</v>
      </c>
      <c r="B741" s="7" t="s">
        <v>30</v>
      </c>
      <c r="C741" s="8">
        <v>44443</v>
      </c>
      <c r="D741" s="9" t="s">
        <v>26</v>
      </c>
      <c r="E741" s="9">
        <v>0</v>
      </c>
      <c r="F741" s="9">
        <v>107</v>
      </c>
    </row>
    <row r="742" spans="1:6" ht="15" thickBot="1" x14ac:dyDescent="0.4">
      <c r="A742" s="6">
        <v>741</v>
      </c>
      <c r="B742" s="7" t="s">
        <v>30</v>
      </c>
      <c r="C742" s="8">
        <v>44443</v>
      </c>
      <c r="D742" s="9" t="s">
        <v>29</v>
      </c>
      <c r="E742" s="9">
        <v>1</v>
      </c>
      <c r="F742" s="9">
        <v>110</v>
      </c>
    </row>
    <row r="743" spans="1:6" ht="15" thickBot="1" x14ac:dyDescent="0.4">
      <c r="A743" s="6">
        <v>742</v>
      </c>
      <c r="B743" s="7" t="s">
        <v>31</v>
      </c>
      <c r="C743" s="8">
        <v>44444</v>
      </c>
      <c r="D743" s="9" t="s">
        <v>24</v>
      </c>
      <c r="E743" s="9">
        <v>7</v>
      </c>
      <c r="F743" s="9">
        <v>98</v>
      </c>
    </row>
    <row r="744" spans="1:6" ht="15" thickBot="1" x14ac:dyDescent="0.4">
      <c r="A744" s="6">
        <v>743</v>
      </c>
      <c r="B744" s="7" t="s">
        <v>31</v>
      </c>
      <c r="C744" s="8">
        <v>44444</v>
      </c>
      <c r="D744" s="9" t="s">
        <v>26</v>
      </c>
      <c r="E744" s="9">
        <v>5</v>
      </c>
      <c r="F744" s="9">
        <v>100</v>
      </c>
    </row>
    <row r="745" spans="1:6" ht="15" thickBot="1" x14ac:dyDescent="0.4">
      <c r="A745" s="6">
        <v>744</v>
      </c>
      <c r="B745" s="7" t="s">
        <v>31</v>
      </c>
      <c r="C745" s="8">
        <v>44444</v>
      </c>
      <c r="D745" s="9" t="s">
        <v>29</v>
      </c>
      <c r="E745" s="9">
        <v>1</v>
      </c>
      <c r="F745" s="9">
        <v>114</v>
      </c>
    </row>
    <row r="746" spans="1:6" ht="15" thickBot="1" x14ac:dyDescent="0.4">
      <c r="A746" s="6">
        <v>745</v>
      </c>
      <c r="B746" s="7" t="s">
        <v>32</v>
      </c>
      <c r="C746" s="8">
        <v>44445</v>
      </c>
      <c r="D746" s="9" t="s">
        <v>24</v>
      </c>
      <c r="E746" s="9">
        <v>2</v>
      </c>
      <c r="F746" s="9">
        <v>100</v>
      </c>
    </row>
    <row r="747" spans="1:6" ht="15" thickBot="1" x14ac:dyDescent="0.4">
      <c r="A747" s="6">
        <v>746</v>
      </c>
      <c r="B747" s="7" t="s">
        <v>32</v>
      </c>
      <c r="C747" s="8">
        <v>44445</v>
      </c>
      <c r="D747" s="9" t="s">
        <v>26</v>
      </c>
      <c r="E747" s="9">
        <v>0</v>
      </c>
      <c r="F747" s="9">
        <v>105</v>
      </c>
    </row>
    <row r="748" spans="1:6" ht="15" thickBot="1" x14ac:dyDescent="0.4">
      <c r="A748" s="6">
        <v>747</v>
      </c>
      <c r="B748" s="7" t="s">
        <v>32</v>
      </c>
      <c r="C748" s="8">
        <v>44445</v>
      </c>
      <c r="D748" s="9" t="s">
        <v>29</v>
      </c>
      <c r="E748" s="9">
        <v>2</v>
      </c>
      <c r="F748" s="9">
        <v>100</v>
      </c>
    </row>
    <row r="749" spans="1:6" ht="15" thickBot="1" x14ac:dyDescent="0.4">
      <c r="A749" s="6">
        <v>748</v>
      </c>
      <c r="B749" s="7" t="s">
        <v>33</v>
      </c>
      <c r="C749" s="8">
        <v>44446</v>
      </c>
      <c r="D749" s="9" t="s">
        <v>24</v>
      </c>
      <c r="E749" s="9">
        <v>6</v>
      </c>
      <c r="F749" s="9">
        <v>99</v>
      </c>
    </row>
    <row r="750" spans="1:6" ht="15" thickBot="1" x14ac:dyDescent="0.4">
      <c r="A750" s="6">
        <v>749</v>
      </c>
      <c r="B750" s="7" t="s">
        <v>33</v>
      </c>
      <c r="C750" s="8">
        <v>44446</v>
      </c>
      <c r="D750" s="9" t="s">
        <v>26</v>
      </c>
      <c r="E750" s="9">
        <v>2</v>
      </c>
      <c r="F750" s="9">
        <v>102</v>
      </c>
    </row>
    <row r="751" spans="1:6" ht="15" thickBot="1" x14ac:dyDescent="0.4">
      <c r="A751" s="6">
        <v>750</v>
      </c>
      <c r="B751" s="7" t="s">
        <v>33</v>
      </c>
      <c r="C751" s="8">
        <v>44446</v>
      </c>
      <c r="D751" s="9" t="s">
        <v>29</v>
      </c>
      <c r="E751" s="9">
        <v>2</v>
      </c>
      <c r="F751" s="9">
        <v>104</v>
      </c>
    </row>
    <row r="752" spans="1:6" ht="15" thickBot="1" x14ac:dyDescent="0.4">
      <c r="A752" s="6">
        <v>751</v>
      </c>
      <c r="B752" s="7" t="s">
        <v>34</v>
      </c>
      <c r="C752" s="8">
        <v>44447</v>
      </c>
      <c r="D752" s="9" t="s">
        <v>24</v>
      </c>
      <c r="E752" s="9">
        <v>3</v>
      </c>
      <c r="F752" s="9">
        <v>96</v>
      </c>
    </row>
    <row r="753" spans="1:6" ht="15" thickBot="1" x14ac:dyDescent="0.4">
      <c r="A753" s="6">
        <v>752</v>
      </c>
      <c r="B753" s="7" t="s">
        <v>34</v>
      </c>
      <c r="C753" s="8">
        <v>44447</v>
      </c>
      <c r="D753" s="9" t="s">
        <v>26</v>
      </c>
      <c r="E753" s="9">
        <v>2</v>
      </c>
      <c r="F753" s="9">
        <v>96</v>
      </c>
    </row>
    <row r="754" spans="1:6" ht="15" thickBot="1" x14ac:dyDescent="0.4">
      <c r="A754" s="6">
        <v>753</v>
      </c>
      <c r="B754" s="7" t="s">
        <v>34</v>
      </c>
      <c r="C754" s="8">
        <v>44447</v>
      </c>
      <c r="D754" s="9" t="s">
        <v>29</v>
      </c>
      <c r="E754" s="9">
        <v>2</v>
      </c>
      <c r="F754" s="9">
        <v>110</v>
      </c>
    </row>
    <row r="755" spans="1:6" ht="15" thickBot="1" x14ac:dyDescent="0.4">
      <c r="A755" s="6">
        <v>754</v>
      </c>
      <c r="B755" s="7" t="s">
        <v>35</v>
      </c>
      <c r="C755" s="8">
        <v>44448</v>
      </c>
      <c r="D755" s="9" t="s">
        <v>24</v>
      </c>
      <c r="E755" s="9">
        <v>5</v>
      </c>
      <c r="F755" s="9">
        <v>93</v>
      </c>
    </row>
    <row r="756" spans="1:6" ht="15" thickBot="1" x14ac:dyDescent="0.4">
      <c r="A756" s="6">
        <v>755</v>
      </c>
      <c r="B756" s="7" t="s">
        <v>35</v>
      </c>
      <c r="C756" s="8">
        <v>44448</v>
      </c>
      <c r="D756" s="9" t="s">
        <v>26</v>
      </c>
      <c r="E756" s="9">
        <v>2</v>
      </c>
      <c r="F756" s="9">
        <v>104</v>
      </c>
    </row>
    <row r="757" spans="1:6" ht="15" thickBot="1" x14ac:dyDescent="0.4">
      <c r="A757" s="6">
        <v>756</v>
      </c>
      <c r="B757" s="7" t="s">
        <v>35</v>
      </c>
      <c r="C757" s="8">
        <v>44448</v>
      </c>
      <c r="D757" s="9" t="s">
        <v>29</v>
      </c>
      <c r="E757" s="9">
        <v>0</v>
      </c>
      <c r="F757" s="9">
        <v>102</v>
      </c>
    </row>
    <row r="758" spans="1:6" ht="15" thickBot="1" x14ac:dyDescent="0.4">
      <c r="A758" s="6">
        <v>757</v>
      </c>
      <c r="B758" s="7" t="s">
        <v>23</v>
      </c>
      <c r="C758" s="8">
        <v>44449</v>
      </c>
      <c r="D758" s="9" t="s">
        <v>24</v>
      </c>
      <c r="E758" s="9">
        <v>3</v>
      </c>
      <c r="F758" s="9">
        <v>97</v>
      </c>
    </row>
    <row r="759" spans="1:6" ht="15" thickBot="1" x14ac:dyDescent="0.4">
      <c r="A759" s="6">
        <v>758</v>
      </c>
      <c r="B759" s="7" t="s">
        <v>23</v>
      </c>
      <c r="C759" s="8">
        <v>44449</v>
      </c>
      <c r="D759" s="9" t="s">
        <v>26</v>
      </c>
      <c r="E759" s="9">
        <v>5</v>
      </c>
      <c r="F759" s="9">
        <v>103</v>
      </c>
    </row>
    <row r="760" spans="1:6" ht="15" thickBot="1" x14ac:dyDescent="0.4">
      <c r="A760" s="6">
        <v>759</v>
      </c>
      <c r="B760" s="7" t="s">
        <v>23</v>
      </c>
      <c r="C760" s="8">
        <v>44449</v>
      </c>
      <c r="D760" s="9" t="s">
        <v>29</v>
      </c>
      <c r="E760" s="9">
        <v>1</v>
      </c>
      <c r="F760" s="9">
        <v>109</v>
      </c>
    </row>
    <row r="761" spans="1:6" ht="15" thickBot="1" x14ac:dyDescent="0.4">
      <c r="A761" s="6">
        <v>760</v>
      </c>
      <c r="B761" s="7" t="s">
        <v>30</v>
      </c>
      <c r="C761" s="8">
        <v>44450</v>
      </c>
      <c r="D761" s="9" t="s">
        <v>24</v>
      </c>
      <c r="E761" s="9">
        <v>4</v>
      </c>
      <c r="F761" s="9">
        <v>103</v>
      </c>
    </row>
    <row r="762" spans="1:6" ht="15" thickBot="1" x14ac:dyDescent="0.4">
      <c r="A762" s="6">
        <v>761</v>
      </c>
      <c r="B762" s="7" t="s">
        <v>30</v>
      </c>
      <c r="C762" s="8">
        <v>44450</v>
      </c>
      <c r="D762" s="9" t="s">
        <v>26</v>
      </c>
      <c r="E762" s="9">
        <v>3</v>
      </c>
      <c r="F762" s="9">
        <v>105</v>
      </c>
    </row>
    <row r="763" spans="1:6" ht="15" thickBot="1" x14ac:dyDescent="0.4">
      <c r="A763" s="6">
        <v>762</v>
      </c>
      <c r="B763" s="7" t="s">
        <v>30</v>
      </c>
      <c r="C763" s="8">
        <v>44450</v>
      </c>
      <c r="D763" s="9" t="s">
        <v>29</v>
      </c>
      <c r="E763" s="9">
        <v>1</v>
      </c>
      <c r="F763" s="9">
        <v>108</v>
      </c>
    </row>
    <row r="764" spans="1:6" ht="15" thickBot="1" x14ac:dyDescent="0.4">
      <c r="A764" s="6">
        <v>763</v>
      </c>
      <c r="B764" s="7" t="s">
        <v>31</v>
      </c>
      <c r="C764" s="8">
        <v>44451</v>
      </c>
      <c r="D764" s="9" t="s">
        <v>24</v>
      </c>
      <c r="E764" s="9">
        <v>3</v>
      </c>
      <c r="F764" s="9">
        <v>99</v>
      </c>
    </row>
    <row r="765" spans="1:6" ht="15" thickBot="1" x14ac:dyDescent="0.4">
      <c r="A765" s="6">
        <v>764</v>
      </c>
      <c r="B765" s="7" t="s">
        <v>31</v>
      </c>
      <c r="C765" s="8">
        <v>44451</v>
      </c>
      <c r="D765" s="9" t="s">
        <v>26</v>
      </c>
      <c r="E765" s="9">
        <v>2</v>
      </c>
      <c r="F765" s="9">
        <v>106</v>
      </c>
    </row>
    <row r="766" spans="1:6" ht="15" thickBot="1" x14ac:dyDescent="0.4">
      <c r="A766" s="6">
        <v>765</v>
      </c>
      <c r="B766" s="7" t="s">
        <v>31</v>
      </c>
      <c r="C766" s="8">
        <v>44451</v>
      </c>
      <c r="D766" s="9" t="s">
        <v>29</v>
      </c>
      <c r="E766" s="9">
        <v>0</v>
      </c>
      <c r="F766" s="9">
        <v>99</v>
      </c>
    </row>
    <row r="767" spans="1:6" ht="15" thickBot="1" x14ac:dyDescent="0.4">
      <c r="A767" s="6">
        <v>766</v>
      </c>
      <c r="B767" s="7" t="s">
        <v>32</v>
      </c>
      <c r="C767" s="8">
        <v>44452</v>
      </c>
      <c r="D767" s="9" t="s">
        <v>24</v>
      </c>
      <c r="E767" s="9">
        <v>7</v>
      </c>
      <c r="F767" s="9">
        <v>84</v>
      </c>
    </row>
    <row r="768" spans="1:6" ht="15" thickBot="1" x14ac:dyDescent="0.4">
      <c r="A768" s="6">
        <v>767</v>
      </c>
      <c r="B768" s="7" t="s">
        <v>32</v>
      </c>
      <c r="C768" s="8">
        <v>44452</v>
      </c>
      <c r="D768" s="9" t="s">
        <v>26</v>
      </c>
      <c r="E768" s="9">
        <v>2</v>
      </c>
      <c r="F768" s="9">
        <v>97</v>
      </c>
    </row>
    <row r="769" spans="1:6" ht="15" thickBot="1" x14ac:dyDescent="0.4">
      <c r="A769" s="6">
        <v>768</v>
      </c>
      <c r="B769" s="7" t="s">
        <v>32</v>
      </c>
      <c r="C769" s="8">
        <v>44452</v>
      </c>
      <c r="D769" s="9" t="s">
        <v>29</v>
      </c>
      <c r="E769" s="9">
        <v>0</v>
      </c>
      <c r="F769" s="9">
        <v>94</v>
      </c>
    </row>
    <row r="770" spans="1:6" ht="15" thickBot="1" x14ac:dyDescent="0.4">
      <c r="A770" s="6">
        <v>769</v>
      </c>
      <c r="B770" s="7" t="s">
        <v>33</v>
      </c>
      <c r="C770" s="8">
        <v>44453</v>
      </c>
      <c r="D770" s="9" t="s">
        <v>24</v>
      </c>
      <c r="E770" s="9">
        <v>0</v>
      </c>
      <c r="F770" s="9">
        <v>101</v>
      </c>
    </row>
    <row r="771" spans="1:6" ht="15" thickBot="1" x14ac:dyDescent="0.4">
      <c r="A771" s="6">
        <v>770</v>
      </c>
      <c r="B771" s="7" t="s">
        <v>33</v>
      </c>
      <c r="C771" s="8">
        <v>44453</v>
      </c>
      <c r="D771" s="9" t="s">
        <v>26</v>
      </c>
      <c r="E771" s="9">
        <v>4</v>
      </c>
      <c r="F771" s="9">
        <v>103</v>
      </c>
    </row>
    <row r="772" spans="1:6" ht="15" thickBot="1" x14ac:dyDescent="0.4">
      <c r="A772" s="6">
        <v>771</v>
      </c>
      <c r="B772" s="7" t="s">
        <v>33</v>
      </c>
      <c r="C772" s="8">
        <v>44453</v>
      </c>
      <c r="D772" s="9" t="s">
        <v>29</v>
      </c>
      <c r="E772" s="9">
        <v>1</v>
      </c>
      <c r="F772" s="9">
        <v>111</v>
      </c>
    </row>
    <row r="773" spans="1:6" ht="15" thickBot="1" x14ac:dyDescent="0.4">
      <c r="A773" s="6">
        <v>772</v>
      </c>
      <c r="B773" s="7" t="s">
        <v>34</v>
      </c>
      <c r="C773" s="8">
        <v>44454</v>
      </c>
      <c r="D773" s="9" t="s">
        <v>24</v>
      </c>
      <c r="E773" s="9">
        <v>3</v>
      </c>
      <c r="F773" s="9">
        <v>99</v>
      </c>
    </row>
    <row r="774" spans="1:6" ht="15" thickBot="1" x14ac:dyDescent="0.4">
      <c r="A774" s="6">
        <v>773</v>
      </c>
      <c r="B774" s="7" t="s">
        <v>34</v>
      </c>
      <c r="C774" s="8">
        <v>44454</v>
      </c>
      <c r="D774" s="9" t="s">
        <v>26</v>
      </c>
      <c r="E774" s="9">
        <v>4</v>
      </c>
      <c r="F774" s="9">
        <v>99</v>
      </c>
    </row>
    <row r="775" spans="1:6" ht="15" thickBot="1" x14ac:dyDescent="0.4">
      <c r="A775" s="6">
        <v>774</v>
      </c>
      <c r="B775" s="7" t="s">
        <v>34</v>
      </c>
      <c r="C775" s="8">
        <v>44454</v>
      </c>
      <c r="D775" s="9" t="s">
        <v>29</v>
      </c>
      <c r="E775" s="9">
        <v>1</v>
      </c>
      <c r="F775" s="9">
        <v>98</v>
      </c>
    </row>
    <row r="776" spans="1:6" ht="15" thickBot="1" x14ac:dyDescent="0.4">
      <c r="A776" s="6">
        <v>775</v>
      </c>
      <c r="B776" s="7" t="s">
        <v>35</v>
      </c>
      <c r="C776" s="8">
        <v>44455</v>
      </c>
      <c r="D776" s="9" t="s">
        <v>24</v>
      </c>
      <c r="E776" s="9">
        <v>6</v>
      </c>
      <c r="F776" s="9">
        <v>95</v>
      </c>
    </row>
    <row r="777" spans="1:6" ht="15" thickBot="1" x14ac:dyDescent="0.4">
      <c r="A777" s="6">
        <v>776</v>
      </c>
      <c r="B777" s="7" t="s">
        <v>35</v>
      </c>
      <c r="C777" s="8">
        <v>44455</v>
      </c>
      <c r="D777" s="9" t="s">
        <v>26</v>
      </c>
      <c r="E777" s="9">
        <v>3</v>
      </c>
      <c r="F777" s="9">
        <v>107</v>
      </c>
    </row>
    <row r="778" spans="1:6" ht="15" thickBot="1" x14ac:dyDescent="0.4">
      <c r="A778" s="6">
        <v>777</v>
      </c>
      <c r="B778" s="7" t="s">
        <v>35</v>
      </c>
      <c r="C778" s="8">
        <v>44455</v>
      </c>
      <c r="D778" s="9" t="s">
        <v>29</v>
      </c>
      <c r="E778" s="9">
        <v>0</v>
      </c>
      <c r="F778" s="9">
        <v>108</v>
      </c>
    </row>
    <row r="779" spans="1:6" ht="15" thickBot="1" x14ac:dyDescent="0.4">
      <c r="A779" s="6">
        <v>778</v>
      </c>
      <c r="B779" s="7" t="s">
        <v>23</v>
      </c>
      <c r="C779" s="8">
        <v>44456</v>
      </c>
      <c r="D779" s="9" t="s">
        <v>24</v>
      </c>
      <c r="E779" s="9">
        <v>5</v>
      </c>
      <c r="F779" s="9">
        <v>103</v>
      </c>
    </row>
    <row r="780" spans="1:6" ht="15" thickBot="1" x14ac:dyDescent="0.4">
      <c r="A780" s="6">
        <v>779</v>
      </c>
      <c r="B780" s="7" t="s">
        <v>23</v>
      </c>
      <c r="C780" s="8">
        <v>44456</v>
      </c>
      <c r="D780" s="9" t="s">
        <v>26</v>
      </c>
      <c r="E780" s="9">
        <v>2</v>
      </c>
      <c r="F780" s="9">
        <v>113</v>
      </c>
    </row>
    <row r="781" spans="1:6" ht="15" thickBot="1" x14ac:dyDescent="0.4">
      <c r="A781" s="6">
        <v>780</v>
      </c>
      <c r="B781" s="7" t="s">
        <v>23</v>
      </c>
      <c r="C781" s="8">
        <v>44456</v>
      </c>
      <c r="D781" s="9" t="s">
        <v>29</v>
      </c>
      <c r="E781" s="9">
        <v>1</v>
      </c>
      <c r="F781" s="9">
        <v>108</v>
      </c>
    </row>
    <row r="782" spans="1:6" ht="15" thickBot="1" x14ac:dyDescent="0.4">
      <c r="A782" s="6">
        <v>781</v>
      </c>
      <c r="B782" s="7" t="s">
        <v>30</v>
      </c>
      <c r="C782" s="8">
        <v>44457</v>
      </c>
      <c r="D782" s="9" t="s">
        <v>24</v>
      </c>
      <c r="E782" s="9">
        <v>3</v>
      </c>
      <c r="F782" s="9">
        <v>112</v>
      </c>
    </row>
    <row r="783" spans="1:6" ht="15" thickBot="1" x14ac:dyDescent="0.4">
      <c r="A783" s="6">
        <v>782</v>
      </c>
      <c r="B783" s="7" t="s">
        <v>30</v>
      </c>
      <c r="C783" s="8">
        <v>44457</v>
      </c>
      <c r="D783" s="9" t="s">
        <v>26</v>
      </c>
      <c r="E783" s="9">
        <v>2</v>
      </c>
      <c r="F783" s="9">
        <v>106</v>
      </c>
    </row>
    <row r="784" spans="1:6" ht="15" thickBot="1" x14ac:dyDescent="0.4">
      <c r="A784" s="6">
        <v>783</v>
      </c>
      <c r="B784" s="7" t="s">
        <v>30</v>
      </c>
      <c r="C784" s="8">
        <v>44457</v>
      </c>
      <c r="D784" s="9" t="s">
        <v>29</v>
      </c>
      <c r="E784" s="9">
        <v>2</v>
      </c>
      <c r="F784" s="9">
        <v>106</v>
      </c>
    </row>
    <row r="785" spans="1:6" ht="15" thickBot="1" x14ac:dyDescent="0.4">
      <c r="A785" s="6">
        <v>784</v>
      </c>
      <c r="B785" s="7" t="s">
        <v>31</v>
      </c>
      <c r="C785" s="8">
        <v>44458</v>
      </c>
      <c r="D785" s="9" t="s">
        <v>24</v>
      </c>
      <c r="E785" s="9">
        <v>3</v>
      </c>
      <c r="F785" s="9">
        <v>104</v>
      </c>
    </row>
    <row r="786" spans="1:6" ht="15" thickBot="1" x14ac:dyDescent="0.4">
      <c r="A786" s="6">
        <v>785</v>
      </c>
      <c r="B786" s="7" t="s">
        <v>31</v>
      </c>
      <c r="C786" s="8">
        <v>44458</v>
      </c>
      <c r="D786" s="9" t="s">
        <v>26</v>
      </c>
      <c r="E786" s="9">
        <v>2</v>
      </c>
      <c r="F786" s="9">
        <v>106</v>
      </c>
    </row>
    <row r="787" spans="1:6" ht="15" thickBot="1" x14ac:dyDescent="0.4">
      <c r="A787" s="6">
        <v>786</v>
      </c>
      <c r="B787" s="7" t="s">
        <v>31</v>
      </c>
      <c r="C787" s="8">
        <v>44458</v>
      </c>
      <c r="D787" s="9" t="s">
        <v>29</v>
      </c>
      <c r="E787" s="9">
        <v>0</v>
      </c>
      <c r="F787" s="9">
        <v>112</v>
      </c>
    </row>
    <row r="788" spans="1:6" ht="15" thickBot="1" x14ac:dyDescent="0.4">
      <c r="A788" s="6">
        <v>787</v>
      </c>
      <c r="B788" s="7" t="s">
        <v>32</v>
      </c>
      <c r="C788" s="8">
        <v>44459</v>
      </c>
      <c r="D788" s="9" t="s">
        <v>24</v>
      </c>
      <c r="E788" s="9">
        <v>4</v>
      </c>
      <c r="F788" s="9">
        <v>100</v>
      </c>
    </row>
    <row r="789" spans="1:6" ht="15" thickBot="1" x14ac:dyDescent="0.4">
      <c r="A789" s="6">
        <v>788</v>
      </c>
      <c r="B789" s="7" t="s">
        <v>32</v>
      </c>
      <c r="C789" s="8">
        <v>44459</v>
      </c>
      <c r="D789" s="9" t="s">
        <v>26</v>
      </c>
      <c r="E789" s="9">
        <v>5</v>
      </c>
      <c r="F789" s="9">
        <v>95</v>
      </c>
    </row>
    <row r="790" spans="1:6" ht="15" thickBot="1" x14ac:dyDescent="0.4">
      <c r="A790" s="6">
        <v>789</v>
      </c>
      <c r="B790" s="7" t="s">
        <v>32</v>
      </c>
      <c r="C790" s="8">
        <v>44459</v>
      </c>
      <c r="D790" s="9" t="s">
        <v>29</v>
      </c>
      <c r="E790" s="9">
        <v>0</v>
      </c>
      <c r="F790" s="9">
        <v>104</v>
      </c>
    </row>
    <row r="791" spans="1:6" ht="15" thickBot="1" x14ac:dyDescent="0.4">
      <c r="A791" s="6">
        <v>790</v>
      </c>
      <c r="B791" s="7" t="s">
        <v>33</v>
      </c>
      <c r="C791" s="8">
        <v>44460</v>
      </c>
      <c r="D791" s="9" t="s">
        <v>24</v>
      </c>
      <c r="E791" s="9">
        <v>1</v>
      </c>
      <c r="F791" s="9">
        <v>89</v>
      </c>
    </row>
    <row r="792" spans="1:6" ht="15" thickBot="1" x14ac:dyDescent="0.4">
      <c r="A792" s="6">
        <v>791</v>
      </c>
      <c r="B792" s="7" t="s">
        <v>33</v>
      </c>
      <c r="C792" s="8">
        <v>44460</v>
      </c>
      <c r="D792" s="9" t="s">
        <v>26</v>
      </c>
      <c r="E792" s="9">
        <v>0</v>
      </c>
      <c r="F792" s="9">
        <v>106</v>
      </c>
    </row>
    <row r="793" spans="1:6" ht="15" thickBot="1" x14ac:dyDescent="0.4">
      <c r="A793" s="6">
        <v>792</v>
      </c>
      <c r="B793" s="7" t="s">
        <v>33</v>
      </c>
      <c r="C793" s="8">
        <v>44460</v>
      </c>
      <c r="D793" s="9" t="s">
        <v>29</v>
      </c>
      <c r="E793" s="9">
        <v>2</v>
      </c>
      <c r="F793" s="9">
        <v>103</v>
      </c>
    </row>
    <row r="794" spans="1:6" ht="15" thickBot="1" x14ac:dyDescent="0.4">
      <c r="A794" s="6">
        <v>793</v>
      </c>
      <c r="B794" s="7" t="s">
        <v>34</v>
      </c>
      <c r="C794" s="8">
        <v>44461</v>
      </c>
      <c r="D794" s="9" t="s">
        <v>24</v>
      </c>
      <c r="E794" s="9">
        <v>1</v>
      </c>
      <c r="F794" s="9">
        <v>95</v>
      </c>
    </row>
    <row r="795" spans="1:6" ht="15" thickBot="1" x14ac:dyDescent="0.4">
      <c r="A795" s="6">
        <v>794</v>
      </c>
      <c r="B795" s="7" t="s">
        <v>34</v>
      </c>
      <c r="C795" s="8">
        <v>44461</v>
      </c>
      <c r="D795" s="9" t="s">
        <v>26</v>
      </c>
      <c r="E795" s="9">
        <v>2</v>
      </c>
      <c r="F795" s="9">
        <v>103</v>
      </c>
    </row>
    <row r="796" spans="1:6" ht="15" thickBot="1" x14ac:dyDescent="0.4">
      <c r="A796" s="6">
        <v>795</v>
      </c>
      <c r="B796" s="7" t="s">
        <v>34</v>
      </c>
      <c r="C796" s="8">
        <v>44461</v>
      </c>
      <c r="D796" s="9" t="s">
        <v>29</v>
      </c>
      <c r="E796" s="9">
        <v>1</v>
      </c>
      <c r="F796" s="9">
        <v>110</v>
      </c>
    </row>
    <row r="797" spans="1:6" ht="15" thickBot="1" x14ac:dyDescent="0.4">
      <c r="A797" s="6">
        <v>796</v>
      </c>
      <c r="B797" s="7" t="s">
        <v>35</v>
      </c>
      <c r="C797" s="8">
        <v>44462</v>
      </c>
      <c r="D797" s="9" t="s">
        <v>24</v>
      </c>
      <c r="E797" s="9">
        <v>4</v>
      </c>
      <c r="F797" s="9">
        <v>103</v>
      </c>
    </row>
    <row r="798" spans="1:6" ht="15" thickBot="1" x14ac:dyDescent="0.4">
      <c r="A798" s="6">
        <v>797</v>
      </c>
      <c r="B798" s="7" t="s">
        <v>35</v>
      </c>
      <c r="C798" s="8">
        <v>44462</v>
      </c>
      <c r="D798" s="9" t="s">
        <v>26</v>
      </c>
      <c r="E798" s="9">
        <v>1</v>
      </c>
      <c r="F798" s="9">
        <v>104</v>
      </c>
    </row>
    <row r="799" spans="1:6" ht="15" thickBot="1" x14ac:dyDescent="0.4">
      <c r="A799" s="6">
        <v>798</v>
      </c>
      <c r="B799" s="7" t="s">
        <v>35</v>
      </c>
      <c r="C799" s="8">
        <v>44462</v>
      </c>
      <c r="D799" s="9" t="s">
        <v>29</v>
      </c>
      <c r="E799" s="9">
        <v>0</v>
      </c>
      <c r="F799" s="9">
        <v>111</v>
      </c>
    </row>
    <row r="800" spans="1:6" ht="15" thickBot="1" x14ac:dyDescent="0.4">
      <c r="A800" s="6">
        <v>799</v>
      </c>
      <c r="B800" s="7" t="s">
        <v>23</v>
      </c>
      <c r="C800" s="8">
        <v>44463</v>
      </c>
      <c r="D800" s="9" t="s">
        <v>24</v>
      </c>
      <c r="E800" s="9">
        <v>3</v>
      </c>
      <c r="F800" s="9">
        <v>115</v>
      </c>
    </row>
    <row r="801" spans="1:6" ht="15" thickBot="1" x14ac:dyDescent="0.4">
      <c r="A801" s="6">
        <v>800</v>
      </c>
      <c r="B801" s="7" t="s">
        <v>23</v>
      </c>
      <c r="C801" s="8">
        <v>44463</v>
      </c>
      <c r="D801" s="9" t="s">
        <v>26</v>
      </c>
      <c r="E801" s="9">
        <v>3</v>
      </c>
      <c r="F801" s="9">
        <v>101</v>
      </c>
    </row>
    <row r="802" spans="1:6" ht="15" thickBot="1" x14ac:dyDescent="0.4">
      <c r="A802" s="6">
        <v>801</v>
      </c>
      <c r="B802" s="7" t="s">
        <v>23</v>
      </c>
      <c r="C802" s="8">
        <v>44463</v>
      </c>
      <c r="D802" s="9" t="s">
        <v>29</v>
      </c>
      <c r="E802" s="9">
        <v>1</v>
      </c>
      <c r="F802" s="9">
        <v>102</v>
      </c>
    </row>
    <row r="803" spans="1:6" ht="15" thickBot="1" x14ac:dyDescent="0.4">
      <c r="A803" s="6">
        <v>802</v>
      </c>
      <c r="B803" s="7" t="s">
        <v>30</v>
      </c>
      <c r="C803" s="8">
        <v>44464</v>
      </c>
      <c r="D803" s="9" t="s">
        <v>24</v>
      </c>
      <c r="E803" s="9">
        <v>1</v>
      </c>
      <c r="F803" s="9">
        <v>92</v>
      </c>
    </row>
    <row r="804" spans="1:6" ht="15" thickBot="1" x14ac:dyDescent="0.4">
      <c r="A804" s="6">
        <v>803</v>
      </c>
      <c r="B804" s="7" t="s">
        <v>30</v>
      </c>
      <c r="C804" s="8">
        <v>44464</v>
      </c>
      <c r="D804" s="9" t="s">
        <v>26</v>
      </c>
      <c r="E804" s="9">
        <v>0</v>
      </c>
      <c r="F804" s="9">
        <v>100</v>
      </c>
    </row>
    <row r="805" spans="1:6" ht="15" thickBot="1" x14ac:dyDescent="0.4">
      <c r="A805" s="6">
        <v>804</v>
      </c>
      <c r="B805" s="7" t="s">
        <v>30</v>
      </c>
      <c r="C805" s="8">
        <v>44464</v>
      </c>
      <c r="D805" s="9" t="s">
        <v>29</v>
      </c>
      <c r="E805" s="9">
        <v>1</v>
      </c>
      <c r="F805" s="9">
        <v>107</v>
      </c>
    </row>
    <row r="806" spans="1:6" ht="15" thickBot="1" x14ac:dyDescent="0.4">
      <c r="A806" s="6">
        <v>805</v>
      </c>
      <c r="B806" s="7" t="s">
        <v>31</v>
      </c>
      <c r="C806" s="8">
        <v>44465</v>
      </c>
      <c r="D806" s="9" t="s">
        <v>24</v>
      </c>
      <c r="E806" s="9">
        <v>0</v>
      </c>
      <c r="F806" s="9">
        <v>99</v>
      </c>
    </row>
    <row r="807" spans="1:6" ht="15" thickBot="1" x14ac:dyDescent="0.4">
      <c r="A807" s="6">
        <v>806</v>
      </c>
      <c r="B807" s="7" t="s">
        <v>31</v>
      </c>
      <c r="C807" s="8">
        <v>44465</v>
      </c>
      <c r="D807" s="9" t="s">
        <v>26</v>
      </c>
      <c r="E807" s="9">
        <v>3</v>
      </c>
      <c r="F807" s="9">
        <v>109</v>
      </c>
    </row>
    <row r="808" spans="1:6" ht="15" thickBot="1" x14ac:dyDescent="0.4">
      <c r="A808" s="6">
        <v>807</v>
      </c>
      <c r="B808" s="7" t="s">
        <v>31</v>
      </c>
      <c r="C808" s="8">
        <v>44465</v>
      </c>
      <c r="D808" s="9" t="s">
        <v>29</v>
      </c>
      <c r="E808" s="9">
        <v>0</v>
      </c>
      <c r="F808" s="9">
        <v>104</v>
      </c>
    </row>
    <row r="809" spans="1:6" ht="15" thickBot="1" x14ac:dyDescent="0.4">
      <c r="A809" s="6">
        <v>808</v>
      </c>
      <c r="B809" s="7" t="s">
        <v>32</v>
      </c>
      <c r="C809" s="8">
        <v>44466</v>
      </c>
      <c r="D809" s="9" t="s">
        <v>24</v>
      </c>
      <c r="E809" s="9">
        <v>6</v>
      </c>
      <c r="F809" s="9">
        <v>93</v>
      </c>
    </row>
    <row r="810" spans="1:6" ht="15" thickBot="1" x14ac:dyDescent="0.4">
      <c r="A810" s="6">
        <v>809</v>
      </c>
      <c r="B810" s="7" t="s">
        <v>32</v>
      </c>
      <c r="C810" s="8">
        <v>44466</v>
      </c>
      <c r="D810" s="9" t="s">
        <v>26</v>
      </c>
      <c r="E810" s="9">
        <v>2</v>
      </c>
      <c r="F810" s="9">
        <v>108</v>
      </c>
    </row>
    <row r="811" spans="1:6" ht="15" thickBot="1" x14ac:dyDescent="0.4">
      <c r="A811" s="6">
        <v>810</v>
      </c>
      <c r="B811" s="7" t="s">
        <v>32</v>
      </c>
      <c r="C811" s="8">
        <v>44466</v>
      </c>
      <c r="D811" s="9" t="s">
        <v>29</v>
      </c>
      <c r="E811" s="9">
        <v>1</v>
      </c>
      <c r="F811" s="9">
        <v>98</v>
      </c>
    </row>
    <row r="812" spans="1:6" ht="15" thickBot="1" x14ac:dyDescent="0.4">
      <c r="A812" s="6">
        <v>811</v>
      </c>
      <c r="B812" s="7" t="s">
        <v>33</v>
      </c>
      <c r="C812" s="8">
        <v>44467</v>
      </c>
      <c r="D812" s="9" t="s">
        <v>24</v>
      </c>
      <c r="E812" s="9">
        <v>4</v>
      </c>
      <c r="F812" s="9">
        <v>100</v>
      </c>
    </row>
    <row r="813" spans="1:6" ht="15" thickBot="1" x14ac:dyDescent="0.4">
      <c r="A813" s="6">
        <v>812</v>
      </c>
      <c r="B813" s="7" t="s">
        <v>33</v>
      </c>
      <c r="C813" s="8">
        <v>44467</v>
      </c>
      <c r="D813" s="9" t="s">
        <v>26</v>
      </c>
      <c r="E813" s="9">
        <v>1</v>
      </c>
      <c r="F813" s="9">
        <v>96</v>
      </c>
    </row>
    <row r="814" spans="1:6" ht="15" thickBot="1" x14ac:dyDescent="0.4">
      <c r="A814" s="6">
        <v>813</v>
      </c>
      <c r="B814" s="7" t="s">
        <v>33</v>
      </c>
      <c r="C814" s="8">
        <v>44467</v>
      </c>
      <c r="D814" s="9" t="s">
        <v>29</v>
      </c>
      <c r="E814" s="9">
        <v>1</v>
      </c>
      <c r="F814" s="9">
        <v>103</v>
      </c>
    </row>
    <row r="815" spans="1:6" ht="15" thickBot="1" x14ac:dyDescent="0.4">
      <c r="A815" s="6">
        <v>814</v>
      </c>
      <c r="B815" s="7" t="s">
        <v>34</v>
      </c>
      <c r="C815" s="8">
        <v>44468</v>
      </c>
      <c r="D815" s="9" t="s">
        <v>24</v>
      </c>
      <c r="E815" s="9">
        <v>2</v>
      </c>
      <c r="F815" s="9">
        <v>98</v>
      </c>
    </row>
    <row r="816" spans="1:6" ht="15" thickBot="1" x14ac:dyDescent="0.4">
      <c r="A816" s="6">
        <v>815</v>
      </c>
      <c r="B816" s="7" t="s">
        <v>34</v>
      </c>
      <c r="C816" s="8">
        <v>44468</v>
      </c>
      <c r="D816" s="9" t="s">
        <v>26</v>
      </c>
      <c r="E816" s="9">
        <v>1</v>
      </c>
      <c r="F816" s="9">
        <v>92</v>
      </c>
    </row>
    <row r="817" spans="1:6" ht="15" thickBot="1" x14ac:dyDescent="0.4">
      <c r="A817" s="6">
        <v>816</v>
      </c>
      <c r="B817" s="7" t="s">
        <v>34</v>
      </c>
      <c r="C817" s="8">
        <v>44468</v>
      </c>
      <c r="D817" s="9" t="s">
        <v>29</v>
      </c>
      <c r="E817" s="9">
        <v>0</v>
      </c>
      <c r="F817" s="9">
        <v>97</v>
      </c>
    </row>
    <row r="818" spans="1:6" ht="15" thickBot="1" x14ac:dyDescent="0.4">
      <c r="A818" s="6">
        <v>817</v>
      </c>
      <c r="B818" s="7" t="s">
        <v>35</v>
      </c>
      <c r="C818" s="8">
        <v>44469</v>
      </c>
      <c r="D818" s="9" t="s">
        <v>24</v>
      </c>
      <c r="E818" s="9">
        <v>7</v>
      </c>
      <c r="F818" s="9">
        <v>95</v>
      </c>
    </row>
    <row r="819" spans="1:6" ht="15" thickBot="1" x14ac:dyDescent="0.4">
      <c r="A819" s="6">
        <v>818</v>
      </c>
      <c r="B819" s="7" t="s">
        <v>35</v>
      </c>
      <c r="C819" s="8">
        <v>44469</v>
      </c>
      <c r="D819" s="9" t="s">
        <v>26</v>
      </c>
      <c r="E819" s="9">
        <v>1</v>
      </c>
      <c r="F819" s="9">
        <v>105</v>
      </c>
    </row>
    <row r="820" spans="1:6" ht="15" thickBot="1" x14ac:dyDescent="0.4">
      <c r="A820" s="6">
        <v>819</v>
      </c>
      <c r="B820" s="7" t="s">
        <v>35</v>
      </c>
      <c r="C820" s="8">
        <v>44469</v>
      </c>
      <c r="D820" s="9" t="s">
        <v>29</v>
      </c>
      <c r="E820" s="9">
        <v>0</v>
      </c>
      <c r="F820" s="9">
        <v>99</v>
      </c>
    </row>
    <row r="821" spans="1:6" ht="15" thickBot="1" x14ac:dyDescent="0.4">
      <c r="A821" s="6">
        <v>820</v>
      </c>
      <c r="B821" s="7" t="s">
        <v>23</v>
      </c>
      <c r="C821" s="8">
        <v>44470</v>
      </c>
      <c r="D821" s="9" t="s">
        <v>24</v>
      </c>
      <c r="E821" s="9">
        <v>0</v>
      </c>
      <c r="F821" s="9">
        <v>102</v>
      </c>
    </row>
    <row r="822" spans="1:6" ht="15" thickBot="1" x14ac:dyDescent="0.4">
      <c r="A822" s="6">
        <v>821</v>
      </c>
      <c r="B822" s="7" t="s">
        <v>23</v>
      </c>
      <c r="C822" s="8">
        <v>44470</v>
      </c>
      <c r="D822" s="9" t="s">
        <v>26</v>
      </c>
      <c r="E822" s="9">
        <v>1</v>
      </c>
      <c r="F822" s="9">
        <v>105</v>
      </c>
    </row>
    <row r="823" spans="1:6" ht="15" thickBot="1" x14ac:dyDescent="0.4">
      <c r="A823" s="6">
        <v>822</v>
      </c>
      <c r="B823" s="7" t="s">
        <v>23</v>
      </c>
      <c r="C823" s="8">
        <v>44470</v>
      </c>
      <c r="D823" s="9" t="s">
        <v>29</v>
      </c>
      <c r="E823" s="9">
        <v>0</v>
      </c>
      <c r="F823" s="9">
        <v>100</v>
      </c>
    </row>
    <row r="824" spans="1:6" ht="15" thickBot="1" x14ac:dyDescent="0.4">
      <c r="A824" s="6">
        <v>823</v>
      </c>
      <c r="B824" s="7" t="s">
        <v>30</v>
      </c>
      <c r="C824" s="8">
        <v>44471</v>
      </c>
      <c r="D824" s="9" t="s">
        <v>24</v>
      </c>
      <c r="E824" s="9">
        <v>2</v>
      </c>
      <c r="F824" s="9">
        <v>99</v>
      </c>
    </row>
    <row r="825" spans="1:6" ht="15" thickBot="1" x14ac:dyDescent="0.4">
      <c r="A825" s="6">
        <v>824</v>
      </c>
      <c r="B825" s="7" t="s">
        <v>30</v>
      </c>
      <c r="C825" s="8">
        <v>44471</v>
      </c>
      <c r="D825" s="9" t="s">
        <v>26</v>
      </c>
      <c r="E825" s="9">
        <v>6</v>
      </c>
      <c r="F825" s="9">
        <v>112</v>
      </c>
    </row>
    <row r="826" spans="1:6" ht="15" thickBot="1" x14ac:dyDescent="0.4">
      <c r="A826" s="6">
        <v>825</v>
      </c>
      <c r="B826" s="7" t="s">
        <v>30</v>
      </c>
      <c r="C826" s="8">
        <v>44471</v>
      </c>
      <c r="D826" s="9" t="s">
        <v>29</v>
      </c>
      <c r="E826" s="9">
        <v>1</v>
      </c>
      <c r="F826" s="9">
        <v>105</v>
      </c>
    </row>
    <row r="827" spans="1:6" ht="15" thickBot="1" x14ac:dyDescent="0.4">
      <c r="A827" s="6">
        <v>826</v>
      </c>
      <c r="B827" s="7" t="s">
        <v>31</v>
      </c>
      <c r="C827" s="8">
        <v>44472</v>
      </c>
      <c r="D827" s="9" t="s">
        <v>24</v>
      </c>
      <c r="E827" s="9">
        <v>4</v>
      </c>
      <c r="F827" s="9">
        <v>98</v>
      </c>
    </row>
    <row r="828" spans="1:6" ht="15" thickBot="1" x14ac:dyDescent="0.4">
      <c r="A828" s="6">
        <v>827</v>
      </c>
      <c r="B828" s="7" t="s">
        <v>31</v>
      </c>
      <c r="C828" s="8">
        <v>44472</v>
      </c>
      <c r="D828" s="9" t="s">
        <v>26</v>
      </c>
      <c r="E828" s="9">
        <v>2</v>
      </c>
      <c r="F828" s="9">
        <v>103</v>
      </c>
    </row>
    <row r="829" spans="1:6" ht="15" thickBot="1" x14ac:dyDescent="0.4">
      <c r="A829" s="6">
        <v>828</v>
      </c>
      <c r="B829" s="7" t="s">
        <v>31</v>
      </c>
      <c r="C829" s="8">
        <v>44472</v>
      </c>
      <c r="D829" s="9" t="s">
        <v>29</v>
      </c>
      <c r="E829" s="9">
        <v>0</v>
      </c>
      <c r="F829" s="9">
        <v>108</v>
      </c>
    </row>
    <row r="830" spans="1:6" ht="15" thickBot="1" x14ac:dyDescent="0.4">
      <c r="A830" s="6">
        <v>829</v>
      </c>
      <c r="B830" s="7" t="s">
        <v>32</v>
      </c>
      <c r="C830" s="8">
        <v>44473</v>
      </c>
      <c r="D830" s="9" t="s">
        <v>24</v>
      </c>
      <c r="E830" s="9">
        <v>5</v>
      </c>
      <c r="F830" s="9">
        <v>88</v>
      </c>
    </row>
    <row r="831" spans="1:6" ht="15" thickBot="1" x14ac:dyDescent="0.4">
      <c r="A831" s="6">
        <v>830</v>
      </c>
      <c r="B831" s="7" t="s">
        <v>32</v>
      </c>
      <c r="C831" s="8">
        <v>44473</v>
      </c>
      <c r="D831" s="9" t="s">
        <v>26</v>
      </c>
      <c r="E831" s="9">
        <v>2</v>
      </c>
      <c r="F831" s="9">
        <v>96</v>
      </c>
    </row>
    <row r="832" spans="1:6" ht="15" thickBot="1" x14ac:dyDescent="0.4">
      <c r="A832" s="6">
        <v>831</v>
      </c>
      <c r="B832" s="7" t="s">
        <v>32</v>
      </c>
      <c r="C832" s="8">
        <v>44473</v>
      </c>
      <c r="D832" s="9" t="s">
        <v>29</v>
      </c>
      <c r="E832" s="9">
        <v>1</v>
      </c>
      <c r="F832" s="9">
        <v>103</v>
      </c>
    </row>
    <row r="833" spans="1:6" ht="15" thickBot="1" x14ac:dyDescent="0.4">
      <c r="A833" s="6">
        <v>832</v>
      </c>
      <c r="B833" s="7" t="s">
        <v>33</v>
      </c>
      <c r="C833" s="8">
        <v>44474</v>
      </c>
      <c r="D833" s="9" t="s">
        <v>24</v>
      </c>
      <c r="E833" s="9">
        <v>6</v>
      </c>
      <c r="F833" s="9">
        <v>100</v>
      </c>
    </row>
    <row r="834" spans="1:6" ht="15" thickBot="1" x14ac:dyDescent="0.4">
      <c r="A834" s="6">
        <v>833</v>
      </c>
      <c r="B834" s="7" t="s">
        <v>33</v>
      </c>
      <c r="C834" s="8">
        <v>44474</v>
      </c>
      <c r="D834" s="9" t="s">
        <v>26</v>
      </c>
      <c r="E834" s="9">
        <v>0</v>
      </c>
      <c r="F834" s="9">
        <v>103</v>
      </c>
    </row>
    <row r="835" spans="1:6" ht="15" thickBot="1" x14ac:dyDescent="0.4">
      <c r="A835" s="6">
        <v>834</v>
      </c>
      <c r="B835" s="7" t="s">
        <v>33</v>
      </c>
      <c r="C835" s="8">
        <v>44474</v>
      </c>
      <c r="D835" s="9" t="s">
        <v>29</v>
      </c>
      <c r="E835" s="9">
        <v>0</v>
      </c>
      <c r="F835" s="9">
        <v>104</v>
      </c>
    </row>
    <row r="836" spans="1:6" ht="15" thickBot="1" x14ac:dyDescent="0.4">
      <c r="A836" s="6">
        <v>835</v>
      </c>
      <c r="B836" s="7" t="s">
        <v>34</v>
      </c>
      <c r="C836" s="8">
        <v>44475</v>
      </c>
      <c r="D836" s="9" t="s">
        <v>24</v>
      </c>
      <c r="E836" s="9">
        <v>2</v>
      </c>
      <c r="F836" s="9">
        <v>107</v>
      </c>
    </row>
    <row r="837" spans="1:6" ht="15" thickBot="1" x14ac:dyDescent="0.4">
      <c r="A837" s="6">
        <v>836</v>
      </c>
      <c r="B837" s="7" t="s">
        <v>34</v>
      </c>
      <c r="C837" s="8">
        <v>44475</v>
      </c>
      <c r="D837" s="9" t="s">
        <v>26</v>
      </c>
      <c r="E837" s="9">
        <v>0</v>
      </c>
      <c r="F837" s="9">
        <v>99</v>
      </c>
    </row>
    <row r="838" spans="1:6" ht="15" thickBot="1" x14ac:dyDescent="0.4">
      <c r="A838" s="6">
        <v>837</v>
      </c>
      <c r="B838" s="7" t="s">
        <v>34</v>
      </c>
      <c r="C838" s="8">
        <v>44475</v>
      </c>
      <c r="D838" s="9" t="s">
        <v>29</v>
      </c>
      <c r="E838" s="9">
        <v>1</v>
      </c>
      <c r="F838" s="9">
        <v>105</v>
      </c>
    </row>
    <row r="839" spans="1:6" ht="15" thickBot="1" x14ac:dyDescent="0.4">
      <c r="A839" s="6">
        <v>838</v>
      </c>
      <c r="B839" s="7" t="s">
        <v>35</v>
      </c>
      <c r="C839" s="8">
        <v>44476</v>
      </c>
      <c r="D839" s="9" t="s">
        <v>24</v>
      </c>
      <c r="E839" s="9">
        <v>4</v>
      </c>
      <c r="F839" s="9">
        <v>99</v>
      </c>
    </row>
    <row r="840" spans="1:6" ht="15" thickBot="1" x14ac:dyDescent="0.4">
      <c r="A840" s="6">
        <v>839</v>
      </c>
      <c r="B840" s="7" t="s">
        <v>35</v>
      </c>
      <c r="C840" s="8">
        <v>44476</v>
      </c>
      <c r="D840" s="9" t="s">
        <v>26</v>
      </c>
      <c r="E840" s="9">
        <v>5</v>
      </c>
      <c r="F840" s="9">
        <v>107</v>
      </c>
    </row>
    <row r="841" spans="1:6" ht="15" thickBot="1" x14ac:dyDescent="0.4">
      <c r="A841" s="6">
        <v>840</v>
      </c>
      <c r="B841" s="7" t="s">
        <v>35</v>
      </c>
      <c r="C841" s="8">
        <v>44476</v>
      </c>
      <c r="D841" s="9" t="s">
        <v>29</v>
      </c>
      <c r="E841" s="9">
        <v>0</v>
      </c>
      <c r="F841" s="9">
        <v>110</v>
      </c>
    </row>
    <row r="842" spans="1:6" ht="15" thickBot="1" x14ac:dyDescent="0.4">
      <c r="A842" s="6">
        <v>841</v>
      </c>
      <c r="B842" s="7" t="s">
        <v>23</v>
      </c>
      <c r="C842" s="8">
        <v>44477</v>
      </c>
      <c r="D842" s="9" t="s">
        <v>24</v>
      </c>
      <c r="E842" s="9">
        <v>5</v>
      </c>
      <c r="F842" s="9">
        <v>103</v>
      </c>
    </row>
    <row r="843" spans="1:6" ht="15" thickBot="1" x14ac:dyDescent="0.4">
      <c r="A843" s="6">
        <v>842</v>
      </c>
      <c r="B843" s="7" t="s">
        <v>23</v>
      </c>
      <c r="C843" s="8">
        <v>44477</v>
      </c>
      <c r="D843" s="9" t="s">
        <v>26</v>
      </c>
      <c r="E843" s="9">
        <v>0</v>
      </c>
      <c r="F843" s="9">
        <v>107</v>
      </c>
    </row>
    <row r="844" spans="1:6" ht="15" thickBot="1" x14ac:dyDescent="0.4">
      <c r="A844" s="6">
        <v>843</v>
      </c>
      <c r="B844" s="7" t="s">
        <v>23</v>
      </c>
      <c r="C844" s="8">
        <v>44477</v>
      </c>
      <c r="D844" s="9" t="s">
        <v>29</v>
      </c>
      <c r="E844" s="9">
        <v>0</v>
      </c>
      <c r="F844" s="9">
        <v>113</v>
      </c>
    </row>
    <row r="845" spans="1:6" ht="15" thickBot="1" x14ac:dyDescent="0.4">
      <c r="A845" s="6">
        <v>844</v>
      </c>
      <c r="B845" s="7" t="s">
        <v>30</v>
      </c>
      <c r="C845" s="8">
        <v>44478</v>
      </c>
      <c r="D845" s="9" t="s">
        <v>24</v>
      </c>
      <c r="E845" s="9">
        <v>1</v>
      </c>
      <c r="F845" s="9">
        <v>96</v>
      </c>
    </row>
    <row r="846" spans="1:6" ht="15" thickBot="1" x14ac:dyDescent="0.4">
      <c r="A846" s="6">
        <v>845</v>
      </c>
      <c r="B846" s="7" t="s">
        <v>30</v>
      </c>
      <c r="C846" s="8">
        <v>44478</v>
      </c>
      <c r="D846" s="9" t="s">
        <v>26</v>
      </c>
      <c r="E846" s="9">
        <v>3</v>
      </c>
      <c r="F846" s="9">
        <v>103</v>
      </c>
    </row>
    <row r="847" spans="1:6" ht="15" thickBot="1" x14ac:dyDescent="0.4">
      <c r="A847" s="6">
        <v>846</v>
      </c>
      <c r="B847" s="7" t="s">
        <v>30</v>
      </c>
      <c r="C847" s="8">
        <v>44478</v>
      </c>
      <c r="D847" s="9" t="s">
        <v>29</v>
      </c>
      <c r="E847" s="9">
        <v>4</v>
      </c>
      <c r="F847" s="9">
        <v>97</v>
      </c>
    </row>
    <row r="848" spans="1:6" ht="15" thickBot="1" x14ac:dyDescent="0.4">
      <c r="A848" s="6">
        <v>847</v>
      </c>
      <c r="B848" s="7" t="s">
        <v>31</v>
      </c>
      <c r="C848" s="8">
        <v>44479</v>
      </c>
      <c r="D848" s="9" t="s">
        <v>24</v>
      </c>
      <c r="E848" s="9">
        <v>6</v>
      </c>
      <c r="F848" s="9">
        <v>103</v>
      </c>
    </row>
    <row r="849" spans="1:6" ht="15" thickBot="1" x14ac:dyDescent="0.4">
      <c r="A849" s="6">
        <v>848</v>
      </c>
      <c r="B849" s="7" t="s">
        <v>31</v>
      </c>
      <c r="C849" s="8">
        <v>44479</v>
      </c>
      <c r="D849" s="9" t="s">
        <v>26</v>
      </c>
      <c r="E849" s="9">
        <v>2</v>
      </c>
      <c r="F849" s="9">
        <v>107</v>
      </c>
    </row>
    <row r="850" spans="1:6" ht="15" thickBot="1" x14ac:dyDescent="0.4">
      <c r="A850" s="6">
        <v>849</v>
      </c>
      <c r="B850" s="7" t="s">
        <v>31</v>
      </c>
      <c r="C850" s="8">
        <v>44479</v>
      </c>
      <c r="D850" s="9" t="s">
        <v>29</v>
      </c>
      <c r="E850" s="9">
        <v>0</v>
      </c>
      <c r="F850" s="9">
        <v>100</v>
      </c>
    </row>
    <row r="851" spans="1:6" ht="15" thickBot="1" x14ac:dyDescent="0.4">
      <c r="A851" s="6">
        <v>850</v>
      </c>
      <c r="B851" s="7" t="s">
        <v>32</v>
      </c>
      <c r="C851" s="8">
        <v>44480</v>
      </c>
      <c r="D851" s="9" t="s">
        <v>24</v>
      </c>
      <c r="E851" s="9">
        <v>4</v>
      </c>
      <c r="F851" s="9">
        <v>99</v>
      </c>
    </row>
    <row r="852" spans="1:6" ht="15" thickBot="1" x14ac:dyDescent="0.4">
      <c r="A852" s="6">
        <v>851</v>
      </c>
      <c r="B852" s="7" t="s">
        <v>32</v>
      </c>
      <c r="C852" s="8">
        <v>44480</v>
      </c>
      <c r="D852" s="9" t="s">
        <v>26</v>
      </c>
      <c r="E852" s="9">
        <v>1</v>
      </c>
      <c r="F852" s="9">
        <v>105</v>
      </c>
    </row>
    <row r="853" spans="1:6" ht="15" thickBot="1" x14ac:dyDescent="0.4">
      <c r="A853" s="6">
        <v>852</v>
      </c>
      <c r="B853" s="7" t="s">
        <v>32</v>
      </c>
      <c r="C853" s="8">
        <v>44480</v>
      </c>
      <c r="D853" s="9" t="s">
        <v>29</v>
      </c>
      <c r="E853" s="9">
        <v>2</v>
      </c>
      <c r="F853" s="9">
        <v>110</v>
      </c>
    </row>
    <row r="854" spans="1:6" ht="15" thickBot="1" x14ac:dyDescent="0.4">
      <c r="A854" s="6">
        <v>853</v>
      </c>
      <c r="B854" s="7" t="s">
        <v>33</v>
      </c>
      <c r="C854" s="8">
        <v>44481</v>
      </c>
      <c r="D854" s="9" t="s">
        <v>24</v>
      </c>
      <c r="E854" s="9">
        <v>6</v>
      </c>
      <c r="F854" s="9">
        <v>102</v>
      </c>
    </row>
    <row r="855" spans="1:6" ht="15" thickBot="1" x14ac:dyDescent="0.4">
      <c r="A855" s="6">
        <v>854</v>
      </c>
      <c r="B855" s="7" t="s">
        <v>33</v>
      </c>
      <c r="C855" s="8">
        <v>44481</v>
      </c>
      <c r="D855" s="9" t="s">
        <v>26</v>
      </c>
      <c r="E855" s="9">
        <v>2</v>
      </c>
      <c r="F855" s="9">
        <v>102</v>
      </c>
    </row>
    <row r="856" spans="1:6" ht="15" thickBot="1" x14ac:dyDescent="0.4">
      <c r="A856" s="6">
        <v>855</v>
      </c>
      <c r="B856" s="7" t="s">
        <v>33</v>
      </c>
      <c r="C856" s="8">
        <v>44481</v>
      </c>
      <c r="D856" s="9" t="s">
        <v>29</v>
      </c>
      <c r="E856" s="9">
        <v>0</v>
      </c>
      <c r="F856" s="9">
        <v>109</v>
      </c>
    </row>
    <row r="857" spans="1:6" ht="15" thickBot="1" x14ac:dyDescent="0.4">
      <c r="A857" s="6">
        <v>856</v>
      </c>
      <c r="B857" s="7" t="s">
        <v>34</v>
      </c>
      <c r="C857" s="8">
        <v>44482</v>
      </c>
      <c r="D857" s="9" t="s">
        <v>24</v>
      </c>
      <c r="E857" s="9">
        <v>4</v>
      </c>
      <c r="F857" s="9">
        <v>101</v>
      </c>
    </row>
    <row r="858" spans="1:6" ht="15" thickBot="1" x14ac:dyDescent="0.4">
      <c r="A858" s="6">
        <v>857</v>
      </c>
      <c r="B858" s="7" t="s">
        <v>34</v>
      </c>
      <c r="C858" s="8">
        <v>44482</v>
      </c>
      <c r="D858" s="9" t="s">
        <v>26</v>
      </c>
      <c r="E858" s="9">
        <v>4</v>
      </c>
      <c r="F858" s="9">
        <v>105</v>
      </c>
    </row>
    <row r="859" spans="1:6" ht="15" thickBot="1" x14ac:dyDescent="0.4">
      <c r="A859" s="6">
        <v>858</v>
      </c>
      <c r="B859" s="7" t="s">
        <v>34</v>
      </c>
      <c r="C859" s="8">
        <v>44482</v>
      </c>
      <c r="D859" s="9" t="s">
        <v>29</v>
      </c>
      <c r="E859" s="9">
        <v>0</v>
      </c>
      <c r="F859" s="9">
        <v>102</v>
      </c>
    </row>
    <row r="860" spans="1:6" ht="15" thickBot="1" x14ac:dyDescent="0.4">
      <c r="A860" s="6">
        <v>859</v>
      </c>
      <c r="B860" s="7" t="s">
        <v>35</v>
      </c>
      <c r="C860" s="8">
        <v>44483</v>
      </c>
      <c r="D860" s="9" t="s">
        <v>24</v>
      </c>
      <c r="E860" s="9">
        <v>2</v>
      </c>
      <c r="F860" s="9">
        <v>102</v>
      </c>
    </row>
    <row r="861" spans="1:6" ht="15" thickBot="1" x14ac:dyDescent="0.4">
      <c r="A861" s="6">
        <v>860</v>
      </c>
      <c r="B861" s="7" t="s">
        <v>35</v>
      </c>
      <c r="C861" s="8">
        <v>44483</v>
      </c>
      <c r="D861" s="9" t="s">
        <v>26</v>
      </c>
      <c r="E861" s="9">
        <v>4</v>
      </c>
      <c r="F861" s="9">
        <v>105</v>
      </c>
    </row>
    <row r="862" spans="1:6" ht="15" thickBot="1" x14ac:dyDescent="0.4">
      <c r="A862" s="6">
        <v>861</v>
      </c>
      <c r="B862" s="7" t="s">
        <v>35</v>
      </c>
      <c r="C862" s="8">
        <v>44483</v>
      </c>
      <c r="D862" s="9" t="s">
        <v>29</v>
      </c>
      <c r="E862" s="9">
        <v>0</v>
      </c>
      <c r="F862" s="9">
        <v>114</v>
      </c>
    </row>
    <row r="863" spans="1:6" ht="15" thickBot="1" x14ac:dyDescent="0.4">
      <c r="A863" s="6">
        <v>862</v>
      </c>
      <c r="B863" s="7" t="s">
        <v>23</v>
      </c>
      <c r="C863" s="8">
        <v>44484</v>
      </c>
      <c r="D863" s="9" t="s">
        <v>24</v>
      </c>
      <c r="E863" s="9">
        <v>2</v>
      </c>
      <c r="F863" s="9">
        <v>101</v>
      </c>
    </row>
    <row r="864" spans="1:6" ht="15" thickBot="1" x14ac:dyDescent="0.4">
      <c r="A864" s="6">
        <v>863</v>
      </c>
      <c r="B864" s="7" t="s">
        <v>23</v>
      </c>
      <c r="C864" s="8">
        <v>44484</v>
      </c>
      <c r="D864" s="9" t="s">
        <v>26</v>
      </c>
      <c r="E864" s="9">
        <v>1</v>
      </c>
      <c r="F864" s="9">
        <v>108</v>
      </c>
    </row>
    <row r="865" spans="1:6" ht="15" thickBot="1" x14ac:dyDescent="0.4">
      <c r="A865" s="6">
        <v>864</v>
      </c>
      <c r="B865" s="7" t="s">
        <v>23</v>
      </c>
      <c r="C865" s="8">
        <v>44484</v>
      </c>
      <c r="D865" s="9" t="s">
        <v>29</v>
      </c>
      <c r="E865" s="9">
        <v>1</v>
      </c>
      <c r="F865" s="9">
        <v>102</v>
      </c>
    </row>
    <row r="866" spans="1:6" ht="15" thickBot="1" x14ac:dyDescent="0.4">
      <c r="A866" s="6">
        <v>865</v>
      </c>
      <c r="B866" s="7" t="s">
        <v>30</v>
      </c>
      <c r="C866" s="8">
        <v>44485</v>
      </c>
      <c r="D866" s="9" t="s">
        <v>24</v>
      </c>
      <c r="E866" s="9">
        <v>3</v>
      </c>
      <c r="F866" s="9">
        <v>99</v>
      </c>
    </row>
    <row r="867" spans="1:6" ht="15" thickBot="1" x14ac:dyDescent="0.4">
      <c r="A867" s="6">
        <v>866</v>
      </c>
      <c r="B867" s="7" t="s">
        <v>30</v>
      </c>
      <c r="C867" s="8">
        <v>44485</v>
      </c>
      <c r="D867" s="9" t="s">
        <v>26</v>
      </c>
      <c r="E867" s="9">
        <v>2</v>
      </c>
      <c r="F867" s="9">
        <v>106</v>
      </c>
    </row>
    <row r="868" spans="1:6" ht="15" thickBot="1" x14ac:dyDescent="0.4">
      <c r="A868" s="6">
        <v>867</v>
      </c>
      <c r="B868" s="7" t="s">
        <v>30</v>
      </c>
      <c r="C868" s="8">
        <v>44485</v>
      </c>
      <c r="D868" s="9" t="s">
        <v>29</v>
      </c>
      <c r="E868" s="9">
        <v>1</v>
      </c>
      <c r="F868" s="9">
        <v>106</v>
      </c>
    </row>
    <row r="869" spans="1:6" ht="15" thickBot="1" x14ac:dyDescent="0.4">
      <c r="A869" s="6">
        <v>868</v>
      </c>
      <c r="B869" s="7" t="s">
        <v>31</v>
      </c>
      <c r="C869" s="8">
        <v>44486</v>
      </c>
      <c r="D869" s="9" t="s">
        <v>24</v>
      </c>
      <c r="E869" s="9">
        <v>7</v>
      </c>
      <c r="F869" s="9">
        <v>93</v>
      </c>
    </row>
    <row r="870" spans="1:6" ht="15" thickBot="1" x14ac:dyDescent="0.4">
      <c r="A870" s="6">
        <v>869</v>
      </c>
      <c r="B870" s="7" t="s">
        <v>31</v>
      </c>
      <c r="C870" s="8">
        <v>44486</v>
      </c>
      <c r="D870" s="9" t="s">
        <v>26</v>
      </c>
      <c r="E870" s="9">
        <v>1</v>
      </c>
      <c r="F870" s="9">
        <v>114</v>
      </c>
    </row>
    <row r="871" spans="1:6" ht="15" thickBot="1" x14ac:dyDescent="0.4">
      <c r="A871" s="6">
        <v>870</v>
      </c>
      <c r="B871" s="7" t="s">
        <v>31</v>
      </c>
      <c r="C871" s="8">
        <v>44486</v>
      </c>
      <c r="D871" s="9" t="s">
        <v>29</v>
      </c>
      <c r="E871" s="9">
        <v>0</v>
      </c>
      <c r="F871" s="9">
        <v>103</v>
      </c>
    </row>
    <row r="872" spans="1:6" ht="15" thickBot="1" x14ac:dyDescent="0.4">
      <c r="A872" s="6">
        <v>871</v>
      </c>
      <c r="B872" s="7" t="s">
        <v>32</v>
      </c>
      <c r="C872" s="8">
        <v>44487</v>
      </c>
      <c r="D872" s="9" t="s">
        <v>24</v>
      </c>
      <c r="E872" s="9">
        <v>7</v>
      </c>
      <c r="F872" s="9">
        <v>110</v>
      </c>
    </row>
    <row r="873" spans="1:6" ht="15" thickBot="1" x14ac:dyDescent="0.4">
      <c r="A873" s="6">
        <v>872</v>
      </c>
      <c r="B873" s="7" t="s">
        <v>32</v>
      </c>
      <c r="C873" s="8">
        <v>44487</v>
      </c>
      <c r="D873" s="9" t="s">
        <v>26</v>
      </c>
      <c r="E873" s="9">
        <v>2</v>
      </c>
      <c r="F873" s="9">
        <v>97</v>
      </c>
    </row>
    <row r="874" spans="1:6" ht="15" thickBot="1" x14ac:dyDescent="0.4">
      <c r="A874" s="6">
        <v>873</v>
      </c>
      <c r="B874" s="7" t="s">
        <v>32</v>
      </c>
      <c r="C874" s="8">
        <v>44487</v>
      </c>
      <c r="D874" s="9" t="s">
        <v>29</v>
      </c>
      <c r="E874" s="9">
        <v>0</v>
      </c>
      <c r="F874" s="9">
        <v>103</v>
      </c>
    </row>
    <row r="875" spans="1:6" ht="15" thickBot="1" x14ac:dyDescent="0.4">
      <c r="A875" s="6">
        <v>874</v>
      </c>
      <c r="B875" s="7" t="s">
        <v>33</v>
      </c>
      <c r="C875" s="8">
        <v>44488</v>
      </c>
      <c r="D875" s="9" t="s">
        <v>24</v>
      </c>
      <c r="E875" s="9">
        <v>6</v>
      </c>
      <c r="F875" s="9">
        <v>100</v>
      </c>
    </row>
    <row r="876" spans="1:6" ht="15" thickBot="1" x14ac:dyDescent="0.4">
      <c r="A876" s="6">
        <v>875</v>
      </c>
      <c r="B876" s="7" t="s">
        <v>33</v>
      </c>
      <c r="C876" s="8">
        <v>44488</v>
      </c>
      <c r="D876" s="9" t="s">
        <v>26</v>
      </c>
      <c r="E876" s="9">
        <v>3</v>
      </c>
      <c r="F876" s="9">
        <v>100</v>
      </c>
    </row>
    <row r="877" spans="1:6" ht="15" thickBot="1" x14ac:dyDescent="0.4">
      <c r="A877" s="6">
        <v>876</v>
      </c>
      <c r="B877" s="7" t="s">
        <v>33</v>
      </c>
      <c r="C877" s="8">
        <v>44488</v>
      </c>
      <c r="D877" s="9" t="s">
        <v>29</v>
      </c>
      <c r="E877" s="9">
        <v>2</v>
      </c>
      <c r="F877" s="9">
        <v>104</v>
      </c>
    </row>
    <row r="878" spans="1:6" ht="15" thickBot="1" x14ac:dyDescent="0.4">
      <c r="A878" s="6">
        <v>877</v>
      </c>
      <c r="B878" s="7" t="s">
        <v>34</v>
      </c>
      <c r="C878" s="8">
        <v>44489</v>
      </c>
      <c r="D878" s="9" t="s">
        <v>24</v>
      </c>
      <c r="E878" s="9">
        <v>3</v>
      </c>
      <c r="F878" s="9">
        <v>106</v>
      </c>
    </row>
    <row r="879" spans="1:6" ht="15" thickBot="1" x14ac:dyDescent="0.4">
      <c r="A879" s="6">
        <v>878</v>
      </c>
      <c r="B879" s="7" t="s">
        <v>34</v>
      </c>
      <c r="C879" s="8">
        <v>44489</v>
      </c>
      <c r="D879" s="9" t="s">
        <v>26</v>
      </c>
      <c r="E879" s="9">
        <v>1</v>
      </c>
      <c r="F879" s="9">
        <v>97</v>
      </c>
    </row>
    <row r="880" spans="1:6" ht="15" thickBot="1" x14ac:dyDescent="0.4">
      <c r="A880" s="6">
        <v>879</v>
      </c>
      <c r="B880" s="7" t="s">
        <v>34</v>
      </c>
      <c r="C880" s="8">
        <v>44489</v>
      </c>
      <c r="D880" s="9" t="s">
        <v>29</v>
      </c>
      <c r="E880" s="9">
        <v>0</v>
      </c>
      <c r="F880" s="9">
        <v>107</v>
      </c>
    </row>
    <row r="881" spans="1:6" ht="15" thickBot="1" x14ac:dyDescent="0.4">
      <c r="A881" s="6">
        <v>880</v>
      </c>
      <c r="B881" s="7" t="s">
        <v>35</v>
      </c>
      <c r="C881" s="8">
        <v>44490</v>
      </c>
      <c r="D881" s="9" t="s">
        <v>24</v>
      </c>
      <c r="E881" s="9">
        <v>4</v>
      </c>
      <c r="F881" s="9">
        <v>109</v>
      </c>
    </row>
    <row r="882" spans="1:6" ht="15" thickBot="1" x14ac:dyDescent="0.4">
      <c r="A882" s="6">
        <v>881</v>
      </c>
      <c r="B882" s="7" t="s">
        <v>35</v>
      </c>
      <c r="C882" s="8">
        <v>44490</v>
      </c>
      <c r="D882" s="9" t="s">
        <v>26</v>
      </c>
      <c r="E882" s="9">
        <v>5</v>
      </c>
      <c r="F882" s="9">
        <v>102</v>
      </c>
    </row>
    <row r="883" spans="1:6" ht="15" thickBot="1" x14ac:dyDescent="0.4">
      <c r="A883" s="6">
        <v>882</v>
      </c>
      <c r="B883" s="7" t="s">
        <v>35</v>
      </c>
      <c r="C883" s="8">
        <v>44490</v>
      </c>
      <c r="D883" s="9" t="s">
        <v>29</v>
      </c>
      <c r="E883" s="9">
        <v>1</v>
      </c>
      <c r="F883" s="9">
        <v>109</v>
      </c>
    </row>
    <row r="884" spans="1:6" ht="15" thickBot="1" x14ac:dyDescent="0.4">
      <c r="A884" s="6">
        <v>883</v>
      </c>
      <c r="B884" s="7" t="s">
        <v>23</v>
      </c>
      <c r="C884" s="8">
        <v>44491</v>
      </c>
      <c r="D884" s="9" t="s">
        <v>24</v>
      </c>
      <c r="E884" s="9">
        <v>6</v>
      </c>
      <c r="F884" s="9">
        <v>96</v>
      </c>
    </row>
    <row r="885" spans="1:6" ht="15" thickBot="1" x14ac:dyDescent="0.4">
      <c r="A885" s="6">
        <v>884</v>
      </c>
      <c r="B885" s="7" t="s">
        <v>23</v>
      </c>
      <c r="C885" s="8">
        <v>44491</v>
      </c>
      <c r="D885" s="9" t="s">
        <v>26</v>
      </c>
      <c r="E885" s="9">
        <v>3</v>
      </c>
      <c r="F885" s="9">
        <v>105</v>
      </c>
    </row>
    <row r="886" spans="1:6" ht="15" thickBot="1" x14ac:dyDescent="0.4">
      <c r="A886" s="6">
        <v>885</v>
      </c>
      <c r="B886" s="7" t="s">
        <v>23</v>
      </c>
      <c r="C886" s="8">
        <v>44491</v>
      </c>
      <c r="D886" s="9" t="s">
        <v>29</v>
      </c>
      <c r="E886" s="9">
        <v>4</v>
      </c>
      <c r="F886" s="9">
        <v>110</v>
      </c>
    </row>
    <row r="887" spans="1:6" ht="15" thickBot="1" x14ac:dyDescent="0.4">
      <c r="A887" s="6">
        <v>886</v>
      </c>
      <c r="B887" s="7" t="s">
        <v>30</v>
      </c>
      <c r="C887" s="8">
        <v>44492</v>
      </c>
      <c r="D887" s="9" t="s">
        <v>24</v>
      </c>
      <c r="E887" s="9">
        <v>1</v>
      </c>
      <c r="F887" s="9">
        <v>116</v>
      </c>
    </row>
    <row r="888" spans="1:6" ht="15" thickBot="1" x14ac:dyDescent="0.4">
      <c r="A888" s="6">
        <v>887</v>
      </c>
      <c r="B888" s="7" t="s">
        <v>30</v>
      </c>
      <c r="C888" s="8">
        <v>44492</v>
      </c>
      <c r="D888" s="9" t="s">
        <v>26</v>
      </c>
      <c r="E888" s="9">
        <v>3</v>
      </c>
      <c r="F888" s="9">
        <v>105</v>
      </c>
    </row>
    <row r="889" spans="1:6" ht="15" thickBot="1" x14ac:dyDescent="0.4">
      <c r="A889" s="6">
        <v>888</v>
      </c>
      <c r="B889" s="7" t="s">
        <v>30</v>
      </c>
      <c r="C889" s="8">
        <v>44492</v>
      </c>
      <c r="D889" s="9" t="s">
        <v>29</v>
      </c>
      <c r="E889" s="9">
        <v>0</v>
      </c>
      <c r="F889" s="9">
        <v>112</v>
      </c>
    </row>
    <row r="890" spans="1:6" ht="15" thickBot="1" x14ac:dyDescent="0.4">
      <c r="A890" s="6">
        <v>889</v>
      </c>
      <c r="B890" s="7" t="s">
        <v>31</v>
      </c>
      <c r="C890" s="8">
        <v>44493</v>
      </c>
      <c r="D890" s="9" t="s">
        <v>24</v>
      </c>
      <c r="E890" s="9">
        <v>8</v>
      </c>
      <c r="F890" s="9">
        <v>106</v>
      </c>
    </row>
    <row r="891" spans="1:6" ht="15" thickBot="1" x14ac:dyDescent="0.4">
      <c r="A891" s="6">
        <v>890</v>
      </c>
      <c r="B891" s="7" t="s">
        <v>31</v>
      </c>
      <c r="C891" s="8">
        <v>44493</v>
      </c>
      <c r="D891" s="9" t="s">
        <v>26</v>
      </c>
      <c r="E891" s="9">
        <v>4</v>
      </c>
      <c r="F891" s="9">
        <v>99</v>
      </c>
    </row>
    <row r="892" spans="1:6" ht="15" thickBot="1" x14ac:dyDescent="0.4">
      <c r="A892" s="6">
        <v>891</v>
      </c>
      <c r="B892" s="7" t="s">
        <v>31</v>
      </c>
      <c r="C892" s="8">
        <v>44493</v>
      </c>
      <c r="D892" s="9" t="s">
        <v>29</v>
      </c>
      <c r="E892" s="9">
        <v>0</v>
      </c>
      <c r="F892" s="9">
        <v>108</v>
      </c>
    </row>
    <row r="893" spans="1:6" ht="15" thickBot="1" x14ac:dyDescent="0.4">
      <c r="A893" s="6">
        <v>892</v>
      </c>
      <c r="B893" s="7" t="s">
        <v>32</v>
      </c>
      <c r="C893" s="8">
        <v>44494</v>
      </c>
      <c r="D893" s="9" t="s">
        <v>24</v>
      </c>
      <c r="E893" s="9">
        <v>4</v>
      </c>
      <c r="F893" s="9">
        <v>109</v>
      </c>
    </row>
    <row r="894" spans="1:6" ht="15" thickBot="1" x14ac:dyDescent="0.4">
      <c r="A894" s="6">
        <v>893</v>
      </c>
      <c r="B894" s="7" t="s">
        <v>32</v>
      </c>
      <c r="C894" s="8">
        <v>44494</v>
      </c>
      <c r="D894" s="9" t="s">
        <v>26</v>
      </c>
      <c r="E894" s="9">
        <v>1</v>
      </c>
      <c r="F894" s="9">
        <v>102</v>
      </c>
    </row>
    <row r="895" spans="1:6" ht="15" thickBot="1" x14ac:dyDescent="0.4">
      <c r="A895" s="6">
        <v>894</v>
      </c>
      <c r="B895" s="7" t="s">
        <v>32</v>
      </c>
      <c r="C895" s="8">
        <v>44494</v>
      </c>
      <c r="D895" s="9" t="s">
        <v>29</v>
      </c>
      <c r="E895" s="9">
        <v>2</v>
      </c>
      <c r="F895" s="9">
        <v>102</v>
      </c>
    </row>
    <row r="896" spans="1:6" ht="15" thickBot="1" x14ac:dyDescent="0.4">
      <c r="A896" s="6">
        <v>895</v>
      </c>
      <c r="B896" s="7" t="s">
        <v>33</v>
      </c>
      <c r="C896" s="8">
        <v>44495</v>
      </c>
      <c r="D896" s="9" t="s">
        <v>24</v>
      </c>
      <c r="E896" s="9">
        <v>2</v>
      </c>
      <c r="F896" s="9">
        <v>101</v>
      </c>
    </row>
    <row r="897" spans="1:6" ht="15" thickBot="1" x14ac:dyDescent="0.4">
      <c r="A897" s="6">
        <v>896</v>
      </c>
      <c r="B897" s="7" t="s">
        <v>33</v>
      </c>
      <c r="C897" s="8">
        <v>44495</v>
      </c>
      <c r="D897" s="9" t="s">
        <v>26</v>
      </c>
      <c r="E897" s="9">
        <v>0</v>
      </c>
      <c r="F897" s="9">
        <v>93</v>
      </c>
    </row>
    <row r="898" spans="1:6" ht="15" thickBot="1" x14ac:dyDescent="0.4">
      <c r="A898" s="6">
        <v>897</v>
      </c>
      <c r="B898" s="7" t="s">
        <v>33</v>
      </c>
      <c r="C898" s="8">
        <v>44495</v>
      </c>
      <c r="D898" s="9" t="s">
        <v>29</v>
      </c>
      <c r="E898" s="9">
        <v>0</v>
      </c>
      <c r="F898" s="9">
        <v>109</v>
      </c>
    </row>
    <row r="899" spans="1:6" ht="15" thickBot="1" x14ac:dyDescent="0.4">
      <c r="A899" s="6">
        <v>898</v>
      </c>
      <c r="B899" s="7" t="s">
        <v>34</v>
      </c>
      <c r="C899" s="8">
        <v>44496</v>
      </c>
      <c r="D899" s="9" t="s">
        <v>24</v>
      </c>
      <c r="E899" s="9">
        <v>1</v>
      </c>
      <c r="F899" s="9">
        <v>96</v>
      </c>
    </row>
    <row r="900" spans="1:6" ht="15" thickBot="1" x14ac:dyDescent="0.4">
      <c r="A900" s="6">
        <v>899</v>
      </c>
      <c r="B900" s="7" t="s">
        <v>34</v>
      </c>
      <c r="C900" s="8">
        <v>44496</v>
      </c>
      <c r="D900" s="9" t="s">
        <v>26</v>
      </c>
      <c r="E900" s="9">
        <v>0</v>
      </c>
      <c r="F900" s="9">
        <v>98</v>
      </c>
    </row>
    <row r="901" spans="1:6" ht="15" thickBot="1" x14ac:dyDescent="0.4">
      <c r="A901" s="6">
        <v>900</v>
      </c>
      <c r="B901" s="7" t="s">
        <v>34</v>
      </c>
      <c r="C901" s="8">
        <v>44496</v>
      </c>
      <c r="D901" s="9" t="s">
        <v>29</v>
      </c>
      <c r="E901" s="9">
        <v>0</v>
      </c>
      <c r="F901" s="9">
        <v>103</v>
      </c>
    </row>
    <row r="902" spans="1:6" ht="15" thickBot="1" x14ac:dyDescent="0.4">
      <c r="A902" s="6">
        <v>901</v>
      </c>
      <c r="B902" s="7" t="s">
        <v>35</v>
      </c>
      <c r="C902" s="8">
        <v>44497</v>
      </c>
      <c r="D902" s="9" t="s">
        <v>24</v>
      </c>
      <c r="E902" s="9">
        <v>3</v>
      </c>
      <c r="F902" s="9">
        <v>106</v>
      </c>
    </row>
    <row r="903" spans="1:6" ht="15" thickBot="1" x14ac:dyDescent="0.4">
      <c r="A903" s="6">
        <v>902</v>
      </c>
      <c r="B903" s="7" t="s">
        <v>35</v>
      </c>
      <c r="C903" s="8">
        <v>44497</v>
      </c>
      <c r="D903" s="9" t="s">
        <v>26</v>
      </c>
      <c r="E903" s="9">
        <v>3</v>
      </c>
      <c r="F903" s="9">
        <v>113</v>
      </c>
    </row>
    <row r="904" spans="1:6" ht="15" thickBot="1" x14ac:dyDescent="0.4">
      <c r="A904" s="6">
        <v>903</v>
      </c>
      <c r="B904" s="7" t="s">
        <v>35</v>
      </c>
      <c r="C904" s="8">
        <v>44497</v>
      </c>
      <c r="D904" s="9" t="s">
        <v>29</v>
      </c>
      <c r="E904" s="9">
        <v>1</v>
      </c>
      <c r="F904" s="9">
        <v>109</v>
      </c>
    </row>
    <row r="905" spans="1:6" ht="15" thickBot="1" x14ac:dyDescent="0.4">
      <c r="A905" s="6">
        <v>904</v>
      </c>
      <c r="B905" s="7" t="s">
        <v>23</v>
      </c>
      <c r="C905" s="8">
        <v>44498</v>
      </c>
      <c r="D905" s="9" t="s">
        <v>24</v>
      </c>
      <c r="E905" s="9">
        <v>1</v>
      </c>
      <c r="F905" s="9">
        <v>109</v>
      </c>
    </row>
    <row r="906" spans="1:6" ht="15" thickBot="1" x14ac:dyDescent="0.4">
      <c r="A906" s="6">
        <v>905</v>
      </c>
      <c r="B906" s="7" t="s">
        <v>23</v>
      </c>
      <c r="C906" s="8">
        <v>44498</v>
      </c>
      <c r="D906" s="9" t="s">
        <v>26</v>
      </c>
      <c r="E906" s="9">
        <v>9</v>
      </c>
      <c r="F906" s="9">
        <v>99</v>
      </c>
    </row>
    <row r="907" spans="1:6" ht="15" thickBot="1" x14ac:dyDescent="0.4">
      <c r="A907" s="6">
        <v>906</v>
      </c>
      <c r="B907" s="7" t="s">
        <v>23</v>
      </c>
      <c r="C907" s="8">
        <v>44498</v>
      </c>
      <c r="D907" s="9" t="s">
        <v>29</v>
      </c>
      <c r="E907" s="9">
        <v>2</v>
      </c>
      <c r="F907" s="9">
        <v>112</v>
      </c>
    </row>
    <row r="908" spans="1:6" ht="15" thickBot="1" x14ac:dyDescent="0.4">
      <c r="A908" s="6">
        <v>907</v>
      </c>
      <c r="B908" s="7" t="s">
        <v>30</v>
      </c>
      <c r="C908" s="8">
        <v>44499</v>
      </c>
      <c r="D908" s="9" t="s">
        <v>24</v>
      </c>
      <c r="E908" s="9">
        <v>6</v>
      </c>
      <c r="F908" s="9">
        <v>106</v>
      </c>
    </row>
    <row r="909" spans="1:6" ht="15" thickBot="1" x14ac:dyDescent="0.4">
      <c r="A909" s="6">
        <v>908</v>
      </c>
      <c r="B909" s="7" t="s">
        <v>30</v>
      </c>
      <c r="C909" s="8">
        <v>44499</v>
      </c>
      <c r="D909" s="9" t="s">
        <v>26</v>
      </c>
      <c r="E909" s="9">
        <v>4</v>
      </c>
      <c r="F909" s="9">
        <v>99</v>
      </c>
    </row>
    <row r="910" spans="1:6" ht="15" thickBot="1" x14ac:dyDescent="0.4">
      <c r="A910" s="6">
        <v>909</v>
      </c>
      <c r="B910" s="7" t="s">
        <v>30</v>
      </c>
      <c r="C910" s="8">
        <v>44499</v>
      </c>
      <c r="D910" s="9" t="s">
        <v>29</v>
      </c>
      <c r="E910" s="9">
        <v>0</v>
      </c>
      <c r="F910" s="9">
        <v>105</v>
      </c>
    </row>
    <row r="911" spans="1:6" ht="15" thickBot="1" x14ac:dyDescent="0.4">
      <c r="A911" s="6">
        <v>910</v>
      </c>
      <c r="B911" s="7" t="s">
        <v>31</v>
      </c>
      <c r="C911" s="8">
        <v>44500</v>
      </c>
      <c r="D911" s="9" t="s">
        <v>24</v>
      </c>
      <c r="E911" s="9">
        <v>6</v>
      </c>
      <c r="F911" s="9">
        <v>103</v>
      </c>
    </row>
    <row r="912" spans="1:6" ht="15" thickBot="1" x14ac:dyDescent="0.4">
      <c r="A912" s="6">
        <v>911</v>
      </c>
      <c r="B912" s="7" t="s">
        <v>31</v>
      </c>
      <c r="C912" s="8">
        <v>44500</v>
      </c>
      <c r="D912" s="9" t="s">
        <v>26</v>
      </c>
      <c r="E912" s="9">
        <v>4</v>
      </c>
      <c r="F912" s="9">
        <v>111</v>
      </c>
    </row>
    <row r="913" spans="1:6" ht="15" thickBot="1" x14ac:dyDescent="0.4">
      <c r="A913" s="6">
        <v>912</v>
      </c>
      <c r="B913" s="7" t="s">
        <v>31</v>
      </c>
      <c r="C913" s="8">
        <v>44500</v>
      </c>
      <c r="D913" s="9" t="s">
        <v>29</v>
      </c>
      <c r="E913" s="9">
        <v>1</v>
      </c>
      <c r="F913" s="9">
        <v>103</v>
      </c>
    </row>
    <row r="914" spans="1:6" ht="15" thickBot="1" x14ac:dyDescent="0.4">
      <c r="A914" s="6">
        <v>913</v>
      </c>
      <c r="B914" s="7" t="s">
        <v>32</v>
      </c>
      <c r="C914" s="8">
        <v>44501</v>
      </c>
      <c r="D914" s="9" t="s">
        <v>24</v>
      </c>
      <c r="E914" s="9">
        <v>2</v>
      </c>
      <c r="F914" s="9">
        <v>104</v>
      </c>
    </row>
    <row r="915" spans="1:6" ht="15" thickBot="1" x14ac:dyDescent="0.4">
      <c r="A915" s="6">
        <v>914</v>
      </c>
      <c r="B915" s="7" t="s">
        <v>32</v>
      </c>
      <c r="C915" s="8">
        <v>44501</v>
      </c>
      <c r="D915" s="9" t="s">
        <v>26</v>
      </c>
      <c r="E915" s="9">
        <v>4</v>
      </c>
      <c r="F915" s="9">
        <v>104</v>
      </c>
    </row>
    <row r="916" spans="1:6" ht="15" thickBot="1" x14ac:dyDescent="0.4">
      <c r="A916" s="6">
        <v>915</v>
      </c>
      <c r="B916" s="7" t="s">
        <v>32</v>
      </c>
      <c r="C916" s="8">
        <v>44501</v>
      </c>
      <c r="D916" s="9" t="s">
        <v>29</v>
      </c>
      <c r="E916" s="9">
        <v>1</v>
      </c>
      <c r="F916" s="9">
        <v>97</v>
      </c>
    </row>
    <row r="917" spans="1:6" ht="15" thickBot="1" x14ac:dyDescent="0.4">
      <c r="A917" s="6">
        <v>916</v>
      </c>
      <c r="B917" s="7" t="s">
        <v>33</v>
      </c>
      <c r="C917" s="8">
        <v>44502</v>
      </c>
      <c r="D917" s="9" t="s">
        <v>24</v>
      </c>
      <c r="E917" s="9">
        <v>2</v>
      </c>
      <c r="F917" s="9">
        <v>95</v>
      </c>
    </row>
    <row r="918" spans="1:6" ht="15" thickBot="1" x14ac:dyDescent="0.4">
      <c r="A918" s="6">
        <v>917</v>
      </c>
      <c r="B918" s="7" t="s">
        <v>33</v>
      </c>
      <c r="C918" s="8">
        <v>44502</v>
      </c>
      <c r="D918" s="9" t="s">
        <v>26</v>
      </c>
      <c r="E918" s="9">
        <v>6</v>
      </c>
      <c r="F918" s="9">
        <v>106</v>
      </c>
    </row>
    <row r="919" spans="1:6" ht="15" thickBot="1" x14ac:dyDescent="0.4">
      <c r="A919" s="6">
        <v>918</v>
      </c>
      <c r="B919" s="7" t="s">
        <v>33</v>
      </c>
      <c r="C919" s="8">
        <v>44502</v>
      </c>
      <c r="D919" s="9" t="s">
        <v>29</v>
      </c>
      <c r="E919" s="9">
        <v>1</v>
      </c>
      <c r="F919" s="9">
        <v>112</v>
      </c>
    </row>
    <row r="920" spans="1:6" ht="15" thickBot="1" x14ac:dyDescent="0.4">
      <c r="A920" s="6">
        <v>919</v>
      </c>
      <c r="B920" s="7" t="s">
        <v>34</v>
      </c>
      <c r="C920" s="8">
        <v>44503</v>
      </c>
      <c r="D920" s="9" t="s">
        <v>24</v>
      </c>
      <c r="E920" s="9">
        <v>2</v>
      </c>
      <c r="F920" s="9">
        <v>86</v>
      </c>
    </row>
    <row r="921" spans="1:6" ht="15" thickBot="1" x14ac:dyDescent="0.4">
      <c r="A921" s="6">
        <v>920</v>
      </c>
      <c r="B921" s="7" t="s">
        <v>34</v>
      </c>
      <c r="C921" s="8">
        <v>44503</v>
      </c>
      <c r="D921" s="9" t="s">
        <v>26</v>
      </c>
      <c r="E921" s="9">
        <v>3</v>
      </c>
      <c r="F921" s="9">
        <v>109</v>
      </c>
    </row>
    <row r="922" spans="1:6" ht="15" thickBot="1" x14ac:dyDescent="0.4">
      <c r="A922" s="6">
        <v>921</v>
      </c>
      <c r="B922" s="7" t="s">
        <v>34</v>
      </c>
      <c r="C922" s="8">
        <v>44503</v>
      </c>
      <c r="D922" s="9" t="s">
        <v>29</v>
      </c>
      <c r="E922" s="9">
        <v>1</v>
      </c>
      <c r="F922" s="9">
        <v>106</v>
      </c>
    </row>
    <row r="923" spans="1:6" ht="15" thickBot="1" x14ac:dyDescent="0.4">
      <c r="A923" s="6">
        <v>922</v>
      </c>
      <c r="B923" s="7" t="s">
        <v>35</v>
      </c>
      <c r="C923" s="8">
        <v>44504</v>
      </c>
      <c r="D923" s="9" t="s">
        <v>24</v>
      </c>
      <c r="E923" s="9">
        <v>3</v>
      </c>
      <c r="F923" s="9">
        <v>94</v>
      </c>
    </row>
    <row r="924" spans="1:6" ht="15" thickBot="1" x14ac:dyDescent="0.4">
      <c r="A924" s="6">
        <v>923</v>
      </c>
      <c r="B924" s="7" t="s">
        <v>35</v>
      </c>
      <c r="C924" s="8">
        <v>44504</v>
      </c>
      <c r="D924" s="9" t="s">
        <v>26</v>
      </c>
      <c r="E924" s="9">
        <v>1</v>
      </c>
      <c r="F924" s="9">
        <v>101</v>
      </c>
    </row>
    <row r="925" spans="1:6" ht="15" thickBot="1" x14ac:dyDescent="0.4">
      <c r="A925" s="6">
        <v>924</v>
      </c>
      <c r="B925" s="7" t="s">
        <v>35</v>
      </c>
      <c r="C925" s="8">
        <v>44504</v>
      </c>
      <c r="D925" s="9" t="s">
        <v>29</v>
      </c>
      <c r="E925" s="9">
        <v>0</v>
      </c>
      <c r="F925" s="9">
        <v>104</v>
      </c>
    </row>
    <row r="926" spans="1:6" ht="15" thickBot="1" x14ac:dyDescent="0.4">
      <c r="A926" s="6">
        <v>925</v>
      </c>
      <c r="B926" s="7" t="s">
        <v>23</v>
      </c>
      <c r="C926" s="8">
        <v>44505</v>
      </c>
      <c r="D926" s="9" t="s">
        <v>24</v>
      </c>
      <c r="E926" s="9">
        <v>7</v>
      </c>
      <c r="F926" s="9">
        <v>90</v>
      </c>
    </row>
    <row r="927" spans="1:6" ht="15" thickBot="1" x14ac:dyDescent="0.4">
      <c r="A927" s="6">
        <v>926</v>
      </c>
      <c r="B927" s="7" t="s">
        <v>23</v>
      </c>
      <c r="C927" s="8">
        <v>44505</v>
      </c>
      <c r="D927" s="9" t="s">
        <v>26</v>
      </c>
      <c r="E927" s="9">
        <v>2</v>
      </c>
      <c r="F927" s="9">
        <v>104</v>
      </c>
    </row>
    <row r="928" spans="1:6" ht="15" thickBot="1" x14ac:dyDescent="0.4">
      <c r="A928" s="6">
        <v>927</v>
      </c>
      <c r="B928" s="7" t="s">
        <v>23</v>
      </c>
      <c r="C928" s="8">
        <v>44505</v>
      </c>
      <c r="D928" s="9" t="s">
        <v>29</v>
      </c>
      <c r="E928" s="9">
        <v>0</v>
      </c>
      <c r="F928" s="9">
        <v>105</v>
      </c>
    </row>
    <row r="929" spans="1:6" ht="15" thickBot="1" x14ac:dyDescent="0.4">
      <c r="A929" s="6">
        <v>928</v>
      </c>
      <c r="B929" s="7" t="s">
        <v>30</v>
      </c>
      <c r="C929" s="8">
        <v>44506</v>
      </c>
      <c r="D929" s="9" t="s">
        <v>24</v>
      </c>
      <c r="E929" s="9">
        <v>4</v>
      </c>
      <c r="F929" s="9">
        <v>97</v>
      </c>
    </row>
    <row r="930" spans="1:6" ht="15" thickBot="1" x14ac:dyDescent="0.4">
      <c r="A930" s="6">
        <v>929</v>
      </c>
      <c r="B930" s="7" t="s">
        <v>30</v>
      </c>
      <c r="C930" s="8">
        <v>44506</v>
      </c>
      <c r="D930" s="9" t="s">
        <v>26</v>
      </c>
      <c r="E930" s="9">
        <v>0</v>
      </c>
      <c r="F930" s="9">
        <v>105</v>
      </c>
    </row>
    <row r="931" spans="1:6" ht="15" thickBot="1" x14ac:dyDescent="0.4">
      <c r="A931" s="6">
        <v>930</v>
      </c>
      <c r="B931" s="7" t="s">
        <v>30</v>
      </c>
      <c r="C931" s="8">
        <v>44506</v>
      </c>
      <c r="D931" s="9" t="s">
        <v>29</v>
      </c>
      <c r="E931" s="9">
        <v>0</v>
      </c>
      <c r="F931" s="9">
        <v>107</v>
      </c>
    </row>
    <row r="932" spans="1:6" ht="15" thickBot="1" x14ac:dyDescent="0.4">
      <c r="A932" s="6">
        <v>931</v>
      </c>
      <c r="B932" s="7" t="s">
        <v>31</v>
      </c>
      <c r="C932" s="8">
        <v>44507</v>
      </c>
      <c r="D932" s="9" t="s">
        <v>24</v>
      </c>
      <c r="E932" s="9">
        <v>1</v>
      </c>
      <c r="F932" s="9">
        <v>105</v>
      </c>
    </row>
    <row r="933" spans="1:6" ht="15" thickBot="1" x14ac:dyDescent="0.4">
      <c r="A933" s="6">
        <v>932</v>
      </c>
      <c r="B933" s="7" t="s">
        <v>31</v>
      </c>
      <c r="C933" s="8">
        <v>44507</v>
      </c>
      <c r="D933" s="9" t="s">
        <v>26</v>
      </c>
      <c r="E933" s="9">
        <v>2</v>
      </c>
      <c r="F933" s="9">
        <v>109</v>
      </c>
    </row>
    <row r="934" spans="1:6" ht="15" thickBot="1" x14ac:dyDescent="0.4">
      <c r="A934" s="6">
        <v>933</v>
      </c>
      <c r="B934" s="7" t="s">
        <v>31</v>
      </c>
      <c r="C934" s="8">
        <v>44507</v>
      </c>
      <c r="D934" s="9" t="s">
        <v>29</v>
      </c>
      <c r="E934" s="9">
        <v>0</v>
      </c>
      <c r="F934" s="9">
        <v>104</v>
      </c>
    </row>
    <row r="935" spans="1:6" ht="15" thickBot="1" x14ac:dyDescent="0.4">
      <c r="A935" s="6">
        <v>934</v>
      </c>
      <c r="B935" s="7" t="s">
        <v>32</v>
      </c>
      <c r="C935" s="8">
        <v>44508</v>
      </c>
      <c r="D935" s="9" t="s">
        <v>24</v>
      </c>
      <c r="E935" s="9">
        <v>0</v>
      </c>
      <c r="F935" s="9">
        <v>102</v>
      </c>
    </row>
    <row r="936" spans="1:6" ht="15" thickBot="1" x14ac:dyDescent="0.4">
      <c r="A936" s="6">
        <v>935</v>
      </c>
      <c r="B936" s="7" t="s">
        <v>32</v>
      </c>
      <c r="C936" s="8">
        <v>44508</v>
      </c>
      <c r="D936" s="9" t="s">
        <v>26</v>
      </c>
      <c r="E936" s="9">
        <v>2</v>
      </c>
      <c r="F936" s="9">
        <v>92</v>
      </c>
    </row>
    <row r="937" spans="1:6" ht="15" thickBot="1" x14ac:dyDescent="0.4">
      <c r="A937" s="6">
        <v>936</v>
      </c>
      <c r="B937" s="7" t="s">
        <v>32</v>
      </c>
      <c r="C937" s="8">
        <v>44508</v>
      </c>
      <c r="D937" s="9" t="s">
        <v>29</v>
      </c>
      <c r="E937" s="9">
        <v>1</v>
      </c>
      <c r="F937" s="9">
        <v>105</v>
      </c>
    </row>
    <row r="938" spans="1:6" ht="15" thickBot="1" x14ac:dyDescent="0.4">
      <c r="A938" s="6">
        <v>937</v>
      </c>
      <c r="B938" s="7" t="s">
        <v>33</v>
      </c>
      <c r="C938" s="8">
        <v>44509</v>
      </c>
      <c r="D938" s="9" t="s">
        <v>24</v>
      </c>
      <c r="E938" s="9">
        <v>4</v>
      </c>
      <c r="F938" s="9">
        <v>105</v>
      </c>
    </row>
    <row r="939" spans="1:6" ht="15" thickBot="1" x14ac:dyDescent="0.4">
      <c r="A939" s="6">
        <v>938</v>
      </c>
      <c r="B939" s="7" t="s">
        <v>33</v>
      </c>
      <c r="C939" s="8">
        <v>44509</v>
      </c>
      <c r="D939" s="9" t="s">
        <v>26</v>
      </c>
      <c r="E939" s="9">
        <v>4</v>
      </c>
      <c r="F939" s="9">
        <v>98</v>
      </c>
    </row>
    <row r="940" spans="1:6" ht="15" thickBot="1" x14ac:dyDescent="0.4">
      <c r="A940" s="6">
        <v>939</v>
      </c>
      <c r="B940" s="7" t="s">
        <v>33</v>
      </c>
      <c r="C940" s="8">
        <v>44509</v>
      </c>
      <c r="D940" s="9" t="s">
        <v>29</v>
      </c>
      <c r="E940" s="9">
        <v>1</v>
      </c>
      <c r="F940" s="9">
        <v>117</v>
      </c>
    </row>
    <row r="941" spans="1:6" ht="15" thickBot="1" x14ac:dyDescent="0.4">
      <c r="A941" s="6">
        <v>940</v>
      </c>
      <c r="B941" s="7" t="s">
        <v>34</v>
      </c>
      <c r="C941" s="8">
        <v>44510</v>
      </c>
      <c r="D941" s="9" t="s">
        <v>24</v>
      </c>
      <c r="E941" s="9">
        <v>3</v>
      </c>
      <c r="F941" s="9">
        <v>91</v>
      </c>
    </row>
    <row r="942" spans="1:6" ht="15" thickBot="1" x14ac:dyDescent="0.4">
      <c r="A942" s="6">
        <v>941</v>
      </c>
      <c r="B942" s="7" t="s">
        <v>34</v>
      </c>
      <c r="C942" s="8">
        <v>44510</v>
      </c>
      <c r="D942" s="9" t="s">
        <v>26</v>
      </c>
      <c r="E942" s="9">
        <v>4</v>
      </c>
      <c r="F942" s="9">
        <v>100</v>
      </c>
    </row>
    <row r="943" spans="1:6" ht="15" thickBot="1" x14ac:dyDescent="0.4">
      <c r="A943" s="6">
        <v>942</v>
      </c>
      <c r="B943" s="7" t="s">
        <v>34</v>
      </c>
      <c r="C943" s="8">
        <v>44510</v>
      </c>
      <c r="D943" s="9" t="s">
        <v>29</v>
      </c>
      <c r="E943" s="9">
        <v>0</v>
      </c>
      <c r="F943" s="9">
        <v>95</v>
      </c>
    </row>
    <row r="944" spans="1:6" ht="15" thickBot="1" x14ac:dyDescent="0.4">
      <c r="A944" s="6">
        <v>943</v>
      </c>
      <c r="B944" s="7" t="s">
        <v>35</v>
      </c>
      <c r="C944" s="8">
        <v>44511</v>
      </c>
      <c r="D944" s="9" t="s">
        <v>24</v>
      </c>
      <c r="E944" s="9">
        <v>2</v>
      </c>
      <c r="F944" s="9">
        <v>107</v>
      </c>
    </row>
    <row r="945" spans="1:6" ht="15" thickBot="1" x14ac:dyDescent="0.4">
      <c r="A945" s="6">
        <v>944</v>
      </c>
      <c r="B945" s="7" t="s">
        <v>35</v>
      </c>
      <c r="C945" s="8">
        <v>44511</v>
      </c>
      <c r="D945" s="9" t="s">
        <v>26</v>
      </c>
      <c r="E945" s="9">
        <v>3</v>
      </c>
      <c r="F945" s="9">
        <v>112</v>
      </c>
    </row>
    <row r="946" spans="1:6" ht="15" thickBot="1" x14ac:dyDescent="0.4">
      <c r="A946" s="6">
        <v>945</v>
      </c>
      <c r="B946" s="7" t="s">
        <v>35</v>
      </c>
      <c r="C946" s="8">
        <v>44511</v>
      </c>
      <c r="D946" s="9" t="s">
        <v>29</v>
      </c>
      <c r="E946" s="9">
        <v>1</v>
      </c>
      <c r="F946" s="9">
        <v>112</v>
      </c>
    </row>
    <row r="947" spans="1:6" ht="15" thickBot="1" x14ac:dyDescent="0.4">
      <c r="A947" s="6">
        <v>946</v>
      </c>
      <c r="B947" s="7" t="s">
        <v>23</v>
      </c>
      <c r="C947" s="8">
        <v>44512</v>
      </c>
      <c r="D947" s="9" t="s">
        <v>24</v>
      </c>
      <c r="E947" s="9">
        <v>4</v>
      </c>
      <c r="F947" s="9">
        <v>98</v>
      </c>
    </row>
    <row r="948" spans="1:6" ht="15" thickBot="1" x14ac:dyDescent="0.4">
      <c r="A948" s="6">
        <v>947</v>
      </c>
      <c r="B948" s="7" t="s">
        <v>23</v>
      </c>
      <c r="C948" s="8">
        <v>44512</v>
      </c>
      <c r="D948" s="9" t="s">
        <v>26</v>
      </c>
      <c r="E948" s="9">
        <v>0</v>
      </c>
      <c r="F948" s="9">
        <v>112</v>
      </c>
    </row>
    <row r="949" spans="1:6" ht="15" thickBot="1" x14ac:dyDescent="0.4">
      <c r="A949" s="6">
        <v>948</v>
      </c>
      <c r="B949" s="7" t="s">
        <v>23</v>
      </c>
      <c r="C949" s="8">
        <v>44512</v>
      </c>
      <c r="D949" s="9" t="s">
        <v>29</v>
      </c>
      <c r="E949" s="9">
        <v>3</v>
      </c>
      <c r="F949" s="9">
        <v>101</v>
      </c>
    </row>
    <row r="950" spans="1:6" ht="15" thickBot="1" x14ac:dyDescent="0.4">
      <c r="A950" s="6">
        <v>949</v>
      </c>
      <c r="B950" s="7" t="s">
        <v>30</v>
      </c>
      <c r="C950" s="8">
        <v>44513</v>
      </c>
      <c r="D950" s="9" t="s">
        <v>24</v>
      </c>
      <c r="E950" s="9">
        <v>3</v>
      </c>
      <c r="F950" s="9">
        <v>101</v>
      </c>
    </row>
    <row r="951" spans="1:6" ht="15" thickBot="1" x14ac:dyDescent="0.4">
      <c r="A951" s="6">
        <v>950</v>
      </c>
      <c r="B951" s="7" t="s">
        <v>30</v>
      </c>
      <c r="C951" s="8">
        <v>44513</v>
      </c>
      <c r="D951" s="9" t="s">
        <v>26</v>
      </c>
      <c r="E951" s="9">
        <v>5</v>
      </c>
      <c r="F951" s="9">
        <v>105</v>
      </c>
    </row>
    <row r="952" spans="1:6" ht="15" thickBot="1" x14ac:dyDescent="0.4">
      <c r="A952" s="6">
        <v>951</v>
      </c>
      <c r="B952" s="7" t="s">
        <v>30</v>
      </c>
      <c r="C952" s="8">
        <v>44513</v>
      </c>
      <c r="D952" s="9" t="s">
        <v>29</v>
      </c>
      <c r="E952" s="9">
        <v>2</v>
      </c>
      <c r="F952" s="9">
        <v>110</v>
      </c>
    </row>
    <row r="953" spans="1:6" ht="15" thickBot="1" x14ac:dyDescent="0.4">
      <c r="A953" s="6">
        <v>952</v>
      </c>
      <c r="B953" s="7" t="s">
        <v>31</v>
      </c>
      <c r="C953" s="8">
        <v>44514</v>
      </c>
      <c r="D953" s="9" t="s">
        <v>24</v>
      </c>
      <c r="E953" s="9">
        <v>2</v>
      </c>
      <c r="F953" s="9">
        <v>102</v>
      </c>
    </row>
    <row r="954" spans="1:6" ht="15" thickBot="1" x14ac:dyDescent="0.4">
      <c r="A954" s="6">
        <v>953</v>
      </c>
      <c r="B954" s="7" t="s">
        <v>31</v>
      </c>
      <c r="C954" s="8">
        <v>44514</v>
      </c>
      <c r="D954" s="9" t="s">
        <v>26</v>
      </c>
      <c r="E954" s="9">
        <v>2</v>
      </c>
      <c r="F954" s="9">
        <v>103</v>
      </c>
    </row>
    <row r="955" spans="1:6" ht="15" thickBot="1" x14ac:dyDescent="0.4">
      <c r="A955" s="6">
        <v>954</v>
      </c>
      <c r="B955" s="7" t="s">
        <v>31</v>
      </c>
      <c r="C955" s="8">
        <v>44514</v>
      </c>
      <c r="D955" s="9" t="s">
        <v>29</v>
      </c>
      <c r="E955" s="9">
        <v>0</v>
      </c>
      <c r="F955" s="9">
        <v>107</v>
      </c>
    </row>
    <row r="956" spans="1:6" ht="15" thickBot="1" x14ac:dyDescent="0.4">
      <c r="A956" s="6">
        <v>955</v>
      </c>
      <c r="B956" s="7" t="s">
        <v>32</v>
      </c>
      <c r="C956" s="8">
        <v>44515</v>
      </c>
      <c r="D956" s="9" t="s">
        <v>24</v>
      </c>
      <c r="E956" s="9">
        <v>6</v>
      </c>
      <c r="F956" s="9">
        <v>100</v>
      </c>
    </row>
    <row r="957" spans="1:6" ht="15" thickBot="1" x14ac:dyDescent="0.4">
      <c r="A957" s="6">
        <v>956</v>
      </c>
      <c r="B957" s="7" t="s">
        <v>32</v>
      </c>
      <c r="C957" s="8">
        <v>44515</v>
      </c>
      <c r="D957" s="9" t="s">
        <v>26</v>
      </c>
      <c r="E957" s="9">
        <v>2</v>
      </c>
      <c r="F957" s="9">
        <v>97</v>
      </c>
    </row>
    <row r="958" spans="1:6" ht="15" thickBot="1" x14ac:dyDescent="0.4">
      <c r="A958" s="6">
        <v>957</v>
      </c>
      <c r="B958" s="7" t="s">
        <v>32</v>
      </c>
      <c r="C958" s="8">
        <v>44515</v>
      </c>
      <c r="D958" s="9" t="s">
        <v>29</v>
      </c>
      <c r="E958" s="9">
        <v>1</v>
      </c>
      <c r="F958" s="9">
        <v>97</v>
      </c>
    </row>
    <row r="959" spans="1:6" ht="15" thickBot="1" x14ac:dyDescent="0.4">
      <c r="A959" s="6">
        <v>958</v>
      </c>
      <c r="B959" s="7" t="s">
        <v>33</v>
      </c>
      <c r="C959" s="8">
        <v>44516</v>
      </c>
      <c r="D959" s="9" t="s">
        <v>24</v>
      </c>
      <c r="E959" s="9">
        <v>3</v>
      </c>
      <c r="F959" s="9">
        <v>96</v>
      </c>
    </row>
    <row r="960" spans="1:6" ht="15" thickBot="1" x14ac:dyDescent="0.4">
      <c r="A960" s="6">
        <v>959</v>
      </c>
      <c r="B960" s="7" t="s">
        <v>33</v>
      </c>
      <c r="C960" s="8">
        <v>44516</v>
      </c>
      <c r="D960" s="9" t="s">
        <v>26</v>
      </c>
      <c r="E960" s="9">
        <v>3</v>
      </c>
      <c r="F960" s="9">
        <v>104</v>
      </c>
    </row>
    <row r="961" spans="1:6" ht="15" thickBot="1" x14ac:dyDescent="0.4">
      <c r="A961" s="6">
        <v>960</v>
      </c>
      <c r="B961" s="7" t="s">
        <v>33</v>
      </c>
      <c r="C961" s="8">
        <v>44516</v>
      </c>
      <c r="D961" s="9" t="s">
        <v>29</v>
      </c>
      <c r="E961" s="9">
        <v>0</v>
      </c>
      <c r="F961" s="9">
        <v>107</v>
      </c>
    </row>
    <row r="962" spans="1:6" ht="15" thickBot="1" x14ac:dyDescent="0.4">
      <c r="A962" s="6">
        <v>961</v>
      </c>
      <c r="B962" s="7" t="s">
        <v>34</v>
      </c>
      <c r="C962" s="8">
        <v>44517</v>
      </c>
      <c r="D962" s="9" t="s">
        <v>24</v>
      </c>
      <c r="E962" s="9">
        <v>1</v>
      </c>
      <c r="F962" s="9">
        <v>95</v>
      </c>
    </row>
    <row r="963" spans="1:6" ht="15" thickBot="1" x14ac:dyDescent="0.4">
      <c r="A963" s="6">
        <v>962</v>
      </c>
      <c r="B963" s="7" t="s">
        <v>34</v>
      </c>
      <c r="C963" s="8">
        <v>44517</v>
      </c>
      <c r="D963" s="9" t="s">
        <v>26</v>
      </c>
      <c r="E963" s="9">
        <v>2</v>
      </c>
      <c r="F963" s="9">
        <v>102</v>
      </c>
    </row>
    <row r="964" spans="1:6" ht="15" thickBot="1" x14ac:dyDescent="0.4">
      <c r="A964" s="6">
        <v>963</v>
      </c>
      <c r="B964" s="7" t="s">
        <v>34</v>
      </c>
      <c r="C964" s="8">
        <v>44517</v>
      </c>
      <c r="D964" s="9" t="s">
        <v>29</v>
      </c>
      <c r="E964" s="9">
        <v>1</v>
      </c>
      <c r="F964" s="9">
        <v>105</v>
      </c>
    </row>
    <row r="965" spans="1:6" ht="15" thickBot="1" x14ac:dyDescent="0.4">
      <c r="A965" s="6">
        <v>964</v>
      </c>
      <c r="B965" s="7" t="s">
        <v>35</v>
      </c>
      <c r="C965" s="8">
        <v>44518</v>
      </c>
      <c r="D965" s="9" t="s">
        <v>24</v>
      </c>
      <c r="E965" s="9">
        <v>5</v>
      </c>
      <c r="F965" s="9">
        <v>95</v>
      </c>
    </row>
    <row r="966" spans="1:6" ht="15" thickBot="1" x14ac:dyDescent="0.4">
      <c r="A966" s="6">
        <v>965</v>
      </c>
      <c r="B966" s="7" t="s">
        <v>35</v>
      </c>
      <c r="C966" s="8">
        <v>44518</v>
      </c>
      <c r="D966" s="9" t="s">
        <v>26</v>
      </c>
      <c r="E966" s="9">
        <v>5</v>
      </c>
      <c r="F966" s="9">
        <v>98</v>
      </c>
    </row>
    <row r="967" spans="1:6" ht="15" thickBot="1" x14ac:dyDescent="0.4">
      <c r="A967" s="6">
        <v>966</v>
      </c>
      <c r="B967" s="7" t="s">
        <v>35</v>
      </c>
      <c r="C967" s="8">
        <v>44518</v>
      </c>
      <c r="D967" s="9" t="s">
        <v>29</v>
      </c>
      <c r="E967" s="9">
        <v>0</v>
      </c>
      <c r="F967" s="9">
        <v>100</v>
      </c>
    </row>
    <row r="968" spans="1:6" ht="15" thickBot="1" x14ac:dyDescent="0.4">
      <c r="A968" s="6">
        <v>967</v>
      </c>
      <c r="B968" s="7" t="s">
        <v>23</v>
      </c>
      <c r="C968" s="8">
        <v>44519</v>
      </c>
      <c r="D968" s="9" t="s">
        <v>24</v>
      </c>
      <c r="E968" s="9">
        <v>6</v>
      </c>
      <c r="F968" s="9">
        <v>100</v>
      </c>
    </row>
    <row r="969" spans="1:6" ht="15" thickBot="1" x14ac:dyDescent="0.4">
      <c r="A969" s="6">
        <v>968</v>
      </c>
      <c r="B969" s="7" t="s">
        <v>23</v>
      </c>
      <c r="C969" s="8">
        <v>44519</v>
      </c>
      <c r="D969" s="9" t="s">
        <v>26</v>
      </c>
      <c r="E969" s="9">
        <v>3</v>
      </c>
      <c r="F969" s="9">
        <v>109</v>
      </c>
    </row>
    <row r="970" spans="1:6" ht="15" thickBot="1" x14ac:dyDescent="0.4">
      <c r="A970" s="6">
        <v>969</v>
      </c>
      <c r="B970" s="7" t="s">
        <v>23</v>
      </c>
      <c r="C970" s="8">
        <v>44519</v>
      </c>
      <c r="D970" s="9" t="s">
        <v>29</v>
      </c>
      <c r="E970" s="9">
        <v>1</v>
      </c>
      <c r="F970" s="9">
        <v>104</v>
      </c>
    </row>
    <row r="971" spans="1:6" ht="15" thickBot="1" x14ac:dyDescent="0.4">
      <c r="A971" s="6">
        <v>970</v>
      </c>
      <c r="B971" s="7" t="s">
        <v>30</v>
      </c>
      <c r="C971" s="8">
        <v>44520</v>
      </c>
      <c r="D971" s="9" t="s">
        <v>24</v>
      </c>
      <c r="E971" s="9">
        <v>1</v>
      </c>
      <c r="F971" s="9">
        <v>103</v>
      </c>
    </row>
    <row r="972" spans="1:6" ht="15" thickBot="1" x14ac:dyDescent="0.4">
      <c r="A972" s="6">
        <v>971</v>
      </c>
      <c r="B972" s="7" t="s">
        <v>30</v>
      </c>
      <c r="C972" s="8">
        <v>44520</v>
      </c>
      <c r="D972" s="9" t="s">
        <v>26</v>
      </c>
      <c r="E972" s="9">
        <v>2</v>
      </c>
      <c r="F972" s="9">
        <v>95</v>
      </c>
    </row>
    <row r="973" spans="1:6" ht="15" thickBot="1" x14ac:dyDescent="0.4">
      <c r="A973" s="6">
        <v>972</v>
      </c>
      <c r="B973" s="7" t="s">
        <v>30</v>
      </c>
      <c r="C973" s="8">
        <v>44520</v>
      </c>
      <c r="D973" s="9" t="s">
        <v>29</v>
      </c>
      <c r="E973" s="9">
        <v>2</v>
      </c>
      <c r="F973" s="9">
        <v>111</v>
      </c>
    </row>
    <row r="974" spans="1:6" ht="15" thickBot="1" x14ac:dyDescent="0.4">
      <c r="A974" s="6">
        <v>973</v>
      </c>
      <c r="B974" s="7" t="s">
        <v>31</v>
      </c>
      <c r="C974" s="8">
        <v>44521</v>
      </c>
      <c r="D974" s="9" t="s">
        <v>24</v>
      </c>
      <c r="E974" s="9">
        <v>2</v>
      </c>
      <c r="F974" s="9">
        <v>102</v>
      </c>
    </row>
    <row r="975" spans="1:6" ht="15" thickBot="1" x14ac:dyDescent="0.4">
      <c r="A975" s="6">
        <v>974</v>
      </c>
      <c r="B975" s="7" t="s">
        <v>31</v>
      </c>
      <c r="C975" s="8">
        <v>44521</v>
      </c>
      <c r="D975" s="9" t="s">
        <v>26</v>
      </c>
      <c r="E975" s="9">
        <v>2</v>
      </c>
      <c r="F975" s="9">
        <v>109</v>
      </c>
    </row>
    <row r="976" spans="1:6" ht="15" thickBot="1" x14ac:dyDescent="0.4">
      <c r="A976" s="6">
        <v>975</v>
      </c>
      <c r="B976" s="7" t="s">
        <v>31</v>
      </c>
      <c r="C976" s="8">
        <v>44521</v>
      </c>
      <c r="D976" s="9" t="s">
        <v>29</v>
      </c>
      <c r="E976" s="9">
        <v>0</v>
      </c>
      <c r="F976" s="9">
        <v>109</v>
      </c>
    </row>
    <row r="977" spans="1:6" ht="15" thickBot="1" x14ac:dyDescent="0.4">
      <c r="A977" s="6">
        <v>976</v>
      </c>
      <c r="B977" s="7" t="s">
        <v>32</v>
      </c>
      <c r="C977" s="8">
        <v>44522</v>
      </c>
      <c r="D977" s="9" t="s">
        <v>24</v>
      </c>
      <c r="E977" s="9">
        <v>1</v>
      </c>
      <c r="F977" s="9">
        <v>105</v>
      </c>
    </row>
    <row r="978" spans="1:6" ht="15" thickBot="1" x14ac:dyDescent="0.4">
      <c r="A978" s="6">
        <v>977</v>
      </c>
      <c r="B978" s="7" t="s">
        <v>32</v>
      </c>
      <c r="C978" s="8">
        <v>44522</v>
      </c>
      <c r="D978" s="9" t="s">
        <v>26</v>
      </c>
      <c r="E978" s="9">
        <v>3</v>
      </c>
      <c r="F978" s="9">
        <v>105</v>
      </c>
    </row>
    <row r="979" spans="1:6" ht="15" thickBot="1" x14ac:dyDescent="0.4">
      <c r="A979" s="6">
        <v>978</v>
      </c>
      <c r="B979" s="7" t="s">
        <v>32</v>
      </c>
      <c r="C979" s="8">
        <v>44522</v>
      </c>
      <c r="D979" s="9" t="s">
        <v>29</v>
      </c>
      <c r="E979" s="9">
        <v>2</v>
      </c>
      <c r="F979" s="9">
        <v>97</v>
      </c>
    </row>
    <row r="980" spans="1:6" ht="15" thickBot="1" x14ac:dyDescent="0.4">
      <c r="A980" s="6">
        <v>979</v>
      </c>
      <c r="B980" s="7" t="s">
        <v>33</v>
      </c>
      <c r="C980" s="8">
        <v>44523</v>
      </c>
      <c r="D980" s="9" t="s">
        <v>24</v>
      </c>
      <c r="E980" s="9">
        <v>1</v>
      </c>
      <c r="F980" s="9">
        <v>93</v>
      </c>
    </row>
    <row r="981" spans="1:6" ht="15" thickBot="1" x14ac:dyDescent="0.4">
      <c r="A981" s="6">
        <v>980</v>
      </c>
      <c r="B981" s="7" t="s">
        <v>33</v>
      </c>
      <c r="C981" s="8">
        <v>44523</v>
      </c>
      <c r="D981" s="9" t="s">
        <v>26</v>
      </c>
      <c r="E981" s="9">
        <v>2</v>
      </c>
      <c r="F981" s="9">
        <v>100</v>
      </c>
    </row>
    <row r="982" spans="1:6" ht="15" thickBot="1" x14ac:dyDescent="0.4">
      <c r="A982" s="6">
        <v>981</v>
      </c>
      <c r="B982" s="7" t="s">
        <v>33</v>
      </c>
      <c r="C982" s="8">
        <v>44523</v>
      </c>
      <c r="D982" s="9" t="s">
        <v>29</v>
      </c>
      <c r="E982" s="9">
        <v>0</v>
      </c>
      <c r="F982" s="9">
        <v>109</v>
      </c>
    </row>
    <row r="983" spans="1:6" ht="15" thickBot="1" x14ac:dyDescent="0.4">
      <c r="A983" s="6">
        <v>982</v>
      </c>
      <c r="B983" s="7" t="s">
        <v>34</v>
      </c>
      <c r="C983" s="8">
        <v>44524</v>
      </c>
      <c r="D983" s="9" t="s">
        <v>24</v>
      </c>
      <c r="E983" s="9">
        <v>3</v>
      </c>
      <c r="F983" s="9">
        <v>112</v>
      </c>
    </row>
    <row r="984" spans="1:6" ht="15" thickBot="1" x14ac:dyDescent="0.4">
      <c r="A984" s="6">
        <v>983</v>
      </c>
      <c r="B984" s="7" t="s">
        <v>34</v>
      </c>
      <c r="C984" s="8">
        <v>44524</v>
      </c>
      <c r="D984" s="9" t="s">
        <v>26</v>
      </c>
      <c r="E984" s="9">
        <v>1</v>
      </c>
      <c r="F984" s="9">
        <v>93</v>
      </c>
    </row>
    <row r="985" spans="1:6" ht="15" thickBot="1" x14ac:dyDescent="0.4">
      <c r="A985" s="6">
        <v>984</v>
      </c>
      <c r="B985" s="7" t="s">
        <v>34</v>
      </c>
      <c r="C985" s="8">
        <v>44524</v>
      </c>
      <c r="D985" s="9" t="s">
        <v>29</v>
      </c>
      <c r="E985" s="9">
        <v>1</v>
      </c>
      <c r="F985" s="9">
        <v>102</v>
      </c>
    </row>
    <row r="986" spans="1:6" ht="15" thickBot="1" x14ac:dyDescent="0.4">
      <c r="A986" s="6">
        <v>985</v>
      </c>
      <c r="B986" s="7" t="s">
        <v>35</v>
      </c>
      <c r="C986" s="8">
        <v>44525</v>
      </c>
      <c r="D986" s="9" t="s">
        <v>24</v>
      </c>
      <c r="E986" s="9">
        <v>2</v>
      </c>
      <c r="F986" s="9">
        <v>96</v>
      </c>
    </row>
    <row r="987" spans="1:6" ht="15" thickBot="1" x14ac:dyDescent="0.4">
      <c r="A987" s="6">
        <v>986</v>
      </c>
      <c r="B987" s="7" t="s">
        <v>35</v>
      </c>
      <c r="C987" s="8">
        <v>44525</v>
      </c>
      <c r="D987" s="9" t="s">
        <v>26</v>
      </c>
      <c r="E987" s="9">
        <v>4</v>
      </c>
      <c r="F987" s="9">
        <v>109</v>
      </c>
    </row>
    <row r="988" spans="1:6" ht="15" thickBot="1" x14ac:dyDescent="0.4">
      <c r="A988" s="6">
        <v>987</v>
      </c>
      <c r="B988" s="7" t="s">
        <v>35</v>
      </c>
      <c r="C988" s="8">
        <v>44525</v>
      </c>
      <c r="D988" s="9" t="s">
        <v>29</v>
      </c>
      <c r="E988" s="9">
        <v>0</v>
      </c>
      <c r="F988" s="9">
        <v>103</v>
      </c>
    </row>
    <row r="989" spans="1:6" ht="15" thickBot="1" x14ac:dyDescent="0.4">
      <c r="A989" s="6">
        <v>988</v>
      </c>
      <c r="B989" s="7" t="s">
        <v>23</v>
      </c>
      <c r="C989" s="8">
        <v>44526</v>
      </c>
      <c r="D989" s="9" t="s">
        <v>24</v>
      </c>
      <c r="E989" s="9">
        <v>6</v>
      </c>
      <c r="F989" s="9">
        <v>109</v>
      </c>
    </row>
    <row r="990" spans="1:6" ht="15" thickBot="1" x14ac:dyDescent="0.4">
      <c r="A990" s="6">
        <v>989</v>
      </c>
      <c r="B990" s="7" t="s">
        <v>23</v>
      </c>
      <c r="C990" s="8">
        <v>44526</v>
      </c>
      <c r="D990" s="9" t="s">
        <v>26</v>
      </c>
      <c r="E990" s="9">
        <v>1</v>
      </c>
      <c r="F990" s="9">
        <v>104</v>
      </c>
    </row>
    <row r="991" spans="1:6" ht="15" thickBot="1" x14ac:dyDescent="0.4">
      <c r="A991" s="6">
        <v>990</v>
      </c>
      <c r="B991" s="7" t="s">
        <v>23</v>
      </c>
      <c r="C991" s="8">
        <v>44526</v>
      </c>
      <c r="D991" s="9" t="s">
        <v>29</v>
      </c>
      <c r="E991" s="9">
        <v>2</v>
      </c>
      <c r="F991" s="9">
        <v>103</v>
      </c>
    </row>
    <row r="992" spans="1:6" ht="15" thickBot="1" x14ac:dyDescent="0.4">
      <c r="A992" s="6">
        <v>991</v>
      </c>
      <c r="B992" s="7" t="s">
        <v>30</v>
      </c>
      <c r="C992" s="8">
        <v>44527</v>
      </c>
      <c r="D992" s="9" t="s">
        <v>24</v>
      </c>
      <c r="E992" s="9">
        <v>5</v>
      </c>
      <c r="F992" s="9">
        <v>106</v>
      </c>
    </row>
    <row r="993" spans="1:6" ht="15" thickBot="1" x14ac:dyDescent="0.4">
      <c r="A993" s="6">
        <v>992</v>
      </c>
      <c r="B993" s="7" t="s">
        <v>30</v>
      </c>
      <c r="C993" s="8">
        <v>44527</v>
      </c>
      <c r="D993" s="9" t="s">
        <v>26</v>
      </c>
      <c r="E993" s="9">
        <v>1</v>
      </c>
      <c r="F993" s="9">
        <v>105</v>
      </c>
    </row>
    <row r="994" spans="1:6" ht="15" thickBot="1" x14ac:dyDescent="0.4">
      <c r="A994" s="6">
        <v>993</v>
      </c>
      <c r="B994" s="7" t="s">
        <v>30</v>
      </c>
      <c r="C994" s="8">
        <v>44527</v>
      </c>
      <c r="D994" s="9" t="s">
        <v>29</v>
      </c>
      <c r="E994" s="9">
        <v>1</v>
      </c>
      <c r="F994" s="9">
        <v>108</v>
      </c>
    </row>
    <row r="995" spans="1:6" ht="15" thickBot="1" x14ac:dyDescent="0.4">
      <c r="A995" s="6">
        <v>994</v>
      </c>
      <c r="B995" s="7" t="s">
        <v>31</v>
      </c>
      <c r="C995" s="8">
        <v>44528</v>
      </c>
      <c r="D995" s="9" t="s">
        <v>24</v>
      </c>
      <c r="E995" s="9">
        <v>2</v>
      </c>
      <c r="F995" s="9">
        <v>110</v>
      </c>
    </row>
    <row r="996" spans="1:6" ht="15" thickBot="1" x14ac:dyDescent="0.4">
      <c r="A996" s="6">
        <v>995</v>
      </c>
      <c r="B996" s="7" t="s">
        <v>31</v>
      </c>
      <c r="C996" s="8">
        <v>44528</v>
      </c>
      <c r="D996" s="9" t="s">
        <v>26</v>
      </c>
      <c r="E996" s="9">
        <v>2</v>
      </c>
      <c r="F996" s="9">
        <v>115</v>
      </c>
    </row>
    <row r="997" spans="1:6" ht="15" thickBot="1" x14ac:dyDescent="0.4">
      <c r="A997" s="6">
        <v>996</v>
      </c>
      <c r="B997" s="7" t="s">
        <v>31</v>
      </c>
      <c r="C997" s="8">
        <v>44528</v>
      </c>
      <c r="D997" s="9" t="s">
        <v>29</v>
      </c>
      <c r="E997" s="9">
        <v>1</v>
      </c>
      <c r="F997" s="9">
        <v>108</v>
      </c>
    </row>
    <row r="998" spans="1:6" ht="15" thickBot="1" x14ac:dyDescent="0.4">
      <c r="A998" s="6">
        <v>997</v>
      </c>
      <c r="B998" s="7" t="s">
        <v>32</v>
      </c>
      <c r="C998" s="8">
        <v>44529</v>
      </c>
      <c r="D998" s="9" t="s">
        <v>24</v>
      </c>
      <c r="E998" s="9">
        <v>2</v>
      </c>
      <c r="F998" s="9">
        <v>105</v>
      </c>
    </row>
    <row r="999" spans="1:6" ht="15" thickBot="1" x14ac:dyDescent="0.4">
      <c r="A999" s="6">
        <v>998</v>
      </c>
      <c r="B999" s="7" t="s">
        <v>32</v>
      </c>
      <c r="C999" s="8">
        <v>44529</v>
      </c>
      <c r="D999" s="9" t="s">
        <v>26</v>
      </c>
      <c r="E999" s="9">
        <v>0</v>
      </c>
      <c r="F999" s="9">
        <v>99</v>
      </c>
    </row>
    <row r="1000" spans="1:6" ht="15" thickBot="1" x14ac:dyDescent="0.4">
      <c r="A1000" s="6">
        <v>999</v>
      </c>
      <c r="B1000" s="7" t="s">
        <v>32</v>
      </c>
      <c r="C1000" s="8">
        <v>44529</v>
      </c>
      <c r="D1000" s="9" t="s">
        <v>29</v>
      </c>
      <c r="E1000" s="9">
        <v>0</v>
      </c>
      <c r="F1000" s="9">
        <v>102</v>
      </c>
    </row>
    <row r="1001" spans="1:6" ht="15" thickBot="1" x14ac:dyDescent="0.4">
      <c r="A1001" s="6">
        <v>1000</v>
      </c>
      <c r="B1001" s="7" t="s">
        <v>33</v>
      </c>
      <c r="C1001" s="8">
        <v>44530</v>
      </c>
      <c r="D1001" s="9" t="s">
        <v>24</v>
      </c>
      <c r="E1001" s="9">
        <v>1</v>
      </c>
      <c r="F1001" s="9">
        <v>103</v>
      </c>
    </row>
    <row r="1002" spans="1:6" ht="15" thickBot="1" x14ac:dyDescent="0.4">
      <c r="A1002" s="6">
        <v>1001</v>
      </c>
      <c r="B1002" s="7" t="s">
        <v>33</v>
      </c>
      <c r="C1002" s="8">
        <v>44530</v>
      </c>
      <c r="D1002" s="9" t="s">
        <v>26</v>
      </c>
      <c r="E1002" s="9">
        <v>5</v>
      </c>
      <c r="F1002" s="9">
        <v>99</v>
      </c>
    </row>
    <row r="1003" spans="1:6" ht="15" thickBot="1" x14ac:dyDescent="0.4">
      <c r="A1003" s="6">
        <v>1002</v>
      </c>
      <c r="B1003" s="7" t="s">
        <v>33</v>
      </c>
      <c r="C1003" s="8">
        <v>44530</v>
      </c>
      <c r="D1003" s="9" t="s">
        <v>29</v>
      </c>
      <c r="E1003" s="9">
        <v>0</v>
      </c>
      <c r="F1003" s="9">
        <v>103</v>
      </c>
    </row>
    <row r="1004" spans="1:6" ht="15" thickBot="1" x14ac:dyDescent="0.4">
      <c r="A1004" s="6">
        <v>1003</v>
      </c>
      <c r="B1004" s="7" t="s">
        <v>34</v>
      </c>
      <c r="C1004" s="8">
        <v>44531</v>
      </c>
      <c r="D1004" s="9" t="s">
        <v>24</v>
      </c>
      <c r="E1004" s="9">
        <v>0</v>
      </c>
      <c r="F1004" s="9">
        <v>96</v>
      </c>
    </row>
    <row r="1005" spans="1:6" ht="15" thickBot="1" x14ac:dyDescent="0.4">
      <c r="A1005" s="6">
        <v>1004</v>
      </c>
      <c r="B1005" s="7" t="s">
        <v>34</v>
      </c>
      <c r="C1005" s="8">
        <v>44531</v>
      </c>
      <c r="D1005" s="9" t="s">
        <v>26</v>
      </c>
      <c r="E1005" s="9">
        <v>2</v>
      </c>
      <c r="F1005" s="9">
        <v>104</v>
      </c>
    </row>
    <row r="1006" spans="1:6" ht="15" thickBot="1" x14ac:dyDescent="0.4">
      <c r="A1006" s="6">
        <v>1005</v>
      </c>
      <c r="B1006" s="7" t="s">
        <v>34</v>
      </c>
      <c r="C1006" s="8">
        <v>44531</v>
      </c>
      <c r="D1006" s="9" t="s">
        <v>29</v>
      </c>
      <c r="E1006" s="9">
        <v>0</v>
      </c>
      <c r="F1006" s="9">
        <v>104</v>
      </c>
    </row>
    <row r="1007" spans="1:6" ht="15" thickBot="1" x14ac:dyDescent="0.4">
      <c r="A1007" s="6">
        <v>1006</v>
      </c>
      <c r="B1007" s="7" t="s">
        <v>35</v>
      </c>
      <c r="C1007" s="8">
        <v>44532</v>
      </c>
      <c r="D1007" s="9" t="s">
        <v>24</v>
      </c>
      <c r="E1007" s="9">
        <v>5</v>
      </c>
      <c r="F1007" s="9">
        <v>109</v>
      </c>
    </row>
    <row r="1008" spans="1:6" ht="15" thickBot="1" x14ac:dyDescent="0.4">
      <c r="A1008" s="6">
        <v>1007</v>
      </c>
      <c r="B1008" s="7" t="s">
        <v>35</v>
      </c>
      <c r="C1008" s="8">
        <v>44532</v>
      </c>
      <c r="D1008" s="9" t="s">
        <v>26</v>
      </c>
      <c r="E1008" s="9">
        <v>6</v>
      </c>
      <c r="F1008" s="9">
        <v>104</v>
      </c>
    </row>
    <row r="1009" spans="1:6" ht="15" thickBot="1" x14ac:dyDescent="0.4">
      <c r="A1009" s="6">
        <v>1008</v>
      </c>
      <c r="B1009" s="7" t="s">
        <v>35</v>
      </c>
      <c r="C1009" s="8">
        <v>44532</v>
      </c>
      <c r="D1009" s="9" t="s">
        <v>29</v>
      </c>
      <c r="E1009" s="9">
        <v>1</v>
      </c>
      <c r="F1009" s="9">
        <v>101</v>
      </c>
    </row>
    <row r="1010" spans="1:6" ht="15" thickBot="1" x14ac:dyDescent="0.4">
      <c r="A1010" s="6">
        <v>1009</v>
      </c>
      <c r="B1010" s="7" t="s">
        <v>23</v>
      </c>
      <c r="C1010" s="8">
        <v>44533</v>
      </c>
      <c r="D1010" s="9" t="s">
        <v>24</v>
      </c>
      <c r="E1010" s="9">
        <v>5</v>
      </c>
      <c r="F1010" s="9">
        <v>95</v>
      </c>
    </row>
    <row r="1011" spans="1:6" ht="15" thickBot="1" x14ac:dyDescent="0.4">
      <c r="A1011" s="6">
        <v>1010</v>
      </c>
      <c r="B1011" s="7" t="s">
        <v>23</v>
      </c>
      <c r="C1011" s="8">
        <v>44533</v>
      </c>
      <c r="D1011" s="9" t="s">
        <v>26</v>
      </c>
      <c r="E1011" s="9">
        <v>5</v>
      </c>
      <c r="F1011" s="9">
        <v>98</v>
      </c>
    </row>
    <row r="1012" spans="1:6" ht="15" thickBot="1" x14ac:dyDescent="0.4">
      <c r="A1012" s="6">
        <v>1011</v>
      </c>
      <c r="B1012" s="7" t="s">
        <v>23</v>
      </c>
      <c r="C1012" s="8">
        <v>44533</v>
      </c>
      <c r="D1012" s="9" t="s">
        <v>29</v>
      </c>
      <c r="E1012" s="9">
        <v>1</v>
      </c>
      <c r="F1012" s="9">
        <v>107</v>
      </c>
    </row>
    <row r="1013" spans="1:6" ht="15" thickBot="1" x14ac:dyDescent="0.4">
      <c r="A1013" s="6">
        <v>1012</v>
      </c>
      <c r="B1013" s="7" t="s">
        <v>30</v>
      </c>
      <c r="C1013" s="8">
        <v>44534</v>
      </c>
      <c r="D1013" s="9" t="s">
        <v>24</v>
      </c>
      <c r="E1013" s="9">
        <v>1</v>
      </c>
      <c r="F1013" s="9">
        <v>105</v>
      </c>
    </row>
    <row r="1014" spans="1:6" ht="15" thickBot="1" x14ac:dyDescent="0.4">
      <c r="A1014" s="6">
        <v>1013</v>
      </c>
      <c r="B1014" s="7" t="s">
        <v>30</v>
      </c>
      <c r="C1014" s="8">
        <v>44534</v>
      </c>
      <c r="D1014" s="9" t="s">
        <v>26</v>
      </c>
      <c r="E1014" s="9">
        <v>4</v>
      </c>
      <c r="F1014" s="9">
        <v>97</v>
      </c>
    </row>
    <row r="1015" spans="1:6" ht="15" thickBot="1" x14ac:dyDescent="0.4">
      <c r="A1015" s="6">
        <v>1014</v>
      </c>
      <c r="B1015" s="7" t="s">
        <v>30</v>
      </c>
      <c r="C1015" s="8">
        <v>44534</v>
      </c>
      <c r="D1015" s="9" t="s">
        <v>29</v>
      </c>
      <c r="E1015" s="9">
        <v>0</v>
      </c>
      <c r="F1015" s="9">
        <v>110</v>
      </c>
    </row>
    <row r="1016" spans="1:6" ht="15" thickBot="1" x14ac:dyDescent="0.4">
      <c r="A1016" s="6">
        <v>1015</v>
      </c>
      <c r="B1016" s="7" t="s">
        <v>31</v>
      </c>
      <c r="C1016" s="8">
        <v>44535</v>
      </c>
      <c r="D1016" s="9" t="s">
        <v>24</v>
      </c>
      <c r="E1016" s="9">
        <v>3</v>
      </c>
      <c r="F1016" s="9">
        <v>103</v>
      </c>
    </row>
    <row r="1017" spans="1:6" ht="15" thickBot="1" x14ac:dyDescent="0.4">
      <c r="A1017" s="6">
        <v>1016</v>
      </c>
      <c r="B1017" s="7" t="s">
        <v>31</v>
      </c>
      <c r="C1017" s="8">
        <v>44535</v>
      </c>
      <c r="D1017" s="9" t="s">
        <v>26</v>
      </c>
      <c r="E1017" s="9">
        <v>2</v>
      </c>
      <c r="F1017" s="9">
        <v>112</v>
      </c>
    </row>
    <row r="1018" spans="1:6" ht="15" thickBot="1" x14ac:dyDescent="0.4">
      <c r="A1018" s="6">
        <v>1017</v>
      </c>
      <c r="B1018" s="7" t="s">
        <v>31</v>
      </c>
      <c r="C1018" s="8">
        <v>44535</v>
      </c>
      <c r="D1018" s="9" t="s">
        <v>29</v>
      </c>
      <c r="E1018" s="9">
        <v>0</v>
      </c>
      <c r="F1018" s="9">
        <v>117</v>
      </c>
    </row>
    <row r="1019" spans="1:6" ht="15" thickBot="1" x14ac:dyDescent="0.4">
      <c r="A1019" s="6">
        <v>1018</v>
      </c>
      <c r="B1019" s="7" t="s">
        <v>32</v>
      </c>
      <c r="C1019" s="8">
        <v>44536</v>
      </c>
      <c r="D1019" s="9" t="s">
        <v>24</v>
      </c>
      <c r="E1019" s="9">
        <v>7</v>
      </c>
      <c r="F1019" s="9">
        <v>103</v>
      </c>
    </row>
    <row r="1020" spans="1:6" ht="15" thickBot="1" x14ac:dyDescent="0.4">
      <c r="A1020" s="6">
        <v>1019</v>
      </c>
      <c r="B1020" s="7" t="s">
        <v>32</v>
      </c>
      <c r="C1020" s="8">
        <v>44536</v>
      </c>
      <c r="D1020" s="9" t="s">
        <v>26</v>
      </c>
      <c r="E1020" s="9">
        <v>2</v>
      </c>
      <c r="F1020" s="9">
        <v>100</v>
      </c>
    </row>
    <row r="1021" spans="1:6" ht="15" thickBot="1" x14ac:dyDescent="0.4">
      <c r="A1021" s="6">
        <v>1020</v>
      </c>
      <c r="B1021" s="7" t="s">
        <v>32</v>
      </c>
      <c r="C1021" s="8">
        <v>44536</v>
      </c>
      <c r="D1021" s="9" t="s">
        <v>29</v>
      </c>
      <c r="E1021" s="9">
        <v>2</v>
      </c>
      <c r="F1021" s="9">
        <v>102</v>
      </c>
    </row>
    <row r="1022" spans="1:6" ht="15" thickBot="1" x14ac:dyDescent="0.4">
      <c r="A1022" s="6">
        <v>1021</v>
      </c>
      <c r="B1022" s="7" t="s">
        <v>33</v>
      </c>
      <c r="C1022" s="8">
        <v>44537</v>
      </c>
      <c r="D1022" s="9" t="s">
        <v>24</v>
      </c>
      <c r="E1022" s="9">
        <v>3</v>
      </c>
      <c r="F1022" s="9">
        <v>103</v>
      </c>
    </row>
    <row r="1023" spans="1:6" ht="15" thickBot="1" x14ac:dyDescent="0.4">
      <c r="A1023" s="6">
        <v>1022</v>
      </c>
      <c r="B1023" s="7" t="s">
        <v>33</v>
      </c>
      <c r="C1023" s="8">
        <v>44537</v>
      </c>
      <c r="D1023" s="9" t="s">
        <v>26</v>
      </c>
      <c r="E1023" s="9">
        <v>3</v>
      </c>
      <c r="F1023" s="9">
        <v>111</v>
      </c>
    </row>
    <row r="1024" spans="1:6" ht="15" thickBot="1" x14ac:dyDescent="0.4">
      <c r="A1024" s="6">
        <v>1023</v>
      </c>
      <c r="B1024" s="7" t="s">
        <v>33</v>
      </c>
      <c r="C1024" s="8">
        <v>44537</v>
      </c>
      <c r="D1024" s="9" t="s">
        <v>29</v>
      </c>
      <c r="E1024" s="9">
        <v>1</v>
      </c>
      <c r="F1024" s="9">
        <v>105</v>
      </c>
    </row>
    <row r="1025" spans="1:6" ht="15" thickBot="1" x14ac:dyDescent="0.4">
      <c r="A1025" s="6">
        <v>1024</v>
      </c>
      <c r="B1025" s="7" t="s">
        <v>34</v>
      </c>
      <c r="C1025" s="8">
        <v>44538</v>
      </c>
      <c r="D1025" s="9" t="s">
        <v>24</v>
      </c>
      <c r="E1025" s="9">
        <v>5</v>
      </c>
      <c r="F1025" s="9">
        <v>105</v>
      </c>
    </row>
    <row r="1026" spans="1:6" ht="15" thickBot="1" x14ac:dyDescent="0.4">
      <c r="A1026" s="6">
        <v>1025</v>
      </c>
      <c r="B1026" s="7" t="s">
        <v>34</v>
      </c>
      <c r="C1026" s="8">
        <v>44538</v>
      </c>
      <c r="D1026" s="9" t="s">
        <v>26</v>
      </c>
      <c r="E1026" s="9">
        <v>2</v>
      </c>
      <c r="F1026" s="9">
        <v>96</v>
      </c>
    </row>
    <row r="1027" spans="1:6" ht="15" thickBot="1" x14ac:dyDescent="0.4">
      <c r="A1027" s="6">
        <v>1026</v>
      </c>
      <c r="B1027" s="7" t="s">
        <v>34</v>
      </c>
      <c r="C1027" s="8">
        <v>44538</v>
      </c>
      <c r="D1027" s="9" t="s">
        <v>29</v>
      </c>
      <c r="E1027" s="9">
        <v>2</v>
      </c>
      <c r="F1027" s="9">
        <v>98</v>
      </c>
    </row>
    <row r="1028" spans="1:6" ht="15" thickBot="1" x14ac:dyDescent="0.4">
      <c r="A1028" s="6">
        <v>1027</v>
      </c>
      <c r="B1028" s="7" t="s">
        <v>35</v>
      </c>
      <c r="C1028" s="8">
        <v>44539</v>
      </c>
      <c r="D1028" s="9" t="s">
        <v>24</v>
      </c>
      <c r="E1028" s="9">
        <v>2</v>
      </c>
      <c r="F1028" s="9">
        <v>110</v>
      </c>
    </row>
    <row r="1029" spans="1:6" ht="15" thickBot="1" x14ac:dyDescent="0.4">
      <c r="A1029" s="6">
        <v>1028</v>
      </c>
      <c r="B1029" s="7" t="s">
        <v>35</v>
      </c>
      <c r="C1029" s="8">
        <v>44539</v>
      </c>
      <c r="D1029" s="9" t="s">
        <v>26</v>
      </c>
      <c r="E1029" s="9">
        <v>2</v>
      </c>
      <c r="F1029" s="9">
        <v>98</v>
      </c>
    </row>
    <row r="1030" spans="1:6" ht="15" thickBot="1" x14ac:dyDescent="0.4">
      <c r="A1030" s="6">
        <v>1029</v>
      </c>
      <c r="B1030" s="7" t="s">
        <v>35</v>
      </c>
      <c r="C1030" s="8">
        <v>44539</v>
      </c>
      <c r="D1030" s="9" t="s">
        <v>29</v>
      </c>
      <c r="E1030" s="9">
        <v>1</v>
      </c>
      <c r="F1030" s="9">
        <v>105</v>
      </c>
    </row>
    <row r="1031" spans="1:6" ht="15" thickBot="1" x14ac:dyDescent="0.4">
      <c r="A1031" s="6">
        <v>1030</v>
      </c>
      <c r="B1031" s="7" t="s">
        <v>23</v>
      </c>
      <c r="C1031" s="8">
        <v>44540</v>
      </c>
      <c r="D1031" s="9" t="s">
        <v>24</v>
      </c>
      <c r="E1031" s="9">
        <v>9</v>
      </c>
      <c r="F1031" s="9">
        <v>99</v>
      </c>
    </row>
    <row r="1032" spans="1:6" ht="15" thickBot="1" x14ac:dyDescent="0.4">
      <c r="A1032" s="6">
        <v>1031</v>
      </c>
      <c r="B1032" s="7" t="s">
        <v>23</v>
      </c>
      <c r="C1032" s="8">
        <v>44540</v>
      </c>
      <c r="D1032" s="9" t="s">
        <v>26</v>
      </c>
      <c r="E1032" s="9">
        <v>2</v>
      </c>
      <c r="F1032" s="9">
        <v>102</v>
      </c>
    </row>
    <row r="1033" spans="1:6" ht="15" thickBot="1" x14ac:dyDescent="0.4">
      <c r="A1033" s="6">
        <v>1032</v>
      </c>
      <c r="B1033" s="7" t="s">
        <v>23</v>
      </c>
      <c r="C1033" s="8">
        <v>44540</v>
      </c>
      <c r="D1033" s="9" t="s">
        <v>29</v>
      </c>
      <c r="E1033" s="9">
        <v>1</v>
      </c>
      <c r="F1033" s="9">
        <v>102</v>
      </c>
    </row>
    <row r="1034" spans="1:6" ht="15" thickBot="1" x14ac:dyDescent="0.4">
      <c r="A1034" s="6">
        <v>1033</v>
      </c>
      <c r="B1034" s="7" t="s">
        <v>30</v>
      </c>
      <c r="C1034" s="8">
        <v>44541</v>
      </c>
      <c r="D1034" s="9" t="s">
        <v>24</v>
      </c>
      <c r="E1034" s="9">
        <v>6</v>
      </c>
      <c r="F1034" s="9">
        <v>88</v>
      </c>
    </row>
    <row r="1035" spans="1:6" ht="15" thickBot="1" x14ac:dyDescent="0.4">
      <c r="A1035" s="6">
        <v>1034</v>
      </c>
      <c r="B1035" s="7" t="s">
        <v>30</v>
      </c>
      <c r="C1035" s="8">
        <v>44541</v>
      </c>
      <c r="D1035" s="9" t="s">
        <v>26</v>
      </c>
      <c r="E1035" s="9">
        <v>2</v>
      </c>
      <c r="F1035" s="9">
        <v>117</v>
      </c>
    </row>
    <row r="1036" spans="1:6" ht="15" thickBot="1" x14ac:dyDescent="0.4">
      <c r="A1036" s="6">
        <v>1035</v>
      </c>
      <c r="B1036" s="7" t="s">
        <v>30</v>
      </c>
      <c r="C1036" s="8">
        <v>44541</v>
      </c>
      <c r="D1036" s="9" t="s">
        <v>29</v>
      </c>
      <c r="E1036" s="9">
        <v>1</v>
      </c>
      <c r="F1036" s="9">
        <v>111</v>
      </c>
    </row>
    <row r="1037" spans="1:6" ht="15" thickBot="1" x14ac:dyDescent="0.4">
      <c r="A1037" s="6">
        <v>1036</v>
      </c>
      <c r="B1037" s="7" t="s">
        <v>31</v>
      </c>
      <c r="C1037" s="8">
        <v>44542</v>
      </c>
      <c r="D1037" s="9" t="s">
        <v>24</v>
      </c>
      <c r="E1037" s="9">
        <v>2</v>
      </c>
      <c r="F1037" s="9">
        <v>99</v>
      </c>
    </row>
    <row r="1038" spans="1:6" ht="15" thickBot="1" x14ac:dyDescent="0.4">
      <c r="A1038" s="6">
        <v>1037</v>
      </c>
      <c r="B1038" s="7" t="s">
        <v>31</v>
      </c>
      <c r="C1038" s="8">
        <v>44542</v>
      </c>
      <c r="D1038" s="9" t="s">
        <v>26</v>
      </c>
      <c r="E1038" s="9">
        <v>4</v>
      </c>
      <c r="F1038" s="9">
        <v>111</v>
      </c>
    </row>
    <row r="1039" spans="1:6" ht="15" thickBot="1" x14ac:dyDescent="0.4">
      <c r="A1039" s="6">
        <v>1038</v>
      </c>
      <c r="B1039" s="7" t="s">
        <v>31</v>
      </c>
      <c r="C1039" s="8">
        <v>44542</v>
      </c>
      <c r="D1039" s="9" t="s">
        <v>29</v>
      </c>
      <c r="E1039" s="9">
        <v>1</v>
      </c>
      <c r="F1039" s="9">
        <v>102</v>
      </c>
    </row>
    <row r="1040" spans="1:6" ht="15" thickBot="1" x14ac:dyDescent="0.4">
      <c r="A1040" s="6">
        <v>1039</v>
      </c>
      <c r="B1040" s="7" t="s">
        <v>32</v>
      </c>
      <c r="C1040" s="8">
        <v>44543</v>
      </c>
      <c r="D1040" s="9" t="s">
        <v>24</v>
      </c>
      <c r="E1040" s="9">
        <v>2</v>
      </c>
      <c r="F1040" s="9">
        <v>94</v>
      </c>
    </row>
    <row r="1041" spans="1:6" ht="15" thickBot="1" x14ac:dyDescent="0.4">
      <c r="A1041" s="6">
        <v>1040</v>
      </c>
      <c r="B1041" s="7" t="s">
        <v>32</v>
      </c>
      <c r="C1041" s="8">
        <v>44543</v>
      </c>
      <c r="D1041" s="9" t="s">
        <v>26</v>
      </c>
      <c r="E1041" s="9">
        <v>4</v>
      </c>
      <c r="F1041" s="9">
        <v>102</v>
      </c>
    </row>
    <row r="1042" spans="1:6" ht="15" thickBot="1" x14ac:dyDescent="0.4">
      <c r="A1042" s="6">
        <v>1041</v>
      </c>
      <c r="B1042" s="7" t="s">
        <v>32</v>
      </c>
      <c r="C1042" s="8">
        <v>44543</v>
      </c>
      <c r="D1042" s="9" t="s">
        <v>29</v>
      </c>
      <c r="E1042" s="9">
        <v>2</v>
      </c>
      <c r="F1042" s="9">
        <v>101</v>
      </c>
    </row>
    <row r="1043" spans="1:6" ht="15" thickBot="1" x14ac:dyDescent="0.4">
      <c r="A1043" s="6">
        <v>1042</v>
      </c>
      <c r="B1043" s="7" t="s">
        <v>33</v>
      </c>
      <c r="C1043" s="8">
        <v>44544</v>
      </c>
      <c r="D1043" s="9" t="s">
        <v>24</v>
      </c>
      <c r="E1043" s="9">
        <v>0</v>
      </c>
      <c r="F1043" s="9">
        <v>106</v>
      </c>
    </row>
    <row r="1044" spans="1:6" ht="15" thickBot="1" x14ac:dyDescent="0.4">
      <c r="A1044" s="6">
        <v>1043</v>
      </c>
      <c r="B1044" s="7" t="s">
        <v>33</v>
      </c>
      <c r="C1044" s="8">
        <v>44544</v>
      </c>
      <c r="D1044" s="9" t="s">
        <v>26</v>
      </c>
      <c r="E1044" s="9">
        <v>6</v>
      </c>
      <c r="F1044" s="9">
        <v>103</v>
      </c>
    </row>
    <row r="1045" spans="1:6" ht="15" thickBot="1" x14ac:dyDescent="0.4">
      <c r="A1045" s="6">
        <v>1044</v>
      </c>
      <c r="B1045" s="7" t="s">
        <v>33</v>
      </c>
      <c r="C1045" s="8">
        <v>44544</v>
      </c>
      <c r="D1045" s="9" t="s">
        <v>29</v>
      </c>
      <c r="E1045" s="9">
        <v>3</v>
      </c>
      <c r="F1045" s="9">
        <v>106</v>
      </c>
    </row>
    <row r="1046" spans="1:6" ht="15" thickBot="1" x14ac:dyDescent="0.4">
      <c r="A1046" s="6">
        <v>1045</v>
      </c>
      <c r="B1046" s="7" t="s">
        <v>34</v>
      </c>
      <c r="C1046" s="8">
        <v>44545</v>
      </c>
      <c r="D1046" s="9" t="s">
        <v>24</v>
      </c>
      <c r="E1046" s="9">
        <v>6</v>
      </c>
      <c r="F1046" s="9">
        <v>108</v>
      </c>
    </row>
    <row r="1047" spans="1:6" ht="15" thickBot="1" x14ac:dyDescent="0.4">
      <c r="A1047" s="6">
        <v>1046</v>
      </c>
      <c r="B1047" s="7" t="s">
        <v>34</v>
      </c>
      <c r="C1047" s="8">
        <v>44545</v>
      </c>
      <c r="D1047" s="9" t="s">
        <v>26</v>
      </c>
      <c r="E1047" s="9">
        <v>2</v>
      </c>
      <c r="F1047" s="9">
        <v>97</v>
      </c>
    </row>
    <row r="1048" spans="1:6" ht="15" thickBot="1" x14ac:dyDescent="0.4">
      <c r="A1048" s="6">
        <v>1047</v>
      </c>
      <c r="B1048" s="7" t="s">
        <v>34</v>
      </c>
      <c r="C1048" s="8">
        <v>44545</v>
      </c>
      <c r="D1048" s="9" t="s">
        <v>29</v>
      </c>
      <c r="E1048" s="9">
        <v>2</v>
      </c>
      <c r="F1048" s="9">
        <v>106</v>
      </c>
    </row>
    <row r="1049" spans="1:6" ht="15" thickBot="1" x14ac:dyDescent="0.4">
      <c r="A1049" s="6">
        <v>1048</v>
      </c>
      <c r="B1049" s="7" t="s">
        <v>35</v>
      </c>
      <c r="C1049" s="8">
        <v>44546</v>
      </c>
      <c r="D1049" s="9" t="s">
        <v>24</v>
      </c>
      <c r="E1049" s="9">
        <v>5</v>
      </c>
      <c r="F1049" s="9">
        <v>103</v>
      </c>
    </row>
    <row r="1050" spans="1:6" ht="15" thickBot="1" x14ac:dyDescent="0.4">
      <c r="A1050" s="6">
        <v>1049</v>
      </c>
      <c r="B1050" s="7" t="s">
        <v>35</v>
      </c>
      <c r="C1050" s="8">
        <v>44546</v>
      </c>
      <c r="D1050" s="9" t="s">
        <v>26</v>
      </c>
      <c r="E1050" s="9">
        <v>1</v>
      </c>
      <c r="F1050" s="9">
        <v>110</v>
      </c>
    </row>
    <row r="1051" spans="1:6" ht="15" thickBot="1" x14ac:dyDescent="0.4">
      <c r="A1051" s="6">
        <v>1050</v>
      </c>
      <c r="B1051" s="7" t="s">
        <v>35</v>
      </c>
      <c r="C1051" s="8">
        <v>44546</v>
      </c>
      <c r="D1051" s="9" t="s">
        <v>29</v>
      </c>
      <c r="E1051" s="9">
        <v>1</v>
      </c>
      <c r="F1051" s="9">
        <v>103</v>
      </c>
    </row>
    <row r="1052" spans="1:6" ht="15" thickBot="1" x14ac:dyDescent="0.4">
      <c r="A1052" s="6">
        <v>1051</v>
      </c>
      <c r="B1052" s="7" t="s">
        <v>23</v>
      </c>
      <c r="C1052" s="8">
        <v>44547</v>
      </c>
      <c r="D1052" s="9" t="s">
        <v>24</v>
      </c>
      <c r="E1052" s="9">
        <v>2</v>
      </c>
      <c r="F1052" s="9">
        <v>94</v>
      </c>
    </row>
    <row r="1053" spans="1:6" ht="15" thickBot="1" x14ac:dyDescent="0.4">
      <c r="A1053" s="6">
        <v>1052</v>
      </c>
      <c r="B1053" s="7" t="s">
        <v>23</v>
      </c>
      <c r="C1053" s="8">
        <v>44547</v>
      </c>
      <c r="D1053" s="9" t="s">
        <v>26</v>
      </c>
      <c r="E1053" s="9">
        <v>3</v>
      </c>
      <c r="F1053" s="9">
        <v>105</v>
      </c>
    </row>
    <row r="1054" spans="1:6" ht="15" thickBot="1" x14ac:dyDescent="0.4">
      <c r="A1054" s="6">
        <v>1053</v>
      </c>
      <c r="B1054" s="7" t="s">
        <v>23</v>
      </c>
      <c r="C1054" s="8">
        <v>44547</v>
      </c>
      <c r="D1054" s="9" t="s">
        <v>29</v>
      </c>
      <c r="E1054" s="9">
        <v>2</v>
      </c>
      <c r="F1054" s="9">
        <v>108</v>
      </c>
    </row>
    <row r="1055" spans="1:6" ht="15" thickBot="1" x14ac:dyDescent="0.4">
      <c r="A1055" s="6">
        <v>1054</v>
      </c>
      <c r="B1055" s="7" t="s">
        <v>30</v>
      </c>
      <c r="C1055" s="8">
        <v>44548</v>
      </c>
      <c r="D1055" s="9" t="s">
        <v>24</v>
      </c>
      <c r="E1055" s="9">
        <v>3</v>
      </c>
      <c r="F1055" s="9">
        <v>99</v>
      </c>
    </row>
    <row r="1056" spans="1:6" ht="15" thickBot="1" x14ac:dyDescent="0.4">
      <c r="A1056" s="6">
        <v>1055</v>
      </c>
      <c r="B1056" s="7" t="s">
        <v>30</v>
      </c>
      <c r="C1056" s="8">
        <v>44548</v>
      </c>
      <c r="D1056" s="9" t="s">
        <v>26</v>
      </c>
      <c r="E1056" s="9">
        <v>3</v>
      </c>
      <c r="F1056" s="9">
        <v>91</v>
      </c>
    </row>
    <row r="1057" spans="1:6" ht="15" thickBot="1" x14ac:dyDescent="0.4">
      <c r="A1057" s="6">
        <v>1056</v>
      </c>
      <c r="B1057" s="7" t="s">
        <v>30</v>
      </c>
      <c r="C1057" s="8">
        <v>44548</v>
      </c>
      <c r="D1057" s="9" t="s">
        <v>29</v>
      </c>
      <c r="E1057" s="9">
        <v>2</v>
      </c>
      <c r="F1057" s="9">
        <v>109</v>
      </c>
    </row>
    <row r="1058" spans="1:6" ht="15" thickBot="1" x14ac:dyDescent="0.4">
      <c r="A1058" s="6">
        <v>1057</v>
      </c>
      <c r="B1058" s="7" t="s">
        <v>31</v>
      </c>
      <c r="C1058" s="8">
        <v>44549</v>
      </c>
      <c r="D1058" s="9" t="s">
        <v>24</v>
      </c>
      <c r="E1058" s="9">
        <v>1</v>
      </c>
      <c r="F1058" s="9">
        <v>103</v>
      </c>
    </row>
    <row r="1059" spans="1:6" ht="15" thickBot="1" x14ac:dyDescent="0.4">
      <c r="A1059" s="6">
        <v>1058</v>
      </c>
      <c r="B1059" s="7" t="s">
        <v>31</v>
      </c>
      <c r="C1059" s="8">
        <v>44549</v>
      </c>
      <c r="D1059" s="9" t="s">
        <v>26</v>
      </c>
      <c r="E1059" s="9">
        <v>1</v>
      </c>
      <c r="F1059" s="9">
        <v>103</v>
      </c>
    </row>
    <row r="1060" spans="1:6" ht="15" thickBot="1" x14ac:dyDescent="0.4">
      <c r="A1060" s="6">
        <v>1059</v>
      </c>
      <c r="B1060" s="7" t="s">
        <v>31</v>
      </c>
      <c r="C1060" s="8">
        <v>44549</v>
      </c>
      <c r="D1060" s="9" t="s">
        <v>29</v>
      </c>
      <c r="E1060" s="9">
        <v>0</v>
      </c>
      <c r="F1060" s="9">
        <v>108</v>
      </c>
    </row>
    <row r="1061" spans="1:6" ht="15" thickBot="1" x14ac:dyDescent="0.4">
      <c r="A1061" s="6">
        <v>1060</v>
      </c>
      <c r="B1061" s="7" t="s">
        <v>32</v>
      </c>
      <c r="C1061" s="8">
        <v>44550</v>
      </c>
      <c r="D1061" s="9" t="s">
        <v>24</v>
      </c>
      <c r="E1061" s="9">
        <v>2</v>
      </c>
      <c r="F1061" s="9">
        <v>93</v>
      </c>
    </row>
    <row r="1062" spans="1:6" ht="15" thickBot="1" x14ac:dyDescent="0.4">
      <c r="A1062" s="6">
        <v>1061</v>
      </c>
      <c r="B1062" s="7" t="s">
        <v>32</v>
      </c>
      <c r="C1062" s="8">
        <v>44550</v>
      </c>
      <c r="D1062" s="9" t="s">
        <v>26</v>
      </c>
      <c r="E1062" s="9">
        <v>1</v>
      </c>
      <c r="F1062" s="9">
        <v>105</v>
      </c>
    </row>
    <row r="1063" spans="1:6" ht="15" thickBot="1" x14ac:dyDescent="0.4">
      <c r="A1063" s="6">
        <v>1062</v>
      </c>
      <c r="B1063" s="7" t="s">
        <v>32</v>
      </c>
      <c r="C1063" s="8">
        <v>44550</v>
      </c>
      <c r="D1063" s="9" t="s">
        <v>29</v>
      </c>
      <c r="E1063" s="9">
        <v>0</v>
      </c>
      <c r="F1063" s="9">
        <v>101</v>
      </c>
    </row>
    <row r="1064" spans="1:6" ht="15" thickBot="1" x14ac:dyDescent="0.4">
      <c r="A1064" s="6">
        <v>1063</v>
      </c>
      <c r="B1064" s="7" t="s">
        <v>33</v>
      </c>
      <c r="C1064" s="8">
        <v>44551</v>
      </c>
      <c r="D1064" s="9" t="s">
        <v>24</v>
      </c>
      <c r="E1064" s="9">
        <v>3</v>
      </c>
      <c r="F1064" s="9">
        <v>103</v>
      </c>
    </row>
    <row r="1065" spans="1:6" ht="15" thickBot="1" x14ac:dyDescent="0.4">
      <c r="A1065" s="6">
        <v>1064</v>
      </c>
      <c r="B1065" s="7" t="s">
        <v>33</v>
      </c>
      <c r="C1065" s="8">
        <v>44551</v>
      </c>
      <c r="D1065" s="9" t="s">
        <v>26</v>
      </c>
      <c r="E1065" s="9">
        <v>3</v>
      </c>
      <c r="F1065" s="9">
        <v>94</v>
      </c>
    </row>
    <row r="1066" spans="1:6" ht="15" thickBot="1" x14ac:dyDescent="0.4">
      <c r="A1066" s="6">
        <v>1065</v>
      </c>
      <c r="B1066" s="7" t="s">
        <v>33</v>
      </c>
      <c r="C1066" s="8">
        <v>44551</v>
      </c>
      <c r="D1066" s="9" t="s">
        <v>29</v>
      </c>
      <c r="E1066" s="9">
        <v>0</v>
      </c>
      <c r="F1066" s="9">
        <v>98</v>
      </c>
    </row>
    <row r="1067" spans="1:6" ht="15" thickBot="1" x14ac:dyDescent="0.4">
      <c r="A1067" s="6">
        <v>1066</v>
      </c>
      <c r="B1067" s="7" t="s">
        <v>34</v>
      </c>
      <c r="C1067" s="8">
        <v>44552</v>
      </c>
      <c r="D1067" s="9" t="s">
        <v>24</v>
      </c>
      <c r="E1067" s="9">
        <v>6</v>
      </c>
      <c r="F1067" s="9">
        <v>94</v>
      </c>
    </row>
    <row r="1068" spans="1:6" ht="15" thickBot="1" x14ac:dyDescent="0.4">
      <c r="A1068" s="6">
        <v>1067</v>
      </c>
      <c r="B1068" s="7" t="s">
        <v>34</v>
      </c>
      <c r="C1068" s="8">
        <v>44552</v>
      </c>
      <c r="D1068" s="9" t="s">
        <v>26</v>
      </c>
      <c r="E1068" s="9">
        <v>4</v>
      </c>
      <c r="F1068" s="9">
        <v>97</v>
      </c>
    </row>
    <row r="1069" spans="1:6" ht="15" thickBot="1" x14ac:dyDescent="0.4">
      <c r="A1069" s="6">
        <v>1068</v>
      </c>
      <c r="B1069" s="7" t="s">
        <v>34</v>
      </c>
      <c r="C1069" s="8">
        <v>44552</v>
      </c>
      <c r="D1069" s="9" t="s">
        <v>29</v>
      </c>
      <c r="E1069" s="9">
        <v>1</v>
      </c>
      <c r="F1069" s="9">
        <v>99</v>
      </c>
    </row>
    <row r="1070" spans="1:6" ht="15" thickBot="1" x14ac:dyDescent="0.4">
      <c r="A1070" s="6">
        <v>1069</v>
      </c>
      <c r="B1070" s="7" t="s">
        <v>35</v>
      </c>
      <c r="C1070" s="8">
        <v>44553</v>
      </c>
      <c r="D1070" s="9" t="s">
        <v>24</v>
      </c>
      <c r="E1070" s="9">
        <v>6</v>
      </c>
      <c r="F1070" s="9">
        <v>97</v>
      </c>
    </row>
    <row r="1071" spans="1:6" ht="15" thickBot="1" x14ac:dyDescent="0.4">
      <c r="A1071" s="6">
        <v>1070</v>
      </c>
      <c r="B1071" s="7" t="s">
        <v>35</v>
      </c>
      <c r="C1071" s="8">
        <v>44553</v>
      </c>
      <c r="D1071" s="9" t="s">
        <v>26</v>
      </c>
      <c r="E1071" s="9">
        <v>0</v>
      </c>
      <c r="F1071" s="9">
        <v>99</v>
      </c>
    </row>
    <row r="1072" spans="1:6" ht="15" thickBot="1" x14ac:dyDescent="0.4">
      <c r="A1072" s="6">
        <v>1071</v>
      </c>
      <c r="B1072" s="7" t="s">
        <v>35</v>
      </c>
      <c r="C1072" s="8">
        <v>44553</v>
      </c>
      <c r="D1072" s="9" t="s">
        <v>29</v>
      </c>
      <c r="E1072" s="9">
        <v>0</v>
      </c>
      <c r="F1072" s="9">
        <v>101</v>
      </c>
    </row>
    <row r="1073" spans="1:6" ht="15" thickBot="1" x14ac:dyDescent="0.4">
      <c r="A1073" s="6">
        <v>1072</v>
      </c>
      <c r="B1073" s="7" t="s">
        <v>23</v>
      </c>
      <c r="C1073" s="8">
        <v>44554</v>
      </c>
      <c r="D1073" s="9" t="s">
        <v>24</v>
      </c>
      <c r="E1073" s="9">
        <v>3</v>
      </c>
      <c r="F1073" s="9">
        <v>109</v>
      </c>
    </row>
    <row r="1074" spans="1:6" ht="15" thickBot="1" x14ac:dyDescent="0.4">
      <c r="A1074" s="6">
        <v>1073</v>
      </c>
      <c r="B1074" s="7" t="s">
        <v>23</v>
      </c>
      <c r="C1074" s="8">
        <v>44554</v>
      </c>
      <c r="D1074" s="9" t="s">
        <v>26</v>
      </c>
      <c r="E1074" s="9">
        <v>2</v>
      </c>
      <c r="F1074" s="9">
        <v>97</v>
      </c>
    </row>
    <row r="1075" spans="1:6" ht="15" thickBot="1" x14ac:dyDescent="0.4">
      <c r="A1075" s="6">
        <v>1074</v>
      </c>
      <c r="B1075" s="7" t="s">
        <v>23</v>
      </c>
      <c r="C1075" s="8">
        <v>44554</v>
      </c>
      <c r="D1075" s="9" t="s">
        <v>29</v>
      </c>
      <c r="E1075" s="9">
        <v>0</v>
      </c>
      <c r="F1075" s="9">
        <v>107</v>
      </c>
    </row>
    <row r="1076" spans="1:6" ht="15" thickBot="1" x14ac:dyDescent="0.4">
      <c r="A1076" s="6">
        <v>1075</v>
      </c>
      <c r="B1076" s="7" t="s">
        <v>31</v>
      </c>
      <c r="C1076" s="8">
        <v>44556</v>
      </c>
      <c r="D1076" s="9" t="s">
        <v>24</v>
      </c>
      <c r="E1076" s="9">
        <v>3</v>
      </c>
      <c r="F1076" s="9">
        <v>104</v>
      </c>
    </row>
    <row r="1077" spans="1:6" ht="15" thickBot="1" x14ac:dyDescent="0.4">
      <c r="A1077" s="6">
        <v>1076</v>
      </c>
      <c r="B1077" s="7" t="s">
        <v>31</v>
      </c>
      <c r="C1077" s="8">
        <v>44556</v>
      </c>
      <c r="D1077" s="9" t="s">
        <v>26</v>
      </c>
      <c r="E1077" s="9">
        <v>5</v>
      </c>
      <c r="F1077" s="9">
        <v>101</v>
      </c>
    </row>
    <row r="1078" spans="1:6" ht="15" thickBot="1" x14ac:dyDescent="0.4">
      <c r="A1078" s="6">
        <v>1077</v>
      </c>
      <c r="B1078" s="7" t="s">
        <v>31</v>
      </c>
      <c r="C1078" s="8">
        <v>44556</v>
      </c>
      <c r="D1078" s="9" t="s">
        <v>29</v>
      </c>
      <c r="E1078" s="9">
        <v>3</v>
      </c>
      <c r="F1078" s="9">
        <v>97</v>
      </c>
    </row>
    <row r="1079" spans="1:6" ht="15" thickBot="1" x14ac:dyDescent="0.4">
      <c r="A1079" s="6">
        <v>1078</v>
      </c>
      <c r="B1079" s="7" t="s">
        <v>32</v>
      </c>
      <c r="C1079" s="8">
        <v>44557</v>
      </c>
      <c r="D1079" s="9" t="s">
        <v>24</v>
      </c>
      <c r="E1079" s="9">
        <v>2</v>
      </c>
      <c r="F1079" s="9">
        <v>98</v>
      </c>
    </row>
    <row r="1080" spans="1:6" ht="15" thickBot="1" x14ac:dyDescent="0.4">
      <c r="A1080" s="6">
        <v>1079</v>
      </c>
      <c r="B1080" s="7" t="s">
        <v>32</v>
      </c>
      <c r="C1080" s="8">
        <v>44557</v>
      </c>
      <c r="D1080" s="9" t="s">
        <v>26</v>
      </c>
      <c r="E1080" s="9">
        <v>5</v>
      </c>
      <c r="F1080" s="9">
        <v>110</v>
      </c>
    </row>
    <row r="1081" spans="1:6" ht="15" thickBot="1" x14ac:dyDescent="0.4">
      <c r="A1081" s="6">
        <v>1080</v>
      </c>
      <c r="B1081" s="7" t="s">
        <v>32</v>
      </c>
      <c r="C1081" s="8">
        <v>44557</v>
      </c>
      <c r="D1081" s="9" t="s">
        <v>29</v>
      </c>
      <c r="E1081" s="9">
        <v>1</v>
      </c>
      <c r="F1081" s="9">
        <v>97</v>
      </c>
    </row>
    <row r="1082" spans="1:6" ht="15" thickBot="1" x14ac:dyDescent="0.4">
      <c r="A1082" s="6">
        <v>1081</v>
      </c>
      <c r="B1082" s="7" t="s">
        <v>33</v>
      </c>
      <c r="C1082" s="8">
        <v>44558</v>
      </c>
      <c r="D1082" s="9" t="s">
        <v>24</v>
      </c>
      <c r="E1082" s="9">
        <v>3</v>
      </c>
      <c r="F1082" s="9">
        <v>106</v>
      </c>
    </row>
    <row r="1083" spans="1:6" ht="15" thickBot="1" x14ac:dyDescent="0.4">
      <c r="A1083" s="6">
        <v>1082</v>
      </c>
      <c r="B1083" s="7" t="s">
        <v>33</v>
      </c>
      <c r="C1083" s="8">
        <v>44558</v>
      </c>
      <c r="D1083" s="9" t="s">
        <v>26</v>
      </c>
      <c r="E1083" s="9">
        <v>3</v>
      </c>
      <c r="F1083" s="9">
        <v>105</v>
      </c>
    </row>
    <row r="1084" spans="1:6" ht="15" thickBot="1" x14ac:dyDescent="0.4">
      <c r="A1084" s="6">
        <v>1083</v>
      </c>
      <c r="B1084" s="7" t="s">
        <v>33</v>
      </c>
      <c r="C1084" s="8">
        <v>44558</v>
      </c>
      <c r="D1084" s="9" t="s">
        <v>29</v>
      </c>
      <c r="E1084" s="9">
        <v>1</v>
      </c>
      <c r="F1084" s="9">
        <v>107</v>
      </c>
    </row>
    <row r="1085" spans="1:6" ht="15" thickBot="1" x14ac:dyDescent="0.4">
      <c r="A1085" s="6">
        <v>1084</v>
      </c>
      <c r="B1085" s="7" t="s">
        <v>34</v>
      </c>
      <c r="C1085" s="8">
        <v>44559</v>
      </c>
      <c r="D1085" s="9" t="s">
        <v>24</v>
      </c>
      <c r="E1085" s="9">
        <v>5</v>
      </c>
      <c r="F1085" s="9">
        <v>100</v>
      </c>
    </row>
    <row r="1086" spans="1:6" ht="15" thickBot="1" x14ac:dyDescent="0.4">
      <c r="A1086" s="6">
        <v>1085</v>
      </c>
      <c r="B1086" s="7" t="s">
        <v>34</v>
      </c>
      <c r="C1086" s="8">
        <v>44559</v>
      </c>
      <c r="D1086" s="9" t="s">
        <v>26</v>
      </c>
      <c r="E1086" s="9">
        <v>1</v>
      </c>
      <c r="F1086" s="9">
        <v>91</v>
      </c>
    </row>
    <row r="1087" spans="1:6" ht="15" thickBot="1" x14ac:dyDescent="0.4">
      <c r="A1087" s="6">
        <v>1086</v>
      </c>
      <c r="B1087" s="7" t="s">
        <v>34</v>
      </c>
      <c r="C1087" s="8">
        <v>44559</v>
      </c>
      <c r="D1087" s="9" t="s">
        <v>29</v>
      </c>
      <c r="E1087" s="9">
        <v>0</v>
      </c>
      <c r="F1087" s="9">
        <v>106</v>
      </c>
    </row>
    <row r="1088" spans="1:6" ht="15" thickBot="1" x14ac:dyDescent="0.4">
      <c r="A1088" s="6">
        <v>1087</v>
      </c>
      <c r="B1088" s="7" t="s">
        <v>35</v>
      </c>
      <c r="C1088" s="8">
        <v>44560</v>
      </c>
      <c r="D1088" s="9" t="s">
        <v>24</v>
      </c>
      <c r="E1088" s="9">
        <v>5</v>
      </c>
      <c r="F1088" s="9">
        <v>108</v>
      </c>
    </row>
    <row r="1089" spans="1:6" ht="15" thickBot="1" x14ac:dyDescent="0.4">
      <c r="A1089" s="6">
        <v>1088</v>
      </c>
      <c r="B1089" s="7" t="s">
        <v>35</v>
      </c>
      <c r="C1089" s="8">
        <v>44560</v>
      </c>
      <c r="D1089" s="9" t="s">
        <v>26</v>
      </c>
      <c r="E1089" s="9">
        <v>3</v>
      </c>
      <c r="F1089" s="9">
        <v>108</v>
      </c>
    </row>
    <row r="1090" spans="1:6" ht="15" thickBot="1" x14ac:dyDescent="0.4">
      <c r="A1090" s="6">
        <v>1089</v>
      </c>
      <c r="B1090" s="7" t="s">
        <v>35</v>
      </c>
      <c r="C1090" s="8">
        <v>44560</v>
      </c>
      <c r="D1090" s="9" t="s">
        <v>29</v>
      </c>
      <c r="E1090" s="9">
        <v>1</v>
      </c>
      <c r="F1090" s="9">
        <v>108</v>
      </c>
    </row>
    <row r="1091" spans="1:6" ht="15" thickBot="1" x14ac:dyDescent="0.4">
      <c r="A1091" s="6">
        <v>1090</v>
      </c>
      <c r="B1091" s="7" t="s">
        <v>23</v>
      </c>
      <c r="C1091" s="8">
        <v>44561</v>
      </c>
      <c r="D1091" s="9" t="s">
        <v>24</v>
      </c>
      <c r="E1091" s="9">
        <v>5</v>
      </c>
      <c r="F1091" s="9">
        <v>109</v>
      </c>
    </row>
    <row r="1092" spans="1:6" ht="15" thickBot="1" x14ac:dyDescent="0.4">
      <c r="A1092" s="6">
        <v>1091</v>
      </c>
      <c r="B1092" s="7" t="s">
        <v>23</v>
      </c>
      <c r="C1092" s="8">
        <v>44561</v>
      </c>
      <c r="D1092" s="9" t="s">
        <v>26</v>
      </c>
      <c r="E1092" s="9">
        <v>2</v>
      </c>
      <c r="F1092" s="9">
        <v>99</v>
      </c>
    </row>
    <row r="1093" spans="1:6" ht="15" thickBot="1" x14ac:dyDescent="0.4">
      <c r="A1093" s="6">
        <v>1092</v>
      </c>
      <c r="B1093" s="7" t="s">
        <v>23</v>
      </c>
      <c r="C1093" s="8">
        <v>44561</v>
      </c>
      <c r="D1093" s="9" t="s">
        <v>29</v>
      </c>
      <c r="E1093" s="9">
        <v>0</v>
      </c>
      <c r="F1093" s="9">
        <v>106</v>
      </c>
    </row>
  </sheetData>
  <mergeCells count="2">
    <mergeCell ref="I2:K2"/>
    <mergeCell ref="I18:J18"/>
  </mergeCells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03"/>
  <sheetViews>
    <sheetView topLeftCell="T1" workbookViewId="0">
      <selection activeCell="AJ8" sqref="AJ8"/>
    </sheetView>
  </sheetViews>
  <sheetFormatPr defaultRowHeight="14.5" x14ac:dyDescent="0.35"/>
  <cols>
    <col min="4" max="4" width="9.453125" bestFit="1" customWidth="1"/>
    <col min="7" max="7" width="10" bestFit="1" customWidth="1"/>
    <col min="8" max="8" width="13.6328125" customWidth="1"/>
    <col min="12" max="12" width="6.54296875" customWidth="1"/>
    <col min="13" max="13" width="7.54296875" bestFit="1" customWidth="1"/>
    <col min="14" max="14" width="7.54296875" customWidth="1"/>
    <col min="15" max="15" width="7.90625" bestFit="1" customWidth="1"/>
    <col min="16" max="16" width="9.453125" bestFit="1" customWidth="1"/>
    <col min="17" max="17" width="7.90625" bestFit="1" customWidth="1"/>
    <col min="18" max="18" width="7.81640625" bestFit="1" customWidth="1"/>
    <col min="19" max="19" width="8.90625" bestFit="1" customWidth="1"/>
    <col min="20" max="20" width="16.54296875" customWidth="1"/>
    <col min="21" max="21" width="7.90625" bestFit="1" customWidth="1"/>
    <col min="22" max="22" width="9.08984375" customWidth="1"/>
    <col min="24" max="24" width="7.453125" customWidth="1"/>
    <col min="25" max="26" width="8.90625" customWidth="1"/>
    <col min="28" max="28" width="9.453125" bestFit="1" customWidth="1"/>
    <col min="32" max="32" width="10.90625" customWidth="1"/>
    <col min="33" max="33" width="11.36328125" customWidth="1"/>
  </cols>
  <sheetData>
    <row r="1" spans="1:34" ht="18" customHeight="1" thickTop="1" x14ac:dyDescent="0.35">
      <c r="A1" s="46" t="s">
        <v>19</v>
      </c>
      <c r="B1" s="47" t="s">
        <v>21</v>
      </c>
      <c r="C1" s="47" t="s">
        <v>58</v>
      </c>
      <c r="D1" s="47" t="s">
        <v>59</v>
      </c>
      <c r="E1" s="47" t="s">
        <v>58</v>
      </c>
      <c r="F1" s="47" t="s">
        <v>22</v>
      </c>
      <c r="G1" s="47" t="s">
        <v>60</v>
      </c>
      <c r="H1" s="47" t="s">
        <v>61</v>
      </c>
      <c r="I1" s="47" t="s">
        <v>62</v>
      </c>
      <c r="J1" s="48" t="s">
        <v>63</v>
      </c>
      <c r="M1" s="46" t="s">
        <v>19</v>
      </c>
      <c r="N1" s="47" t="s">
        <v>21</v>
      </c>
      <c r="O1" s="47" t="s">
        <v>58</v>
      </c>
      <c r="P1" s="47" t="s">
        <v>59</v>
      </c>
      <c r="Q1" s="47" t="s">
        <v>58</v>
      </c>
      <c r="R1" s="47" t="s">
        <v>22</v>
      </c>
      <c r="S1" s="47" t="s">
        <v>60</v>
      </c>
      <c r="T1" s="47" t="s">
        <v>61</v>
      </c>
      <c r="U1" s="47" t="s">
        <v>62</v>
      </c>
      <c r="V1" s="48" t="s">
        <v>63</v>
      </c>
      <c r="Y1" s="46" t="s">
        <v>19</v>
      </c>
      <c r="Z1" s="47" t="s">
        <v>21</v>
      </c>
      <c r="AA1" s="47" t="s">
        <v>58</v>
      </c>
      <c r="AB1" s="47" t="s">
        <v>59</v>
      </c>
      <c r="AC1" s="47" t="s">
        <v>58</v>
      </c>
      <c r="AD1" s="47" t="s">
        <v>22</v>
      </c>
      <c r="AE1" s="47" t="s">
        <v>60</v>
      </c>
      <c r="AF1" s="47" t="s">
        <v>61</v>
      </c>
      <c r="AG1" s="47" t="s">
        <v>62</v>
      </c>
      <c r="AH1" s="48" t="s">
        <v>63</v>
      </c>
    </row>
    <row r="2" spans="1:34" ht="18" customHeight="1" thickBot="1" x14ac:dyDescent="0.4">
      <c r="A2" s="49"/>
      <c r="B2" s="50"/>
      <c r="C2" s="50" t="s">
        <v>64</v>
      </c>
      <c r="D2" s="50" t="s">
        <v>17</v>
      </c>
      <c r="E2" s="50" t="s">
        <v>64</v>
      </c>
      <c r="F2" s="50"/>
      <c r="G2" s="50" t="s">
        <v>65</v>
      </c>
      <c r="H2" s="50" t="s">
        <v>65</v>
      </c>
      <c r="I2" s="50"/>
      <c r="J2" s="51"/>
      <c r="M2" s="49"/>
      <c r="N2" s="50"/>
      <c r="O2" s="50" t="s">
        <v>64</v>
      </c>
      <c r="P2" s="50" t="s">
        <v>17</v>
      </c>
      <c r="Q2" s="50" t="s">
        <v>64</v>
      </c>
      <c r="R2" s="50"/>
      <c r="S2" s="50" t="s">
        <v>65</v>
      </c>
      <c r="T2" s="50" t="s">
        <v>65</v>
      </c>
      <c r="U2" s="50"/>
      <c r="V2" s="51"/>
      <c r="Y2" s="49"/>
      <c r="Z2" s="50"/>
      <c r="AA2" s="50" t="s">
        <v>64</v>
      </c>
      <c r="AB2" s="50" t="s">
        <v>17</v>
      </c>
      <c r="AC2" s="50" t="s">
        <v>64</v>
      </c>
      <c r="AD2" s="50"/>
      <c r="AE2" s="50" t="s">
        <v>65</v>
      </c>
      <c r="AF2" s="50" t="s">
        <v>65</v>
      </c>
      <c r="AG2" s="50"/>
      <c r="AH2" s="51"/>
    </row>
    <row r="3" spans="1:34" x14ac:dyDescent="0.35">
      <c r="A3" s="44">
        <v>1</v>
      </c>
      <c r="B3" s="42" t="s">
        <v>24</v>
      </c>
      <c r="C3" s="42">
        <f ca="1">RAND()</f>
        <v>0.519499477658658</v>
      </c>
      <c r="D3" s="42">
        <f ca="1">VLOOKUP(C3,'Inputs and Outputs'!B$24:C$33,2,TRUE)</f>
        <v>2</v>
      </c>
      <c r="E3" s="42">
        <f ca="1">RAND()</f>
        <v>0.77714888674374816</v>
      </c>
      <c r="F3" s="42">
        <f ca="1">ROUND(_xlfn.NORM.INV(E3,'Inputs and Outputs'!C$15,'Inputs and Outputs'!C$16),0)</f>
        <v>106</v>
      </c>
      <c r="G3" s="42">
        <v>101</v>
      </c>
      <c r="H3" s="42">
        <f ca="1">MIN(F3,G3)</f>
        <v>101</v>
      </c>
      <c r="I3" s="42">
        <f ca="1">IF(H3&gt;'Inputs and Outputs'!C$7,H3-'Inputs and Outputs'!C$7,0)</f>
        <v>1</v>
      </c>
      <c r="J3" s="43">
        <f ca="1">(H3*'Inputs and Outputs'!C$8)-(I3*'Inputs and Outputs'!C$9)</f>
        <v>4015</v>
      </c>
      <c r="M3" s="44">
        <v>1</v>
      </c>
      <c r="N3" s="42" t="s">
        <v>26</v>
      </c>
      <c r="O3" s="42">
        <f ca="1">RAND()</f>
        <v>0.26790650241064606</v>
      </c>
      <c r="P3" s="42">
        <f ca="1">VLOOKUP(O3,'Inputs and Outputs'!B$24:C$33,2)</f>
        <v>1</v>
      </c>
      <c r="Q3" s="42">
        <f ca="1">RAND()</f>
        <v>0.70752613348194482</v>
      </c>
      <c r="R3" s="42">
        <f ca="1">ROUND(_xlfn.NORM.INV(Q3,'Inputs and Outputs'!C$17,'Inputs and Outputs'!C$18),0)</f>
        <v>106</v>
      </c>
      <c r="S3" s="42">
        <v>101</v>
      </c>
      <c r="T3" s="42">
        <f ca="1">MIN(R3:S3)</f>
        <v>101</v>
      </c>
      <c r="U3" s="42">
        <f ca="1">IF(T3&gt;'Inputs and Outputs'!C$7,T3-'Inputs and Outputs'!C$7,0)</f>
        <v>1</v>
      </c>
      <c r="V3" s="43">
        <f ca="1">(T3*'Inputs and Outputs'!C$8)-(U3*'Inputs and Outputs'!C$9)</f>
        <v>4015</v>
      </c>
      <c r="Y3" s="44">
        <v>1</v>
      </c>
      <c r="Z3" s="42" t="s">
        <v>29</v>
      </c>
      <c r="AA3" s="42">
        <f ca="1">RAND()</f>
        <v>0.55246865922397537</v>
      </c>
      <c r="AB3" s="42">
        <f ca="1">VLOOKUP(AA3,'Inputs and Outputs'!B$24:C$33,2)</f>
        <v>2</v>
      </c>
      <c r="AC3" s="42">
        <f ca="1">RAND()</f>
        <v>0.86624529777667292</v>
      </c>
      <c r="AD3" s="42">
        <f ca="1">ROUND(_xlfn.NORM.INV(AC3,'Inputs and Outputs'!C$19,'Inputs and Outputs'!C$20),0)</f>
        <v>111</v>
      </c>
      <c r="AE3" s="42">
        <v>101</v>
      </c>
      <c r="AF3" s="42">
        <f ca="1">MIN(AD3:AE3)</f>
        <v>101</v>
      </c>
      <c r="AG3" s="42">
        <f ca="1">IF(AF3&gt;'Inputs and Outputs'!C$7,AF3-'Inputs and Outputs'!C$7,0)</f>
        <v>1</v>
      </c>
      <c r="AH3" s="43">
        <f ca="1">(AF3*'Inputs and Outputs'!C$8)-(AG3*'Inputs and Outputs'!C$10)</f>
        <v>3840</v>
      </c>
    </row>
    <row r="4" spans="1:34" x14ac:dyDescent="0.35">
      <c r="A4" s="44">
        <v>2</v>
      </c>
      <c r="B4" s="42" t="s">
        <v>24</v>
      </c>
      <c r="C4" s="42">
        <f t="shared" ref="C4:C67" ca="1" si="0">RAND()</f>
        <v>4.0168168437645924E-2</v>
      </c>
      <c r="D4" s="42">
        <f ca="1">VLOOKUP(C4,'Inputs and Outputs'!B$24:C$33,2,TRUE)</f>
        <v>0</v>
      </c>
      <c r="E4" s="42">
        <f t="shared" ref="E4:E67" ca="1" si="1">RAND()</f>
        <v>0.29979216065319358</v>
      </c>
      <c r="F4" s="42">
        <f ca="1">ROUND(_xlfn.NORM.INV(E4,'Inputs and Outputs'!C$15,'Inputs and Outputs'!C$16),0)</f>
        <v>98</v>
      </c>
      <c r="G4" s="42">
        <v>101</v>
      </c>
      <c r="H4" s="42">
        <f t="shared" ref="H4:H67" ca="1" si="2">MIN(F4,G4)</f>
        <v>98</v>
      </c>
      <c r="I4" s="42">
        <f ca="1">IF(H4&gt;'Inputs and Outputs'!C$7,H4-'Inputs and Outputs'!C$7,0)</f>
        <v>0</v>
      </c>
      <c r="J4" s="43">
        <f ca="1">(H4*'Inputs and Outputs'!C$8)-(I4*'Inputs and Outputs'!C$9)</f>
        <v>3920</v>
      </c>
      <c r="M4" s="44">
        <v>2</v>
      </c>
      <c r="N4" s="42" t="s">
        <v>26</v>
      </c>
      <c r="O4" s="42">
        <f t="shared" ref="O4:O67" ca="1" si="3">RAND()</f>
        <v>0.83853924496082433</v>
      </c>
      <c r="P4" s="42">
        <f ca="1">VLOOKUP(O4,'Inputs and Outputs'!B$24:C$33,2)</f>
        <v>4</v>
      </c>
      <c r="Q4" s="42">
        <f t="shared" ref="Q4:Q67" ca="1" si="4">RAND()</f>
        <v>0.43575880091146935</v>
      </c>
      <c r="R4" s="42">
        <f ca="1">ROUND(_xlfn.NORM.INV(Q4,'Inputs and Outputs'!C$17,'Inputs and Outputs'!C$18),0)</f>
        <v>102</v>
      </c>
      <c r="S4" s="42">
        <v>101</v>
      </c>
      <c r="T4" s="42">
        <f t="shared" ref="T4:T67" ca="1" si="5">MIN(R4:S4)</f>
        <v>101</v>
      </c>
      <c r="U4" s="42">
        <f ca="1">IF(T4&gt;'Inputs and Outputs'!C$7,T4-'Inputs and Outputs'!C$7,0)</f>
        <v>1</v>
      </c>
      <c r="V4" s="43">
        <f ca="1">(T4*'Inputs and Outputs'!C$8)-(U4*'Inputs and Outputs'!C$9)</f>
        <v>4015</v>
      </c>
      <c r="Y4" s="44">
        <v>2</v>
      </c>
      <c r="Z4" s="42" t="s">
        <v>29</v>
      </c>
      <c r="AA4" s="42">
        <f t="shared" ref="AA4:AA67" ca="1" si="6">RAND()</f>
        <v>0.51411489876697236</v>
      </c>
      <c r="AB4" s="42">
        <f ca="1">VLOOKUP(AA4,'Inputs and Outputs'!B$24:C$33,2)</f>
        <v>2</v>
      </c>
      <c r="AC4" s="42">
        <f t="shared" ref="AC4:AC67" ca="1" si="7">RAND()</f>
        <v>0.59117497985666412</v>
      </c>
      <c r="AD4" s="42">
        <f ca="1">ROUND(_xlfn.NORM.INV(AC4,'Inputs and Outputs'!C$19,'Inputs and Outputs'!C$20),0)</f>
        <v>106</v>
      </c>
      <c r="AE4" s="42">
        <v>101</v>
      </c>
      <c r="AF4" s="42">
        <f t="shared" ref="AF4:AF67" ca="1" si="8">MIN(AD4:AE4)</f>
        <v>101</v>
      </c>
      <c r="AG4" s="42">
        <f ca="1">IF(AF4&gt;'Inputs and Outputs'!C$7,AF4-'Inputs and Outputs'!C$7,0)</f>
        <v>1</v>
      </c>
      <c r="AH4" s="43">
        <f ca="1">(AF4*'Inputs and Outputs'!C$8)-(AG4*'Inputs and Outputs'!C$10)</f>
        <v>3840</v>
      </c>
    </row>
    <row r="5" spans="1:34" x14ac:dyDescent="0.35">
      <c r="A5" s="44">
        <v>3</v>
      </c>
      <c r="B5" s="42" t="s">
        <v>24</v>
      </c>
      <c r="C5" s="42">
        <f t="shared" ca="1" si="0"/>
        <v>0.74115519545217079</v>
      </c>
      <c r="D5" s="42">
        <f ca="1">VLOOKUP(C5,'Inputs and Outputs'!B$24:C$33,2,TRUE)</f>
        <v>3</v>
      </c>
      <c r="E5" s="42">
        <f t="shared" ca="1" si="1"/>
        <v>0.20670507606261934</v>
      </c>
      <c r="F5" s="42">
        <f ca="1">ROUND(_xlfn.NORM.INV(E5,'Inputs and Outputs'!C$15,'Inputs and Outputs'!C$16),0)</f>
        <v>96</v>
      </c>
      <c r="G5" s="42">
        <v>101</v>
      </c>
      <c r="H5" s="42">
        <f t="shared" ca="1" si="2"/>
        <v>96</v>
      </c>
      <c r="I5" s="42">
        <f ca="1">IF(H5&gt;'Inputs and Outputs'!C$7,H5-'Inputs and Outputs'!C$7,0)</f>
        <v>0</v>
      </c>
      <c r="J5" s="43">
        <f ca="1">(H5*'Inputs and Outputs'!C$8)-(I5*'Inputs and Outputs'!C$9)</f>
        <v>3840</v>
      </c>
      <c r="M5" s="44">
        <v>3</v>
      </c>
      <c r="N5" s="42" t="s">
        <v>26</v>
      </c>
      <c r="O5" s="42">
        <f t="shared" ca="1" si="3"/>
        <v>2.9322944692311115E-2</v>
      </c>
      <c r="P5" s="42">
        <f ca="1">VLOOKUP(O5,'Inputs and Outputs'!B$24:C$33,2)</f>
        <v>0</v>
      </c>
      <c r="Q5" s="42">
        <f t="shared" ca="1" si="4"/>
        <v>0.95541365217274399</v>
      </c>
      <c r="R5" s="42">
        <f ca="1">ROUND(_xlfn.NORM.INV(Q5,'Inputs and Outputs'!C$17,'Inputs and Outputs'!C$18),0)</f>
        <v>111</v>
      </c>
      <c r="S5" s="42">
        <v>101</v>
      </c>
      <c r="T5" s="42">
        <f t="shared" ca="1" si="5"/>
        <v>101</v>
      </c>
      <c r="U5" s="42">
        <f ca="1">IF(T5&gt;'Inputs and Outputs'!C$7,T5-'Inputs and Outputs'!C$7,0)</f>
        <v>1</v>
      </c>
      <c r="V5" s="43">
        <f ca="1">(T5*'Inputs and Outputs'!C$8)-(U5*'Inputs and Outputs'!C$9)</f>
        <v>4015</v>
      </c>
      <c r="Y5" s="44">
        <v>3</v>
      </c>
      <c r="Z5" s="42" t="s">
        <v>29</v>
      </c>
      <c r="AA5" s="42">
        <f t="shared" ca="1" si="6"/>
        <v>0.35264116153774971</v>
      </c>
      <c r="AB5" s="42">
        <f ca="1">VLOOKUP(AA5,'Inputs and Outputs'!B$24:C$33,2)</f>
        <v>1</v>
      </c>
      <c r="AC5" s="42">
        <f t="shared" ca="1" si="7"/>
        <v>0.55896455728796857</v>
      </c>
      <c r="AD5" s="42">
        <f ca="1">ROUND(_xlfn.NORM.INV(AC5,'Inputs and Outputs'!C$19,'Inputs and Outputs'!C$20),0)</f>
        <v>106</v>
      </c>
      <c r="AE5" s="42">
        <v>101</v>
      </c>
      <c r="AF5" s="42">
        <f t="shared" ca="1" si="8"/>
        <v>101</v>
      </c>
      <c r="AG5" s="42">
        <f ca="1">IF(AF5&gt;'Inputs and Outputs'!C$7,AF5-'Inputs and Outputs'!C$7,0)</f>
        <v>1</v>
      </c>
      <c r="AH5" s="43">
        <f ca="1">(AF5*'Inputs and Outputs'!C$8)-(AG5*'Inputs and Outputs'!C$10)</f>
        <v>3840</v>
      </c>
    </row>
    <row r="6" spans="1:34" x14ac:dyDescent="0.35">
      <c r="A6" s="44">
        <v>4</v>
      </c>
      <c r="B6" s="42" t="s">
        <v>24</v>
      </c>
      <c r="C6" s="42">
        <f t="shared" ca="1" si="0"/>
        <v>0.37857064732892076</v>
      </c>
      <c r="D6" s="42">
        <f ca="1">VLOOKUP(C6,'Inputs and Outputs'!B$24:C$33,2,TRUE)</f>
        <v>1</v>
      </c>
      <c r="E6" s="42">
        <f t="shared" ca="1" si="1"/>
        <v>0.10473694077218265</v>
      </c>
      <c r="F6" s="42">
        <f ca="1">ROUND(_xlfn.NORM.INV(E6,'Inputs and Outputs'!C$15,'Inputs and Outputs'!C$16),0)</f>
        <v>93</v>
      </c>
      <c r="G6" s="42">
        <v>101</v>
      </c>
      <c r="H6" s="42">
        <f t="shared" ca="1" si="2"/>
        <v>93</v>
      </c>
      <c r="I6" s="42">
        <f ca="1">IF(H6&gt;'Inputs and Outputs'!C$7,H6-'Inputs and Outputs'!C$7,0)</f>
        <v>0</v>
      </c>
      <c r="J6" s="43">
        <f ca="1">(H6*'Inputs and Outputs'!C$8)-(I6*'Inputs and Outputs'!C$9)</f>
        <v>3720</v>
      </c>
      <c r="M6" s="44">
        <v>4</v>
      </c>
      <c r="N6" s="42" t="s">
        <v>26</v>
      </c>
      <c r="O6" s="42">
        <f t="shared" ca="1" si="3"/>
        <v>0.65160182063552829</v>
      </c>
      <c r="P6" s="42">
        <f ca="1">VLOOKUP(O6,'Inputs and Outputs'!B$24:C$33,2)</f>
        <v>3</v>
      </c>
      <c r="Q6" s="42">
        <f t="shared" ca="1" si="4"/>
        <v>0.31231578093559487</v>
      </c>
      <c r="R6" s="42">
        <f ca="1">ROUND(_xlfn.NORM.INV(Q6,'Inputs and Outputs'!C$17,'Inputs and Outputs'!C$18),0)</f>
        <v>101</v>
      </c>
      <c r="S6" s="42">
        <v>101</v>
      </c>
      <c r="T6" s="42">
        <f t="shared" ca="1" si="5"/>
        <v>101</v>
      </c>
      <c r="U6" s="42">
        <f ca="1">IF(T6&gt;'Inputs and Outputs'!C$7,T6-'Inputs and Outputs'!C$7,0)</f>
        <v>1</v>
      </c>
      <c r="V6" s="43">
        <f ca="1">(T6*'Inputs and Outputs'!C$8)-(U6*'Inputs and Outputs'!C$9)</f>
        <v>4015</v>
      </c>
      <c r="Y6" s="44">
        <v>4</v>
      </c>
      <c r="Z6" s="42" t="s">
        <v>29</v>
      </c>
      <c r="AA6" s="42">
        <f t="shared" ca="1" si="6"/>
        <v>0.50409148627734701</v>
      </c>
      <c r="AB6" s="42">
        <f ca="1">VLOOKUP(AA6,'Inputs and Outputs'!B$24:C$33,2)</f>
        <v>2</v>
      </c>
      <c r="AC6" s="42">
        <f t="shared" ca="1" si="7"/>
        <v>0.69461807773416462</v>
      </c>
      <c r="AD6" s="42">
        <f ca="1">ROUND(_xlfn.NORM.INV(AC6,'Inputs and Outputs'!C$19,'Inputs and Outputs'!C$20),0)</f>
        <v>108</v>
      </c>
      <c r="AE6" s="42">
        <v>101</v>
      </c>
      <c r="AF6" s="42">
        <f t="shared" ca="1" si="8"/>
        <v>101</v>
      </c>
      <c r="AG6" s="42">
        <f ca="1">IF(AF6&gt;'Inputs and Outputs'!C$7,AF6-'Inputs and Outputs'!C$7,0)</f>
        <v>1</v>
      </c>
      <c r="AH6" s="43">
        <f ca="1">(AF6*'Inputs and Outputs'!C$8)-(AG6*'Inputs and Outputs'!C$10)</f>
        <v>3840</v>
      </c>
    </row>
    <row r="7" spans="1:34" x14ac:dyDescent="0.35">
      <c r="A7" s="44">
        <v>5</v>
      </c>
      <c r="B7" s="42" t="s">
        <v>24</v>
      </c>
      <c r="C7" s="42">
        <f t="shared" ca="1" si="0"/>
        <v>0.37120294852524105</v>
      </c>
      <c r="D7" s="42">
        <f ca="1">VLOOKUP(C7,'Inputs and Outputs'!B$24:C$33,2,TRUE)</f>
        <v>1</v>
      </c>
      <c r="E7" s="42">
        <f t="shared" ca="1" si="1"/>
        <v>0.8145118780006535</v>
      </c>
      <c r="F7" s="42">
        <f ca="1">ROUND(_xlfn.NORM.INV(E7,'Inputs and Outputs'!C$15,'Inputs and Outputs'!C$16),0)</f>
        <v>106</v>
      </c>
      <c r="G7" s="42">
        <v>101</v>
      </c>
      <c r="H7" s="42">
        <f t="shared" ca="1" si="2"/>
        <v>101</v>
      </c>
      <c r="I7" s="42">
        <f ca="1">IF(H7&gt;'Inputs and Outputs'!C$7,H7-'Inputs and Outputs'!C$7,0)</f>
        <v>1</v>
      </c>
      <c r="J7" s="43">
        <f ca="1">(H7*'Inputs and Outputs'!C$8)-(I7*'Inputs and Outputs'!C$9)</f>
        <v>4015</v>
      </c>
      <c r="M7" s="44">
        <v>5</v>
      </c>
      <c r="N7" s="42" t="s">
        <v>26</v>
      </c>
      <c r="O7" s="42">
        <f t="shared" ca="1" si="3"/>
        <v>0.30548715540354232</v>
      </c>
      <c r="P7" s="42">
        <f ca="1">VLOOKUP(O7,'Inputs and Outputs'!B$24:C$33,2)</f>
        <v>1</v>
      </c>
      <c r="Q7" s="42">
        <f t="shared" ca="1" si="4"/>
        <v>0.59587211582486266</v>
      </c>
      <c r="R7" s="42">
        <f ca="1">ROUND(_xlfn.NORM.INV(Q7,'Inputs and Outputs'!C$17,'Inputs and Outputs'!C$18),0)</f>
        <v>104</v>
      </c>
      <c r="S7" s="42">
        <v>101</v>
      </c>
      <c r="T7" s="42">
        <f t="shared" ca="1" si="5"/>
        <v>101</v>
      </c>
      <c r="U7" s="42">
        <f ca="1">IF(T7&gt;'Inputs and Outputs'!C$7,T7-'Inputs and Outputs'!C$7,0)</f>
        <v>1</v>
      </c>
      <c r="V7" s="43">
        <f ca="1">(T7*'Inputs and Outputs'!C$8)-(U7*'Inputs and Outputs'!C$9)</f>
        <v>4015</v>
      </c>
      <c r="Y7" s="44">
        <v>5</v>
      </c>
      <c r="Z7" s="42" t="s">
        <v>29</v>
      </c>
      <c r="AA7" s="42">
        <f t="shared" ca="1" si="6"/>
        <v>0.58943607732285952</v>
      </c>
      <c r="AB7" s="42">
        <f ca="1">VLOOKUP(AA7,'Inputs and Outputs'!B$24:C$33,2)</f>
        <v>2</v>
      </c>
      <c r="AC7" s="42">
        <f t="shared" ca="1" si="7"/>
        <v>0.68831936523334603</v>
      </c>
      <c r="AD7" s="42">
        <f ca="1">ROUND(_xlfn.NORM.INV(AC7,'Inputs and Outputs'!C$19,'Inputs and Outputs'!C$20),0)</f>
        <v>107</v>
      </c>
      <c r="AE7" s="42">
        <v>101</v>
      </c>
      <c r="AF7" s="42">
        <f t="shared" ca="1" si="8"/>
        <v>101</v>
      </c>
      <c r="AG7" s="42">
        <f ca="1">IF(AF7&gt;'Inputs and Outputs'!C$7,AF7-'Inputs and Outputs'!C$7,0)</f>
        <v>1</v>
      </c>
      <c r="AH7" s="43">
        <f ca="1">(AF7*'Inputs and Outputs'!C$8)-(AG7*'Inputs and Outputs'!C$10)</f>
        <v>3840</v>
      </c>
    </row>
    <row r="8" spans="1:34" x14ac:dyDescent="0.35">
      <c r="A8" s="44">
        <v>6</v>
      </c>
      <c r="B8" s="42" t="s">
        <v>24</v>
      </c>
      <c r="C8" s="42">
        <f t="shared" ca="1" si="0"/>
        <v>0.15046058307644583</v>
      </c>
      <c r="D8" s="42">
        <f ca="1">VLOOKUP(C8,'Inputs and Outputs'!B$24:C$33,2,TRUE)</f>
        <v>0</v>
      </c>
      <c r="E8" s="42">
        <f t="shared" ca="1" si="1"/>
        <v>0.45802102855024429</v>
      </c>
      <c r="F8" s="42">
        <f ca="1">ROUND(_xlfn.NORM.INV(E8,'Inputs and Outputs'!C$15,'Inputs and Outputs'!C$16),0)</f>
        <v>100</v>
      </c>
      <c r="G8" s="42">
        <v>101</v>
      </c>
      <c r="H8" s="42">
        <f t="shared" ca="1" si="2"/>
        <v>100</v>
      </c>
      <c r="I8" s="42">
        <f ca="1">IF(H8&gt;'Inputs and Outputs'!C$7,H8-'Inputs and Outputs'!C$7,0)</f>
        <v>0</v>
      </c>
      <c r="J8" s="43">
        <f ca="1">(H8*'Inputs and Outputs'!C$8)-(I8*'Inputs and Outputs'!C$9)</f>
        <v>4000</v>
      </c>
      <c r="M8" s="44">
        <v>6</v>
      </c>
      <c r="N8" s="42" t="s">
        <v>26</v>
      </c>
      <c r="O8" s="42">
        <f t="shared" ca="1" si="3"/>
        <v>3.9454949591469557E-2</v>
      </c>
      <c r="P8" s="42">
        <f ca="1">VLOOKUP(O8,'Inputs and Outputs'!B$24:C$33,2)</f>
        <v>0</v>
      </c>
      <c r="Q8" s="42">
        <f t="shared" ca="1" si="4"/>
        <v>0.49897529583591049</v>
      </c>
      <c r="R8" s="42">
        <f ca="1">ROUND(_xlfn.NORM.INV(Q8,'Inputs and Outputs'!C$17,'Inputs and Outputs'!C$18),0)</f>
        <v>103</v>
      </c>
      <c r="S8" s="42">
        <v>101</v>
      </c>
      <c r="T8" s="42">
        <f t="shared" ca="1" si="5"/>
        <v>101</v>
      </c>
      <c r="U8" s="42">
        <f ca="1">IF(T8&gt;'Inputs and Outputs'!C$7,T8-'Inputs and Outputs'!C$7,0)</f>
        <v>1</v>
      </c>
      <c r="V8" s="43">
        <f ca="1">(T8*'Inputs and Outputs'!C$8)-(U8*'Inputs and Outputs'!C$9)</f>
        <v>4015</v>
      </c>
      <c r="Y8" s="44">
        <v>6</v>
      </c>
      <c r="Z8" s="42" t="s">
        <v>29</v>
      </c>
      <c r="AA8" s="42">
        <f t="shared" ca="1" si="6"/>
        <v>0.62917673435859067</v>
      </c>
      <c r="AB8" s="42">
        <f ca="1">VLOOKUP(AA8,'Inputs and Outputs'!B$24:C$33,2)</f>
        <v>3</v>
      </c>
      <c r="AC8" s="42">
        <f t="shared" ca="1" si="7"/>
        <v>0.16451485768673069</v>
      </c>
      <c r="AD8" s="42">
        <f ca="1">ROUND(_xlfn.NORM.INV(AC8,'Inputs and Outputs'!C$19,'Inputs and Outputs'!C$20),0)</f>
        <v>100</v>
      </c>
      <c r="AE8" s="42">
        <v>101</v>
      </c>
      <c r="AF8" s="42">
        <f t="shared" ca="1" si="8"/>
        <v>100</v>
      </c>
      <c r="AG8" s="42">
        <f ca="1">IF(AF8&gt;'Inputs and Outputs'!C$7,AF8-'Inputs and Outputs'!C$7,0)</f>
        <v>0</v>
      </c>
      <c r="AH8" s="43">
        <f ca="1">(AF8*'Inputs and Outputs'!C$8)-(AG8*'Inputs and Outputs'!C$10)</f>
        <v>4000</v>
      </c>
    </row>
    <row r="9" spans="1:34" x14ac:dyDescent="0.35">
      <c r="A9" s="44">
        <v>7</v>
      </c>
      <c r="B9" s="42" t="s">
        <v>24</v>
      </c>
      <c r="C9" s="42">
        <f t="shared" ca="1" si="0"/>
        <v>0.95449707496232739</v>
      </c>
      <c r="D9" s="42">
        <f ca="1">VLOOKUP(C9,'Inputs and Outputs'!B$24:C$33,2,TRUE)</f>
        <v>6</v>
      </c>
      <c r="E9" s="42">
        <f t="shared" ca="1" si="1"/>
        <v>0.51685916214381233</v>
      </c>
      <c r="F9" s="42">
        <f ca="1">ROUND(_xlfn.NORM.INV(E9,'Inputs and Outputs'!C$15,'Inputs and Outputs'!C$16),0)</f>
        <v>101</v>
      </c>
      <c r="G9" s="42">
        <v>101</v>
      </c>
      <c r="H9" s="42">
        <f t="shared" ca="1" si="2"/>
        <v>101</v>
      </c>
      <c r="I9" s="42">
        <f ca="1">IF(H9&gt;'Inputs and Outputs'!C$7,H9-'Inputs and Outputs'!C$7,0)</f>
        <v>1</v>
      </c>
      <c r="J9" s="43">
        <f ca="1">(H9*'Inputs and Outputs'!C$8)-(I9*'Inputs and Outputs'!C$9)</f>
        <v>4015</v>
      </c>
      <c r="M9" s="44">
        <v>7</v>
      </c>
      <c r="N9" s="42" t="s">
        <v>26</v>
      </c>
      <c r="O9" s="42">
        <f t="shared" ca="1" si="3"/>
        <v>0.81520126544408678</v>
      </c>
      <c r="P9" s="42">
        <f ca="1">VLOOKUP(O9,'Inputs and Outputs'!B$24:C$33,2)</f>
        <v>4</v>
      </c>
      <c r="Q9" s="42">
        <f t="shared" ca="1" si="4"/>
        <v>0.86111003803691777</v>
      </c>
      <c r="R9" s="42">
        <f ca="1">ROUND(_xlfn.NORM.INV(Q9,'Inputs and Outputs'!C$17,'Inputs and Outputs'!C$18),0)</f>
        <v>108</v>
      </c>
      <c r="S9" s="42">
        <v>101</v>
      </c>
      <c r="T9" s="42">
        <f t="shared" ca="1" si="5"/>
        <v>101</v>
      </c>
      <c r="U9" s="42">
        <f ca="1">IF(T9&gt;'Inputs and Outputs'!C$7,T9-'Inputs and Outputs'!C$7,0)</f>
        <v>1</v>
      </c>
      <c r="V9" s="43">
        <f ca="1">(T9*'Inputs and Outputs'!C$8)-(U9*'Inputs and Outputs'!C$9)</f>
        <v>4015</v>
      </c>
      <c r="Y9" s="44">
        <v>7</v>
      </c>
      <c r="Z9" s="42" t="s">
        <v>29</v>
      </c>
      <c r="AA9" s="42">
        <f t="shared" ca="1" si="6"/>
        <v>7.4938864540771366E-2</v>
      </c>
      <c r="AB9" s="42">
        <f ca="1">VLOOKUP(AA9,'Inputs and Outputs'!B$24:C$33,2)</f>
        <v>0</v>
      </c>
      <c r="AC9" s="42">
        <f t="shared" ca="1" si="7"/>
        <v>0.37587147245249053</v>
      </c>
      <c r="AD9" s="42">
        <f ca="1">ROUND(_xlfn.NORM.INV(AC9,'Inputs and Outputs'!C$19,'Inputs and Outputs'!C$20),0)</f>
        <v>103</v>
      </c>
      <c r="AE9" s="42">
        <v>101</v>
      </c>
      <c r="AF9" s="42">
        <f t="shared" ca="1" si="8"/>
        <v>101</v>
      </c>
      <c r="AG9" s="42">
        <f ca="1">IF(AF9&gt;'Inputs and Outputs'!C$7,AF9-'Inputs and Outputs'!C$7,0)</f>
        <v>1</v>
      </c>
      <c r="AH9" s="43">
        <f ca="1">(AF9*'Inputs and Outputs'!C$8)-(AG9*'Inputs and Outputs'!C$10)</f>
        <v>3840</v>
      </c>
    </row>
    <row r="10" spans="1:34" x14ac:dyDescent="0.35">
      <c r="A10" s="44">
        <v>8</v>
      </c>
      <c r="B10" s="42" t="s">
        <v>24</v>
      </c>
      <c r="C10" s="42">
        <f t="shared" ca="1" si="0"/>
        <v>0.10967787651898719</v>
      </c>
      <c r="D10" s="42">
        <f ca="1">VLOOKUP(C10,'Inputs and Outputs'!B$24:C$33,2,TRUE)</f>
        <v>0</v>
      </c>
      <c r="E10" s="42">
        <f t="shared" ca="1" si="1"/>
        <v>0.84452372581588386</v>
      </c>
      <c r="F10" s="42">
        <f ca="1">ROUND(_xlfn.NORM.INV(E10,'Inputs and Outputs'!C$15,'Inputs and Outputs'!C$16),0)</f>
        <v>107</v>
      </c>
      <c r="G10" s="42">
        <v>101</v>
      </c>
      <c r="H10" s="42">
        <f t="shared" ca="1" si="2"/>
        <v>101</v>
      </c>
      <c r="I10" s="42">
        <f ca="1">IF(H10&gt;'Inputs and Outputs'!C$7,H10-'Inputs and Outputs'!C$7,0)</f>
        <v>1</v>
      </c>
      <c r="J10" s="43">
        <f ca="1">(H10*'Inputs and Outputs'!C$8)-(I10*'Inputs and Outputs'!C$9)</f>
        <v>4015</v>
      </c>
      <c r="M10" s="44">
        <v>8</v>
      </c>
      <c r="N10" s="42" t="s">
        <v>26</v>
      </c>
      <c r="O10" s="42">
        <f t="shared" ca="1" si="3"/>
        <v>0.67004283779092477</v>
      </c>
      <c r="P10" s="42">
        <f ca="1">VLOOKUP(O10,'Inputs and Outputs'!B$24:C$33,2)</f>
        <v>3</v>
      </c>
      <c r="Q10" s="42">
        <f t="shared" ca="1" si="4"/>
        <v>1.2198396951137003E-2</v>
      </c>
      <c r="R10" s="42">
        <f ca="1">ROUND(_xlfn.NORM.INV(Q10,'Inputs and Outputs'!C$17,'Inputs and Outputs'!C$18),0)</f>
        <v>92</v>
      </c>
      <c r="S10" s="42">
        <v>101</v>
      </c>
      <c r="T10" s="42">
        <f t="shared" ca="1" si="5"/>
        <v>92</v>
      </c>
      <c r="U10" s="42">
        <f ca="1">IF(T10&gt;'Inputs and Outputs'!C$7,T10-'Inputs and Outputs'!C$7,0)</f>
        <v>0</v>
      </c>
      <c r="V10" s="43">
        <f ca="1">(T10*'Inputs and Outputs'!C$8)-(U10*'Inputs and Outputs'!C$9)</f>
        <v>3680</v>
      </c>
      <c r="Y10" s="44">
        <v>8</v>
      </c>
      <c r="Z10" s="42" t="s">
        <v>29</v>
      </c>
      <c r="AA10" s="42">
        <f t="shared" ca="1" si="6"/>
        <v>0.61165737097955086</v>
      </c>
      <c r="AB10" s="42">
        <f ca="1">VLOOKUP(AA10,'Inputs and Outputs'!B$24:C$33,2)</f>
        <v>3</v>
      </c>
      <c r="AC10" s="42">
        <f t="shared" ca="1" si="7"/>
        <v>4.3133529086938793E-2</v>
      </c>
      <c r="AD10" s="42">
        <f ca="1">ROUND(_xlfn.NORM.INV(AC10,'Inputs and Outputs'!C$19,'Inputs and Outputs'!C$20),0)</f>
        <v>96</v>
      </c>
      <c r="AE10" s="42">
        <v>101</v>
      </c>
      <c r="AF10" s="42">
        <f t="shared" ca="1" si="8"/>
        <v>96</v>
      </c>
      <c r="AG10" s="42">
        <f ca="1">IF(AF10&gt;'Inputs and Outputs'!C$7,AF10-'Inputs and Outputs'!C$7,0)</f>
        <v>0</v>
      </c>
      <c r="AH10" s="43">
        <f ca="1">(AF10*'Inputs and Outputs'!C$8)-(AG10*'Inputs and Outputs'!C$10)</f>
        <v>3840</v>
      </c>
    </row>
    <row r="11" spans="1:34" x14ac:dyDescent="0.35">
      <c r="A11" s="44">
        <v>9</v>
      </c>
      <c r="B11" s="42" t="s">
        <v>24</v>
      </c>
      <c r="C11" s="42">
        <f t="shared" ca="1" si="0"/>
        <v>0.23210109816601299</v>
      </c>
      <c r="D11" s="42">
        <f ca="1">VLOOKUP(C11,'Inputs and Outputs'!B$24:C$33,2,TRUE)</f>
        <v>1</v>
      </c>
      <c r="E11" s="42">
        <f t="shared" ca="1" si="1"/>
        <v>0.60776647263625094</v>
      </c>
      <c r="F11" s="42">
        <f ca="1">ROUND(_xlfn.NORM.INV(E11,'Inputs and Outputs'!C$15,'Inputs and Outputs'!C$16),0)</f>
        <v>103</v>
      </c>
      <c r="G11" s="42">
        <v>101</v>
      </c>
      <c r="H11" s="42">
        <f t="shared" ca="1" si="2"/>
        <v>101</v>
      </c>
      <c r="I11" s="42">
        <f ca="1">IF(H11&gt;'Inputs and Outputs'!C$7,H11-'Inputs and Outputs'!C$7,0)</f>
        <v>1</v>
      </c>
      <c r="J11" s="43">
        <f ca="1">(H11*'Inputs and Outputs'!C$8)-(I11*'Inputs and Outputs'!C$9)</f>
        <v>4015</v>
      </c>
      <c r="M11" s="44">
        <v>9</v>
      </c>
      <c r="N11" s="42" t="s">
        <v>26</v>
      </c>
      <c r="O11" s="42">
        <f t="shared" ca="1" si="3"/>
        <v>0.88357169946347469</v>
      </c>
      <c r="P11" s="42">
        <f ca="1">VLOOKUP(O11,'Inputs and Outputs'!B$24:C$33,2)</f>
        <v>5</v>
      </c>
      <c r="Q11" s="42">
        <f t="shared" ca="1" si="4"/>
        <v>0.47775671745394377</v>
      </c>
      <c r="R11" s="42">
        <f ca="1">ROUND(_xlfn.NORM.INV(Q11,'Inputs and Outputs'!C$17,'Inputs and Outputs'!C$18),0)</f>
        <v>103</v>
      </c>
      <c r="S11" s="42">
        <v>101</v>
      </c>
      <c r="T11" s="42">
        <f t="shared" ca="1" si="5"/>
        <v>101</v>
      </c>
      <c r="U11" s="42">
        <f ca="1">IF(T11&gt;'Inputs and Outputs'!C$7,T11-'Inputs and Outputs'!C$7,0)</f>
        <v>1</v>
      </c>
      <c r="V11" s="43">
        <f ca="1">(T11*'Inputs and Outputs'!C$8)-(U11*'Inputs and Outputs'!C$9)</f>
        <v>4015</v>
      </c>
      <c r="Y11" s="44">
        <v>9</v>
      </c>
      <c r="Z11" s="42" t="s">
        <v>29</v>
      </c>
      <c r="AA11" s="42">
        <f t="shared" ca="1" si="6"/>
        <v>0.35941359056907418</v>
      </c>
      <c r="AB11" s="42">
        <f ca="1">VLOOKUP(AA11,'Inputs and Outputs'!B$24:C$33,2)</f>
        <v>1</v>
      </c>
      <c r="AC11" s="42">
        <f t="shared" ca="1" si="7"/>
        <v>0.95985912424532149</v>
      </c>
      <c r="AD11" s="42">
        <f ca="1">ROUND(_xlfn.NORM.INV(AC11,'Inputs and Outputs'!C$19,'Inputs and Outputs'!C$20),0)</f>
        <v>114</v>
      </c>
      <c r="AE11" s="42">
        <v>101</v>
      </c>
      <c r="AF11" s="42">
        <f t="shared" ca="1" si="8"/>
        <v>101</v>
      </c>
      <c r="AG11" s="42">
        <f ca="1">IF(AF11&gt;'Inputs and Outputs'!C$7,AF11-'Inputs and Outputs'!C$7,0)</f>
        <v>1</v>
      </c>
      <c r="AH11" s="43">
        <f ca="1">(AF11*'Inputs and Outputs'!C$8)-(AG11*'Inputs and Outputs'!C$10)</f>
        <v>3840</v>
      </c>
    </row>
    <row r="12" spans="1:34" x14ac:dyDescent="0.35">
      <c r="A12" s="44">
        <v>10</v>
      </c>
      <c r="B12" s="42" t="s">
        <v>24</v>
      </c>
      <c r="C12" s="42">
        <f t="shared" ca="1" si="0"/>
        <v>0.66220911444816233</v>
      </c>
      <c r="D12" s="42">
        <f ca="1">VLOOKUP(C12,'Inputs and Outputs'!B$24:C$33,2,TRUE)</f>
        <v>3</v>
      </c>
      <c r="E12" s="42">
        <f t="shared" ca="1" si="1"/>
        <v>0.83380592481154547</v>
      </c>
      <c r="F12" s="42">
        <f ca="1">ROUND(_xlfn.NORM.INV(E12,'Inputs and Outputs'!C$15,'Inputs and Outputs'!C$16),0)</f>
        <v>107</v>
      </c>
      <c r="G12" s="42">
        <v>101</v>
      </c>
      <c r="H12" s="42">
        <f t="shared" ca="1" si="2"/>
        <v>101</v>
      </c>
      <c r="I12" s="42">
        <f ca="1">IF(H12&gt;'Inputs and Outputs'!C$7,H12-'Inputs and Outputs'!C$7,0)</f>
        <v>1</v>
      </c>
      <c r="J12" s="43">
        <f ca="1">(H12*'Inputs and Outputs'!C$8)-(I12*'Inputs and Outputs'!C$9)</f>
        <v>4015</v>
      </c>
      <c r="M12" s="44">
        <v>10</v>
      </c>
      <c r="N12" s="42" t="s">
        <v>26</v>
      </c>
      <c r="O12" s="42">
        <f t="shared" ca="1" si="3"/>
        <v>0.70278651875944997</v>
      </c>
      <c r="P12" s="42">
        <f ca="1">VLOOKUP(O12,'Inputs and Outputs'!B$24:C$33,2)</f>
        <v>3</v>
      </c>
      <c r="Q12" s="42">
        <f t="shared" ca="1" si="4"/>
        <v>0.45080116481530141</v>
      </c>
      <c r="R12" s="42">
        <f ca="1">ROUND(_xlfn.NORM.INV(Q12,'Inputs and Outputs'!C$17,'Inputs and Outputs'!C$18),0)</f>
        <v>102</v>
      </c>
      <c r="S12" s="42">
        <v>101</v>
      </c>
      <c r="T12" s="42">
        <f t="shared" ca="1" si="5"/>
        <v>101</v>
      </c>
      <c r="U12" s="42">
        <f ca="1">IF(T12&gt;'Inputs and Outputs'!C$7,T12-'Inputs and Outputs'!C$7,0)</f>
        <v>1</v>
      </c>
      <c r="V12" s="43">
        <f ca="1">(T12*'Inputs and Outputs'!C$8)-(U12*'Inputs and Outputs'!C$9)</f>
        <v>4015</v>
      </c>
      <c r="Y12" s="44">
        <v>10</v>
      </c>
      <c r="Z12" s="42" t="s">
        <v>29</v>
      </c>
      <c r="AA12" s="42">
        <f t="shared" ca="1" si="6"/>
        <v>5.8904547752268721E-3</v>
      </c>
      <c r="AB12" s="42">
        <f ca="1">VLOOKUP(AA12,'Inputs and Outputs'!B$24:C$33,2)</f>
        <v>0</v>
      </c>
      <c r="AC12" s="42">
        <f t="shared" ca="1" si="7"/>
        <v>0.79156281239778681</v>
      </c>
      <c r="AD12" s="42">
        <f ca="1">ROUND(_xlfn.NORM.INV(AC12,'Inputs and Outputs'!C$19,'Inputs and Outputs'!C$20),0)</f>
        <v>109</v>
      </c>
      <c r="AE12" s="42">
        <v>101</v>
      </c>
      <c r="AF12" s="42">
        <f t="shared" ca="1" si="8"/>
        <v>101</v>
      </c>
      <c r="AG12" s="42">
        <f ca="1">IF(AF12&gt;'Inputs and Outputs'!C$7,AF12-'Inputs and Outputs'!C$7,0)</f>
        <v>1</v>
      </c>
      <c r="AH12" s="43">
        <f ca="1">(AF12*'Inputs and Outputs'!C$8)-(AG12*'Inputs and Outputs'!C$10)</f>
        <v>3840</v>
      </c>
    </row>
    <row r="13" spans="1:34" x14ac:dyDescent="0.35">
      <c r="A13" s="44">
        <v>11</v>
      </c>
      <c r="B13" s="42" t="s">
        <v>24</v>
      </c>
      <c r="C13" s="42">
        <f t="shared" ca="1" si="0"/>
        <v>0.72316212214312303</v>
      </c>
      <c r="D13" s="42">
        <f ca="1">VLOOKUP(C13,'Inputs and Outputs'!B$24:C$33,2,TRUE)</f>
        <v>3</v>
      </c>
      <c r="E13" s="42">
        <f t="shared" ca="1" si="1"/>
        <v>0.51430404314257683</v>
      </c>
      <c r="F13" s="42">
        <f ca="1">ROUND(_xlfn.NORM.INV(E13,'Inputs and Outputs'!C$15,'Inputs and Outputs'!C$16),0)</f>
        <v>101</v>
      </c>
      <c r="G13" s="42">
        <v>101</v>
      </c>
      <c r="H13" s="42">
        <f t="shared" ca="1" si="2"/>
        <v>101</v>
      </c>
      <c r="I13" s="42">
        <f ca="1">IF(H13&gt;'Inputs and Outputs'!C$7,H13-'Inputs and Outputs'!C$7,0)</f>
        <v>1</v>
      </c>
      <c r="J13" s="43">
        <f ca="1">(H13*'Inputs and Outputs'!C$8)-(I13*'Inputs and Outputs'!C$9)</f>
        <v>4015</v>
      </c>
      <c r="M13" s="44">
        <v>11</v>
      </c>
      <c r="N13" s="42" t="s">
        <v>26</v>
      </c>
      <c r="O13" s="42">
        <f t="shared" ca="1" si="3"/>
        <v>0.74663903793368869</v>
      </c>
      <c r="P13" s="42">
        <f ca="1">VLOOKUP(O13,'Inputs and Outputs'!B$24:C$33,2)</f>
        <v>3</v>
      </c>
      <c r="Q13" s="42">
        <f t="shared" ca="1" si="4"/>
        <v>0.80123854804740158</v>
      </c>
      <c r="R13" s="42">
        <f ca="1">ROUND(_xlfn.NORM.INV(Q13,'Inputs and Outputs'!C$17,'Inputs and Outputs'!C$18),0)</f>
        <v>107</v>
      </c>
      <c r="S13" s="42">
        <v>101</v>
      </c>
      <c r="T13" s="42">
        <f t="shared" ca="1" si="5"/>
        <v>101</v>
      </c>
      <c r="U13" s="42">
        <f ca="1">IF(T13&gt;'Inputs and Outputs'!C$7,T13-'Inputs and Outputs'!C$7,0)</f>
        <v>1</v>
      </c>
      <c r="V13" s="43">
        <f ca="1">(T13*'Inputs and Outputs'!C$8)-(U13*'Inputs and Outputs'!C$9)</f>
        <v>4015</v>
      </c>
      <c r="Y13" s="44">
        <v>11</v>
      </c>
      <c r="Z13" s="42" t="s">
        <v>29</v>
      </c>
      <c r="AA13" s="42">
        <f t="shared" ca="1" si="6"/>
        <v>0.92150928342226568</v>
      </c>
      <c r="AB13" s="42">
        <f ca="1">VLOOKUP(AA13,'Inputs and Outputs'!B$24:C$33,2)</f>
        <v>5</v>
      </c>
      <c r="AC13" s="42">
        <f t="shared" ca="1" si="7"/>
        <v>0.9390098175842817</v>
      </c>
      <c r="AD13" s="42">
        <f ca="1">ROUND(_xlfn.NORM.INV(AC13,'Inputs and Outputs'!C$19,'Inputs and Outputs'!C$20),0)</f>
        <v>113</v>
      </c>
      <c r="AE13" s="42">
        <v>101</v>
      </c>
      <c r="AF13" s="42">
        <f t="shared" ca="1" si="8"/>
        <v>101</v>
      </c>
      <c r="AG13" s="42">
        <f ca="1">IF(AF13&gt;'Inputs and Outputs'!C$7,AF13-'Inputs and Outputs'!C$7,0)</f>
        <v>1</v>
      </c>
      <c r="AH13" s="43">
        <f ca="1">(AF13*'Inputs and Outputs'!C$8)-(AG13*'Inputs and Outputs'!C$10)</f>
        <v>3840</v>
      </c>
    </row>
    <row r="14" spans="1:34" x14ac:dyDescent="0.35">
      <c r="A14" s="44">
        <v>12</v>
      </c>
      <c r="B14" s="42" t="s">
        <v>24</v>
      </c>
      <c r="C14" s="42">
        <f t="shared" ca="1" si="0"/>
        <v>0.18456539763935675</v>
      </c>
      <c r="D14" s="42">
        <f ca="1">VLOOKUP(C14,'Inputs and Outputs'!B$24:C$33,2,TRUE)</f>
        <v>1</v>
      </c>
      <c r="E14" s="42">
        <f t="shared" ca="1" si="1"/>
        <v>5.7464334071951506E-2</v>
      </c>
      <c r="F14" s="42">
        <f ca="1">ROUND(_xlfn.NORM.INV(E14,'Inputs and Outputs'!C$15,'Inputs and Outputs'!C$16),0)</f>
        <v>92</v>
      </c>
      <c r="G14" s="42">
        <v>101</v>
      </c>
      <c r="H14" s="42">
        <f t="shared" ca="1" si="2"/>
        <v>92</v>
      </c>
      <c r="I14" s="42">
        <f ca="1">IF(H14&gt;'Inputs and Outputs'!C$7,H14-'Inputs and Outputs'!C$7,0)</f>
        <v>0</v>
      </c>
      <c r="J14" s="43">
        <f ca="1">(H14*'Inputs and Outputs'!C$8)-(I14*'Inputs and Outputs'!C$9)</f>
        <v>3680</v>
      </c>
      <c r="M14" s="44">
        <v>12</v>
      </c>
      <c r="N14" s="42" t="s">
        <v>26</v>
      </c>
      <c r="O14" s="42">
        <f t="shared" ca="1" si="3"/>
        <v>0.59510797305127239</v>
      </c>
      <c r="P14" s="42">
        <f ca="1">VLOOKUP(O14,'Inputs and Outputs'!B$24:C$33,2)</f>
        <v>2</v>
      </c>
      <c r="Q14" s="42">
        <f t="shared" ca="1" si="4"/>
        <v>0.16449004440769421</v>
      </c>
      <c r="R14" s="42">
        <f ca="1">ROUND(_xlfn.NORM.INV(Q14,'Inputs and Outputs'!C$17,'Inputs and Outputs'!C$18),0)</f>
        <v>98</v>
      </c>
      <c r="S14" s="42">
        <v>101</v>
      </c>
      <c r="T14" s="42">
        <f t="shared" ca="1" si="5"/>
        <v>98</v>
      </c>
      <c r="U14" s="42">
        <f ca="1">IF(T14&gt;'Inputs and Outputs'!C$7,T14-'Inputs and Outputs'!C$7,0)</f>
        <v>0</v>
      </c>
      <c r="V14" s="43">
        <f ca="1">(T14*'Inputs and Outputs'!C$8)-(U14*'Inputs and Outputs'!C$9)</f>
        <v>3920</v>
      </c>
      <c r="Y14" s="44">
        <v>12</v>
      </c>
      <c r="Z14" s="42" t="s">
        <v>29</v>
      </c>
      <c r="AA14" s="42">
        <f t="shared" ca="1" si="6"/>
        <v>2.6429594134066425E-2</v>
      </c>
      <c r="AB14" s="42">
        <f ca="1">VLOOKUP(AA14,'Inputs and Outputs'!B$24:C$33,2)</f>
        <v>0</v>
      </c>
      <c r="AC14" s="42">
        <f t="shared" ca="1" si="7"/>
        <v>0.61574219682426423</v>
      </c>
      <c r="AD14" s="42">
        <f ca="1">ROUND(_xlfn.NORM.INV(AC14,'Inputs and Outputs'!C$19,'Inputs and Outputs'!C$20),0)</f>
        <v>106</v>
      </c>
      <c r="AE14" s="42">
        <v>101</v>
      </c>
      <c r="AF14" s="42">
        <f t="shared" ca="1" si="8"/>
        <v>101</v>
      </c>
      <c r="AG14" s="42">
        <f ca="1">IF(AF14&gt;'Inputs and Outputs'!C$7,AF14-'Inputs and Outputs'!C$7,0)</f>
        <v>1</v>
      </c>
      <c r="AH14" s="43">
        <f ca="1">(AF14*'Inputs and Outputs'!C$8)-(AG14*'Inputs and Outputs'!C$10)</f>
        <v>3840</v>
      </c>
    </row>
    <row r="15" spans="1:34" x14ac:dyDescent="0.35">
      <c r="A15" s="44">
        <v>13</v>
      </c>
      <c r="B15" s="42" t="s">
        <v>24</v>
      </c>
      <c r="C15" s="42">
        <f t="shared" ca="1" si="0"/>
        <v>0.42077090313254262</v>
      </c>
      <c r="D15" s="42">
        <f ca="1">VLOOKUP(C15,'Inputs and Outputs'!B$24:C$33,2,TRUE)</f>
        <v>2</v>
      </c>
      <c r="E15" s="42">
        <f t="shared" ca="1" si="1"/>
        <v>0.96617806939040929</v>
      </c>
      <c r="F15" s="42">
        <f ca="1">ROUND(_xlfn.NORM.INV(E15,'Inputs and Outputs'!C$15,'Inputs and Outputs'!C$16),0)</f>
        <v>112</v>
      </c>
      <c r="G15" s="42">
        <v>101</v>
      </c>
      <c r="H15" s="42">
        <f t="shared" ca="1" si="2"/>
        <v>101</v>
      </c>
      <c r="I15" s="42">
        <f ca="1">IF(H15&gt;'Inputs and Outputs'!C$7,H15-'Inputs and Outputs'!C$7,0)</f>
        <v>1</v>
      </c>
      <c r="J15" s="43">
        <f ca="1">(H15*'Inputs and Outputs'!C$8)-(I15*'Inputs and Outputs'!C$9)</f>
        <v>4015</v>
      </c>
      <c r="M15" s="44">
        <v>13</v>
      </c>
      <c r="N15" s="42" t="s">
        <v>26</v>
      </c>
      <c r="O15" s="42">
        <f t="shared" ca="1" si="3"/>
        <v>0.88024825526313577</v>
      </c>
      <c r="P15" s="42">
        <f ca="1">VLOOKUP(O15,'Inputs and Outputs'!B$24:C$33,2)</f>
        <v>5</v>
      </c>
      <c r="Q15" s="42">
        <f t="shared" ca="1" si="4"/>
        <v>0.65530971330110743</v>
      </c>
      <c r="R15" s="42">
        <f ca="1">ROUND(_xlfn.NORM.INV(Q15,'Inputs and Outputs'!C$17,'Inputs and Outputs'!C$18),0)</f>
        <v>105</v>
      </c>
      <c r="S15" s="42">
        <v>101</v>
      </c>
      <c r="T15" s="42">
        <f t="shared" ca="1" si="5"/>
        <v>101</v>
      </c>
      <c r="U15" s="42">
        <f ca="1">IF(T15&gt;'Inputs and Outputs'!C$7,T15-'Inputs and Outputs'!C$7,0)</f>
        <v>1</v>
      </c>
      <c r="V15" s="43">
        <f ca="1">(T15*'Inputs and Outputs'!C$8)-(U15*'Inputs and Outputs'!C$9)</f>
        <v>4015</v>
      </c>
      <c r="Y15" s="44">
        <v>13</v>
      </c>
      <c r="Z15" s="42" t="s">
        <v>29</v>
      </c>
      <c r="AA15" s="42">
        <f t="shared" ca="1" si="6"/>
        <v>0.85132948102415906</v>
      </c>
      <c r="AB15" s="42">
        <f ca="1">VLOOKUP(AA15,'Inputs and Outputs'!B$24:C$33,2)</f>
        <v>4</v>
      </c>
      <c r="AC15" s="42">
        <f t="shared" ca="1" si="7"/>
        <v>0.24058226005291583</v>
      </c>
      <c r="AD15" s="42">
        <f ca="1">ROUND(_xlfn.NORM.INV(AC15,'Inputs and Outputs'!C$19,'Inputs and Outputs'!C$20),0)</f>
        <v>101</v>
      </c>
      <c r="AE15" s="42">
        <v>101</v>
      </c>
      <c r="AF15" s="42">
        <f t="shared" ca="1" si="8"/>
        <v>101</v>
      </c>
      <c r="AG15" s="42">
        <f ca="1">IF(AF15&gt;'Inputs and Outputs'!C$7,AF15-'Inputs and Outputs'!C$7,0)</f>
        <v>1</v>
      </c>
      <c r="AH15" s="43">
        <f ca="1">(AF15*'Inputs and Outputs'!C$8)-(AG15*'Inputs and Outputs'!C$10)</f>
        <v>3840</v>
      </c>
    </row>
    <row r="16" spans="1:34" x14ac:dyDescent="0.35">
      <c r="A16" s="44">
        <v>14</v>
      </c>
      <c r="B16" s="42" t="s">
        <v>24</v>
      </c>
      <c r="C16" s="42">
        <f t="shared" ca="1" si="0"/>
        <v>0.42364410219907178</v>
      </c>
      <c r="D16" s="42">
        <f ca="1">VLOOKUP(C16,'Inputs and Outputs'!B$24:C$33,2,TRUE)</f>
        <v>2</v>
      </c>
      <c r="E16" s="42">
        <f t="shared" ca="1" si="1"/>
        <v>0.42066859818971292</v>
      </c>
      <c r="F16" s="42">
        <f ca="1">ROUND(_xlfn.NORM.INV(E16,'Inputs and Outputs'!C$15,'Inputs and Outputs'!C$16),0)</f>
        <v>100</v>
      </c>
      <c r="G16" s="42">
        <v>101</v>
      </c>
      <c r="H16" s="42">
        <f t="shared" ca="1" si="2"/>
        <v>100</v>
      </c>
      <c r="I16" s="42">
        <f ca="1">IF(H16&gt;'Inputs and Outputs'!C$7,H16-'Inputs and Outputs'!C$7,0)</f>
        <v>0</v>
      </c>
      <c r="J16" s="43">
        <f ca="1">(H16*'Inputs and Outputs'!C$8)-(I16*'Inputs and Outputs'!C$9)</f>
        <v>4000</v>
      </c>
      <c r="M16" s="44">
        <v>14</v>
      </c>
      <c r="N16" s="42" t="s">
        <v>26</v>
      </c>
      <c r="O16" s="42">
        <f t="shared" ca="1" si="3"/>
        <v>0.73333532499301668</v>
      </c>
      <c r="P16" s="42">
        <f ca="1">VLOOKUP(O16,'Inputs and Outputs'!B$24:C$33,2)</f>
        <v>3</v>
      </c>
      <c r="Q16" s="42">
        <f t="shared" ca="1" si="4"/>
        <v>0.72915013030625941</v>
      </c>
      <c r="R16" s="42">
        <f ca="1">ROUND(_xlfn.NORM.INV(Q16,'Inputs and Outputs'!C$17,'Inputs and Outputs'!C$18),0)</f>
        <v>106</v>
      </c>
      <c r="S16" s="42">
        <v>101</v>
      </c>
      <c r="T16" s="42">
        <f t="shared" ca="1" si="5"/>
        <v>101</v>
      </c>
      <c r="U16" s="42">
        <f ca="1">IF(T16&gt;'Inputs and Outputs'!C$7,T16-'Inputs and Outputs'!C$7,0)</f>
        <v>1</v>
      </c>
      <c r="V16" s="43">
        <f ca="1">(T16*'Inputs and Outputs'!C$8)-(U16*'Inputs and Outputs'!C$9)</f>
        <v>4015</v>
      </c>
      <c r="Y16" s="44">
        <v>14</v>
      </c>
      <c r="Z16" s="42" t="s">
        <v>29</v>
      </c>
      <c r="AA16" s="42">
        <f t="shared" ca="1" si="6"/>
        <v>2.424442787801151E-2</v>
      </c>
      <c r="AB16" s="42">
        <f ca="1">VLOOKUP(AA16,'Inputs and Outputs'!B$24:C$33,2)</f>
        <v>0</v>
      </c>
      <c r="AC16" s="42">
        <f t="shared" ca="1" si="7"/>
        <v>0.52623414222082787</v>
      </c>
      <c r="AD16" s="42">
        <f ca="1">ROUND(_xlfn.NORM.INV(AC16,'Inputs and Outputs'!C$19,'Inputs and Outputs'!C$20),0)</f>
        <v>105</v>
      </c>
      <c r="AE16" s="42">
        <v>101</v>
      </c>
      <c r="AF16" s="42">
        <f t="shared" ca="1" si="8"/>
        <v>101</v>
      </c>
      <c r="AG16" s="42">
        <f ca="1">IF(AF16&gt;'Inputs and Outputs'!C$7,AF16-'Inputs and Outputs'!C$7,0)</f>
        <v>1</v>
      </c>
      <c r="AH16" s="43">
        <f ca="1">(AF16*'Inputs and Outputs'!C$8)-(AG16*'Inputs and Outputs'!C$10)</f>
        <v>3840</v>
      </c>
    </row>
    <row r="17" spans="1:34" x14ac:dyDescent="0.35">
      <c r="A17" s="44">
        <v>15</v>
      </c>
      <c r="B17" s="42" t="s">
        <v>24</v>
      </c>
      <c r="C17" s="42">
        <f t="shared" ca="1" si="0"/>
        <v>0.96192744118601514</v>
      </c>
      <c r="D17" s="42">
        <f ca="1">VLOOKUP(C17,'Inputs and Outputs'!B$24:C$33,2,TRUE)</f>
        <v>6</v>
      </c>
      <c r="E17" s="42">
        <f t="shared" ca="1" si="1"/>
        <v>0.96659919998897847</v>
      </c>
      <c r="F17" s="42">
        <f ca="1">ROUND(_xlfn.NORM.INV(E17,'Inputs and Outputs'!C$15,'Inputs and Outputs'!C$16),0)</f>
        <v>112</v>
      </c>
      <c r="G17" s="42">
        <v>101</v>
      </c>
      <c r="H17" s="42">
        <f t="shared" ca="1" si="2"/>
        <v>101</v>
      </c>
      <c r="I17" s="42">
        <f ca="1">IF(H17&gt;'Inputs and Outputs'!C$7,H17-'Inputs and Outputs'!C$7,0)</f>
        <v>1</v>
      </c>
      <c r="J17" s="43">
        <f ca="1">(H17*'Inputs and Outputs'!C$8)-(I17*'Inputs and Outputs'!C$9)</f>
        <v>4015</v>
      </c>
      <c r="M17" s="44">
        <v>15</v>
      </c>
      <c r="N17" s="42" t="s">
        <v>26</v>
      </c>
      <c r="O17" s="42">
        <f t="shared" ca="1" si="3"/>
        <v>8.7590513494583133E-3</v>
      </c>
      <c r="P17" s="42">
        <f ca="1">VLOOKUP(O17,'Inputs and Outputs'!B$24:C$33,2)</f>
        <v>0</v>
      </c>
      <c r="Q17" s="42">
        <f t="shared" ca="1" si="4"/>
        <v>0.91947708947820284</v>
      </c>
      <c r="R17" s="42">
        <f ca="1">ROUND(_xlfn.NORM.INV(Q17,'Inputs and Outputs'!C$17,'Inputs and Outputs'!C$18),0)</f>
        <v>110</v>
      </c>
      <c r="S17" s="42">
        <v>101</v>
      </c>
      <c r="T17" s="42">
        <f t="shared" ca="1" si="5"/>
        <v>101</v>
      </c>
      <c r="U17" s="42">
        <f ca="1">IF(T17&gt;'Inputs and Outputs'!C$7,T17-'Inputs and Outputs'!C$7,0)</f>
        <v>1</v>
      </c>
      <c r="V17" s="43">
        <f ca="1">(T17*'Inputs and Outputs'!C$8)-(U17*'Inputs and Outputs'!C$9)</f>
        <v>4015</v>
      </c>
      <c r="Y17" s="44">
        <v>15</v>
      </c>
      <c r="Z17" s="42" t="s">
        <v>29</v>
      </c>
      <c r="AA17" s="42">
        <f t="shared" ca="1" si="6"/>
        <v>0.82198619392878614</v>
      </c>
      <c r="AB17" s="42">
        <f ca="1">VLOOKUP(AA17,'Inputs and Outputs'!B$24:C$33,2)</f>
        <v>4</v>
      </c>
      <c r="AC17" s="42">
        <f t="shared" ca="1" si="7"/>
        <v>0.84790656282003141</v>
      </c>
      <c r="AD17" s="42">
        <f ca="1">ROUND(_xlfn.NORM.INV(AC17,'Inputs and Outputs'!C$19,'Inputs and Outputs'!C$20),0)</f>
        <v>110</v>
      </c>
      <c r="AE17" s="42">
        <v>101</v>
      </c>
      <c r="AF17" s="42">
        <f t="shared" ca="1" si="8"/>
        <v>101</v>
      </c>
      <c r="AG17" s="42">
        <f ca="1">IF(AF17&gt;'Inputs and Outputs'!C$7,AF17-'Inputs and Outputs'!C$7,0)</f>
        <v>1</v>
      </c>
      <c r="AH17" s="43">
        <f ca="1">(AF17*'Inputs and Outputs'!C$8)-(AG17*'Inputs and Outputs'!C$10)</f>
        <v>3840</v>
      </c>
    </row>
    <row r="18" spans="1:34" x14ac:dyDescent="0.35">
      <c r="A18" s="44">
        <v>16</v>
      </c>
      <c r="B18" s="42" t="s">
        <v>24</v>
      </c>
      <c r="C18" s="42">
        <f t="shared" ca="1" si="0"/>
        <v>0.38523775570215113</v>
      </c>
      <c r="D18" s="42">
        <f ca="1">VLOOKUP(C18,'Inputs and Outputs'!B$24:C$33,2,TRUE)</f>
        <v>1</v>
      </c>
      <c r="E18" s="42">
        <f t="shared" ca="1" si="1"/>
        <v>0.35163820482797536</v>
      </c>
      <c r="F18" s="42">
        <f ca="1">ROUND(_xlfn.NORM.INV(E18,'Inputs and Outputs'!C$15,'Inputs and Outputs'!C$16),0)</f>
        <v>99</v>
      </c>
      <c r="G18" s="42">
        <v>101</v>
      </c>
      <c r="H18" s="42">
        <f t="shared" ca="1" si="2"/>
        <v>99</v>
      </c>
      <c r="I18" s="42">
        <f ca="1">IF(H18&gt;'Inputs and Outputs'!C$7,H18-'Inputs and Outputs'!C$7,0)</f>
        <v>0</v>
      </c>
      <c r="J18" s="43">
        <f ca="1">(H18*'Inputs and Outputs'!C$8)-(I18*'Inputs and Outputs'!C$9)</f>
        <v>3960</v>
      </c>
      <c r="M18" s="44">
        <v>16</v>
      </c>
      <c r="N18" s="42" t="s">
        <v>26</v>
      </c>
      <c r="O18" s="42">
        <f t="shared" ca="1" si="3"/>
        <v>0.48529532073122306</v>
      </c>
      <c r="P18" s="42">
        <f ca="1">VLOOKUP(O18,'Inputs and Outputs'!B$24:C$33,2)</f>
        <v>2</v>
      </c>
      <c r="Q18" s="42">
        <f t="shared" ca="1" si="4"/>
        <v>0.27166553498976498</v>
      </c>
      <c r="R18" s="42">
        <f ca="1">ROUND(_xlfn.NORM.INV(Q18,'Inputs and Outputs'!C$17,'Inputs and Outputs'!C$18),0)</f>
        <v>100</v>
      </c>
      <c r="S18" s="42">
        <v>101</v>
      </c>
      <c r="T18" s="42">
        <f t="shared" ca="1" si="5"/>
        <v>100</v>
      </c>
      <c r="U18" s="42">
        <f ca="1">IF(T18&gt;'Inputs and Outputs'!C$7,T18-'Inputs and Outputs'!C$7,0)</f>
        <v>0</v>
      </c>
      <c r="V18" s="43">
        <f ca="1">(T18*'Inputs and Outputs'!C$8)-(U18*'Inputs and Outputs'!C$9)</f>
        <v>4000</v>
      </c>
      <c r="Y18" s="44">
        <v>16</v>
      </c>
      <c r="Z18" s="42" t="s">
        <v>29</v>
      </c>
      <c r="AA18" s="42">
        <f t="shared" ca="1" si="6"/>
        <v>0.1303602050300201</v>
      </c>
      <c r="AB18" s="42">
        <f ca="1">VLOOKUP(AA18,'Inputs and Outputs'!B$24:C$33,2)</f>
        <v>0</v>
      </c>
      <c r="AC18" s="42">
        <f t="shared" ca="1" si="7"/>
        <v>0.34731473183687023</v>
      </c>
      <c r="AD18" s="42">
        <f ca="1">ROUND(_xlfn.NORM.INV(AC18,'Inputs and Outputs'!C$19,'Inputs and Outputs'!C$20),0)</f>
        <v>103</v>
      </c>
      <c r="AE18" s="42">
        <v>101</v>
      </c>
      <c r="AF18" s="42">
        <f t="shared" ca="1" si="8"/>
        <v>101</v>
      </c>
      <c r="AG18" s="42">
        <f ca="1">IF(AF18&gt;'Inputs and Outputs'!C$7,AF18-'Inputs and Outputs'!C$7,0)</f>
        <v>1</v>
      </c>
      <c r="AH18" s="43">
        <f ca="1">(AF18*'Inputs and Outputs'!C$8)-(AG18*'Inputs and Outputs'!C$10)</f>
        <v>3840</v>
      </c>
    </row>
    <row r="19" spans="1:34" x14ac:dyDescent="0.35">
      <c r="A19" s="44">
        <v>17</v>
      </c>
      <c r="B19" s="42" t="s">
        <v>24</v>
      </c>
      <c r="C19" s="42">
        <f t="shared" ca="1" si="0"/>
        <v>0.41621242391628477</v>
      </c>
      <c r="D19" s="42">
        <f ca="1">VLOOKUP(C19,'Inputs and Outputs'!B$24:C$33,2,TRUE)</f>
        <v>2</v>
      </c>
      <c r="E19" s="42">
        <f t="shared" ca="1" si="1"/>
        <v>0.85432560426110271</v>
      </c>
      <c r="F19" s="42">
        <f ca="1">ROUND(_xlfn.NORM.INV(E19,'Inputs and Outputs'!C$15,'Inputs and Outputs'!C$16),0)</f>
        <v>107</v>
      </c>
      <c r="G19" s="42">
        <v>101</v>
      </c>
      <c r="H19" s="42">
        <f t="shared" ca="1" si="2"/>
        <v>101</v>
      </c>
      <c r="I19" s="42">
        <f ca="1">IF(H19&gt;'Inputs and Outputs'!C$7,H19-'Inputs and Outputs'!C$7,0)</f>
        <v>1</v>
      </c>
      <c r="J19" s="43">
        <f ca="1">(H19*'Inputs and Outputs'!C$8)-(I19*'Inputs and Outputs'!C$9)</f>
        <v>4015</v>
      </c>
      <c r="M19" s="44">
        <v>17</v>
      </c>
      <c r="N19" s="42" t="s">
        <v>26</v>
      </c>
      <c r="O19" s="42">
        <f t="shared" ca="1" si="3"/>
        <v>0.34541739304883934</v>
      </c>
      <c r="P19" s="42">
        <f ca="1">VLOOKUP(O19,'Inputs and Outputs'!B$24:C$33,2)</f>
        <v>1</v>
      </c>
      <c r="Q19" s="42">
        <f t="shared" ca="1" si="4"/>
        <v>0.19940286087888659</v>
      </c>
      <c r="R19" s="42">
        <f ca="1">ROUND(_xlfn.NORM.INV(Q19,'Inputs and Outputs'!C$17,'Inputs and Outputs'!C$18),0)</f>
        <v>99</v>
      </c>
      <c r="S19" s="42">
        <v>101</v>
      </c>
      <c r="T19" s="42">
        <f t="shared" ca="1" si="5"/>
        <v>99</v>
      </c>
      <c r="U19" s="42">
        <f ca="1">IF(T19&gt;'Inputs and Outputs'!C$7,T19-'Inputs and Outputs'!C$7,0)</f>
        <v>0</v>
      </c>
      <c r="V19" s="43">
        <f ca="1">(T19*'Inputs and Outputs'!C$8)-(U19*'Inputs and Outputs'!C$9)</f>
        <v>3960</v>
      </c>
      <c r="Y19" s="44">
        <v>17</v>
      </c>
      <c r="Z19" s="42" t="s">
        <v>29</v>
      </c>
      <c r="AA19" s="42">
        <f t="shared" ca="1" si="6"/>
        <v>0.82171244946262967</v>
      </c>
      <c r="AB19" s="42">
        <f ca="1">VLOOKUP(AA19,'Inputs and Outputs'!B$24:C$33,2)</f>
        <v>4</v>
      </c>
      <c r="AC19" s="42">
        <f t="shared" ca="1" si="7"/>
        <v>2.8374052856409371E-2</v>
      </c>
      <c r="AD19" s="42">
        <f ca="1">ROUND(_xlfn.NORM.INV(AC19,'Inputs and Outputs'!C$19,'Inputs and Outputs'!C$20),0)</f>
        <v>95</v>
      </c>
      <c r="AE19" s="42">
        <v>101</v>
      </c>
      <c r="AF19" s="42">
        <f t="shared" ca="1" si="8"/>
        <v>95</v>
      </c>
      <c r="AG19" s="42">
        <f ca="1">IF(AF19&gt;'Inputs and Outputs'!C$7,AF19-'Inputs and Outputs'!C$7,0)</f>
        <v>0</v>
      </c>
      <c r="AH19" s="43">
        <f ca="1">(AF19*'Inputs and Outputs'!C$8)-(AG19*'Inputs and Outputs'!C$10)</f>
        <v>3800</v>
      </c>
    </row>
    <row r="20" spans="1:34" x14ac:dyDescent="0.35">
      <c r="A20" s="44">
        <v>18</v>
      </c>
      <c r="B20" s="42" t="s">
        <v>24</v>
      </c>
      <c r="C20" s="42">
        <f t="shared" ca="1" si="0"/>
        <v>0.28440622538917981</v>
      </c>
      <c r="D20" s="42">
        <f ca="1">VLOOKUP(C20,'Inputs and Outputs'!B$24:C$33,2,TRUE)</f>
        <v>1</v>
      </c>
      <c r="E20" s="42">
        <f t="shared" ca="1" si="1"/>
        <v>0.5912512653423877</v>
      </c>
      <c r="F20" s="42">
        <f ca="1">ROUND(_xlfn.NORM.INV(E20,'Inputs and Outputs'!C$15,'Inputs and Outputs'!C$16),0)</f>
        <v>102</v>
      </c>
      <c r="G20" s="42">
        <v>101</v>
      </c>
      <c r="H20" s="42">
        <f t="shared" ca="1" si="2"/>
        <v>101</v>
      </c>
      <c r="I20" s="42">
        <f ca="1">IF(H20&gt;'Inputs and Outputs'!C$7,H20-'Inputs and Outputs'!C$7,0)</f>
        <v>1</v>
      </c>
      <c r="J20" s="43">
        <f ca="1">(H20*'Inputs and Outputs'!C$8)-(I20*'Inputs and Outputs'!C$9)</f>
        <v>4015</v>
      </c>
      <c r="M20" s="44">
        <v>18</v>
      </c>
      <c r="N20" s="42" t="s">
        <v>26</v>
      </c>
      <c r="O20" s="42">
        <f t="shared" ca="1" si="3"/>
        <v>0.30626838671284917</v>
      </c>
      <c r="P20" s="42">
        <f ca="1">VLOOKUP(O20,'Inputs and Outputs'!B$24:C$33,2)</f>
        <v>1</v>
      </c>
      <c r="Q20" s="42">
        <f t="shared" ca="1" si="4"/>
        <v>0.12997426807064827</v>
      </c>
      <c r="R20" s="42">
        <f ca="1">ROUND(_xlfn.NORM.INV(Q20,'Inputs and Outputs'!C$17,'Inputs and Outputs'!C$18),0)</f>
        <v>97</v>
      </c>
      <c r="S20" s="42">
        <v>101</v>
      </c>
      <c r="T20" s="42">
        <f t="shared" ca="1" si="5"/>
        <v>97</v>
      </c>
      <c r="U20" s="42">
        <f ca="1">IF(T20&gt;'Inputs and Outputs'!C$7,T20-'Inputs and Outputs'!C$7,0)</f>
        <v>0</v>
      </c>
      <c r="V20" s="43">
        <f ca="1">(T20*'Inputs and Outputs'!C$8)-(U20*'Inputs and Outputs'!C$9)</f>
        <v>3880</v>
      </c>
      <c r="Y20" s="44">
        <v>18</v>
      </c>
      <c r="Z20" s="42" t="s">
        <v>29</v>
      </c>
      <c r="AA20" s="42">
        <f t="shared" ca="1" si="6"/>
        <v>0.66474278469799675</v>
      </c>
      <c r="AB20" s="42">
        <f ca="1">VLOOKUP(AA20,'Inputs and Outputs'!B$24:C$33,2)</f>
        <v>3</v>
      </c>
      <c r="AC20" s="42">
        <f t="shared" ca="1" si="7"/>
        <v>0.92236886562466192</v>
      </c>
      <c r="AD20" s="42">
        <f ca="1">ROUND(_xlfn.NORM.INV(AC20,'Inputs and Outputs'!C$19,'Inputs and Outputs'!C$20),0)</f>
        <v>112</v>
      </c>
      <c r="AE20" s="42">
        <v>101</v>
      </c>
      <c r="AF20" s="42">
        <f t="shared" ca="1" si="8"/>
        <v>101</v>
      </c>
      <c r="AG20" s="42">
        <f ca="1">IF(AF20&gt;'Inputs and Outputs'!C$7,AF20-'Inputs and Outputs'!C$7,0)</f>
        <v>1</v>
      </c>
      <c r="AH20" s="43">
        <f ca="1">(AF20*'Inputs and Outputs'!C$8)-(AG20*'Inputs and Outputs'!C$10)</f>
        <v>3840</v>
      </c>
    </row>
    <row r="21" spans="1:34" x14ac:dyDescent="0.35">
      <c r="A21" s="44">
        <v>19</v>
      </c>
      <c r="B21" s="42" t="s">
        <v>24</v>
      </c>
      <c r="C21" s="42">
        <f t="shared" ca="1" si="0"/>
        <v>0.19768655482691921</v>
      </c>
      <c r="D21" s="42">
        <f ca="1">VLOOKUP(C21,'Inputs and Outputs'!B$24:C$33,2,TRUE)</f>
        <v>1</v>
      </c>
      <c r="E21" s="42">
        <f t="shared" ca="1" si="1"/>
        <v>0.85148661989531538</v>
      </c>
      <c r="F21" s="42">
        <f ca="1">ROUND(_xlfn.NORM.INV(E21,'Inputs and Outputs'!C$15,'Inputs and Outputs'!C$16),0)</f>
        <v>107</v>
      </c>
      <c r="G21" s="42">
        <v>101</v>
      </c>
      <c r="H21" s="42">
        <f t="shared" ca="1" si="2"/>
        <v>101</v>
      </c>
      <c r="I21" s="42">
        <f ca="1">IF(H21&gt;'Inputs and Outputs'!C$7,H21-'Inputs and Outputs'!C$7,0)</f>
        <v>1</v>
      </c>
      <c r="J21" s="43">
        <f ca="1">(H21*'Inputs and Outputs'!C$8)-(I21*'Inputs and Outputs'!C$9)</f>
        <v>4015</v>
      </c>
      <c r="M21" s="44">
        <v>19</v>
      </c>
      <c r="N21" s="42" t="s">
        <v>26</v>
      </c>
      <c r="O21" s="42">
        <f t="shared" ca="1" si="3"/>
        <v>0.22070013996162652</v>
      </c>
      <c r="P21" s="42">
        <f ca="1">VLOOKUP(O21,'Inputs and Outputs'!B$24:C$33,2)</f>
        <v>1</v>
      </c>
      <c r="Q21" s="42">
        <f t="shared" ca="1" si="4"/>
        <v>0.25284070892188737</v>
      </c>
      <c r="R21" s="42">
        <f ca="1">ROUND(_xlfn.NORM.INV(Q21,'Inputs and Outputs'!C$17,'Inputs and Outputs'!C$18),0)</f>
        <v>100</v>
      </c>
      <c r="S21" s="42">
        <v>101</v>
      </c>
      <c r="T21" s="42">
        <f t="shared" ca="1" si="5"/>
        <v>100</v>
      </c>
      <c r="U21" s="42">
        <f ca="1">IF(T21&gt;'Inputs and Outputs'!C$7,T21-'Inputs and Outputs'!C$7,0)</f>
        <v>0</v>
      </c>
      <c r="V21" s="43">
        <f ca="1">(T21*'Inputs and Outputs'!C$8)-(U21*'Inputs and Outputs'!C$9)</f>
        <v>4000</v>
      </c>
      <c r="Y21" s="44">
        <v>19</v>
      </c>
      <c r="Z21" s="42" t="s">
        <v>29</v>
      </c>
      <c r="AA21" s="42">
        <f t="shared" ca="1" si="6"/>
        <v>1.9323018786854718E-2</v>
      </c>
      <c r="AB21" s="42">
        <f ca="1">VLOOKUP(AA21,'Inputs and Outputs'!B$24:C$33,2)</f>
        <v>0</v>
      </c>
      <c r="AC21" s="42">
        <f t="shared" ca="1" si="7"/>
        <v>0.12315902613610563</v>
      </c>
      <c r="AD21" s="42">
        <f ca="1">ROUND(_xlfn.NORM.INV(AC21,'Inputs and Outputs'!C$19,'Inputs and Outputs'!C$20),0)</f>
        <v>99</v>
      </c>
      <c r="AE21" s="42">
        <v>101</v>
      </c>
      <c r="AF21" s="42">
        <f t="shared" ca="1" si="8"/>
        <v>99</v>
      </c>
      <c r="AG21" s="42">
        <f ca="1">IF(AF21&gt;'Inputs and Outputs'!C$7,AF21-'Inputs and Outputs'!C$7,0)</f>
        <v>0</v>
      </c>
      <c r="AH21" s="43">
        <f ca="1">(AF21*'Inputs and Outputs'!C$8)-(AG21*'Inputs and Outputs'!C$10)</f>
        <v>3960</v>
      </c>
    </row>
    <row r="22" spans="1:34" x14ac:dyDescent="0.35">
      <c r="A22" s="44">
        <v>20</v>
      </c>
      <c r="B22" s="42" t="s">
        <v>24</v>
      </c>
      <c r="C22" s="42">
        <f t="shared" ca="1" si="0"/>
        <v>0.75588377382862892</v>
      </c>
      <c r="D22" s="42">
        <f ca="1">VLOOKUP(C22,'Inputs and Outputs'!B$24:C$33,2,TRUE)</f>
        <v>4</v>
      </c>
      <c r="E22" s="42">
        <f t="shared" ca="1" si="1"/>
        <v>2.0470123473538493E-2</v>
      </c>
      <c r="F22" s="42">
        <f ca="1">ROUND(_xlfn.NORM.INV(E22,'Inputs and Outputs'!C$15,'Inputs and Outputs'!C$16),0)</f>
        <v>89</v>
      </c>
      <c r="G22" s="42">
        <v>101</v>
      </c>
      <c r="H22" s="42">
        <f t="shared" ca="1" si="2"/>
        <v>89</v>
      </c>
      <c r="I22" s="42">
        <f ca="1">IF(H22&gt;'Inputs and Outputs'!C$7,H22-'Inputs and Outputs'!C$7,0)</f>
        <v>0</v>
      </c>
      <c r="J22" s="43">
        <f ca="1">(H22*'Inputs and Outputs'!C$8)-(I22*'Inputs and Outputs'!C$9)</f>
        <v>3560</v>
      </c>
      <c r="M22" s="44">
        <v>20</v>
      </c>
      <c r="N22" s="42" t="s">
        <v>26</v>
      </c>
      <c r="O22" s="42">
        <f t="shared" ca="1" si="3"/>
        <v>0.96636023690340067</v>
      </c>
      <c r="P22" s="42">
        <f ca="1">VLOOKUP(O22,'Inputs and Outputs'!B$24:C$33,2)</f>
        <v>6</v>
      </c>
      <c r="Q22" s="42">
        <f t="shared" ca="1" si="4"/>
        <v>0.38371438362711341</v>
      </c>
      <c r="R22" s="42">
        <f ca="1">ROUND(_xlfn.NORM.INV(Q22,'Inputs and Outputs'!C$17,'Inputs and Outputs'!C$18),0)</f>
        <v>102</v>
      </c>
      <c r="S22" s="42">
        <v>101</v>
      </c>
      <c r="T22" s="42">
        <f t="shared" ca="1" si="5"/>
        <v>101</v>
      </c>
      <c r="U22" s="42">
        <f ca="1">IF(T22&gt;'Inputs and Outputs'!C$7,T22-'Inputs and Outputs'!C$7,0)</f>
        <v>1</v>
      </c>
      <c r="V22" s="43">
        <f ca="1">(T22*'Inputs and Outputs'!C$8)-(U22*'Inputs and Outputs'!C$9)</f>
        <v>4015</v>
      </c>
      <c r="Y22" s="44">
        <v>20</v>
      </c>
      <c r="Z22" s="42" t="s">
        <v>29</v>
      </c>
      <c r="AA22" s="42">
        <f t="shared" ca="1" si="6"/>
        <v>0.85267524003042938</v>
      </c>
      <c r="AB22" s="42">
        <f ca="1">VLOOKUP(AA22,'Inputs and Outputs'!B$24:C$33,2)</f>
        <v>4</v>
      </c>
      <c r="AC22" s="42">
        <f t="shared" ca="1" si="7"/>
        <v>0.31890697096805898</v>
      </c>
      <c r="AD22" s="42">
        <f ca="1">ROUND(_xlfn.NORM.INV(AC22,'Inputs and Outputs'!C$19,'Inputs and Outputs'!C$20),0)</f>
        <v>103</v>
      </c>
      <c r="AE22" s="42">
        <v>101</v>
      </c>
      <c r="AF22" s="42">
        <f t="shared" ca="1" si="8"/>
        <v>101</v>
      </c>
      <c r="AG22" s="42">
        <f ca="1">IF(AF22&gt;'Inputs and Outputs'!C$7,AF22-'Inputs and Outputs'!C$7,0)</f>
        <v>1</v>
      </c>
      <c r="AH22" s="43">
        <f ca="1">(AF22*'Inputs and Outputs'!C$8)-(AG22*'Inputs and Outputs'!C$10)</f>
        <v>3840</v>
      </c>
    </row>
    <row r="23" spans="1:34" x14ac:dyDescent="0.35">
      <c r="A23" s="44">
        <v>21</v>
      </c>
      <c r="B23" s="42" t="s">
        <v>24</v>
      </c>
      <c r="C23" s="42">
        <f t="shared" ca="1" si="0"/>
        <v>0.40089557029070055</v>
      </c>
      <c r="D23" s="42">
        <f ca="1">VLOOKUP(C23,'Inputs and Outputs'!B$24:C$33,2,TRUE)</f>
        <v>2</v>
      </c>
      <c r="E23" s="42">
        <f t="shared" ca="1" si="1"/>
        <v>0.30815756894371948</v>
      </c>
      <c r="F23" s="42">
        <f ca="1">ROUND(_xlfn.NORM.INV(E23,'Inputs and Outputs'!C$15,'Inputs and Outputs'!C$16),0)</f>
        <v>98</v>
      </c>
      <c r="G23" s="42">
        <v>101</v>
      </c>
      <c r="H23" s="42">
        <f t="shared" ca="1" si="2"/>
        <v>98</v>
      </c>
      <c r="I23" s="42">
        <f ca="1">IF(H23&gt;'Inputs and Outputs'!C$7,H23-'Inputs and Outputs'!C$7,0)</f>
        <v>0</v>
      </c>
      <c r="J23" s="43">
        <f ca="1">(H23*'Inputs and Outputs'!C$8)-(I23*'Inputs and Outputs'!C$9)</f>
        <v>3920</v>
      </c>
      <c r="M23" s="44">
        <v>21</v>
      </c>
      <c r="N23" s="42" t="s">
        <v>26</v>
      </c>
      <c r="O23" s="42">
        <f t="shared" ca="1" si="3"/>
        <v>0.26518000724004664</v>
      </c>
      <c r="P23" s="42">
        <f ca="1">VLOOKUP(O23,'Inputs and Outputs'!B$24:C$33,2)</f>
        <v>1</v>
      </c>
      <c r="Q23" s="42">
        <f t="shared" ca="1" si="4"/>
        <v>5.6500263160609077E-2</v>
      </c>
      <c r="R23" s="42">
        <f ca="1">ROUND(_xlfn.NORM.INV(Q23,'Inputs and Outputs'!C$17,'Inputs and Outputs'!C$18),0)</f>
        <v>95</v>
      </c>
      <c r="S23" s="42">
        <v>101</v>
      </c>
      <c r="T23" s="42">
        <f t="shared" ca="1" si="5"/>
        <v>95</v>
      </c>
      <c r="U23" s="42">
        <f ca="1">IF(T23&gt;'Inputs and Outputs'!C$7,T23-'Inputs and Outputs'!C$7,0)</f>
        <v>0</v>
      </c>
      <c r="V23" s="43">
        <f ca="1">(T23*'Inputs and Outputs'!C$8)-(U23*'Inputs and Outputs'!C$9)</f>
        <v>3800</v>
      </c>
      <c r="Y23" s="44">
        <v>21</v>
      </c>
      <c r="Z23" s="42" t="s">
        <v>29</v>
      </c>
      <c r="AA23" s="42">
        <f t="shared" ca="1" si="6"/>
        <v>0.71502080060679185</v>
      </c>
      <c r="AB23" s="42">
        <f ca="1">VLOOKUP(AA23,'Inputs and Outputs'!B$24:C$33,2)</f>
        <v>3</v>
      </c>
      <c r="AC23" s="42">
        <f t="shared" ca="1" si="7"/>
        <v>0.13006457931565074</v>
      </c>
      <c r="AD23" s="42">
        <f ca="1">ROUND(_xlfn.NORM.INV(AC23,'Inputs and Outputs'!C$19,'Inputs and Outputs'!C$20),0)</f>
        <v>99</v>
      </c>
      <c r="AE23" s="42">
        <v>101</v>
      </c>
      <c r="AF23" s="42">
        <f t="shared" ca="1" si="8"/>
        <v>99</v>
      </c>
      <c r="AG23" s="42">
        <f ca="1">IF(AF23&gt;'Inputs and Outputs'!C$7,AF23-'Inputs and Outputs'!C$7,0)</f>
        <v>0</v>
      </c>
      <c r="AH23" s="43">
        <f ca="1">(AF23*'Inputs and Outputs'!C$8)-(AG23*'Inputs and Outputs'!C$10)</f>
        <v>3960</v>
      </c>
    </row>
    <row r="24" spans="1:34" x14ac:dyDescent="0.35">
      <c r="A24" s="44">
        <v>22</v>
      </c>
      <c r="B24" s="42" t="s">
        <v>24</v>
      </c>
      <c r="C24" s="42">
        <f t="shared" ca="1" si="0"/>
        <v>0.69963790114876356</v>
      </c>
      <c r="D24" s="42">
        <f ca="1">VLOOKUP(C24,'Inputs and Outputs'!B$24:C$33,2,TRUE)</f>
        <v>3</v>
      </c>
      <c r="E24" s="42">
        <f t="shared" ca="1" si="1"/>
        <v>9.7161442519301811E-2</v>
      </c>
      <c r="F24" s="42">
        <f ca="1">ROUND(_xlfn.NORM.INV(E24,'Inputs and Outputs'!C$15,'Inputs and Outputs'!C$16),0)</f>
        <v>93</v>
      </c>
      <c r="G24" s="42">
        <v>101</v>
      </c>
      <c r="H24" s="42">
        <f t="shared" ca="1" si="2"/>
        <v>93</v>
      </c>
      <c r="I24" s="42">
        <f ca="1">IF(H24&gt;'Inputs and Outputs'!C$7,H24-'Inputs and Outputs'!C$7,0)</f>
        <v>0</v>
      </c>
      <c r="J24" s="43">
        <f ca="1">(H24*'Inputs and Outputs'!C$8)-(I24*'Inputs and Outputs'!C$9)</f>
        <v>3720</v>
      </c>
      <c r="M24" s="44">
        <v>22</v>
      </c>
      <c r="N24" s="42" t="s">
        <v>26</v>
      </c>
      <c r="O24" s="42">
        <f t="shared" ca="1" si="3"/>
        <v>0.30894395513927309</v>
      </c>
      <c r="P24" s="42">
        <f ca="1">VLOOKUP(O24,'Inputs and Outputs'!B$24:C$33,2)</f>
        <v>1</v>
      </c>
      <c r="Q24" s="42">
        <f t="shared" ca="1" si="4"/>
        <v>0.78914833824332209</v>
      </c>
      <c r="R24" s="42">
        <f ca="1">ROUND(_xlfn.NORM.INV(Q24,'Inputs and Outputs'!C$17,'Inputs and Outputs'!C$18),0)</f>
        <v>107</v>
      </c>
      <c r="S24" s="42">
        <v>101</v>
      </c>
      <c r="T24" s="42">
        <f t="shared" ca="1" si="5"/>
        <v>101</v>
      </c>
      <c r="U24" s="42">
        <f ca="1">IF(T24&gt;'Inputs and Outputs'!C$7,T24-'Inputs and Outputs'!C$7,0)</f>
        <v>1</v>
      </c>
      <c r="V24" s="43">
        <f ca="1">(T24*'Inputs and Outputs'!C$8)-(U24*'Inputs and Outputs'!C$9)</f>
        <v>4015</v>
      </c>
      <c r="Y24" s="44">
        <v>22</v>
      </c>
      <c r="Z24" s="42" t="s">
        <v>29</v>
      </c>
      <c r="AA24" s="42">
        <f t="shared" ca="1" si="6"/>
        <v>0.44448724693640729</v>
      </c>
      <c r="AB24" s="42">
        <f ca="1">VLOOKUP(AA24,'Inputs and Outputs'!B$24:C$33,2)</f>
        <v>2</v>
      </c>
      <c r="AC24" s="42">
        <f t="shared" ca="1" si="7"/>
        <v>0.8627209980573517</v>
      </c>
      <c r="AD24" s="42">
        <f ca="1">ROUND(_xlfn.NORM.INV(AC24,'Inputs and Outputs'!C$19,'Inputs and Outputs'!C$20),0)</f>
        <v>110</v>
      </c>
      <c r="AE24" s="42">
        <v>101</v>
      </c>
      <c r="AF24" s="42">
        <f t="shared" ca="1" si="8"/>
        <v>101</v>
      </c>
      <c r="AG24" s="42">
        <f ca="1">IF(AF24&gt;'Inputs and Outputs'!C$7,AF24-'Inputs and Outputs'!C$7,0)</f>
        <v>1</v>
      </c>
      <c r="AH24" s="43">
        <f ca="1">(AF24*'Inputs and Outputs'!C$8)-(AG24*'Inputs and Outputs'!C$10)</f>
        <v>3840</v>
      </c>
    </row>
    <row r="25" spans="1:34" x14ac:dyDescent="0.35">
      <c r="A25" s="44">
        <v>23</v>
      </c>
      <c r="B25" s="42" t="s">
        <v>24</v>
      </c>
      <c r="C25" s="42">
        <f t="shared" ca="1" si="0"/>
        <v>0.53784049102286302</v>
      </c>
      <c r="D25" s="42">
        <f ca="1">VLOOKUP(C25,'Inputs and Outputs'!B$24:C$33,2,TRUE)</f>
        <v>2</v>
      </c>
      <c r="E25" s="42">
        <f t="shared" ca="1" si="1"/>
        <v>5.4040169098013902E-2</v>
      </c>
      <c r="F25" s="42">
        <f ca="1">ROUND(_xlfn.NORM.INV(E25,'Inputs and Outputs'!C$15,'Inputs and Outputs'!C$16),0)</f>
        <v>91</v>
      </c>
      <c r="G25" s="42">
        <v>101</v>
      </c>
      <c r="H25" s="42">
        <f t="shared" ca="1" si="2"/>
        <v>91</v>
      </c>
      <c r="I25" s="42">
        <f ca="1">IF(H25&gt;'Inputs and Outputs'!C$7,H25-'Inputs and Outputs'!C$7,0)</f>
        <v>0</v>
      </c>
      <c r="J25" s="43">
        <f ca="1">(H25*'Inputs and Outputs'!C$8)-(I25*'Inputs and Outputs'!C$9)</f>
        <v>3640</v>
      </c>
      <c r="M25" s="44">
        <v>23</v>
      </c>
      <c r="N25" s="42" t="s">
        <v>26</v>
      </c>
      <c r="O25" s="42">
        <f t="shared" ca="1" si="3"/>
        <v>0.79891097765233932</v>
      </c>
      <c r="P25" s="42">
        <f ca="1">VLOOKUP(O25,'Inputs and Outputs'!B$24:C$33,2)</f>
        <v>4</v>
      </c>
      <c r="Q25" s="42">
        <f t="shared" ca="1" si="4"/>
        <v>0.32138454209885114</v>
      </c>
      <c r="R25" s="42">
        <f ca="1">ROUND(_xlfn.NORM.INV(Q25,'Inputs and Outputs'!C$17,'Inputs and Outputs'!C$18),0)</f>
        <v>101</v>
      </c>
      <c r="S25" s="42">
        <v>101</v>
      </c>
      <c r="T25" s="42">
        <f t="shared" ca="1" si="5"/>
        <v>101</v>
      </c>
      <c r="U25" s="42">
        <f ca="1">IF(T25&gt;'Inputs and Outputs'!C$7,T25-'Inputs and Outputs'!C$7,0)</f>
        <v>1</v>
      </c>
      <c r="V25" s="43">
        <f ca="1">(T25*'Inputs and Outputs'!C$8)-(U25*'Inputs and Outputs'!C$9)</f>
        <v>4015</v>
      </c>
      <c r="Y25" s="44">
        <v>23</v>
      </c>
      <c r="Z25" s="42" t="s">
        <v>29</v>
      </c>
      <c r="AA25" s="42">
        <f t="shared" ca="1" si="6"/>
        <v>0.9047332885949142</v>
      </c>
      <c r="AB25" s="42">
        <f ca="1">VLOOKUP(AA25,'Inputs and Outputs'!B$24:C$33,2)</f>
        <v>5</v>
      </c>
      <c r="AC25" s="42">
        <f t="shared" ca="1" si="7"/>
        <v>0.15094606327118976</v>
      </c>
      <c r="AD25" s="42">
        <f ca="1">ROUND(_xlfn.NORM.INV(AC25,'Inputs and Outputs'!C$19,'Inputs and Outputs'!C$20),0)</f>
        <v>100</v>
      </c>
      <c r="AE25" s="42">
        <v>101</v>
      </c>
      <c r="AF25" s="42">
        <f t="shared" ca="1" si="8"/>
        <v>100</v>
      </c>
      <c r="AG25" s="42">
        <f ca="1">IF(AF25&gt;'Inputs and Outputs'!C$7,AF25-'Inputs and Outputs'!C$7,0)</f>
        <v>0</v>
      </c>
      <c r="AH25" s="43">
        <f ca="1">(AF25*'Inputs and Outputs'!C$8)-(AG25*'Inputs and Outputs'!C$10)</f>
        <v>4000</v>
      </c>
    </row>
    <row r="26" spans="1:34" x14ac:dyDescent="0.35">
      <c r="A26" s="44">
        <v>24</v>
      </c>
      <c r="B26" s="42" t="s">
        <v>24</v>
      </c>
      <c r="C26" s="42">
        <f t="shared" ca="1" si="0"/>
        <v>0.93410409904037262</v>
      </c>
      <c r="D26" s="42">
        <f ca="1">VLOOKUP(C26,'Inputs and Outputs'!B$24:C$33,2,TRUE)</f>
        <v>6</v>
      </c>
      <c r="E26" s="42">
        <f t="shared" ca="1" si="1"/>
        <v>0.57302601740841719</v>
      </c>
      <c r="F26" s="42">
        <f ca="1">ROUND(_xlfn.NORM.INV(E26,'Inputs and Outputs'!C$15,'Inputs and Outputs'!C$16),0)</f>
        <v>102</v>
      </c>
      <c r="G26" s="42">
        <v>101</v>
      </c>
      <c r="H26" s="42">
        <f t="shared" ca="1" si="2"/>
        <v>101</v>
      </c>
      <c r="I26" s="42">
        <f ca="1">IF(H26&gt;'Inputs and Outputs'!C$7,H26-'Inputs and Outputs'!C$7,0)</f>
        <v>1</v>
      </c>
      <c r="J26" s="43">
        <f ca="1">(H26*'Inputs and Outputs'!C$8)-(I26*'Inputs and Outputs'!C$9)</f>
        <v>4015</v>
      </c>
      <c r="M26" s="44">
        <v>24</v>
      </c>
      <c r="N26" s="42" t="s">
        <v>26</v>
      </c>
      <c r="O26" s="42">
        <f t="shared" ca="1" si="3"/>
        <v>0.75256629700159483</v>
      </c>
      <c r="P26" s="42">
        <f ca="1">VLOOKUP(O26,'Inputs and Outputs'!B$24:C$33,2)</f>
        <v>3</v>
      </c>
      <c r="Q26" s="42">
        <f t="shared" ca="1" si="4"/>
        <v>2.2561580889278399E-2</v>
      </c>
      <c r="R26" s="42">
        <f ca="1">ROUND(_xlfn.NORM.INV(Q26,'Inputs and Outputs'!C$17,'Inputs and Outputs'!C$18),0)</f>
        <v>93</v>
      </c>
      <c r="S26" s="42">
        <v>101</v>
      </c>
      <c r="T26" s="42">
        <f t="shared" ca="1" si="5"/>
        <v>93</v>
      </c>
      <c r="U26" s="42">
        <f ca="1">IF(T26&gt;'Inputs and Outputs'!C$7,T26-'Inputs and Outputs'!C$7,0)</f>
        <v>0</v>
      </c>
      <c r="V26" s="43">
        <f ca="1">(T26*'Inputs and Outputs'!C$8)-(U26*'Inputs and Outputs'!C$9)</f>
        <v>3720</v>
      </c>
      <c r="Y26" s="44">
        <v>24</v>
      </c>
      <c r="Z26" s="42" t="s">
        <v>29</v>
      </c>
      <c r="AA26" s="42">
        <f t="shared" ca="1" si="6"/>
        <v>0.45181118646560769</v>
      </c>
      <c r="AB26" s="42">
        <f ca="1">VLOOKUP(AA26,'Inputs and Outputs'!B$24:C$33,2)</f>
        <v>2</v>
      </c>
      <c r="AC26" s="42">
        <f t="shared" ca="1" si="7"/>
        <v>0.90557775542879781</v>
      </c>
      <c r="AD26" s="42">
        <f ca="1">ROUND(_xlfn.NORM.INV(AC26,'Inputs and Outputs'!C$19,'Inputs and Outputs'!C$20),0)</f>
        <v>112</v>
      </c>
      <c r="AE26" s="42">
        <v>101</v>
      </c>
      <c r="AF26" s="42">
        <f t="shared" ca="1" si="8"/>
        <v>101</v>
      </c>
      <c r="AG26" s="42">
        <f ca="1">IF(AF26&gt;'Inputs and Outputs'!C$7,AF26-'Inputs and Outputs'!C$7,0)</f>
        <v>1</v>
      </c>
      <c r="AH26" s="43">
        <f ca="1">(AF26*'Inputs and Outputs'!C$8)-(AG26*'Inputs and Outputs'!C$10)</f>
        <v>3840</v>
      </c>
    </row>
    <row r="27" spans="1:34" x14ac:dyDescent="0.35">
      <c r="A27" s="44">
        <v>25</v>
      </c>
      <c r="B27" s="42" t="s">
        <v>24</v>
      </c>
      <c r="C27" s="42">
        <f t="shared" ca="1" si="0"/>
        <v>0.90308332441987427</v>
      </c>
      <c r="D27" s="42">
        <f ca="1">VLOOKUP(C27,'Inputs and Outputs'!B$24:C$33,2,TRUE)</f>
        <v>5</v>
      </c>
      <c r="E27" s="42">
        <f t="shared" ca="1" si="1"/>
        <v>0.82686294463143728</v>
      </c>
      <c r="F27" s="42">
        <f ca="1">ROUND(_xlfn.NORM.INV(E27,'Inputs and Outputs'!C$15,'Inputs and Outputs'!C$16),0)</f>
        <v>107</v>
      </c>
      <c r="G27" s="42">
        <v>101</v>
      </c>
      <c r="H27" s="42">
        <f t="shared" ca="1" si="2"/>
        <v>101</v>
      </c>
      <c r="I27" s="42">
        <f ca="1">IF(H27&gt;'Inputs and Outputs'!C$7,H27-'Inputs and Outputs'!C$7,0)</f>
        <v>1</v>
      </c>
      <c r="J27" s="43">
        <f ca="1">(H27*'Inputs and Outputs'!C$8)-(I27*'Inputs and Outputs'!C$9)</f>
        <v>4015</v>
      </c>
      <c r="M27" s="44">
        <v>25</v>
      </c>
      <c r="N27" s="42" t="s">
        <v>26</v>
      </c>
      <c r="O27" s="42">
        <f t="shared" ca="1" si="3"/>
        <v>0.93025805477085988</v>
      </c>
      <c r="P27" s="42">
        <f ca="1">VLOOKUP(O27,'Inputs and Outputs'!B$24:C$33,2)</f>
        <v>5</v>
      </c>
      <c r="Q27" s="42">
        <f t="shared" ca="1" si="4"/>
        <v>0.20605578606213082</v>
      </c>
      <c r="R27" s="42">
        <f ca="1">ROUND(_xlfn.NORM.INV(Q27,'Inputs and Outputs'!C$17,'Inputs and Outputs'!C$18),0)</f>
        <v>99</v>
      </c>
      <c r="S27" s="42">
        <v>101</v>
      </c>
      <c r="T27" s="42">
        <f t="shared" ca="1" si="5"/>
        <v>99</v>
      </c>
      <c r="U27" s="42">
        <f ca="1">IF(T27&gt;'Inputs and Outputs'!C$7,T27-'Inputs and Outputs'!C$7,0)</f>
        <v>0</v>
      </c>
      <c r="V27" s="43">
        <f ca="1">(T27*'Inputs and Outputs'!C$8)-(U27*'Inputs and Outputs'!C$9)</f>
        <v>3960</v>
      </c>
      <c r="Y27" s="44">
        <v>25</v>
      </c>
      <c r="Z27" s="42" t="s">
        <v>29</v>
      </c>
      <c r="AA27" s="42">
        <f t="shared" ca="1" si="6"/>
        <v>0.49215258776208559</v>
      </c>
      <c r="AB27" s="42">
        <f ca="1">VLOOKUP(AA27,'Inputs and Outputs'!B$24:C$33,2)</f>
        <v>2</v>
      </c>
      <c r="AC27" s="42">
        <f t="shared" ca="1" si="7"/>
        <v>0.32481828972952864</v>
      </c>
      <c r="AD27" s="42">
        <f ca="1">ROUND(_xlfn.NORM.INV(AC27,'Inputs and Outputs'!C$19,'Inputs and Outputs'!C$20),0)</f>
        <v>103</v>
      </c>
      <c r="AE27" s="42">
        <v>101</v>
      </c>
      <c r="AF27" s="42">
        <f t="shared" ca="1" si="8"/>
        <v>101</v>
      </c>
      <c r="AG27" s="42">
        <f ca="1">IF(AF27&gt;'Inputs and Outputs'!C$7,AF27-'Inputs and Outputs'!C$7,0)</f>
        <v>1</v>
      </c>
      <c r="AH27" s="43">
        <f ca="1">(AF27*'Inputs and Outputs'!C$8)-(AG27*'Inputs and Outputs'!C$10)</f>
        <v>3840</v>
      </c>
    </row>
    <row r="28" spans="1:34" x14ac:dyDescent="0.35">
      <c r="A28" s="44">
        <v>26</v>
      </c>
      <c r="B28" s="42" t="s">
        <v>24</v>
      </c>
      <c r="C28" s="42">
        <f t="shared" ca="1" si="0"/>
        <v>0.50494485637542585</v>
      </c>
      <c r="D28" s="42">
        <f ca="1">VLOOKUP(C28,'Inputs and Outputs'!B$24:C$33,2,TRUE)</f>
        <v>2</v>
      </c>
      <c r="E28" s="42">
        <f t="shared" ca="1" si="1"/>
        <v>0.83111781575224386</v>
      </c>
      <c r="F28" s="42">
        <f ca="1">ROUND(_xlfn.NORM.INV(E28,'Inputs and Outputs'!C$15,'Inputs and Outputs'!C$16),0)</f>
        <v>107</v>
      </c>
      <c r="G28" s="42">
        <v>101</v>
      </c>
      <c r="H28" s="42">
        <f t="shared" ca="1" si="2"/>
        <v>101</v>
      </c>
      <c r="I28" s="42">
        <f ca="1">IF(H28&gt;'Inputs and Outputs'!C$7,H28-'Inputs and Outputs'!C$7,0)</f>
        <v>1</v>
      </c>
      <c r="J28" s="43">
        <f ca="1">(H28*'Inputs and Outputs'!C$8)-(I28*'Inputs and Outputs'!C$9)</f>
        <v>4015</v>
      </c>
      <c r="M28" s="44">
        <v>26</v>
      </c>
      <c r="N28" s="42" t="s">
        <v>26</v>
      </c>
      <c r="O28" s="42">
        <f t="shared" ca="1" si="3"/>
        <v>0.29434645194568321</v>
      </c>
      <c r="P28" s="42">
        <f ca="1">VLOOKUP(O28,'Inputs and Outputs'!B$24:C$33,2)</f>
        <v>1</v>
      </c>
      <c r="Q28" s="42">
        <f t="shared" ca="1" si="4"/>
        <v>0.16567369335961624</v>
      </c>
      <c r="R28" s="42">
        <f ca="1">ROUND(_xlfn.NORM.INV(Q28,'Inputs and Outputs'!C$17,'Inputs and Outputs'!C$18),0)</f>
        <v>98</v>
      </c>
      <c r="S28" s="42">
        <v>101</v>
      </c>
      <c r="T28" s="42">
        <f t="shared" ca="1" si="5"/>
        <v>98</v>
      </c>
      <c r="U28" s="42">
        <f ca="1">IF(T28&gt;'Inputs and Outputs'!C$7,T28-'Inputs and Outputs'!C$7,0)</f>
        <v>0</v>
      </c>
      <c r="V28" s="43">
        <f ca="1">(T28*'Inputs and Outputs'!C$8)-(U28*'Inputs and Outputs'!C$9)</f>
        <v>3920</v>
      </c>
      <c r="Y28" s="44">
        <v>26</v>
      </c>
      <c r="Z28" s="42" t="s">
        <v>29</v>
      </c>
      <c r="AA28" s="42">
        <f t="shared" ca="1" si="6"/>
        <v>0.9159308189003571</v>
      </c>
      <c r="AB28" s="42">
        <f ca="1">VLOOKUP(AA28,'Inputs and Outputs'!B$24:C$33,2)</f>
        <v>5</v>
      </c>
      <c r="AC28" s="42">
        <f t="shared" ca="1" si="7"/>
        <v>0.73755389814245254</v>
      </c>
      <c r="AD28" s="42">
        <f ca="1">ROUND(_xlfn.NORM.INV(AC28,'Inputs and Outputs'!C$19,'Inputs and Outputs'!C$20),0)</f>
        <v>108</v>
      </c>
      <c r="AE28" s="42">
        <v>101</v>
      </c>
      <c r="AF28" s="42">
        <f t="shared" ca="1" si="8"/>
        <v>101</v>
      </c>
      <c r="AG28" s="42">
        <f ca="1">IF(AF28&gt;'Inputs and Outputs'!C$7,AF28-'Inputs and Outputs'!C$7,0)</f>
        <v>1</v>
      </c>
      <c r="AH28" s="43">
        <f ca="1">(AF28*'Inputs and Outputs'!C$8)-(AG28*'Inputs and Outputs'!C$10)</f>
        <v>3840</v>
      </c>
    </row>
    <row r="29" spans="1:34" x14ac:dyDescent="0.35">
      <c r="A29" s="44">
        <v>27</v>
      </c>
      <c r="B29" s="42" t="s">
        <v>24</v>
      </c>
      <c r="C29" s="42">
        <f t="shared" ca="1" si="0"/>
        <v>0.3804957408854186</v>
      </c>
      <c r="D29" s="42">
        <f ca="1">VLOOKUP(C29,'Inputs and Outputs'!B$24:C$33,2,TRUE)</f>
        <v>1</v>
      </c>
      <c r="E29" s="42">
        <f t="shared" ca="1" si="1"/>
        <v>0.99614226353390223</v>
      </c>
      <c r="F29" s="42">
        <f ca="1">ROUND(_xlfn.NORM.INV(E29,'Inputs and Outputs'!C$15,'Inputs and Outputs'!C$16),0)</f>
        <v>117</v>
      </c>
      <c r="G29" s="42">
        <v>101</v>
      </c>
      <c r="H29" s="42">
        <f t="shared" ca="1" si="2"/>
        <v>101</v>
      </c>
      <c r="I29" s="42">
        <f ca="1">IF(H29&gt;'Inputs and Outputs'!C$7,H29-'Inputs and Outputs'!C$7,0)</f>
        <v>1</v>
      </c>
      <c r="J29" s="43">
        <f ca="1">(H29*'Inputs and Outputs'!C$8)-(I29*'Inputs and Outputs'!C$9)</f>
        <v>4015</v>
      </c>
      <c r="M29" s="44">
        <v>27</v>
      </c>
      <c r="N29" s="42" t="s">
        <v>26</v>
      </c>
      <c r="O29" s="42">
        <f t="shared" ca="1" si="3"/>
        <v>0.41312420153925355</v>
      </c>
      <c r="P29" s="42">
        <f ca="1">VLOOKUP(O29,'Inputs and Outputs'!B$24:C$33,2)</f>
        <v>2</v>
      </c>
      <c r="Q29" s="42">
        <f t="shared" ca="1" si="4"/>
        <v>0.96989983985859063</v>
      </c>
      <c r="R29" s="42">
        <f ca="1">ROUND(_xlfn.NORM.INV(Q29,'Inputs and Outputs'!C$17,'Inputs and Outputs'!C$18),0)</f>
        <v>112</v>
      </c>
      <c r="S29" s="42">
        <v>101</v>
      </c>
      <c r="T29" s="42">
        <f t="shared" ca="1" si="5"/>
        <v>101</v>
      </c>
      <c r="U29" s="42">
        <f ca="1">IF(T29&gt;'Inputs and Outputs'!C$7,T29-'Inputs and Outputs'!C$7,0)</f>
        <v>1</v>
      </c>
      <c r="V29" s="43">
        <f ca="1">(T29*'Inputs and Outputs'!C$8)-(U29*'Inputs and Outputs'!C$9)</f>
        <v>4015</v>
      </c>
      <c r="Y29" s="44">
        <v>27</v>
      </c>
      <c r="Z29" s="42" t="s">
        <v>29</v>
      </c>
      <c r="AA29" s="42">
        <f t="shared" ca="1" si="6"/>
        <v>7.4240314659239526E-2</v>
      </c>
      <c r="AB29" s="42">
        <f ca="1">VLOOKUP(AA29,'Inputs and Outputs'!B$24:C$33,2)</f>
        <v>0</v>
      </c>
      <c r="AC29" s="42">
        <f t="shared" ca="1" si="7"/>
        <v>0.53450955757608665</v>
      </c>
      <c r="AD29" s="42">
        <f ca="1">ROUND(_xlfn.NORM.INV(AC29,'Inputs and Outputs'!C$19,'Inputs and Outputs'!C$20),0)</f>
        <v>105</v>
      </c>
      <c r="AE29" s="42">
        <v>101</v>
      </c>
      <c r="AF29" s="42">
        <f t="shared" ca="1" si="8"/>
        <v>101</v>
      </c>
      <c r="AG29" s="42">
        <f ca="1">IF(AF29&gt;'Inputs and Outputs'!C$7,AF29-'Inputs and Outputs'!C$7,0)</f>
        <v>1</v>
      </c>
      <c r="AH29" s="43">
        <f ca="1">(AF29*'Inputs and Outputs'!C$8)-(AG29*'Inputs and Outputs'!C$10)</f>
        <v>3840</v>
      </c>
    </row>
    <row r="30" spans="1:34" x14ac:dyDescent="0.35">
      <c r="A30" s="44">
        <v>28</v>
      </c>
      <c r="B30" s="42" t="s">
        <v>24</v>
      </c>
      <c r="C30" s="42">
        <f t="shared" ca="1" si="0"/>
        <v>0.60834579817698586</v>
      </c>
      <c r="D30" s="42">
        <f ca="1">VLOOKUP(C30,'Inputs and Outputs'!B$24:C$33,2,TRUE)</f>
        <v>3</v>
      </c>
      <c r="E30" s="42">
        <f t="shared" ca="1" si="1"/>
        <v>0.85764875699600429</v>
      </c>
      <c r="F30" s="42">
        <f ca="1">ROUND(_xlfn.NORM.INV(E30,'Inputs and Outputs'!C$15,'Inputs and Outputs'!C$16),0)</f>
        <v>107</v>
      </c>
      <c r="G30" s="42">
        <v>101</v>
      </c>
      <c r="H30" s="42">
        <f t="shared" ca="1" si="2"/>
        <v>101</v>
      </c>
      <c r="I30" s="42">
        <f ca="1">IF(H30&gt;'Inputs and Outputs'!C$7,H30-'Inputs and Outputs'!C$7,0)</f>
        <v>1</v>
      </c>
      <c r="J30" s="43">
        <f ca="1">(H30*'Inputs and Outputs'!C$8)-(I30*'Inputs and Outputs'!C$9)</f>
        <v>4015</v>
      </c>
      <c r="M30" s="44">
        <v>28</v>
      </c>
      <c r="N30" s="42" t="s">
        <v>26</v>
      </c>
      <c r="O30" s="42">
        <f t="shared" ca="1" si="3"/>
        <v>0.66620918890770475</v>
      </c>
      <c r="P30" s="42">
        <f ca="1">VLOOKUP(O30,'Inputs and Outputs'!B$24:C$33,2)</f>
        <v>3</v>
      </c>
      <c r="Q30" s="42">
        <f t="shared" ca="1" si="4"/>
        <v>0.43282473131400923</v>
      </c>
      <c r="R30" s="42">
        <f ca="1">ROUND(_xlfn.NORM.INV(Q30,'Inputs and Outputs'!C$17,'Inputs and Outputs'!C$18),0)</f>
        <v>102</v>
      </c>
      <c r="S30" s="42">
        <v>101</v>
      </c>
      <c r="T30" s="42">
        <f t="shared" ca="1" si="5"/>
        <v>101</v>
      </c>
      <c r="U30" s="42">
        <f ca="1">IF(T30&gt;'Inputs and Outputs'!C$7,T30-'Inputs and Outputs'!C$7,0)</f>
        <v>1</v>
      </c>
      <c r="V30" s="43">
        <f ca="1">(T30*'Inputs and Outputs'!C$8)-(U30*'Inputs and Outputs'!C$9)</f>
        <v>4015</v>
      </c>
      <c r="Y30" s="44">
        <v>28</v>
      </c>
      <c r="Z30" s="42" t="s">
        <v>29</v>
      </c>
      <c r="AA30" s="42">
        <f t="shared" ca="1" si="6"/>
        <v>0.45886198301437431</v>
      </c>
      <c r="AB30" s="42">
        <f ca="1">VLOOKUP(AA30,'Inputs and Outputs'!B$24:C$33,2)</f>
        <v>2</v>
      </c>
      <c r="AC30" s="42">
        <f t="shared" ca="1" si="7"/>
        <v>0.16359492333407244</v>
      </c>
      <c r="AD30" s="42">
        <f ca="1">ROUND(_xlfn.NORM.INV(AC30,'Inputs and Outputs'!C$19,'Inputs and Outputs'!C$20),0)</f>
        <v>100</v>
      </c>
      <c r="AE30" s="42">
        <v>101</v>
      </c>
      <c r="AF30" s="42">
        <f t="shared" ca="1" si="8"/>
        <v>100</v>
      </c>
      <c r="AG30" s="42">
        <f ca="1">IF(AF30&gt;'Inputs and Outputs'!C$7,AF30-'Inputs and Outputs'!C$7,0)</f>
        <v>0</v>
      </c>
      <c r="AH30" s="43">
        <f ca="1">(AF30*'Inputs and Outputs'!C$8)-(AG30*'Inputs and Outputs'!C$10)</f>
        <v>4000</v>
      </c>
    </row>
    <row r="31" spans="1:34" x14ac:dyDescent="0.35">
      <c r="A31" s="44">
        <v>29</v>
      </c>
      <c r="B31" s="42" t="s">
        <v>24</v>
      </c>
      <c r="C31" s="42">
        <f t="shared" ca="1" si="0"/>
        <v>0.4647434108825037</v>
      </c>
      <c r="D31" s="42">
        <f ca="1">VLOOKUP(C31,'Inputs and Outputs'!B$24:C$33,2,TRUE)</f>
        <v>2</v>
      </c>
      <c r="E31" s="42">
        <f t="shared" ca="1" si="1"/>
        <v>0.89472372587105253</v>
      </c>
      <c r="F31" s="42">
        <f ca="1">ROUND(_xlfn.NORM.INV(E31,'Inputs and Outputs'!C$15,'Inputs and Outputs'!C$16),0)</f>
        <v>109</v>
      </c>
      <c r="G31" s="42">
        <v>101</v>
      </c>
      <c r="H31" s="42">
        <f t="shared" ca="1" si="2"/>
        <v>101</v>
      </c>
      <c r="I31" s="42">
        <f ca="1">IF(H31&gt;'Inputs and Outputs'!C$7,H31-'Inputs and Outputs'!C$7,0)</f>
        <v>1</v>
      </c>
      <c r="J31" s="43">
        <f ca="1">(H31*'Inputs and Outputs'!C$8)-(I31*'Inputs and Outputs'!C$9)</f>
        <v>4015</v>
      </c>
      <c r="M31" s="44">
        <v>29</v>
      </c>
      <c r="N31" s="42" t="s">
        <v>26</v>
      </c>
      <c r="O31" s="42">
        <f t="shared" ca="1" si="3"/>
        <v>0.27867757572041763</v>
      </c>
      <c r="P31" s="42">
        <f ca="1">VLOOKUP(O31,'Inputs and Outputs'!B$24:C$33,2)</f>
        <v>1</v>
      </c>
      <c r="Q31" s="42">
        <f t="shared" ca="1" si="4"/>
        <v>0.24173505824770081</v>
      </c>
      <c r="R31" s="42">
        <f ca="1">ROUND(_xlfn.NORM.INV(Q31,'Inputs and Outputs'!C$17,'Inputs and Outputs'!C$18),0)</f>
        <v>99</v>
      </c>
      <c r="S31" s="42">
        <v>101</v>
      </c>
      <c r="T31" s="42">
        <f t="shared" ca="1" si="5"/>
        <v>99</v>
      </c>
      <c r="U31" s="42">
        <f ca="1">IF(T31&gt;'Inputs and Outputs'!C$7,T31-'Inputs and Outputs'!C$7,0)</f>
        <v>0</v>
      </c>
      <c r="V31" s="43">
        <f ca="1">(T31*'Inputs and Outputs'!C$8)-(U31*'Inputs and Outputs'!C$9)</f>
        <v>3960</v>
      </c>
      <c r="Y31" s="44">
        <v>29</v>
      </c>
      <c r="Z31" s="42" t="s">
        <v>29</v>
      </c>
      <c r="AA31" s="42">
        <f t="shared" ca="1" si="6"/>
        <v>0.79928987539270668</v>
      </c>
      <c r="AB31" s="42">
        <f ca="1">VLOOKUP(AA31,'Inputs and Outputs'!B$24:C$33,2)</f>
        <v>4</v>
      </c>
      <c r="AC31" s="42">
        <f t="shared" ca="1" si="7"/>
        <v>0.29942527612593872</v>
      </c>
      <c r="AD31" s="42">
        <f ca="1">ROUND(_xlfn.NORM.INV(AC31,'Inputs and Outputs'!C$19,'Inputs and Outputs'!C$20),0)</f>
        <v>102</v>
      </c>
      <c r="AE31" s="42">
        <v>101</v>
      </c>
      <c r="AF31" s="42">
        <f t="shared" ca="1" si="8"/>
        <v>101</v>
      </c>
      <c r="AG31" s="42">
        <f ca="1">IF(AF31&gt;'Inputs and Outputs'!C$7,AF31-'Inputs and Outputs'!C$7,0)</f>
        <v>1</v>
      </c>
      <c r="AH31" s="43">
        <f ca="1">(AF31*'Inputs and Outputs'!C$8)-(AG31*'Inputs and Outputs'!C$10)</f>
        <v>3840</v>
      </c>
    </row>
    <row r="32" spans="1:34" x14ac:dyDescent="0.35">
      <c r="A32" s="44">
        <v>30</v>
      </c>
      <c r="B32" s="42" t="s">
        <v>24</v>
      </c>
      <c r="C32" s="42">
        <f t="shared" ca="1" si="0"/>
        <v>0.19883057323721032</v>
      </c>
      <c r="D32" s="42">
        <f ca="1">VLOOKUP(C32,'Inputs and Outputs'!B$24:C$33,2,TRUE)</f>
        <v>1</v>
      </c>
      <c r="E32" s="42">
        <f t="shared" ca="1" si="1"/>
        <v>0.85078525642752245</v>
      </c>
      <c r="F32" s="42">
        <f ca="1">ROUND(_xlfn.NORM.INV(E32,'Inputs and Outputs'!C$15,'Inputs and Outputs'!C$16),0)</f>
        <v>107</v>
      </c>
      <c r="G32" s="42">
        <v>101</v>
      </c>
      <c r="H32" s="42">
        <f t="shared" ca="1" si="2"/>
        <v>101</v>
      </c>
      <c r="I32" s="42">
        <f ca="1">IF(H32&gt;'Inputs and Outputs'!C$7,H32-'Inputs and Outputs'!C$7,0)</f>
        <v>1</v>
      </c>
      <c r="J32" s="43">
        <f ca="1">(H32*'Inputs and Outputs'!C$8)-(I32*'Inputs and Outputs'!C$9)</f>
        <v>4015</v>
      </c>
      <c r="M32" s="44">
        <v>30</v>
      </c>
      <c r="N32" s="42" t="s">
        <v>26</v>
      </c>
      <c r="O32" s="42">
        <f t="shared" ca="1" si="3"/>
        <v>0.55701169352525459</v>
      </c>
      <c r="P32" s="42">
        <f ca="1">VLOOKUP(O32,'Inputs and Outputs'!B$24:C$33,2)</f>
        <v>2</v>
      </c>
      <c r="Q32" s="42">
        <f t="shared" ca="1" si="4"/>
        <v>0.96514480214519205</v>
      </c>
      <c r="R32" s="42">
        <f ca="1">ROUND(_xlfn.NORM.INV(Q32,'Inputs and Outputs'!C$17,'Inputs and Outputs'!C$18),0)</f>
        <v>112</v>
      </c>
      <c r="S32" s="42">
        <v>101</v>
      </c>
      <c r="T32" s="42">
        <f t="shared" ca="1" si="5"/>
        <v>101</v>
      </c>
      <c r="U32" s="42">
        <f ca="1">IF(T32&gt;'Inputs and Outputs'!C$7,T32-'Inputs and Outputs'!C$7,0)</f>
        <v>1</v>
      </c>
      <c r="V32" s="43">
        <f ca="1">(T32*'Inputs and Outputs'!C$8)-(U32*'Inputs and Outputs'!C$9)</f>
        <v>4015</v>
      </c>
      <c r="Y32" s="44">
        <v>30</v>
      </c>
      <c r="Z32" s="42" t="s">
        <v>29</v>
      </c>
      <c r="AA32" s="42">
        <f t="shared" ca="1" si="6"/>
        <v>0.27185440652056847</v>
      </c>
      <c r="AB32" s="42">
        <f ca="1">VLOOKUP(AA32,'Inputs and Outputs'!B$24:C$33,2)</f>
        <v>1</v>
      </c>
      <c r="AC32" s="42">
        <f t="shared" ca="1" si="7"/>
        <v>0.89051011371619604</v>
      </c>
      <c r="AD32" s="42">
        <f ca="1">ROUND(_xlfn.NORM.INV(AC32,'Inputs and Outputs'!C$19,'Inputs and Outputs'!C$20),0)</f>
        <v>111</v>
      </c>
      <c r="AE32" s="42">
        <v>101</v>
      </c>
      <c r="AF32" s="42">
        <f t="shared" ca="1" si="8"/>
        <v>101</v>
      </c>
      <c r="AG32" s="42">
        <f ca="1">IF(AF32&gt;'Inputs and Outputs'!C$7,AF32-'Inputs and Outputs'!C$7,0)</f>
        <v>1</v>
      </c>
      <c r="AH32" s="43">
        <f ca="1">(AF32*'Inputs and Outputs'!C$8)-(AG32*'Inputs and Outputs'!C$10)</f>
        <v>3840</v>
      </c>
    </row>
    <row r="33" spans="1:34" x14ac:dyDescent="0.35">
      <c r="A33" s="44">
        <v>31</v>
      </c>
      <c r="B33" s="42" t="s">
        <v>24</v>
      </c>
      <c r="C33" s="42">
        <f t="shared" ca="1" si="0"/>
        <v>0.45844644176556004</v>
      </c>
      <c r="D33" s="42">
        <f ca="1">VLOOKUP(C33,'Inputs and Outputs'!B$24:C$33,2,TRUE)</f>
        <v>2</v>
      </c>
      <c r="E33" s="42">
        <f t="shared" ca="1" si="1"/>
        <v>0.17621832201419285</v>
      </c>
      <c r="F33" s="42">
        <f ca="1">ROUND(_xlfn.NORM.INV(E33,'Inputs and Outputs'!C$15,'Inputs and Outputs'!C$16),0)</f>
        <v>95</v>
      </c>
      <c r="G33" s="42">
        <v>101</v>
      </c>
      <c r="H33" s="42">
        <f t="shared" ca="1" si="2"/>
        <v>95</v>
      </c>
      <c r="I33" s="42">
        <f ca="1">IF(H33&gt;'Inputs and Outputs'!C$7,H33-'Inputs and Outputs'!C$7,0)</f>
        <v>0</v>
      </c>
      <c r="J33" s="43">
        <f ca="1">(H33*'Inputs and Outputs'!C$8)-(I33*'Inputs and Outputs'!C$9)</f>
        <v>3800</v>
      </c>
      <c r="M33" s="44">
        <v>31</v>
      </c>
      <c r="N33" s="42" t="s">
        <v>26</v>
      </c>
      <c r="O33" s="42">
        <f t="shared" ca="1" si="3"/>
        <v>0.31658843192946684</v>
      </c>
      <c r="P33" s="42">
        <f ca="1">VLOOKUP(O33,'Inputs and Outputs'!B$24:C$33,2)</f>
        <v>1</v>
      </c>
      <c r="Q33" s="42">
        <f t="shared" ca="1" si="4"/>
        <v>0.60183134283058615</v>
      </c>
      <c r="R33" s="42">
        <f ca="1">ROUND(_xlfn.NORM.INV(Q33,'Inputs and Outputs'!C$17,'Inputs and Outputs'!C$18),0)</f>
        <v>104</v>
      </c>
      <c r="S33" s="42">
        <v>101</v>
      </c>
      <c r="T33" s="42">
        <f t="shared" ca="1" si="5"/>
        <v>101</v>
      </c>
      <c r="U33" s="42">
        <f ca="1">IF(T33&gt;'Inputs and Outputs'!C$7,T33-'Inputs and Outputs'!C$7,0)</f>
        <v>1</v>
      </c>
      <c r="V33" s="43">
        <f ca="1">(T33*'Inputs and Outputs'!C$8)-(U33*'Inputs and Outputs'!C$9)</f>
        <v>4015</v>
      </c>
      <c r="Y33" s="44">
        <v>31</v>
      </c>
      <c r="Z33" s="42" t="s">
        <v>29</v>
      </c>
      <c r="AA33" s="42">
        <f t="shared" ca="1" si="6"/>
        <v>0.73708156285589477</v>
      </c>
      <c r="AB33" s="42">
        <f ca="1">VLOOKUP(AA33,'Inputs and Outputs'!B$24:C$33,2)</f>
        <v>3</v>
      </c>
      <c r="AC33" s="42">
        <f t="shared" ca="1" si="7"/>
        <v>0.26869643407402577</v>
      </c>
      <c r="AD33" s="42">
        <f ca="1">ROUND(_xlfn.NORM.INV(AC33,'Inputs and Outputs'!C$19,'Inputs and Outputs'!C$20),0)</f>
        <v>102</v>
      </c>
      <c r="AE33" s="42">
        <v>101</v>
      </c>
      <c r="AF33" s="42">
        <f t="shared" ca="1" si="8"/>
        <v>101</v>
      </c>
      <c r="AG33" s="42">
        <f ca="1">IF(AF33&gt;'Inputs and Outputs'!C$7,AF33-'Inputs and Outputs'!C$7,0)</f>
        <v>1</v>
      </c>
      <c r="AH33" s="43">
        <f ca="1">(AF33*'Inputs and Outputs'!C$8)-(AG33*'Inputs and Outputs'!C$10)</f>
        <v>3840</v>
      </c>
    </row>
    <row r="34" spans="1:34" x14ac:dyDescent="0.35">
      <c r="A34" s="44">
        <v>32</v>
      </c>
      <c r="B34" s="42" t="s">
        <v>24</v>
      </c>
      <c r="C34" s="42">
        <f t="shared" ca="1" si="0"/>
        <v>0.27049898063028688</v>
      </c>
      <c r="D34" s="42">
        <f ca="1">VLOOKUP(C34,'Inputs and Outputs'!B$24:C$33,2,TRUE)</f>
        <v>1</v>
      </c>
      <c r="E34" s="42">
        <f t="shared" ca="1" si="1"/>
        <v>0.25148763727024481</v>
      </c>
      <c r="F34" s="42">
        <f ca="1">ROUND(_xlfn.NORM.INV(E34,'Inputs and Outputs'!C$15,'Inputs and Outputs'!C$16),0)</f>
        <v>97</v>
      </c>
      <c r="G34" s="42">
        <v>101</v>
      </c>
      <c r="H34" s="42">
        <f t="shared" ca="1" si="2"/>
        <v>97</v>
      </c>
      <c r="I34" s="42">
        <f ca="1">IF(H34&gt;'Inputs and Outputs'!C$7,H34-'Inputs and Outputs'!C$7,0)</f>
        <v>0</v>
      </c>
      <c r="J34" s="43">
        <f ca="1">(H34*'Inputs and Outputs'!C$8)-(I34*'Inputs and Outputs'!C$9)</f>
        <v>3880</v>
      </c>
      <c r="M34" s="44">
        <v>32</v>
      </c>
      <c r="N34" s="42" t="s">
        <v>26</v>
      </c>
      <c r="O34" s="42">
        <f t="shared" ca="1" si="3"/>
        <v>0.66072116796812475</v>
      </c>
      <c r="P34" s="42">
        <f ca="1">VLOOKUP(O34,'Inputs and Outputs'!B$24:C$33,2)</f>
        <v>3</v>
      </c>
      <c r="Q34" s="42">
        <f t="shared" ca="1" si="4"/>
        <v>0.62701342945066729</v>
      </c>
      <c r="R34" s="42">
        <f ca="1">ROUND(_xlfn.NORM.INV(Q34,'Inputs and Outputs'!C$17,'Inputs and Outputs'!C$18),0)</f>
        <v>105</v>
      </c>
      <c r="S34" s="42">
        <v>101</v>
      </c>
      <c r="T34" s="42">
        <f t="shared" ca="1" si="5"/>
        <v>101</v>
      </c>
      <c r="U34" s="42">
        <f ca="1">IF(T34&gt;'Inputs and Outputs'!C$7,T34-'Inputs and Outputs'!C$7,0)</f>
        <v>1</v>
      </c>
      <c r="V34" s="43">
        <f ca="1">(T34*'Inputs and Outputs'!C$8)-(U34*'Inputs and Outputs'!C$9)</f>
        <v>4015</v>
      </c>
      <c r="Y34" s="44">
        <v>32</v>
      </c>
      <c r="Z34" s="42" t="s">
        <v>29</v>
      </c>
      <c r="AA34" s="42">
        <f t="shared" ca="1" si="6"/>
        <v>0.37642982608483389</v>
      </c>
      <c r="AB34" s="42">
        <f ca="1">VLOOKUP(AA34,'Inputs and Outputs'!B$24:C$33,2)</f>
        <v>1</v>
      </c>
      <c r="AC34" s="42">
        <f t="shared" ca="1" si="7"/>
        <v>0.53061682654069675</v>
      </c>
      <c r="AD34" s="42">
        <f ca="1">ROUND(_xlfn.NORM.INV(AC34,'Inputs and Outputs'!C$19,'Inputs and Outputs'!C$20),0)</f>
        <v>105</v>
      </c>
      <c r="AE34" s="42">
        <v>101</v>
      </c>
      <c r="AF34" s="42">
        <f t="shared" ca="1" si="8"/>
        <v>101</v>
      </c>
      <c r="AG34" s="42">
        <f ca="1">IF(AF34&gt;'Inputs and Outputs'!C$7,AF34-'Inputs and Outputs'!C$7,0)</f>
        <v>1</v>
      </c>
      <c r="AH34" s="43">
        <f ca="1">(AF34*'Inputs and Outputs'!C$8)-(AG34*'Inputs and Outputs'!C$10)</f>
        <v>3840</v>
      </c>
    </row>
    <row r="35" spans="1:34" x14ac:dyDescent="0.35">
      <c r="A35" s="44">
        <v>33</v>
      </c>
      <c r="B35" s="42" t="s">
        <v>24</v>
      </c>
      <c r="C35" s="42">
        <f t="shared" ca="1" si="0"/>
        <v>0.74855247776631439</v>
      </c>
      <c r="D35" s="42">
        <f ca="1">VLOOKUP(C35,'Inputs and Outputs'!B$24:C$33,2,TRUE)</f>
        <v>3</v>
      </c>
      <c r="E35" s="42">
        <f t="shared" ca="1" si="1"/>
        <v>1.8167383641706225E-3</v>
      </c>
      <c r="F35" s="42">
        <f ca="1">ROUND(_xlfn.NORM.INV(E35,'Inputs and Outputs'!C$15,'Inputs and Outputs'!C$16),0)</f>
        <v>84</v>
      </c>
      <c r="G35" s="42">
        <v>101</v>
      </c>
      <c r="H35" s="42">
        <f t="shared" ca="1" si="2"/>
        <v>84</v>
      </c>
      <c r="I35" s="42">
        <f ca="1">IF(H35&gt;'Inputs and Outputs'!C$7,H35-'Inputs and Outputs'!C$7,0)</f>
        <v>0</v>
      </c>
      <c r="J35" s="43">
        <f ca="1">(H35*'Inputs and Outputs'!C$8)-(I35*'Inputs and Outputs'!C$9)</f>
        <v>3360</v>
      </c>
      <c r="M35" s="44">
        <v>33</v>
      </c>
      <c r="N35" s="42" t="s">
        <v>26</v>
      </c>
      <c r="O35" s="42">
        <f t="shared" ca="1" si="3"/>
        <v>0.49107579703442172</v>
      </c>
      <c r="P35" s="42">
        <f ca="1">VLOOKUP(O35,'Inputs and Outputs'!B$24:C$33,2)</f>
        <v>2</v>
      </c>
      <c r="Q35" s="42">
        <f t="shared" ca="1" si="4"/>
        <v>8.9284513467416726E-2</v>
      </c>
      <c r="R35" s="42">
        <f ca="1">ROUND(_xlfn.NORM.INV(Q35,'Inputs and Outputs'!C$17,'Inputs and Outputs'!C$18),0)</f>
        <v>96</v>
      </c>
      <c r="S35" s="42">
        <v>101</v>
      </c>
      <c r="T35" s="42">
        <f t="shared" ca="1" si="5"/>
        <v>96</v>
      </c>
      <c r="U35" s="42">
        <f ca="1">IF(T35&gt;'Inputs and Outputs'!C$7,T35-'Inputs and Outputs'!C$7,0)</f>
        <v>0</v>
      </c>
      <c r="V35" s="43">
        <f ca="1">(T35*'Inputs and Outputs'!C$8)-(U35*'Inputs and Outputs'!C$9)</f>
        <v>3840</v>
      </c>
      <c r="Y35" s="44">
        <v>33</v>
      </c>
      <c r="Z35" s="42" t="s">
        <v>29</v>
      </c>
      <c r="AA35" s="42">
        <f t="shared" ca="1" si="6"/>
        <v>0.36270643430175087</v>
      </c>
      <c r="AB35" s="42">
        <f ca="1">VLOOKUP(AA35,'Inputs and Outputs'!B$24:C$33,2)</f>
        <v>1</v>
      </c>
      <c r="AC35" s="42">
        <f t="shared" ca="1" si="7"/>
        <v>0.93497081717921326</v>
      </c>
      <c r="AD35" s="42">
        <f ca="1">ROUND(_xlfn.NORM.INV(AC35,'Inputs and Outputs'!C$19,'Inputs and Outputs'!C$20),0)</f>
        <v>113</v>
      </c>
      <c r="AE35" s="42">
        <v>101</v>
      </c>
      <c r="AF35" s="42">
        <f t="shared" ca="1" si="8"/>
        <v>101</v>
      </c>
      <c r="AG35" s="42">
        <f ca="1">IF(AF35&gt;'Inputs and Outputs'!C$7,AF35-'Inputs and Outputs'!C$7,0)</f>
        <v>1</v>
      </c>
      <c r="AH35" s="43">
        <f ca="1">(AF35*'Inputs and Outputs'!C$8)-(AG35*'Inputs and Outputs'!C$10)</f>
        <v>3840</v>
      </c>
    </row>
    <row r="36" spans="1:34" x14ac:dyDescent="0.35">
      <c r="A36" s="44">
        <v>34</v>
      </c>
      <c r="B36" s="42" t="s">
        <v>24</v>
      </c>
      <c r="C36" s="42">
        <f t="shared" ca="1" si="0"/>
        <v>0.58276810915927391</v>
      </c>
      <c r="D36" s="42">
        <f ca="1">VLOOKUP(C36,'Inputs and Outputs'!B$24:C$33,2,TRUE)</f>
        <v>2</v>
      </c>
      <c r="E36" s="42">
        <f t="shared" ca="1" si="1"/>
        <v>0.39528430294985872</v>
      </c>
      <c r="F36" s="42">
        <f ca="1">ROUND(_xlfn.NORM.INV(E36,'Inputs and Outputs'!C$15,'Inputs and Outputs'!C$16),0)</f>
        <v>99</v>
      </c>
      <c r="G36" s="42">
        <v>101</v>
      </c>
      <c r="H36" s="42">
        <f t="shared" ca="1" si="2"/>
        <v>99</v>
      </c>
      <c r="I36" s="42">
        <f ca="1">IF(H36&gt;'Inputs and Outputs'!C$7,H36-'Inputs and Outputs'!C$7,0)</f>
        <v>0</v>
      </c>
      <c r="J36" s="43">
        <f ca="1">(H36*'Inputs and Outputs'!C$8)-(I36*'Inputs and Outputs'!C$9)</f>
        <v>3960</v>
      </c>
      <c r="M36" s="44">
        <v>34</v>
      </c>
      <c r="N36" s="42" t="s">
        <v>26</v>
      </c>
      <c r="O36" s="42">
        <f t="shared" ca="1" si="3"/>
        <v>0.53951195819043141</v>
      </c>
      <c r="P36" s="42">
        <f ca="1">VLOOKUP(O36,'Inputs and Outputs'!B$24:C$33,2)</f>
        <v>2</v>
      </c>
      <c r="Q36" s="42">
        <f t="shared" ca="1" si="4"/>
        <v>0.38220673872460686</v>
      </c>
      <c r="R36" s="42">
        <f ca="1">ROUND(_xlfn.NORM.INV(Q36,'Inputs and Outputs'!C$17,'Inputs and Outputs'!C$18),0)</f>
        <v>102</v>
      </c>
      <c r="S36" s="42">
        <v>101</v>
      </c>
      <c r="T36" s="42">
        <f t="shared" ca="1" si="5"/>
        <v>101</v>
      </c>
      <c r="U36" s="42">
        <f ca="1">IF(T36&gt;'Inputs and Outputs'!C$7,T36-'Inputs and Outputs'!C$7,0)</f>
        <v>1</v>
      </c>
      <c r="V36" s="43">
        <f ca="1">(T36*'Inputs and Outputs'!C$8)-(U36*'Inputs and Outputs'!C$9)</f>
        <v>4015</v>
      </c>
      <c r="Y36" s="44">
        <v>34</v>
      </c>
      <c r="Z36" s="42" t="s">
        <v>29</v>
      </c>
      <c r="AA36" s="42">
        <f t="shared" ca="1" si="6"/>
        <v>0.25400385187560681</v>
      </c>
      <c r="AB36" s="42">
        <f ca="1">VLOOKUP(AA36,'Inputs and Outputs'!B$24:C$33,2)</f>
        <v>1</v>
      </c>
      <c r="AC36" s="42">
        <f t="shared" ca="1" si="7"/>
        <v>0.23903042407415875</v>
      </c>
      <c r="AD36" s="42">
        <f ca="1">ROUND(_xlfn.NORM.INV(AC36,'Inputs and Outputs'!C$19,'Inputs and Outputs'!C$20),0)</f>
        <v>101</v>
      </c>
      <c r="AE36" s="42">
        <v>101</v>
      </c>
      <c r="AF36" s="42">
        <f t="shared" ca="1" si="8"/>
        <v>101</v>
      </c>
      <c r="AG36" s="42">
        <f ca="1">IF(AF36&gt;'Inputs and Outputs'!C$7,AF36-'Inputs and Outputs'!C$7,0)</f>
        <v>1</v>
      </c>
      <c r="AH36" s="43">
        <f ca="1">(AF36*'Inputs and Outputs'!C$8)-(AG36*'Inputs and Outputs'!C$10)</f>
        <v>3840</v>
      </c>
    </row>
    <row r="37" spans="1:34" x14ac:dyDescent="0.35">
      <c r="A37" s="44">
        <v>35</v>
      </c>
      <c r="B37" s="42" t="s">
        <v>24</v>
      </c>
      <c r="C37" s="42">
        <f t="shared" ca="1" si="0"/>
        <v>0.75351671723510427</v>
      </c>
      <c r="D37" s="42">
        <f ca="1">VLOOKUP(C37,'Inputs and Outputs'!B$24:C$33,2,TRUE)</f>
        <v>3</v>
      </c>
      <c r="E37" s="42">
        <f t="shared" ca="1" si="1"/>
        <v>0.54215673492066097</v>
      </c>
      <c r="F37" s="42">
        <f ca="1">ROUND(_xlfn.NORM.INV(E37,'Inputs and Outputs'!C$15,'Inputs and Outputs'!C$16),0)</f>
        <v>102</v>
      </c>
      <c r="G37" s="42">
        <v>101</v>
      </c>
      <c r="H37" s="42">
        <f t="shared" ca="1" si="2"/>
        <v>101</v>
      </c>
      <c r="I37" s="42">
        <f ca="1">IF(H37&gt;'Inputs and Outputs'!C$7,H37-'Inputs and Outputs'!C$7,0)</f>
        <v>1</v>
      </c>
      <c r="J37" s="43">
        <f ca="1">(H37*'Inputs and Outputs'!C$8)-(I37*'Inputs and Outputs'!C$9)</f>
        <v>4015</v>
      </c>
      <c r="M37" s="44">
        <v>35</v>
      </c>
      <c r="N37" s="42" t="s">
        <v>26</v>
      </c>
      <c r="O37" s="42">
        <f t="shared" ca="1" si="3"/>
        <v>0.43996058982923392</v>
      </c>
      <c r="P37" s="42">
        <f ca="1">VLOOKUP(O37,'Inputs and Outputs'!B$24:C$33,2)</f>
        <v>2</v>
      </c>
      <c r="Q37" s="42">
        <f t="shared" ca="1" si="4"/>
        <v>0.76690626025708941</v>
      </c>
      <c r="R37" s="42">
        <f ca="1">ROUND(_xlfn.NORM.INV(Q37,'Inputs and Outputs'!C$17,'Inputs and Outputs'!C$18),0)</f>
        <v>107</v>
      </c>
      <c r="S37" s="42">
        <v>101</v>
      </c>
      <c r="T37" s="42">
        <f t="shared" ca="1" si="5"/>
        <v>101</v>
      </c>
      <c r="U37" s="42">
        <f ca="1">IF(T37&gt;'Inputs and Outputs'!C$7,T37-'Inputs and Outputs'!C$7,0)</f>
        <v>1</v>
      </c>
      <c r="V37" s="43">
        <f ca="1">(T37*'Inputs and Outputs'!C$8)-(U37*'Inputs and Outputs'!C$9)</f>
        <v>4015</v>
      </c>
      <c r="Y37" s="44">
        <v>35</v>
      </c>
      <c r="Z37" s="42" t="s">
        <v>29</v>
      </c>
      <c r="AA37" s="42">
        <f t="shared" ca="1" si="6"/>
        <v>0.21302861617058433</v>
      </c>
      <c r="AB37" s="42">
        <f ca="1">VLOOKUP(AA37,'Inputs and Outputs'!B$24:C$33,2)</f>
        <v>1</v>
      </c>
      <c r="AC37" s="42">
        <f t="shared" ca="1" si="7"/>
        <v>0.75283998858622869</v>
      </c>
      <c r="AD37" s="42">
        <f ca="1">ROUND(_xlfn.NORM.INV(AC37,'Inputs and Outputs'!C$19,'Inputs and Outputs'!C$20),0)</f>
        <v>108</v>
      </c>
      <c r="AE37" s="42">
        <v>101</v>
      </c>
      <c r="AF37" s="42">
        <f t="shared" ca="1" si="8"/>
        <v>101</v>
      </c>
      <c r="AG37" s="42">
        <f ca="1">IF(AF37&gt;'Inputs and Outputs'!C$7,AF37-'Inputs and Outputs'!C$7,0)</f>
        <v>1</v>
      </c>
      <c r="AH37" s="43">
        <f ca="1">(AF37*'Inputs and Outputs'!C$8)-(AG37*'Inputs and Outputs'!C$10)</f>
        <v>3840</v>
      </c>
    </row>
    <row r="38" spans="1:34" x14ac:dyDescent="0.35">
      <c r="A38" s="44">
        <v>36</v>
      </c>
      <c r="B38" s="42" t="s">
        <v>24</v>
      </c>
      <c r="C38" s="42">
        <f t="shared" ca="1" si="0"/>
        <v>0.82079889800329187</v>
      </c>
      <c r="D38" s="42">
        <f ca="1">VLOOKUP(C38,'Inputs and Outputs'!B$24:C$33,2,TRUE)</f>
        <v>4</v>
      </c>
      <c r="E38" s="42">
        <f t="shared" ca="1" si="1"/>
        <v>0.8532311988090473</v>
      </c>
      <c r="F38" s="42">
        <f ca="1">ROUND(_xlfn.NORM.INV(E38,'Inputs and Outputs'!C$15,'Inputs and Outputs'!C$16),0)</f>
        <v>107</v>
      </c>
      <c r="G38" s="42">
        <v>101</v>
      </c>
      <c r="H38" s="42">
        <f t="shared" ca="1" si="2"/>
        <v>101</v>
      </c>
      <c r="I38" s="42">
        <f ca="1">IF(H38&gt;'Inputs and Outputs'!C$7,H38-'Inputs and Outputs'!C$7,0)</f>
        <v>1</v>
      </c>
      <c r="J38" s="43">
        <f ca="1">(H38*'Inputs and Outputs'!C$8)-(I38*'Inputs and Outputs'!C$9)</f>
        <v>4015</v>
      </c>
      <c r="M38" s="44">
        <v>36</v>
      </c>
      <c r="N38" s="42" t="s">
        <v>26</v>
      </c>
      <c r="O38" s="42">
        <f t="shared" ca="1" si="3"/>
        <v>0.71740513908232917</v>
      </c>
      <c r="P38" s="42">
        <f ca="1">VLOOKUP(O38,'Inputs and Outputs'!B$24:C$33,2)</f>
        <v>3</v>
      </c>
      <c r="Q38" s="42">
        <f t="shared" ca="1" si="4"/>
        <v>0.53814408530913782</v>
      </c>
      <c r="R38" s="42">
        <f ca="1">ROUND(_xlfn.NORM.INV(Q38,'Inputs and Outputs'!C$17,'Inputs and Outputs'!C$18),0)</f>
        <v>103</v>
      </c>
      <c r="S38" s="42">
        <v>101</v>
      </c>
      <c r="T38" s="42">
        <f t="shared" ca="1" si="5"/>
        <v>101</v>
      </c>
      <c r="U38" s="42">
        <f ca="1">IF(T38&gt;'Inputs and Outputs'!C$7,T38-'Inputs and Outputs'!C$7,0)</f>
        <v>1</v>
      </c>
      <c r="V38" s="43">
        <f ca="1">(T38*'Inputs and Outputs'!C$8)-(U38*'Inputs and Outputs'!C$9)</f>
        <v>4015</v>
      </c>
      <c r="Y38" s="44">
        <v>36</v>
      </c>
      <c r="Z38" s="42" t="s">
        <v>29</v>
      </c>
      <c r="AA38" s="42">
        <f t="shared" ca="1" si="6"/>
        <v>0.93003091798820436</v>
      </c>
      <c r="AB38" s="42">
        <f ca="1">VLOOKUP(AA38,'Inputs and Outputs'!B$24:C$33,2)</f>
        <v>5</v>
      </c>
      <c r="AC38" s="42">
        <f t="shared" ca="1" si="7"/>
        <v>0.56800394699398749</v>
      </c>
      <c r="AD38" s="42">
        <f ca="1">ROUND(_xlfn.NORM.INV(AC38,'Inputs and Outputs'!C$19,'Inputs and Outputs'!C$20),0)</f>
        <v>106</v>
      </c>
      <c r="AE38" s="42">
        <v>101</v>
      </c>
      <c r="AF38" s="42">
        <f t="shared" ca="1" si="8"/>
        <v>101</v>
      </c>
      <c r="AG38" s="42">
        <f ca="1">IF(AF38&gt;'Inputs and Outputs'!C$7,AF38-'Inputs and Outputs'!C$7,0)</f>
        <v>1</v>
      </c>
      <c r="AH38" s="43">
        <f ca="1">(AF38*'Inputs and Outputs'!C$8)-(AG38*'Inputs and Outputs'!C$10)</f>
        <v>3840</v>
      </c>
    </row>
    <row r="39" spans="1:34" x14ac:dyDescent="0.35">
      <c r="A39" s="44">
        <v>37</v>
      </c>
      <c r="B39" s="42" t="s">
        <v>24</v>
      </c>
      <c r="C39" s="42">
        <f t="shared" ca="1" si="0"/>
        <v>0.10686300297190554</v>
      </c>
      <c r="D39" s="42">
        <f ca="1">VLOOKUP(C39,'Inputs and Outputs'!B$24:C$33,2,TRUE)</f>
        <v>0</v>
      </c>
      <c r="E39" s="42">
        <f t="shared" ca="1" si="1"/>
        <v>0.74748480091549807</v>
      </c>
      <c r="F39" s="42">
        <f ca="1">ROUND(_xlfn.NORM.INV(E39,'Inputs and Outputs'!C$15,'Inputs and Outputs'!C$16),0)</f>
        <v>105</v>
      </c>
      <c r="G39" s="42">
        <v>101</v>
      </c>
      <c r="H39" s="42">
        <f t="shared" ca="1" si="2"/>
        <v>101</v>
      </c>
      <c r="I39" s="42">
        <f ca="1">IF(H39&gt;'Inputs and Outputs'!C$7,H39-'Inputs and Outputs'!C$7,0)</f>
        <v>1</v>
      </c>
      <c r="J39" s="43">
        <f ca="1">(H39*'Inputs and Outputs'!C$8)-(I39*'Inputs and Outputs'!C$9)</f>
        <v>4015</v>
      </c>
      <c r="M39" s="44">
        <v>37</v>
      </c>
      <c r="N39" s="42" t="s">
        <v>26</v>
      </c>
      <c r="O39" s="42">
        <f t="shared" ca="1" si="3"/>
        <v>0.26778837008142198</v>
      </c>
      <c r="P39" s="42">
        <f ca="1">VLOOKUP(O39,'Inputs and Outputs'!B$24:C$33,2)</f>
        <v>1</v>
      </c>
      <c r="Q39" s="42">
        <f t="shared" ca="1" si="4"/>
        <v>0.57267897278640434</v>
      </c>
      <c r="R39" s="42">
        <f ca="1">ROUND(_xlfn.NORM.INV(Q39,'Inputs and Outputs'!C$17,'Inputs and Outputs'!C$18),0)</f>
        <v>104</v>
      </c>
      <c r="S39" s="42">
        <v>101</v>
      </c>
      <c r="T39" s="42">
        <f t="shared" ca="1" si="5"/>
        <v>101</v>
      </c>
      <c r="U39" s="42">
        <f ca="1">IF(T39&gt;'Inputs and Outputs'!C$7,T39-'Inputs and Outputs'!C$7,0)</f>
        <v>1</v>
      </c>
      <c r="V39" s="43">
        <f ca="1">(T39*'Inputs and Outputs'!C$8)-(U39*'Inputs and Outputs'!C$9)</f>
        <v>4015</v>
      </c>
      <c r="Y39" s="44">
        <v>37</v>
      </c>
      <c r="Z39" s="42" t="s">
        <v>29</v>
      </c>
      <c r="AA39" s="42">
        <f t="shared" ca="1" si="6"/>
        <v>0.50320864408241994</v>
      </c>
      <c r="AB39" s="42">
        <f ca="1">VLOOKUP(AA39,'Inputs and Outputs'!B$24:C$33,2)</f>
        <v>2</v>
      </c>
      <c r="AC39" s="42">
        <f t="shared" ca="1" si="7"/>
        <v>0.96936756596856877</v>
      </c>
      <c r="AD39" s="42">
        <f ca="1">ROUND(_xlfn.NORM.INV(AC39,'Inputs and Outputs'!C$19,'Inputs and Outputs'!C$20),0)</f>
        <v>114</v>
      </c>
      <c r="AE39" s="42">
        <v>101</v>
      </c>
      <c r="AF39" s="42">
        <f t="shared" ca="1" si="8"/>
        <v>101</v>
      </c>
      <c r="AG39" s="42">
        <f ca="1">IF(AF39&gt;'Inputs and Outputs'!C$7,AF39-'Inputs and Outputs'!C$7,0)</f>
        <v>1</v>
      </c>
      <c r="AH39" s="43">
        <f ca="1">(AF39*'Inputs and Outputs'!C$8)-(AG39*'Inputs and Outputs'!C$10)</f>
        <v>3840</v>
      </c>
    </row>
    <row r="40" spans="1:34" x14ac:dyDescent="0.35">
      <c r="A40" s="44">
        <v>38</v>
      </c>
      <c r="B40" s="42" t="s">
        <v>24</v>
      </c>
      <c r="C40" s="42">
        <f t="shared" ca="1" si="0"/>
        <v>0.42905335063348293</v>
      </c>
      <c r="D40" s="42">
        <f ca="1">VLOOKUP(C40,'Inputs and Outputs'!B$24:C$33,2,TRUE)</f>
        <v>2</v>
      </c>
      <c r="E40" s="42">
        <f t="shared" ca="1" si="1"/>
        <v>0.33197066410625908</v>
      </c>
      <c r="F40" s="42">
        <f ca="1">ROUND(_xlfn.NORM.INV(E40,'Inputs and Outputs'!C$15,'Inputs and Outputs'!C$16),0)</f>
        <v>98</v>
      </c>
      <c r="G40" s="42">
        <v>101</v>
      </c>
      <c r="H40" s="42">
        <f t="shared" ca="1" si="2"/>
        <v>98</v>
      </c>
      <c r="I40" s="42">
        <f ca="1">IF(H40&gt;'Inputs and Outputs'!C$7,H40-'Inputs and Outputs'!C$7,0)</f>
        <v>0</v>
      </c>
      <c r="J40" s="43">
        <f ca="1">(H40*'Inputs and Outputs'!C$8)-(I40*'Inputs and Outputs'!C$9)</f>
        <v>3920</v>
      </c>
      <c r="M40" s="44">
        <v>38</v>
      </c>
      <c r="N40" s="42" t="s">
        <v>26</v>
      </c>
      <c r="O40" s="42">
        <f t="shared" ca="1" si="3"/>
        <v>0.8930772118550524</v>
      </c>
      <c r="P40" s="42">
        <f ca="1">VLOOKUP(O40,'Inputs and Outputs'!B$24:C$33,2)</f>
        <v>5</v>
      </c>
      <c r="Q40" s="42">
        <f t="shared" ca="1" si="4"/>
        <v>0.19184971973325882</v>
      </c>
      <c r="R40" s="42">
        <f ca="1">ROUND(_xlfn.NORM.INV(Q40,'Inputs and Outputs'!C$17,'Inputs and Outputs'!C$18),0)</f>
        <v>99</v>
      </c>
      <c r="S40" s="42">
        <v>101</v>
      </c>
      <c r="T40" s="42">
        <f t="shared" ca="1" si="5"/>
        <v>99</v>
      </c>
      <c r="U40" s="42">
        <f ca="1">IF(T40&gt;'Inputs and Outputs'!C$7,T40-'Inputs and Outputs'!C$7,0)</f>
        <v>0</v>
      </c>
      <c r="V40" s="43">
        <f ca="1">(T40*'Inputs and Outputs'!C$8)-(U40*'Inputs and Outputs'!C$9)</f>
        <v>3960</v>
      </c>
      <c r="Y40" s="44">
        <v>38</v>
      </c>
      <c r="Z40" s="42" t="s">
        <v>29</v>
      </c>
      <c r="AA40" s="42">
        <f t="shared" ca="1" si="6"/>
        <v>0.55008980456792822</v>
      </c>
      <c r="AB40" s="42">
        <f ca="1">VLOOKUP(AA40,'Inputs and Outputs'!B$24:C$33,2)</f>
        <v>2</v>
      </c>
      <c r="AC40" s="42">
        <f t="shared" ca="1" si="7"/>
        <v>0.82950950502773835</v>
      </c>
      <c r="AD40" s="42">
        <f ca="1">ROUND(_xlfn.NORM.INV(AC40,'Inputs and Outputs'!C$19,'Inputs and Outputs'!C$20),0)</f>
        <v>110</v>
      </c>
      <c r="AE40" s="42">
        <v>101</v>
      </c>
      <c r="AF40" s="42">
        <f t="shared" ca="1" si="8"/>
        <v>101</v>
      </c>
      <c r="AG40" s="42">
        <f ca="1">IF(AF40&gt;'Inputs and Outputs'!C$7,AF40-'Inputs and Outputs'!C$7,0)</f>
        <v>1</v>
      </c>
      <c r="AH40" s="43">
        <f ca="1">(AF40*'Inputs and Outputs'!C$8)-(AG40*'Inputs and Outputs'!C$10)</f>
        <v>3840</v>
      </c>
    </row>
    <row r="41" spans="1:34" x14ac:dyDescent="0.35">
      <c r="A41" s="44">
        <v>39</v>
      </c>
      <c r="B41" s="42" t="s">
        <v>24</v>
      </c>
      <c r="C41" s="42">
        <f t="shared" ca="1" si="0"/>
        <v>3.9191315448046216E-2</v>
      </c>
      <c r="D41" s="42">
        <f ca="1">VLOOKUP(C41,'Inputs and Outputs'!B$24:C$33,2,TRUE)</f>
        <v>0</v>
      </c>
      <c r="E41" s="42">
        <f t="shared" ca="1" si="1"/>
        <v>0.60821253169299005</v>
      </c>
      <c r="F41" s="42">
        <f ca="1">ROUND(_xlfn.NORM.INV(E41,'Inputs and Outputs'!C$15,'Inputs and Outputs'!C$16),0)</f>
        <v>103</v>
      </c>
      <c r="G41" s="42">
        <v>101</v>
      </c>
      <c r="H41" s="42">
        <f t="shared" ca="1" si="2"/>
        <v>101</v>
      </c>
      <c r="I41" s="42">
        <f ca="1">IF(H41&gt;'Inputs and Outputs'!C$7,H41-'Inputs and Outputs'!C$7,0)</f>
        <v>1</v>
      </c>
      <c r="J41" s="43">
        <f ca="1">(H41*'Inputs and Outputs'!C$8)-(I41*'Inputs and Outputs'!C$9)</f>
        <v>4015</v>
      </c>
      <c r="M41" s="44">
        <v>39</v>
      </c>
      <c r="N41" s="42" t="s">
        <v>26</v>
      </c>
      <c r="O41" s="42">
        <f t="shared" ca="1" si="3"/>
        <v>0.57646565477639167</v>
      </c>
      <c r="P41" s="42">
        <f ca="1">VLOOKUP(O41,'Inputs and Outputs'!B$24:C$33,2)</f>
        <v>2</v>
      </c>
      <c r="Q41" s="42">
        <f t="shared" ca="1" si="4"/>
        <v>0.47336391652926846</v>
      </c>
      <c r="R41" s="42">
        <f ca="1">ROUND(_xlfn.NORM.INV(Q41,'Inputs and Outputs'!C$17,'Inputs and Outputs'!C$18),0)</f>
        <v>103</v>
      </c>
      <c r="S41" s="42">
        <v>101</v>
      </c>
      <c r="T41" s="42">
        <f t="shared" ca="1" si="5"/>
        <v>101</v>
      </c>
      <c r="U41" s="42">
        <f ca="1">IF(T41&gt;'Inputs and Outputs'!C$7,T41-'Inputs and Outputs'!C$7,0)</f>
        <v>1</v>
      </c>
      <c r="V41" s="43">
        <f ca="1">(T41*'Inputs and Outputs'!C$8)-(U41*'Inputs and Outputs'!C$9)</f>
        <v>4015</v>
      </c>
      <c r="Y41" s="44">
        <v>39</v>
      </c>
      <c r="Z41" s="42" t="s">
        <v>29</v>
      </c>
      <c r="AA41" s="42">
        <f t="shared" ca="1" si="6"/>
        <v>0.72519591567074926</v>
      </c>
      <c r="AB41" s="42">
        <f ca="1">VLOOKUP(AA41,'Inputs and Outputs'!B$24:C$33,2)</f>
        <v>3</v>
      </c>
      <c r="AC41" s="42">
        <f t="shared" ca="1" si="7"/>
        <v>0.47243191219923575</v>
      </c>
      <c r="AD41" s="42">
        <f ca="1">ROUND(_xlfn.NORM.INV(AC41,'Inputs and Outputs'!C$19,'Inputs and Outputs'!C$20),0)</f>
        <v>105</v>
      </c>
      <c r="AE41" s="42">
        <v>101</v>
      </c>
      <c r="AF41" s="42">
        <f t="shared" ca="1" si="8"/>
        <v>101</v>
      </c>
      <c r="AG41" s="42">
        <f ca="1">IF(AF41&gt;'Inputs and Outputs'!C$7,AF41-'Inputs and Outputs'!C$7,0)</f>
        <v>1</v>
      </c>
      <c r="AH41" s="43">
        <f ca="1">(AF41*'Inputs and Outputs'!C$8)-(AG41*'Inputs and Outputs'!C$10)</f>
        <v>3840</v>
      </c>
    </row>
    <row r="42" spans="1:34" x14ac:dyDescent="0.35">
      <c r="A42" s="44">
        <v>40</v>
      </c>
      <c r="B42" s="42" t="s">
        <v>24</v>
      </c>
      <c r="C42" s="42">
        <f t="shared" ca="1" si="0"/>
        <v>0.17069482802479141</v>
      </c>
      <c r="D42" s="42">
        <f ca="1">VLOOKUP(C42,'Inputs and Outputs'!B$24:C$33,2,TRUE)</f>
        <v>0</v>
      </c>
      <c r="E42" s="42">
        <f t="shared" ca="1" si="1"/>
        <v>0.63520078504448585</v>
      </c>
      <c r="F42" s="42">
        <f ca="1">ROUND(_xlfn.NORM.INV(E42,'Inputs and Outputs'!C$15,'Inputs and Outputs'!C$16),0)</f>
        <v>103</v>
      </c>
      <c r="G42" s="42">
        <v>101</v>
      </c>
      <c r="H42" s="42">
        <f t="shared" ca="1" si="2"/>
        <v>101</v>
      </c>
      <c r="I42" s="42">
        <f ca="1">IF(H42&gt;'Inputs and Outputs'!C$7,H42-'Inputs and Outputs'!C$7,0)</f>
        <v>1</v>
      </c>
      <c r="J42" s="43">
        <f ca="1">(H42*'Inputs and Outputs'!C$8)-(I42*'Inputs and Outputs'!C$9)</f>
        <v>4015</v>
      </c>
      <c r="M42" s="44">
        <v>40</v>
      </c>
      <c r="N42" s="42" t="s">
        <v>26</v>
      </c>
      <c r="O42" s="42">
        <f t="shared" ca="1" si="3"/>
        <v>0.46185314480279316</v>
      </c>
      <c r="P42" s="42">
        <f ca="1">VLOOKUP(O42,'Inputs and Outputs'!B$24:C$33,2)</f>
        <v>2</v>
      </c>
      <c r="Q42" s="42">
        <f t="shared" ca="1" si="4"/>
        <v>0.53005154361551587</v>
      </c>
      <c r="R42" s="42">
        <f ca="1">ROUND(_xlfn.NORM.INV(Q42,'Inputs and Outputs'!C$17,'Inputs and Outputs'!C$18),0)</f>
        <v>103</v>
      </c>
      <c r="S42" s="42">
        <v>101</v>
      </c>
      <c r="T42" s="42">
        <f t="shared" ca="1" si="5"/>
        <v>101</v>
      </c>
      <c r="U42" s="42">
        <f ca="1">IF(T42&gt;'Inputs and Outputs'!C$7,T42-'Inputs and Outputs'!C$7,0)</f>
        <v>1</v>
      </c>
      <c r="V42" s="43">
        <f ca="1">(T42*'Inputs and Outputs'!C$8)-(U42*'Inputs and Outputs'!C$9)</f>
        <v>4015</v>
      </c>
      <c r="Y42" s="44">
        <v>40</v>
      </c>
      <c r="Z42" s="42" t="s">
        <v>29</v>
      </c>
      <c r="AA42" s="42">
        <f t="shared" ca="1" si="6"/>
        <v>0.48788754491392505</v>
      </c>
      <c r="AB42" s="42">
        <f ca="1">VLOOKUP(AA42,'Inputs and Outputs'!B$24:C$33,2)</f>
        <v>2</v>
      </c>
      <c r="AC42" s="42">
        <f t="shared" ca="1" si="7"/>
        <v>0.4164466392683106</v>
      </c>
      <c r="AD42" s="42">
        <f ca="1">ROUND(_xlfn.NORM.INV(AC42,'Inputs and Outputs'!C$19,'Inputs and Outputs'!C$20),0)</f>
        <v>104</v>
      </c>
      <c r="AE42" s="42">
        <v>101</v>
      </c>
      <c r="AF42" s="42">
        <f t="shared" ca="1" si="8"/>
        <v>101</v>
      </c>
      <c r="AG42" s="42">
        <f ca="1">IF(AF42&gt;'Inputs and Outputs'!C$7,AF42-'Inputs and Outputs'!C$7,0)</f>
        <v>1</v>
      </c>
      <c r="AH42" s="43">
        <f ca="1">(AF42*'Inputs and Outputs'!C$8)-(AG42*'Inputs and Outputs'!C$10)</f>
        <v>3840</v>
      </c>
    </row>
    <row r="43" spans="1:34" x14ac:dyDescent="0.35">
      <c r="A43" s="44">
        <v>41</v>
      </c>
      <c r="B43" s="42" t="s">
        <v>24</v>
      </c>
      <c r="C43" s="42">
        <f t="shared" ca="1" si="0"/>
        <v>9.7208607889209597E-2</v>
      </c>
      <c r="D43" s="42">
        <f ca="1">VLOOKUP(C43,'Inputs and Outputs'!B$24:C$33,2,TRUE)</f>
        <v>0</v>
      </c>
      <c r="E43" s="42">
        <f t="shared" ca="1" si="1"/>
        <v>0.54332217914671588</v>
      </c>
      <c r="F43" s="42">
        <f ca="1">ROUND(_xlfn.NORM.INV(E43,'Inputs and Outputs'!C$15,'Inputs and Outputs'!C$16),0)</f>
        <v>102</v>
      </c>
      <c r="G43" s="42">
        <v>101</v>
      </c>
      <c r="H43" s="42">
        <f t="shared" ca="1" si="2"/>
        <v>101</v>
      </c>
      <c r="I43" s="42">
        <f ca="1">IF(H43&gt;'Inputs and Outputs'!C$7,H43-'Inputs and Outputs'!C$7,0)</f>
        <v>1</v>
      </c>
      <c r="J43" s="43">
        <f ca="1">(H43*'Inputs and Outputs'!C$8)-(I43*'Inputs and Outputs'!C$9)</f>
        <v>4015</v>
      </c>
      <c r="M43" s="44">
        <v>41</v>
      </c>
      <c r="N43" s="42" t="s">
        <v>26</v>
      </c>
      <c r="O43" s="42">
        <f t="shared" ca="1" si="3"/>
        <v>0.98149574885382829</v>
      </c>
      <c r="P43" s="42">
        <f ca="1">VLOOKUP(O43,'Inputs and Outputs'!B$24:C$33,2)</f>
        <v>7</v>
      </c>
      <c r="Q43" s="42">
        <f t="shared" ca="1" si="4"/>
        <v>0.78823043445104835</v>
      </c>
      <c r="R43" s="42">
        <f ca="1">ROUND(_xlfn.NORM.INV(Q43,'Inputs and Outputs'!C$17,'Inputs and Outputs'!C$18),0)</f>
        <v>107</v>
      </c>
      <c r="S43" s="42">
        <v>101</v>
      </c>
      <c r="T43" s="42">
        <f t="shared" ca="1" si="5"/>
        <v>101</v>
      </c>
      <c r="U43" s="42">
        <f ca="1">IF(T43&gt;'Inputs and Outputs'!C$7,T43-'Inputs and Outputs'!C$7,0)</f>
        <v>1</v>
      </c>
      <c r="V43" s="43">
        <f ca="1">(T43*'Inputs and Outputs'!C$8)-(U43*'Inputs and Outputs'!C$9)</f>
        <v>4015</v>
      </c>
      <c r="Y43" s="44">
        <v>41</v>
      </c>
      <c r="Z43" s="42" t="s">
        <v>29</v>
      </c>
      <c r="AA43" s="42">
        <f t="shared" ca="1" si="6"/>
        <v>0.14781014140272197</v>
      </c>
      <c r="AB43" s="42">
        <f ca="1">VLOOKUP(AA43,'Inputs and Outputs'!B$24:C$33,2)</f>
        <v>0</v>
      </c>
      <c r="AC43" s="42">
        <f t="shared" ca="1" si="7"/>
        <v>0.80558524759701811</v>
      </c>
      <c r="AD43" s="42">
        <f ca="1">ROUND(_xlfn.NORM.INV(AC43,'Inputs and Outputs'!C$19,'Inputs and Outputs'!C$20),0)</f>
        <v>109</v>
      </c>
      <c r="AE43" s="42">
        <v>101</v>
      </c>
      <c r="AF43" s="42">
        <f t="shared" ca="1" si="8"/>
        <v>101</v>
      </c>
      <c r="AG43" s="42">
        <f ca="1">IF(AF43&gt;'Inputs and Outputs'!C$7,AF43-'Inputs and Outputs'!C$7,0)</f>
        <v>1</v>
      </c>
      <c r="AH43" s="43">
        <f ca="1">(AF43*'Inputs and Outputs'!C$8)-(AG43*'Inputs and Outputs'!C$10)</f>
        <v>3840</v>
      </c>
    </row>
    <row r="44" spans="1:34" x14ac:dyDescent="0.35">
      <c r="A44" s="44">
        <v>42</v>
      </c>
      <c r="B44" s="42" t="s">
        <v>24</v>
      </c>
      <c r="C44" s="42">
        <f t="shared" ca="1" si="0"/>
        <v>0.34152076635299788</v>
      </c>
      <c r="D44" s="42">
        <f ca="1">VLOOKUP(C44,'Inputs and Outputs'!B$24:C$33,2,TRUE)</f>
        <v>1</v>
      </c>
      <c r="E44" s="42">
        <f t="shared" ca="1" si="1"/>
        <v>0.9757674986041871</v>
      </c>
      <c r="F44" s="42">
        <f ca="1">ROUND(_xlfn.NORM.INV(E44,'Inputs and Outputs'!C$15,'Inputs and Outputs'!C$16),0)</f>
        <v>113</v>
      </c>
      <c r="G44" s="42">
        <v>101</v>
      </c>
      <c r="H44" s="42">
        <f t="shared" ca="1" si="2"/>
        <v>101</v>
      </c>
      <c r="I44" s="42">
        <f ca="1">IF(H44&gt;'Inputs and Outputs'!C$7,H44-'Inputs and Outputs'!C$7,0)</f>
        <v>1</v>
      </c>
      <c r="J44" s="43">
        <f ca="1">(H44*'Inputs and Outputs'!C$8)-(I44*'Inputs and Outputs'!C$9)</f>
        <v>4015</v>
      </c>
      <c r="M44" s="44">
        <v>42</v>
      </c>
      <c r="N44" s="42" t="s">
        <v>26</v>
      </c>
      <c r="O44" s="42">
        <f t="shared" ca="1" si="3"/>
        <v>0.62488643665594323</v>
      </c>
      <c r="P44" s="42">
        <f ca="1">VLOOKUP(O44,'Inputs and Outputs'!B$24:C$33,2)</f>
        <v>3</v>
      </c>
      <c r="Q44" s="42">
        <f t="shared" ca="1" si="4"/>
        <v>0.74887168326237186</v>
      </c>
      <c r="R44" s="42">
        <f ca="1">ROUND(_xlfn.NORM.INV(Q44,'Inputs and Outputs'!C$17,'Inputs and Outputs'!C$18),0)</f>
        <v>106</v>
      </c>
      <c r="S44" s="42">
        <v>101</v>
      </c>
      <c r="T44" s="42">
        <f t="shared" ca="1" si="5"/>
        <v>101</v>
      </c>
      <c r="U44" s="42">
        <f ca="1">IF(T44&gt;'Inputs and Outputs'!C$7,T44-'Inputs and Outputs'!C$7,0)</f>
        <v>1</v>
      </c>
      <c r="V44" s="43">
        <f ca="1">(T44*'Inputs and Outputs'!C$8)-(U44*'Inputs and Outputs'!C$9)</f>
        <v>4015</v>
      </c>
      <c r="Y44" s="44">
        <v>42</v>
      </c>
      <c r="Z44" s="42" t="s">
        <v>29</v>
      </c>
      <c r="AA44" s="42">
        <f t="shared" ca="1" si="6"/>
        <v>0.43545269670681286</v>
      </c>
      <c r="AB44" s="42">
        <f ca="1">VLOOKUP(AA44,'Inputs and Outputs'!B$24:C$33,2)</f>
        <v>2</v>
      </c>
      <c r="AC44" s="42">
        <f t="shared" ca="1" si="7"/>
        <v>0.60432690062140026</v>
      </c>
      <c r="AD44" s="42">
        <f ca="1">ROUND(_xlfn.NORM.INV(AC44,'Inputs and Outputs'!C$19,'Inputs and Outputs'!C$20),0)</f>
        <v>106</v>
      </c>
      <c r="AE44" s="42">
        <v>101</v>
      </c>
      <c r="AF44" s="42">
        <f t="shared" ca="1" si="8"/>
        <v>101</v>
      </c>
      <c r="AG44" s="42">
        <f ca="1">IF(AF44&gt;'Inputs and Outputs'!C$7,AF44-'Inputs and Outputs'!C$7,0)</f>
        <v>1</v>
      </c>
      <c r="AH44" s="43">
        <f ca="1">(AF44*'Inputs and Outputs'!C$8)-(AG44*'Inputs and Outputs'!C$10)</f>
        <v>3840</v>
      </c>
    </row>
    <row r="45" spans="1:34" x14ac:dyDescent="0.35">
      <c r="A45" s="44">
        <v>43</v>
      </c>
      <c r="B45" s="42" t="s">
        <v>24</v>
      </c>
      <c r="C45" s="42">
        <f t="shared" ca="1" si="0"/>
        <v>0.95689499782799647</v>
      </c>
      <c r="D45" s="42">
        <f ca="1">VLOOKUP(C45,'Inputs and Outputs'!B$24:C$33,2,TRUE)</f>
        <v>6</v>
      </c>
      <c r="E45" s="42">
        <f t="shared" ca="1" si="1"/>
        <v>0.96901963757895415</v>
      </c>
      <c r="F45" s="42">
        <f ca="1">ROUND(_xlfn.NORM.INV(E45,'Inputs and Outputs'!C$15,'Inputs and Outputs'!C$16),0)</f>
        <v>112</v>
      </c>
      <c r="G45" s="42">
        <v>101</v>
      </c>
      <c r="H45" s="42">
        <f t="shared" ca="1" si="2"/>
        <v>101</v>
      </c>
      <c r="I45" s="42">
        <f ca="1">IF(H45&gt;'Inputs and Outputs'!C$7,H45-'Inputs and Outputs'!C$7,0)</f>
        <v>1</v>
      </c>
      <c r="J45" s="43">
        <f ca="1">(H45*'Inputs and Outputs'!C$8)-(I45*'Inputs and Outputs'!C$9)</f>
        <v>4015</v>
      </c>
      <c r="M45" s="44">
        <v>43</v>
      </c>
      <c r="N45" s="42" t="s">
        <v>26</v>
      </c>
      <c r="O45" s="42">
        <f t="shared" ca="1" si="3"/>
        <v>0.74855079806307134</v>
      </c>
      <c r="P45" s="42">
        <f ca="1">VLOOKUP(O45,'Inputs and Outputs'!B$24:C$33,2)</f>
        <v>3</v>
      </c>
      <c r="Q45" s="42">
        <f t="shared" ca="1" si="4"/>
        <v>2.0970201867620553E-3</v>
      </c>
      <c r="R45" s="42">
        <f ca="1">ROUND(_xlfn.NORM.INV(Q45,'Inputs and Outputs'!C$17,'Inputs and Outputs'!C$18),0)</f>
        <v>89</v>
      </c>
      <c r="S45" s="42">
        <v>101</v>
      </c>
      <c r="T45" s="42">
        <f t="shared" ca="1" si="5"/>
        <v>89</v>
      </c>
      <c r="U45" s="42">
        <f ca="1">IF(T45&gt;'Inputs and Outputs'!C$7,T45-'Inputs and Outputs'!C$7,0)</f>
        <v>0</v>
      </c>
      <c r="V45" s="43">
        <f ca="1">(T45*'Inputs and Outputs'!C$8)-(U45*'Inputs and Outputs'!C$9)</f>
        <v>3560</v>
      </c>
      <c r="Y45" s="44">
        <v>43</v>
      </c>
      <c r="Z45" s="42" t="s">
        <v>29</v>
      </c>
      <c r="AA45" s="42">
        <f t="shared" ca="1" si="6"/>
        <v>0.23059735612822496</v>
      </c>
      <c r="AB45" s="42">
        <f ca="1">VLOOKUP(AA45,'Inputs and Outputs'!B$24:C$33,2)</f>
        <v>1</v>
      </c>
      <c r="AC45" s="42">
        <f t="shared" ca="1" si="7"/>
        <v>0.36835397208890341</v>
      </c>
      <c r="AD45" s="42">
        <f ca="1">ROUND(_xlfn.NORM.INV(AC45,'Inputs and Outputs'!C$19,'Inputs and Outputs'!C$20),0)</f>
        <v>103</v>
      </c>
      <c r="AE45" s="42">
        <v>101</v>
      </c>
      <c r="AF45" s="42">
        <f t="shared" ca="1" si="8"/>
        <v>101</v>
      </c>
      <c r="AG45" s="42">
        <f ca="1">IF(AF45&gt;'Inputs and Outputs'!C$7,AF45-'Inputs and Outputs'!C$7,0)</f>
        <v>1</v>
      </c>
      <c r="AH45" s="43">
        <f ca="1">(AF45*'Inputs and Outputs'!C$8)-(AG45*'Inputs and Outputs'!C$10)</f>
        <v>3840</v>
      </c>
    </row>
    <row r="46" spans="1:34" x14ac:dyDescent="0.35">
      <c r="A46" s="44">
        <v>44</v>
      </c>
      <c r="B46" s="42" t="s">
        <v>24</v>
      </c>
      <c r="C46" s="42">
        <f t="shared" ca="1" si="0"/>
        <v>0.65850534813881334</v>
      </c>
      <c r="D46" s="42">
        <f ca="1">VLOOKUP(C46,'Inputs and Outputs'!B$24:C$33,2,TRUE)</f>
        <v>3</v>
      </c>
      <c r="E46" s="42">
        <f t="shared" ca="1" si="1"/>
        <v>0.98046951051273401</v>
      </c>
      <c r="F46" s="42">
        <f ca="1">ROUND(_xlfn.NORM.INV(E46,'Inputs and Outputs'!C$15,'Inputs and Outputs'!C$16),0)</f>
        <v>113</v>
      </c>
      <c r="G46" s="42">
        <v>101</v>
      </c>
      <c r="H46" s="42">
        <f t="shared" ca="1" si="2"/>
        <v>101</v>
      </c>
      <c r="I46" s="42">
        <f ca="1">IF(H46&gt;'Inputs and Outputs'!C$7,H46-'Inputs and Outputs'!C$7,0)</f>
        <v>1</v>
      </c>
      <c r="J46" s="43">
        <f ca="1">(H46*'Inputs and Outputs'!C$8)-(I46*'Inputs and Outputs'!C$9)</f>
        <v>4015</v>
      </c>
      <c r="M46" s="44">
        <v>44</v>
      </c>
      <c r="N46" s="42" t="s">
        <v>26</v>
      </c>
      <c r="O46" s="42">
        <f t="shared" ca="1" si="3"/>
        <v>0.84286354592956758</v>
      </c>
      <c r="P46" s="42">
        <f ca="1">VLOOKUP(O46,'Inputs and Outputs'!B$24:C$33,2)</f>
        <v>4</v>
      </c>
      <c r="Q46" s="42">
        <f t="shared" ca="1" si="4"/>
        <v>0.16139671386017074</v>
      </c>
      <c r="R46" s="42">
        <f ca="1">ROUND(_xlfn.NORM.INV(Q46,'Inputs and Outputs'!C$17,'Inputs and Outputs'!C$18),0)</f>
        <v>98</v>
      </c>
      <c r="S46" s="42">
        <v>101</v>
      </c>
      <c r="T46" s="42">
        <f t="shared" ca="1" si="5"/>
        <v>98</v>
      </c>
      <c r="U46" s="42">
        <f ca="1">IF(T46&gt;'Inputs and Outputs'!C$7,T46-'Inputs and Outputs'!C$7,0)</f>
        <v>0</v>
      </c>
      <c r="V46" s="43">
        <f ca="1">(T46*'Inputs and Outputs'!C$8)-(U46*'Inputs and Outputs'!C$9)</f>
        <v>3920</v>
      </c>
      <c r="Y46" s="44">
        <v>44</v>
      </c>
      <c r="Z46" s="42" t="s">
        <v>29</v>
      </c>
      <c r="AA46" s="42">
        <f t="shared" ca="1" si="6"/>
        <v>4.9578962679063254E-2</v>
      </c>
      <c r="AB46" s="42">
        <f ca="1">VLOOKUP(AA46,'Inputs and Outputs'!B$24:C$33,2)</f>
        <v>0</v>
      </c>
      <c r="AC46" s="42">
        <f t="shared" ca="1" si="7"/>
        <v>0.6184609055701098</v>
      </c>
      <c r="AD46" s="42">
        <f ca="1">ROUND(_xlfn.NORM.INV(AC46,'Inputs and Outputs'!C$19,'Inputs and Outputs'!C$20),0)</f>
        <v>107</v>
      </c>
      <c r="AE46" s="42">
        <v>101</v>
      </c>
      <c r="AF46" s="42">
        <f t="shared" ca="1" si="8"/>
        <v>101</v>
      </c>
      <c r="AG46" s="42">
        <f ca="1">IF(AF46&gt;'Inputs and Outputs'!C$7,AF46-'Inputs and Outputs'!C$7,0)</f>
        <v>1</v>
      </c>
      <c r="AH46" s="43">
        <f ca="1">(AF46*'Inputs and Outputs'!C$8)-(AG46*'Inputs and Outputs'!C$10)</f>
        <v>3840</v>
      </c>
    </row>
    <row r="47" spans="1:34" x14ac:dyDescent="0.35">
      <c r="A47" s="44">
        <v>45</v>
      </c>
      <c r="B47" s="42" t="s">
        <v>24</v>
      </c>
      <c r="C47" s="42">
        <f t="shared" ca="1" si="0"/>
        <v>0.53744231400718989</v>
      </c>
      <c r="D47" s="42">
        <f ca="1">VLOOKUP(C47,'Inputs and Outputs'!B$24:C$33,2,TRUE)</f>
        <v>2</v>
      </c>
      <c r="E47" s="42">
        <f t="shared" ca="1" si="1"/>
        <v>0.26056313226038241</v>
      </c>
      <c r="F47" s="42">
        <f ca="1">ROUND(_xlfn.NORM.INV(E47,'Inputs and Outputs'!C$15,'Inputs and Outputs'!C$16),0)</f>
        <v>97</v>
      </c>
      <c r="G47" s="42">
        <v>101</v>
      </c>
      <c r="H47" s="42">
        <f t="shared" ca="1" si="2"/>
        <v>97</v>
      </c>
      <c r="I47" s="42">
        <f ca="1">IF(H47&gt;'Inputs and Outputs'!C$7,H47-'Inputs and Outputs'!C$7,0)</f>
        <v>0</v>
      </c>
      <c r="J47" s="43">
        <f ca="1">(H47*'Inputs and Outputs'!C$8)-(I47*'Inputs and Outputs'!C$9)</f>
        <v>3880</v>
      </c>
      <c r="M47" s="44">
        <v>45</v>
      </c>
      <c r="N47" s="42" t="s">
        <v>26</v>
      </c>
      <c r="O47" s="42">
        <f t="shared" ca="1" si="3"/>
        <v>0.82982252988615568</v>
      </c>
      <c r="P47" s="42">
        <f ca="1">VLOOKUP(O47,'Inputs and Outputs'!B$24:C$33,2)</f>
        <v>4</v>
      </c>
      <c r="Q47" s="42">
        <f t="shared" ca="1" si="4"/>
        <v>0.75665710091606042</v>
      </c>
      <c r="R47" s="42">
        <f ca="1">ROUND(_xlfn.NORM.INV(Q47,'Inputs and Outputs'!C$17,'Inputs and Outputs'!C$18),0)</f>
        <v>106</v>
      </c>
      <c r="S47" s="42">
        <v>101</v>
      </c>
      <c r="T47" s="42">
        <f t="shared" ca="1" si="5"/>
        <v>101</v>
      </c>
      <c r="U47" s="42">
        <f ca="1">IF(T47&gt;'Inputs and Outputs'!C$7,T47-'Inputs and Outputs'!C$7,0)</f>
        <v>1</v>
      </c>
      <c r="V47" s="43">
        <f ca="1">(T47*'Inputs and Outputs'!C$8)-(U47*'Inputs and Outputs'!C$9)</f>
        <v>4015</v>
      </c>
      <c r="Y47" s="44">
        <v>45</v>
      </c>
      <c r="Z47" s="42" t="s">
        <v>29</v>
      </c>
      <c r="AA47" s="42">
        <f t="shared" ca="1" si="6"/>
        <v>0.63999547705767612</v>
      </c>
      <c r="AB47" s="42">
        <f ca="1">VLOOKUP(AA47,'Inputs and Outputs'!B$24:C$33,2)</f>
        <v>3</v>
      </c>
      <c r="AC47" s="42">
        <f t="shared" ca="1" si="7"/>
        <v>0.29433461766238822</v>
      </c>
      <c r="AD47" s="42">
        <f ca="1">ROUND(_xlfn.NORM.INV(AC47,'Inputs and Outputs'!C$19,'Inputs and Outputs'!C$20),0)</f>
        <v>102</v>
      </c>
      <c r="AE47" s="42">
        <v>101</v>
      </c>
      <c r="AF47" s="42">
        <f t="shared" ca="1" si="8"/>
        <v>101</v>
      </c>
      <c r="AG47" s="42">
        <f ca="1">IF(AF47&gt;'Inputs and Outputs'!C$7,AF47-'Inputs and Outputs'!C$7,0)</f>
        <v>1</v>
      </c>
      <c r="AH47" s="43">
        <f ca="1">(AF47*'Inputs and Outputs'!C$8)-(AG47*'Inputs and Outputs'!C$10)</f>
        <v>3840</v>
      </c>
    </row>
    <row r="48" spans="1:34" x14ac:dyDescent="0.35">
      <c r="A48" s="44">
        <v>46</v>
      </c>
      <c r="B48" s="42" t="s">
        <v>24</v>
      </c>
      <c r="C48" s="42">
        <f t="shared" ca="1" si="0"/>
        <v>0.49128299226422334</v>
      </c>
      <c r="D48" s="42">
        <f ca="1">VLOOKUP(C48,'Inputs and Outputs'!B$24:C$33,2,TRUE)</f>
        <v>2</v>
      </c>
      <c r="E48" s="42">
        <f t="shared" ca="1" si="1"/>
        <v>0.64759424613162997</v>
      </c>
      <c r="F48" s="42">
        <f ca="1">ROUND(_xlfn.NORM.INV(E48,'Inputs and Outputs'!C$15,'Inputs and Outputs'!C$16),0)</f>
        <v>103</v>
      </c>
      <c r="G48" s="42">
        <v>101</v>
      </c>
      <c r="H48" s="42">
        <f t="shared" ca="1" si="2"/>
        <v>101</v>
      </c>
      <c r="I48" s="42">
        <f ca="1">IF(H48&gt;'Inputs and Outputs'!C$7,H48-'Inputs and Outputs'!C$7,0)</f>
        <v>1</v>
      </c>
      <c r="J48" s="43">
        <f ca="1">(H48*'Inputs and Outputs'!C$8)-(I48*'Inputs and Outputs'!C$9)</f>
        <v>4015</v>
      </c>
      <c r="M48" s="44">
        <v>46</v>
      </c>
      <c r="N48" s="42" t="s">
        <v>26</v>
      </c>
      <c r="O48" s="42">
        <f t="shared" ca="1" si="3"/>
        <v>0.21787938450593158</v>
      </c>
      <c r="P48" s="42">
        <f ca="1">VLOOKUP(O48,'Inputs and Outputs'!B$24:C$33,2)</f>
        <v>1</v>
      </c>
      <c r="Q48" s="42">
        <f t="shared" ca="1" si="4"/>
        <v>0.474125779031768</v>
      </c>
      <c r="R48" s="42">
        <f ca="1">ROUND(_xlfn.NORM.INV(Q48,'Inputs and Outputs'!C$17,'Inputs and Outputs'!C$18),0)</f>
        <v>103</v>
      </c>
      <c r="S48" s="42">
        <v>101</v>
      </c>
      <c r="T48" s="42">
        <f t="shared" ca="1" si="5"/>
        <v>101</v>
      </c>
      <c r="U48" s="42">
        <f ca="1">IF(T48&gt;'Inputs and Outputs'!C$7,T48-'Inputs and Outputs'!C$7,0)</f>
        <v>1</v>
      </c>
      <c r="V48" s="43">
        <f ca="1">(T48*'Inputs and Outputs'!C$8)-(U48*'Inputs and Outputs'!C$9)</f>
        <v>4015</v>
      </c>
      <c r="Y48" s="44">
        <v>46</v>
      </c>
      <c r="Z48" s="42" t="s">
        <v>29</v>
      </c>
      <c r="AA48" s="42">
        <f t="shared" ca="1" si="6"/>
        <v>0.61268351626423612</v>
      </c>
      <c r="AB48" s="42">
        <f ca="1">VLOOKUP(AA48,'Inputs and Outputs'!B$24:C$33,2)</f>
        <v>3</v>
      </c>
      <c r="AC48" s="42">
        <f t="shared" ca="1" si="7"/>
        <v>0.36157452640150634</v>
      </c>
      <c r="AD48" s="42">
        <f ca="1">ROUND(_xlfn.NORM.INV(AC48,'Inputs and Outputs'!C$19,'Inputs and Outputs'!C$20),0)</f>
        <v>103</v>
      </c>
      <c r="AE48" s="42">
        <v>101</v>
      </c>
      <c r="AF48" s="42">
        <f t="shared" ca="1" si="8"/>
        <v>101</v>
      </c>
      <c r="AG48" s="42">
        <f ca="1">IF(AF48&gt;'Inputs and Outputs'!C$7,AF48-'Inputs and Outputs'!C$7,0)</f>
        <v>1</v>
      </c>
      <c r="AH48" s="43">
        <f ca="1">(AF48*'Inputs and Outputs'!C$8)-(AG48*'Inputs and Outputs'!C$10)</f>
        <v>3840</v>
      </c>
    </row>
    <row r="49" spans="1:34" x14ac:dyDescent="0.35">
      <c r="A49" s="44">
        <v>47</v>
      </c>
      <c r="B49" s="42" t="s">
        <v>24</v>
      </c>
      <c r="C49" s="42">
        <f t="shared" ca="1" si="0"/>
        <v>0.24363219058149665</v>
      </c>
      <c r="D49" s="42">
        <f ca="1">VLOOKUP(C49,'Inputs and Outputs'!B$24:C$33,2,TRUE)</f>
        <v>1</v>
      </c>
      <c r="E49" s="42">
        <f t="shared" ca="1" si="1"/>
        <v>0.46719999214196328</v>
      </c>
      <c r="F49" s="42">
        <f ca="1">ROUND(_xlfn.NORM.INV(E49,'Inputs and Outputs'!C$15,'Inputs and Outputs'!C$16),0)</f>
        <v>101</v>
      </c>
      <c r="G49" s="42">
        <v>101</v>
      </c>
      <c r="H49" s="42">
        <f t="shared" ca="1" si="2"/>
        <v>101</v>
      </c>
      <c r="I49" s="42">
        <f ca="1">IF(H49&gt;'Inputs and Outputs'!C$7,H49-'Inputs and Outputs'!C$7,0)</f>
        <v>1</v>
      </c>
      <c r="J49" s="43">
        <f ca="1">(H49*'Inputs and Outputs'!C$8)-(I49*'Inputs and Outputs'!C$9)</f>
        <v>4015</v>
      </c>
      <c r="M49" s="44">
        <v>47</v>
      </c>
      <c r="N49" s="42" t="s">
        <v>26</v>
      </c>
      <c r="O49" s="42">
        <f t="shared" ca="1" si="3"/>
        <v>0.22263709526411002</v>
      </c>
      <c r="P49" s="42">
        <f ca="1">VLOOKUP(O49,'Inputs and Outputs'!B$24:C$33,2)</f>
        <v>1</v>
      </c>
      <c r="Q49" s="42">
        <f t="shared" ca="1" si="4"/>
        <v>0.1582943066026915</v>
      </c>
      <c r="R49" s="42">
        <f ca="1">ROUND(_xlfn.NORM.INV(Q49,'Inputs and Outputs'!C$17,'Inputs and Outputs'!C$18),0)</f>
        <v>98</v>
      </c>
      <c r="S49" s="42">
        <v>101</v>
      </c>
      <c r="T49" s="42">
        <f t="shared" ca="1" si="5"/>
        <v>98</v>
      </c>
      <c r="U49" s="42">
        <f ca="1">IF(T49&gt;'Inputs and Outputs'!C$7,T49-'Inputs and Outputs'!C$7,0)</f>
        <v>0</v>
      </c>
      <c r="V49" s="43">
        <f ca="1">(T49*'Inputs and Outputs'!C$8)-(U49*'Inputs and Outputs'!C$9)</f>
        <v>3920</v>
      </c>
      <c r="Y49" s="44">
        <v>47</v>
      </c>
      <c r="Z49" s="42" t="s">
        <v>29</v>
      </c>
      <c r="AA49" s="42">
        <f t="shared" ca="1" si="6"/>
        <v>0.98600479836021371</v>
      </c>
      <c r="AB49" s="42">
        <f ca="1">VLOOKUP(AA49,'Inputs and Outputs'!B$24:C$33,2)</f>
        <v>7</v>
      </c>
      <c r="AC49" s="42">
        <f t="shared" ca="1" si="7"/>
        <v>3.2453488986620593E-2</v>
      </c>
      <c r="AD49" s="42">
        <f ca="1">ROUND(_xlfn.NORM.INV(AC49,'Inputs and Outputs'!C$19,'Inputs and Outputs'!C$20),0)</f>
        <v>96</v>
      </c>
      <c r="AE49" s="42">
        <v>101</v>
      </c>
      <c r="AF49" s="42">
        <f t="shared" ca="1" si="8"/>
        <v>96</v>
      </c>
      <c r="AG49" s="42">
        <f ca="1">IF(AF49&gt;'Inputs and Outputs'!C$7,AF49-'Inputs and Outputs'!C$7,0)</f>
        <v>0</v>
      </c>
      <c r="AH49" s="43">
        <f ca="1">(AF49*'Inputs and Outputs'!C$8)-(AG49*'Inputs and Outputs'!C$10)</f>
        <v>3840</v>
      </c>
    </row>
    <row r="50" spans="1:34" x14ac:dyDescent="0.35">
      <c r="A50" s="44">
        <v>48</v>
      </c>
      <c r="B50" s="42" t="s">
        <v>24</v>
      </c>
      <c r="C50" s="42">
        <f t="shared" ca="1" si="0"/>
        <v>0.40510604746577183</v>
      </c>
      <c r="D50" s="42">
        <f ca="1">VLOOKUP(C50,'Inputs and Outputs'!B$24:C$33,2,TRUE)</f>
        <v>2</v>
      </c>
      <c r="E50" s="42">
        <f t="shared" ca="1" si="1"/>
        <v>0.96099666201218981</v>
      </c>
      <c r="F50" s="42">
        <f ca="1">ROUND(_xlfn.NORM.INV(E50,'Inputs and Outputs'!C$15,'Inputs and Outputs'!C$16),0)</f>
        <v>112</v>
      </c>
      <c r="G50" s="42">
        <v>101</v>
      </c>
      <c r="H50" s="42">
        <f t="shared" ca="1" si="2"/>
        <v>101</v>
      </c>
      <c r="I50" s="42">
        <f ca="1">IF(H50&gt;'Inputs and Outputs'!C$7,H50-'Inputs and Outputs'!C$7,0)</f>
        <v>1</v>
      </c>
      <c r="J50" s="43">
        <f ca="1">(H50*'Inputs and Outputs'!C$8)-(I50*'Inputs and Outputs'!C$9)</f>
        <v>4015</v>
      </c>
      <c r="M50" s="44">
        <v>48</v>
      </c>
      <c r="N50" s="42" t="s">
        <v>26</v>
      </c>
      <c r="O50" s="42">
        <f t="shared" ca="1" si="3"/>
        <v>0.34571210637902883</v>
      </c>
      <c r="P50" s="42">
        <f ca="1">VLOOKUP(O50,'Inputs and Outputs'!B$24:C$33,2)</f>
        <v>1</v>
      </c>
      <c r="Q50" s="42">
        <f t="shared" ca="1" si="4"/>
        <v>0.91979028897637727</v>
      </c>
      <c r="R50" s="42">
        <f ca="1">ROUND(_xlfn.NORM.INV(Q50,'Inputs and Outputs'!C$17,'Inputs and Outputs'!C$18),0)</f>
        <v>110</v>
      </c>
      <c r="S50" s="42">
        <v>101</v>
      </c>
      <c r="T50" s="42">
        <f t="shared" ca="1" si="5"/>
        <v>101</v>
      </c>
      <c r="U50" s="42">
        <f ca="1">IF(T50&gt;'Inputs and Outputs'!C$7,T50-'Inputs and Outputs'!C$7,0)</f>
        <v>1</v>
      </c>
      <c r="V50" s="43">
        <f ca="1">(T50*'Inputs and Outputs'!C$8)-(U50*'Inputs and Outputs'!C$9)</f>
        <v>4015</v>
      </c>
      <c r="Y50" s="44">
        <v>48</v>
      </c>
      <c r="Z50" s="42" t="s">
        <v>29</v>
      </c>
      <c r="AA50" s="42">
        <f t="shared" ca="1" si="6"/>
        <v>0.11165819816114564</v>
      </c>
      <c r="AB50" s="42">
        <f ca="1">VLOOKUP(AA50,'Inputs and Outputs'!B$24:C$33,2)</f>
        <v>0</v>
      </c>
      <c r="AC50" s="42">
        <f t="shared" ca="1" si="7"/>
        <v>0.17434637697752975</v>
      </c>
      <c r="AD50" s="42">
        <f ca="1">ROUND(_xlfn.NORM.INV(AC50,'Inputs and Outputs'!C$19,'Inputs and Outputs'!C$20),0)</f>
        <v>100</v>
      </c>
      <c r="AE50" s="42">
        <v>101</v>
      </c>
      <c r="AF50" s="42">
        <f t="shared" ca="1" si="8"/>
        <v>100</v>
      </c>
      <c r="AG50" s="42">
        <f ca="1">IF(AF50&gt;'Inputs and Outputs'!C$7,AF50-'Inputs and Outputs'!C$7,0)</f>
        <v>0</v>
      </c>
      <c r="AH50" s="43">
        <f ca="1">(AF50*'Inputs and Outputs'!C$8)-(AG50*'Inputs and Outputs'!C$10)</f>
        <v>4000</v>
      </c>
    </row>
    <row r="51" spans="1:34" x14ac:dyDescent="0.35">
      <c r="A51" s="44">
        <v>49</v>
      </c>
      <c r="B51" s="42" t="s">
        <v>24</v>
      </c>
      <c r="C51" s="42">
        <f t="shared" ca="1" si="0"/>
        <v>0.83944676120972606</v>
      </c>
      <c r="D51" s="42">
        <f ca="1">VLOOKUP(C51,'Inputs and Outputs'!B$24:C$33,2,TRUE)</f>
        <v>4</v>
      </c>
      <c r="E51" s="42">
        <f t="shared" ca="1" si="1"/>
        <v>0.54188442226099753</v>
      </c>
      <c r="F51" s="42">
        <f ca="1">ROUND(_xlfn.NORM.INV(E51,'Inputs and Outputs'!C$15,'Inputs and Outputs'!C$16),0)</f>
        <v>102</v>
      </c>
      <c r="G51" s="42">
        <v>101</v>
      </c>
      <c r="H51" s="42">
        <f t="shared" ca="1" si="2"/>
        <v>101</v>
      </c>
      <c r="I51" s="42">
        <f ca="1">IF(H51&gt;'Inputs and Outputs'!C$7,H51-'Inputs and Outputs'!C$7,0)</f>
        <v>1</v>
      </c>
      <c r="J51" s="43">
        <f ca="1">(H51*'Inputs and Outputs'!C$8)-(I51*'Inputs and Outputs'!C$9)</f>
        <v>4015</v>
      </c>
      <c r="M51" s="44">
        <v>49</v>
      </c>
      <c r="N51" s="42" t="s">
        <v>26</v>
      </c>
      <c r="O51" s="42">
        <f t="shared" ca="1" si="3"/>
        <v>0.32031690313548511</v>
      </c>
      <c r="P51" s="42">
        <f ca="1">VLOOKUP(O51,'Inputs and Outputs'!B$24:C$33,2)</f>
        <v>1</v>
      </c>
      <c r="Q51" s="42">
        <f t="shared" ca="1" si="4"/>
        <v>0.20868669450660093</v>
      </c>
      <c r="R51" s="42">
        <f ca="1">ROUND(_xlfn.NORM.INV(Q51,'Inputs and Outputs'!C$17,'Inputs and Outputs'!C$18),0)</f>
        <v>99</v>
      </c>
      <c r="S51" s="42">
        <v>101</v>
      </c>
      <c r="T51" s="42">
        <f t="shared" ca="1" si="5"/>
        <v>99</v>
      </c>
      <c r="U51" s="42">
        <f ca="1">IF(T51&gt;'Inputs and Outputs'!C$7,T51-'Inputs and Outputs'!C$7,0)</f>
        <v>0</v>
      </c>
      <c r="V51" s="43">
        <f ca="1">(T51*'Inputs and Outputs'!C$8)-(U51*'Inputs and Outputs'!C$9)</f>
        <v>3960</v>
      </c>
      <c r="Y51" s="44">
        <v>49</v>
      </c>
      <c r="Z51" s="42" t="s">
        <v>29</v>
      </c>
      <c r="AA51" s="42">
        <f t="shared" ca="1" si="6"/>
        <v>0.99167941692753969</v>
      </c>
      <c r="AB51" s="42">
        <f ca="1">VLOOKUP(AA51,'Inputs and Outputs'!B$24:C$33,2)</f>
        <v>8</v>
      </c>
      <c r="AC51" s="42">
        <f t="shared" ca="1" si="7"/>
        <v>0.49409256535977775</v>
      </c>
      <c r="AD51" s="42">
        <f ca="1">ROUND(_xlfn.NORM.INV(AC51,'Inputs and Outputs'!C$19,'Inputs and Outputs'!C$20),0)</f>
        <v>105</v>
      </c>
      <c r="AE51" s="42">
        <v>101</v>
      </c>
      <c r="AF51" s="42">
        <f t="shared" ca="1" si="8"/>
        <v>101</v>
      </c>
      <c r="AG51" s="42">
        <f ca="1">IF(AF51&gt;'Inputs and Outputs'!C$7,AF51-'Inputs and Outputs'!C$7,0)</f>
        <v>1</v>
      </c>
      <c r="AH51" s="43">
        <f ca="1">(AF51*'Inputs and Outputs'!C$8)-(AG51*'Inputs and Outputs'!C$10)</f>
        <v>3840</v>
      </c>
    </row>
    <row r="52" spans="1:34" x14ac:dyDescent="0.35">
      <c r="A52" s="44">
        <v>50</v>
      </c>
      <c r="B52" s="42" t="s">
        <v>24</v>
      </c>
      <c r="C52" s="42">
        <f t="shared" ca="1" si="0"/>
        <v>0.88734561548314383</v>
      </c>
      <c r="D52" s="42">
        <f ca="1">VLOOKUP(C52,'Inputs and Outputs'!B$24:C$33,2,TRUE)</f>
        <v>5</v>
      </c>
      <c r="E52" s="42">
        <f t="shared" ca="1" si="1"/>
        <v>0.73415729001271923</v>
      </c>
      <c r="F52" s="42">
        <f ca="1">ROUND(_xlfn.NORM.INV(E52,'Inputs and Outputs'!C$15,'Inputs and Outputs'!C$16),0)</f>
        <v>105</v>
      </c>
      <c r="G52" s="42">
        <v>101</v>
      </c>
      <c r="H52" s="42">
        <f t="shared" ca="1" si="2"/>
        <v>101</v>
      </c>
      <c r="I52" s="42">
        <f ca="1">IF(H52&gt;'Inputs and Outputs'!C$7,H52-'Inputs and Outputs'!C$7,0)</f>
        <v>1</v>
      </c>
      <c r="J52" s="43">
        <f ca="1">(H52*'Inputs and Outputs'!C$8)-(I52*'Inputs and Outputs'!C$9)</f>
        <v>4015</v>
      </c>
      <c r="M52" s="44">
        <v>50</v>
      </c>
      <c r="N52" s="42" t="s">
        <v>26</v>
      </c>
      <c r="O52" s="42">
        <f t="shared" ca="1" si="3"/>
        <v>0.28644156050687997</v>
      </c>
      <c r="P52" s="42">
        <f ca="1">VLOOKUP(O52,'Inputs and Outputs'!B$24:C$33,2)</f>
        <v>1</v>
      </c>
      <c r="Q52" s="42">
        <f t="shared" ca="1" si="4"/>
        <v>5.9916858702670828E-2</v>
      </c>
      <c r="R52" s="42">
        <f ca="1">ROUND(_xlfn.NORM.INV(Q52,'Inputs and Outputs'!C$17,'Inputs and Outputs'!C$18),0)</f>
        <v>95</v>
      </c>
      <c r="S52" s="42">
        <v>101</v>
      </c>
      <c r="T52" s="42">
        <f t="shared" ca="1" si="5"/>
        <v>95</v>
      </c>
      <c r="U52" s="42">
        <f ca="1">IF(T52&gt;'Inputs and Outputs'!C$7,T52-'Inputs and Outputs'!C$7,0)</f>
        <v>0</v>
      </c>
      <c r="V52" s="43">
        <f ca="1">(T52*'Inputs and Outputs'!C$8)-(U52*'Inputs and Outputs'!C$9)</f>
        <v>3800</v>
      </c>
      <c r="Y52" s="44">
        <v>50</v>
      </c>
      <c r="Z52" s="42" t="s">
        <v>29</v>
      </c>
      <c r="AA52" s="42">
        <f t="shared" ca="1" si="6"/>
        <v>0.44102933966438884</v>
      </c>
      <c r="AB52" s="42">
        <f ca="1">VLOOKUP(AA52,'Inputs and Outputs'!B$24:C$33,2)</f>
        <v>2</v>
      </c>
      <c r="AC52" s="42">
        <f t="shared" ca="1" si="7"/>
        <v>0.63916808563692418</v>
      </c>
      <c r="AD52" s="42">
        <f ca="1">ROUND(_xlfn.NORM.INV(AC52,'Inputs and Outputs'!C$19,'Inputs and Outputs'!C$20),0)</f>
        <v>107</v>
      </c>
      <c r="AE52" s="42">
        <v>101</v>
      </c>
      <c r="AF52" s="42">
        <f t="shared" ca="1" si="8"/>
        <v>101</v>
      </c>
      <c r="AG52" s="42">
        <f ca="1">IF(AF52&gt;'Inputs and Outputs'!C$7,AF52-'Inputs and Outputs'!C$7,0)</f>
        <v>1</v>
      </c>
      <c r="AH52" s="43">
        <f ca="1">(AF52*'Inputs and Outputs'!C$8)-(AG52*'Inputs and Outputs'!C$10)</f>
        <v>3840</v>
      </c>
    </row>
    <row r="53" spans="1:34" x14ac:dyDescent="0.35">
      <c r="A53" s="44">
        <v>51</v>
      </c>
      <c r="B53" s="42" t="s">
        <v>24</v>
      </c>
      <c r="C53" s="42">
        <f t="shared" ca="1" si="0"/>
        <v>0.52097736779427617</v>
      </c>
      <c r="D53" s="42">
        <f ca="1">VLOOKUP(C53,'Inputs and Outputs'!B$24:C$33,2,TRUE)</f>
        <v>2</v>
      </c>
      <c r="E53" s="42">
        <f t="shared" ca="1" si="1"/>
        <v>0.20969326923887532</v>
      </c>
      <c r="F53" s="42">
        <f ca="1">ROUND(_xlfn.NORM.INV(E53,'Inputs and Outputs'!C$15,'Inputs and Outputs'!C$16),0)</f>
        <v>96</v>
      </c>
      <c r="G53" s="42">
        <v>101</v>
      </c>
      <c r="H53" s="42">
        <f t="shared" ca="1" si="2"/>
        <v>96</v>
      </c>
      <c r="I53" s="42">
        <f ca="1">IF(H53&gt;'Inputs and Outputs'!C$7,H53-'Inputs and Outputs'!C$7,0)</f>
        <v>0</v>
      </c>
      <c r="J53" s="43">
        <f ca="1">(H53*'Inputs and Outputs'!C$8)-(I53*'Inputs and Outputs'!C$9)</f>
        <v>3840</v>
      </c>
      <c r="M53" s="44">
        <v>51</v>
      </c>
      <c r="N53" s="42" t="s">
        <v>26</v>
      </c>
      <c r="O53" s="42">
        <f t="shared" ca="1" si="3"/>
        <v>0.19584935893450994</v>
      </c>
      <c r="P53" s="42">
        <f ca="1">VLOOKUP(O53,'Inputs and Outputs'!B$24:C$33,2)</f>
        <v>1</v>
      </c>
      <c r="Q53" s="42">
        <f t="shared" ca="1" si="4"/>
        <v>0.30366168051860576</v>
      </c>
      <c r="R53" s="42">
        <f ca="1">ROUND(_xlfn.NORM.INV(Q53,'Inputs and Outputs'!C$17,'Inputs and Outputs'!C$18),0)</f>
        <v>100</v>
      </c>
      <c r="S53" s="42">
        <v>101</v>
      </c>
      <c r="T53" s="42">
        <f t="shared" ca="1" si="5"/>
        <v>100</v>
      </c>
      <c r="U53" s="42">
        <f ca="1">IF(T53&gt;'Inputs and Outputs'!C$7,T53-'Inputs and Outputs'!C$7,0)</f>
        <v>0</v>
      </c>
      <c r="V53" s="43">
        <f ca="1">(T53*'Inputs and Outputs'!C$8)-(U53*'Inputs and Outputs'!C$9)</f>
        <v>4000</v>
      </c>
      <c r="Y53" s="44">
        <v>51</v>
      </c>
      <c r="Z53" s="42" t="s">
        <v>29</v>
      </c>
      <c r="AA53" s="42">
        <f t="shared" ca="1" si="6"/>
        <v>6.6299313356860679E-2</v>
      </c>
      <c r="AB53" s="42">
        <f ca="1">VLOOKUP(AA53,'Inputs and Outputs'!B$24:C$33,2)</f>
        <v>0</v>
      </c>
      <c r="AC53" s="42">
        <f t="shared" ca="1" si="7"/>
        <v>0.11261383068740816</v>
      </c>
      <c r="AD53" s="42">
        <f ca="1">ROUND(_xlfn.NORM.INV(AC53,'Inputs and Outputs'!C$19,'Inputs and Outputs'!C$20),0)</f>
        <v>99</v>
      </c>
      <c r="AE53" s="42">
        <v>101</v>
      </c>
      <c r="AF53" s="42">
        <f t="shared" ca="1" si="8"/>
        <v>99</v>
      </c>
      <c r="AG53" s="42">
        <f ca="1">IF(AF53&gt;'Inputs and Outputs'!C$7,AF53-'Inputs and Outputs'!C$7,0)</f>
        <v>0</v>
      </c>
      <c r="AH53" s="43">
        <f ca="1">(AF53*'Inputs and Outputs'!C$8)-(AG53*'Inputs and Outputs'!C$10)</f>
        <v>3960</v>
      </c>
    </row>
    <row r="54" spans="1:34" x14ac:dyDescent="0.35">
      <c r="A54" s="44">
        <v>52</v>
      </c>
      <c r="B54" s="42" t="s">
        <v>24</v>
      </c>
      <c r="C54" s="42">
        <f t="shared" ca="1" si="0"/>
        <v>0.98416857131495805</v>
      </c>
      <c r="D54" s="42">
        <f ca="1">VLOOKUP(C54,'Inputs and Outputs'!B$24:C$33,2,TRUE)</f>
        <v>7</v>
      </c>
      <c r="E54" s="42">
        <f t="shared" ca="1" si="1"/>
        <v>0.18182742977758914</v>
      </c>
      <c r="F54" s="42">
        <f ca="1">ROUND(_xlfn.NORM.INV(E54,'Inputs and Outputs'!C$15,'Inputs and Outputs'!C$16),0)</f>
        <v>96</v>
      </c>
      <c r="G54" s="42">
        <v>101</v>
      </c>
      <c r="H54" s="42">
        <f t="shared" ca="1" si="2"/>
        <v>96</v>
      </c>
      <c r="I54" s="42">
        <f ca="1">IF(H54&gt;'Inputs and Outputs'!C$7,H54-'Inputs and Outputs'!C$7,0)</f>
        <v>0</v>
      </c>
      <c r="J54" s="43">
        <f ca="1">(H54*'Inputs and Outputs'!C$8)-(I54*'Inputs and Outputs'!C$9)</f>
        <v>3840</v>
      </c>
      <c r="M54" s="44">
        <v>52</v>
      </c>
      <c r="N54" s="42" t="s">
        <v>26</v>
      </c>
      <c r="O54" s="42">
        <f t="shared" ca="1" si="3"/>
        <v>0.32673099867740063</v>
      </c>
      <c r="P54" s="42">
        <f ca="1">VLOOKUP(O54,'Inputs and Outputs'!B$24:C$33,2)</f>
        <v>1</v>
      </c>
      <c r="Q54" s="42">
        <f t="shared" ca="1" si="4"/>
        <v>0.94979008531346754</v>
      </c>
      <c r="R54" s="42">
        <f ca="1">ROUND(_xlfn.NORM.INV(Q54,'Inputs and Outputs'!C$17,'Inputs and Outputs'!C$18),0)</f>
        <v>111</v>
      </c>
      <c r="S54" s="42">
        <v>101</v>
      </c>
      <c r="T54" s="42">
        <f t="shared" ca="1" si="5"/>
        <v>101</v>
      </c>
      <c r="U54" s="42">
        <f ca="1">IF(T54&gt;'Inputs and Outputs'!C$7,T54-'Inputs and Outputs'!C$7,0)</f>
        <v>1</v>
      </c>
      <c r="V54" s="43">
        <f ca="1">(T54*'Inputs and Outputs'!C$8)-(U54*'Inputs and Outputs'!C$9)</f>
        <v>4015</v>
      </c>
      <c r="Y54" s="44">
        <v>52</v>
      </c>
      <c r="Z54" s="42" t="s">
        <v>29</v>
      </c>
      <c r="AA54" s="42">
        <f t="shared" ca="1" si="6"/>
        <v>0.13925444377901774</v>
      </c>
      <c r="AB54" s="42">
        <f ca="1">VLOOKUP(AA54,'Inputs and Outputs'!B$24:C$33,2)</f>
        <v>0</v>
      </c>
      <c r="AC54" s="42">
        <f t="shared" ca="1" si="7"/>
        <v>0.60415451593272851</v>
      </c>
      <c r="AD54" s="42">
        <f ca="1">ROUND(_xlfn.NORM.INV(AC54,'Inputs and Outputs'!C$19,'Inputs and Outputs'!C$20),0)</f>
        <v>106</v>
      </c>
      <c r="AE54" s="42">
        <v>101</v>
      </c>
      <c r="AF54" s="42">
        <f t="shared" ca="1" si="8"/>
        <v>101</v>
      </c>
      <c r="AG54" s="42">
        <f ca="1">IF(AF54&gt;'Inputs and Outputs'!C$7,AF54-'Inputs and Outputs'!C$7,0)</f>
        <v>1</v>
      </c>
      <c r="AH54" s="43">
        <f ca="1">(AF54*'Inputs and Outputs'!C$8)-(AG54*'Inputs and Outputs'!C$10)</f>
        <v>3840</v>
      </c>
    </row>
    <row r="55" spans="1:34" x14ac:dyDescent="0.35">
      <c r="A55" s="44">
        <v>53</v>
      </c>
      <c r="B55" s="42" t="s">
        <v>24</v>
      </c>
      <c r="C55" s="42">
        <f t="shared" ca="1" si="0"/>
        <v>0.74334399268895612</v>
      </c>
      <c r="D55" s="42">
        <f ca="1">VLOOKUP(C55,'Inputs and Outputs'!B$24:C$33,2,TRUE)</f>
        <v>3</v>
      </c>
      <c r="E55" s="42">
        <f t="shared" ca="1" si="1"/>
        <v>0.67740736086582887</v>
      </c>
      <c r="F55" s="42">
        <f ca="1">ROUND(_xlfn.NORM.INV(E55,'Inputs and Outputs'!C$15,'Inputs and Outputs'!C$16),0)</f>
        <v>104</v>
      </c>
      <c r="G55" s="42">
        <v>101</v>
      </c>
      <c r="H55" s="42">
        <f t="shared" ca="1" si="2"/>
        <v>101</v>
      </c>
      <c r="I55" s="42">
        <f ca="1">IF(H55&gt;'Inputs and Outputs'!C$7,H55-'Inputs and Outputs'!C$7,0)</f>
        <v>1</v>
      </c>
      <c r="J55" s="43">
        <f ca="1">(H55*'Inputs and Outputs'!C$8)-(I55*'Inputs and Outputs'!C$9)</f>
        <v>4015</v>
      </c>
      <c r="M55" s="44">
        <v>53</v>
      </c>
      <c r="N55" s="42" t="s">
        <v>26</v>
      </c>
      <c r="O55" s="42">
        <f t="shared" ca="1" si="3"/>
        <v>0.28281418988187312</v>
      </c>
      <c r="P55" s="42">
        <f ca="1">VLOOKUP(O55,'Inputs and Outputs'!B$24:C$33,2)</f>
        <v>1</v>
      </c>
      <c r="Q55" s="42">
        <f t="shared" ca="1" si="4"/>
        <v>0.30710165398997757</v>
      </c>
      <c r="R55" s="42">
        <f ca="1">ROUND(_xlfn.NORM.INV(Q55,'Inputs and Outputs'!C$17,'Inputs and Outputs'!C$18),0)</f>
        <v>100</v>
      </c>
      <c r="S55" s="42">
        <v>101</v>
      </c>
      <c r="T55" s="42">
        <f t="shared" ca="1" si="5"/>
        <v>100</v>
      </c>
      <c r="U55" s="42">
        <f ca="1">IF(T55&gt;'Inputs and Outputs'!C$7,T55-'Inputs and Outputs'!C$7,0)</f>
        <v>0</v>
      </c>
      <c r="V55" s="43">
        <f ca="1">(T55*'Inputs and Outputs'!C$8)-(U55*'Inputs and Outputs'!C$9)</f>
        <v>4000</v>
      </c>
      <c r="Y55" s="44">
        <v>53</v>
      </c>
      <c r="Z55" s="42" t="s">
        <v>29</v>
      </c>
      <c r="AA55" s="42">
        <f t="shared" ca="1" si="6"/>
        <v>0.70678386132982329</v>
      </c>
      <c r="AB55" s="42">
        <f ca="1">VLOOKUP(AA55,'Inputs and Outputs'!B$24:C$33,2)</f>
        <v>3</v>
      </c>
      <c r="AC55" s="42">
        <f t="shared" ca="1" si="7"/>
        <v>0.61428092235523979</v>
      </c>
      <c r="AD55" s="42">
        <f ca="1">ROUND(_xlfn.NORM.INV(AC55,'Inputs and Outputs'!C$19,'Inputs and Outputs'!C$20),0)</f>
        <v>106</v>
      </c>
      <c r="AE55" s="42">
        <v>101</v>
      </c>
      <c r="AF55" s="42">
        <f t="shared" ca="1" si="8"/>
        <v>101</v>
      </c>
      <c r="AG55" s="42">
        <f ca="1">IF(AF55&gt;'Inputs and Outputs'!C$7,AF55-'Inputs and Outputs'!C$7,0)</f>
        <v>1</v>
      </c>
      <c r="AH55" s="43">
        <f ca="1">(AF55*'Inputs and Outputs'!C$8)-(AG55*'Inputs and Outputs'!C$10)</f>
        <v>3840</v>
      </c>
    </row>
    <row r="56" spans="1:34" x14ac:dyDescent="0.35">
      <c r="A56" s="44">
        <v>54</v>
      </c>
      <c r="B56" s="42" t="s">
        <v>24</v>
      </c>
      <c r="C56" s="42">
        <f t="shared" ca="1" si="0"/>
        <v>0.81760489392888624</v>
      </c>
      <c r="D56" s="42">
        <f ca="1">VLOOKUP(C56,'Inputs and Outputs'!B$24:C$33,2,TRUE)</f>
        <v>4</v>
      </c>
      <c r="E56" s="42">
        <f t="shared" ca="1" si="1"/>
        <v>0.74302295655243622</v>
      </c>
      <c r="F56" s="42">
        <f ca="1">ROUND(_xlfn.NORM.INV(E56,'Inputs and Outputs'!C$15,'Inputs and Outputs'!C$16),0)</f>
        <v>105</v>
      </c>
      <c r="G56" s="42">
        <v>101</v>
      </c>
      <c r="H56" s="42">
        <f t="shared" ca="1" si="2"/>
        <v>101</v>
      </c>
      <c r="I56" s="42">
        <f ca="1">IF(H56&gt;'Inputs and Outputs'!C$7,H56-'Inputs and Outputs'!C$7,0)</f>
        <v>1</v>
      </c>
      <c r="J56" s="43">
        <f ca="1">(H56*'Inputs and Outputs'!C$8)-(I56*'Inputs and Outputs'!C$9)</f>
        <v>4015</v>
      </c>
      <c r="M56" s="44">
        <v>54</v>
      </c>
      <c r="N56" s="42" t="s">
        <v>26</v>
      </c>
      <c r="O56" s="42">
        <f t="shared" ca="1" si="3"/>
        <v>0.51978408454073932</v>
      </c>
      <c r="P56" s="42">
        <f ca="1">VLOOKUP(O56,'Inputs and Outputs'!B$24:C$33,2)</f>
        <v>2</v>
      </c>
      <c r="Q56" s="42">
        <f t="shared" ca="1" si="4"/>
        <v>0.70710330881361771</v>
      </c>
      <c r="R56" s="42">
        <f ca="1">ROUND(_xlfn.NORM.INV(Q56,'Inputs and Outputs'!C$17,'Inputs and Outputs'!C$18),0)</f>
        <v>106</v>
      </c>
      <c r="S56" s="42">
        <v>101</v>
      </c>
      <c r="T56" s="42">
        <f t="shared" ca="1" si="5"/>
        <v>101</v>
      </c>
      <c r="U56" s="42">
        <f ca="1">IF(T56&gt;'Inputs and Outputs'!C$7,T56-'Inputs and Outputs'!C$7,0)</f>
        <v>1</v>
      </c>
      <c r="V56" s="43">
        <f ca="1">(T56*'Inputs and Outputs'!C$8)-(U56*'Inputs and Outputs'!C$9)</f>
        <v>4015</v>
      </c>
      <c r="Y56" s="44">
        <v>54</v>
      </c>
      <c r="Z56" s="42" t="s">
        <v>29</v>
      </c>
      <c r="AA56" s="42">
        <f t="shared" ca="1" si="6"/>
        <v>0.42558294677563502</v>
      </c>
      <c r="AB56" s="42">
        <f ca="1">VLOOKUP(AA56,'Inputs and Outputs'!B$24:C$33,2)</f>
        <v>2</v>
      </c>
      <c r="AC56" s="42">
        <f t="shared" ca="1" si="7"/>
        <v>0.25540163745572897</v>
      </c>
      <c r="AD56" s="42">
        <f ca="1">ROUND(_xlfn.NORM.INV(AC56,'Inputs and Outputs'!C$19,'Inputs and Outputs'!C$20),0)</f>
        <v>102</v>
      </c>
      <c r="AE56" s="42">
        <v>101</v>
      </c>
      <c r="AF56" s="42">
        <f t="shared" ca="1" si="8"/>
        <v>101</v>
      </c>
      <c r="AG56" s="42">
        <f ca="1">IF(AF56&gt;'Inputs and Outputs'!C$7,AF56-'Inputs and Outputs'!C$7,0)</f>
        <v>1</v>
      </c>
      <c r="AH56" s="43">
        <f ca="1">(AF56*'Inputs and Outputs'!C$8)-(AG56*'Inputs and Outputs'!C$10)</f>
        <v>3840</v>
      </c>
    </row>
    <row r="57" spans="1:34" x14ac:dyDescent="0.35">
      <c r="A57" s="44">
        <v>55</v>
      </c>
      <c r="B57" s="42" t="s">
        <v>24</v>
      </c>
      <c r="C57" s="42">
        <f t="shared" ca="1" si="0"/>
        <v>0.63625051175143821</v>
      </c>
      <c r="D57" s="42">
        <f ca="1">VLOOKUP(C57,'Inputs and Outputs'!B$24:C$33,2,TRUE)</f>
        <v>3</v>
      </c>
      <c r="E57" s="42">
        <f t="shared" ca="1" si="1"/>
        <v>0.28664637818715044</v>
      </c>
      <c r="F57" s="42">
        <f ca="1">ROUND(_xlfn.NORM.INV(E57,'Inputs and Outputs'!C$15,'Inputs and Outputs'!C$16),0)</f>
        <v>98</v>
      </c>
      <c r="G57" s="42">
        <v>101</v>
      </c>
      <c r="H57" s="42">
        <f t="shared" ca="1" si="2"/>
        <v>98</v>
      </c>
      <c r="I57" s="42">
        <f ca="1">IF(H57&gt;'Inputs and Outputs'!C$7,H57-'Inputs and Outputs'!C$7,0)</f>
        <v>0</v>
      </c>
      <c r="J57" s="43">
        <f ca="1">(H57*'Inputs and Outputs'!C$8)-(I57*'Inputs and Outputs'!C$9)</f>
        <v>3920</v>
      </c>
      <c r="M57" s="44">
        <v>55</v>
      </c>
      <c r="N57" s="42" t="s">
        <v>26</v>
      </c>
      <c r="O57" s="42">
        <f t="shared" ca="1" si="3"/>
        <v>0.10636708861446131</v>
      </c>
      <c r="P57" s="42">
        <f ca="1">VLOOKUP(O57,'Inputs and Outputs'!B$24:C$33,2)</f>
        <v>0</v>
      </c>
      <c r="Q57" s="42">
        <f t="shared" ca="1" si="4"/>
        <v>0.7896154063718317</v>
      </c>
      <c r="R57" s="42">
        <f ca="1">ROUND(_xlfn.NORM.INV(Q57,'Inputs and Outputs'!C$17,'Inputs and Outputs'!C$18),0)</f>
        <v>107</v>
      </c>
      <c r="S57" s="42">
        <v>101</v>
      </c>
      <c r="T57" s="42">
        <f t="shared" ca="1" si="5"/>
        <v>101</v>
      </c>
      <c r="U57" s="42">
        <f ca="1">IF(T57&gt;'Inputs and Outputs'!C$7,T57-'Inputs and Outputs'!C$7,0)</f>
        <v>1</v>
      </c>
      <c r="V57" s="43">
        <f ca="1">(T57*'Inputs and Outputs'!C$8)-(U57*'Inputs and Outputs'!C$9)</f>
        <v>4015</v>
      </c>
      <c r="Y57" s="44">
        <v>55</v>
      </c>
      <c r="Z57" s="42" t="s">
        <v>29</v>
      </c>
      <c r="AA57" s="42">
        <f t="shared" ca="1" si="6"/>
        <v>0.13330392974157301</v>
      </c>
      <c r="AB57" s="42">
        <f ca="1">VLOOKUP(AA57,'Inputs and Outputs'!B$24:C$33,2)</f>
        <v>0</v>
      </c>
      <c r="AC57" s="42">
        <f t="shared" ca="1" si="7"/>
        <v>0.36615871376876574</v>
      </c>
      <c r="AD57" s="42">
        <f ca="1">ROUND(_xlfn.NORM.INV(AC57,'Inputs and Outputs'!C$19,'Inputs and Outputs'!C$20),0)</f>
        <v>103</v>
      </c>
      <c r="AE57" s="42">
        <v>101</v>
      </c>
      <c r="AF57" s="42">
        <f t="shared" ca="1" si="8"/>
        <v>101</v>
      </c>
      <c r="AG57" s="42">
        <f ca="1">IF(AF57&gt;'Inputs and Outputs'!C$7,AF57-'Inputs and Outputs'!C$7,0)</f>
        <v>1</v>
      </c>
      <c r="AH57" s="43">
        <f ca="1">(AF57*'Inputs and Outputs'!C$8)-(AG57*'Inputs and Outputs'!C$10)</f>
        <v>3840</v>
      </c>
    </row>
    <row r="58" spans="1:34" x14ac:dyDescent="0.35">
      <c r="A58" s="44">
        <v>56</v>
      </c>
      <c r="B58" s="42" t="s">
        <v>24</v>
      </c>
      <c r="C58" s="42">
        <f t="shared" ca="1" si="0"/>
        <v>1.8690171872485006E-2</v>
      </c>
      <c r="D58" s="42">
        <f ca="1">VLOOKUP(C58,'Inputs and Outputs'!B$24:C$33,2,TRUE)</f>
        <v>0</v>
      </c>
      <c r="E58" s="42">
        <f t="shared" ca="1" si="1"/>
        <v>0.53253100254213503</v>
      </c>
      <c r="F58" s="42">
        <f ca="1">ROUND(_xlfn.NORM.INV(E58,'Inputs and Outputs'!C$15,'Inputs and Outputs'!C$16),0)</f>
        <v>101</v>
      </c>
      <c r="G58" s="42">
        <v>101</v>
      </c>
      <c r="H58" s="42">
        <f t="shared" ca="1" si="2"/>
        <v>101</v>
      </c>
      <c r="I58" s="42">
        <f ca="1">IF(H58&gt;'Inputs and Outputs'!C$7,H58-'Inputs and Outputs'!C$7,0)</f>
        <v>1</v>
      </c>
      <c r="J58" s="43">
        <f ca="1">(H58*'Inputs and Outputs'!C$8)-(I58*'Inputs and Outputs'!C$9)</f>
        <v>4015</v>
      </c>
      <c r="M58" s="44">
        <v>56</v>
      </c>
      <c r="N58" s="42" t="s">
        <v>26</v>
      </c>
      <c r="O58" s="42">
        <f t="shared" ca="1" si="3"/>
        <v>0.85315418172357493</v>
      </c>
      <c r="P58" s="42">
        <f ca="1">VLOOKUP(O58,'Inputs and Outputs'!B$24:C$33,2)</f>
        <v>4</v>
      </c>
      <c r="Q58" s="42">
        <f t="shared" ca="1" si="4"/>
        <v>6.9287120661084667E-2</v>
      </c>
      <c r="R58" s="42">
        <f ca="1">ROUND(_xlfn.NORM.INV(Q58,'Inputs and Outputs'!C$17,'Inputs and Outputs'!C$18),0)</f>
        <v>96</v>
      </c>
      <c r="S58" s="42">
        <v>101</v>
      </c>
      <c r="T58" s="42">
        <f t="shared" ca="1" si="5"/>
        <v>96</v>
      </c>
      <c r="U58" s="42">
        <f ca="1">IF(T58&gt;'Inputs and Outputs'!C$7,T58-'Inputs and Outputs'!C$7,0)</f>
        <v>0</v>
      </c>
      <c r="V58" s="43">
        <f ca="1">(T58*'Inputs and Outputs'!C$8)-(U58*'Inputs and Outputs'!C$9)</f>
        <v>3840</v>
      </c>
      <c r="Y58" s="44">
        <v>56</v>
      </c>
      <c r="Z58" s="42" t="s">
        <v>29</v>
      </c>
      <c r="AA58" s="42">
        <f t="shared" ca="1" si="6"/>
        <v>0.52770319538341515</v>
      </c>
      <c r="AB58" s="42">
        <f ca="1">VLOOKUP(AA58,'Inputs and Outputs'!B$24:C$33,2)</f>
        <v>2</v>
      </c>
      <c r="AC58" s="42">
        <f t="shared" ca="1" si="7"/>
        <v>0.63802199080194666</v>
      </c>
      <c r="AD58" s="42">
        <f ca="1">ROUND(_xlfn.NORM.INV(AC58,'Inputs and Outputs'!C$19,'Inputs and Outputs'!C$20),0)</f>
        <v>107</v>
      </c>
      <c r="AE58" s="42">
        <v>101</v>
      </c>
      <c r="AF58" s="42">
        <f t="shared" ca="1" si="8"/>
        <v>101</v>
      </c>
      <c r="AG58" s="42">
        <f ca="1">IF(AF58&gt;'Inputs and Outputs'!C$7,AF58-'Inputs and Outputs'!C$7,0)</f>
        <v>1</v>
      </c>
      <c r="AH58" s="43">
        <f ca="1">(AF58*'Inputs and Outputs'!C$8)-(AG58*'Inputs and Outputs'!C$10)</f>
        <v>3840</v>
      </c>
    </row>
    <row r="59" spans="1:34" x14ac:dyDescent="0.35">
      <c r="A59" s="44">
        <v>57</v>
      </c>
      <c r="B59" s="42" t="s">
        <v>24</v>
      </c>
      <c r="C59" s="42">
        <f t="shared" ca="1" si="0"/>
        <v>9.8158454942583351E-2</v>
      </c>
      <c r="D59" s="42">
        <f ca="1">VLOOKUP(C59,'Inputs and Outputs'!B$24:C$33,2,TRUE)</f>
        <v>0</v>
      </c>
      <c r="E59" s="42">
        <f t="shared" ca="1" si="1"/>
        <v>0.54434009254645155</v>
      </c>
      <c r="F59" s="42">
        <f ca="1">ROUND(_xlfn.NORM.INV(E59,'Inputs and Outputs'!C$15,'Inputs and Outputs'!C$16),0)</f>
        <v>102</v>
      </c>
      <c r="G59" s="42">
        <v>101</v>
      </c>
      <c r="H59" s="42">
        <f t="shared" ca="1" si="2"/>
        <v>101</v>
      </c>
      <c r="I59" s="42">
        <f ca="1">IF(H59&gt;'Inputs and Outputs'!C$7,H59-'Inputs and Outputs'!C$7,0)</f>
        <v>1</v>
      </c>
      <c r="J59" s="43">
        <f ca="1">(H59*'Inputs and Outputs'!C$8)-(I59*'Inputs and Outputs'!C$9)</f>
        <v>4015</v>
      </c>
      <c r="M59" s="44">
        <v>57</v>
      </c>
      <c r="N59" s="42" t="s">
        <v>26</v>
      </c>
      <c r="O59" s="42">
        <f t="shared" ca="1" si="3"/>
        <v>0.47908716666730888</v>
      </c>
      <c r="P59" s="42">
        <f ca="1">VLOOKUP(O59,'Inputs and Outputs'!B$24:C$33,2)</f>
        <v>2</v>
      </c>
      <c r="Q59" s="42">
        <f t="shared" ca="1" si="4"/>
        <v>0.24630386101405433</v>
      </c>
      <c r="R59" s="42">
        <f ca="1">ROUND(_xlfn.NORM.INV(Q59,'Inputs and Outputs'!C$17,'Inputs and Outputs'!C$18),0)</f>
        <v>100</v>
      </c>
      <c r="S59" s="42">
        <v>101</v>
      </c>
      <c r="T59" s="42">
        <f t="shared" ca="1" si="5"/>
        <v>100</v>
      </c>
      <c r="U59" s="42">
        <f ca="1">IF(T59&gt;'Inputs and Outputs'!C$7,T59-'Inputs and Outputs'!C$7,0)</f>
        <v>0</v>
      </c>
      <c r="V59" s="43">
        <f ca="1">(T59*'Inputs and Outputs'!C$8)-(U59*'Inputs and Outputs'!C$9)</f>
        <v>4000</v>
      </c>
      <c r="Y59" s="44">
        <v>57</v>
      </c>
      <c r="Z59" s="42" t="s">
        <v>29</v>
      </c>
      <c r="AA59" s="42">
        <f t="shared" ca="1" si="6"/>
        <v>0.62964639506704212</v>
      </c>
      <c r="AB59" s="42">
        <f ca="1">VLOOKUP(AA59,'Inputs and Outputs'!B$24:C$33,2)</f>
        <v>3</v>
      </c>
      <c r="AC59" s="42">
        <f t="shared" ca="1" si="7"/>
        <v>0.57578489434436497</v>
      </c>
      <c r="AD59" s="42">
        <f ca="1">ROUND(_xlfn.NORM.INV(AC59,'Inputs and Outputs'!C$19,'Inputs and Outputs'!C$20),0)</f>
        <v>106</v>
      </c>
      <c r="AE59" s="42">
        <v>101</v>
      </c>
      <c r="AF59" s="42">
        <f t="shared" ca="1" si="8"/>
        <v>101</v>
      </c>
      <c r="AG59" s="42">
        <f ca="1">IF(AF59&gt;'Inputs and Outputs'!C$7,AF59-'Inputs and Outputs'!C$7,0)</f>
        <v>1</v>
      </c>
      <c r="AH59" s="43">
        <f ca="1">(AF59*'Inputs and Outputs'!C$8)-(AG59*'Inputs and Outputs'!C$10)</f>
        <v>3840</v>
      </c>
    </row>
    <row r="60" spans="1:34" x14ac:dyDescent="0.35">
      <c r="A60" s="44">
        <v>58</v>
      </c>
      <c r="B60" s="42" t="s">
        <v>24</v>
      </c>
      <c r="C60" s="42">
        <f t="shared" ca="1" si="0"/>
        <v>0.97161961651833217</v>
      </c>
      <c r="D60" s="42">
        <f ca="1">VLOOKUP(C60,'Inputs and Outputs'!B$24:C$33,2,TRUE)</f>
        <v>6</v>
      </c>
      <c r="E60" s="42">
        <f t="shared" ca="1" si="1"/>
        <v>0.79518972600516258</v>
      </c>
      <c r="F60" s="42">
        <f ca="1">ROUND(_xlfn.NORM.INV(E60,'Inputs and Outputs'!C$15,'Inputs and Outputs'!C$16),0)</f>
        <v>106</v>
      </c>
      <c r="G60" s="42">
        <v>101</v>
      </c>
      <c r="H60" s="42">
        <f t="shared" ca="1" si="2"/>
        <v>101</v>
      </c>
      <c r="I60" s="42">
        <f ca="1">IF(H60&gt;'Inputs and Outputs'!C$7,H60-'Inputs and Outputs'!C$7,0)</f>
        <v>1</v>
      </c>
      <c r="J60" s="43">
        <f ca="1">(H60*'Inputs and Outputs'!C$8)-(I60*'Inputs and Outputs'!C$9)</f>
        <v>4015</v>
      </c>
      <c r="M60" s="44">
        <v>58</v>
      </c>
      <c r="N60" s="42" t="s">
        <v>26</v>
      </c>
      <c r="O60" s="42">
        <f t="shared" ca="1" si="3"/>
        <v>0.70781060259009043</v>
      </c>
      <c r="P60" s="42">
        <f ca="1">VLOOKUP(O60,'Inputs and Outputs'!B$24:C$33,2)</f>
        <v>3</v>
      </c>
      <c r="Q60" s="42">
        <f t="shared" ca="1" si="4"/>
        <v>0.8485787930685843</v>
      </c>
      <c r="R60" s="42">
        <f ca="1">ROUND(_xlfn.NORM.INV(Q60,'Inputs and Outputs'!C$17,'Inputs and Outputs'!C$18),0)</f>
        <v>108</v>
      </c>
      <c r="S60" s="42">
        <v>101</v>
      </c>
      <c r="T60" s="42">
        <f t="shared" ca="1" si="5"/>
        <v>101</v>
      </c>
      <c r="U60" s="42">
        <f ca="1">IF(T60&gt;'Inputs and Outputs'!C$7,T60-'Inputs and Outputs'!C$7,0)</f>
        <v>1</v>
      </c>
      <c r="V60" s="43">
        <f ca="1">(T60*'Inputs and Outputs'!C$8)-(U60*'Inputs and Outputs'!C$9)</f>
        <v>4015</v>
      </c>
      <c r="Y60" s="44">
        <v>58</v>
      </c>
      <c r="Z60" s="42" t="s">
        <v>29</v>
      </c>
      <c r="AA60" s="42">
        <f t="shared" ca="1" si="6"/>
        <v>0.91417372917806383</v>
      </c>
      <c r="AB60" s="42">
        <f ca="1">VLOOKUP(AA60,'Inputs and Outputs'!B$24:C$33,2)</f>
        <v>5</v>
      </c>
      <c r="AC60" s="42">
        <f t="shared" ca="1" si="7"/>
        <v>6.6385092008327318E-2</v>
      </c>
      <c r="AD60" s="42">
        <f ca="1">ROUND(_xlfn.NORM.INV(AC60,'Inputs and Outputs'!C$19,'Inputs and Outputs'!C$20),0)</f>
        <v>97</v>
      </c>
      <c r="AE60" s="42">
        <v>101</v>
      </c>
      <c r="AF60" s="42">
        <f t="shared" ca="1" si="8"/>
        <v>97</v>
      </c>
      <c r="AG60" s="42">
        <f ca="1">IF(AF60&gt;'Inputs and Outputs'!C$7,AF60-'Inputs and Outputs'!C$7,0)</f>
        <v>0</v>
      </c>
      <c r="AH60" s="43">
        <f ca="1">(AF60*'Inputs and Outputs'!C$8)-(AG60*'Inputs and Outputs'!C$10)</f>
        <v>3880</v>
      </c>
    </row>
    <row r="61" spans="1:34" x14ac:dyDescent="0.35">
      <c r="A61" s="44">
        <v>59</v>
      </c>
      <c r="B61" s="42" t="s">
        <v>24</v>
      </c>
      <c r="C61" s="42">
        <f t="shared" ca="1" si="0"/>
        <v>0.10762816999846914</v>
      </c>
      <c r="D61" s="42">
        <f ca="1">VLOOKUP(C61,'Inputs and Outputs'!B$24:C$33,2,TRUE)</f>
        <v>0</v>
      </c>
      <c r="E61" s="42">
        <f t="shared" ca="1" si="1"/>
        <v>0.57936824680585064</v>
      </c>
      <c r="F61" s="42">
        <f ca="1">ROUND(_xlfn.NORM.INV(E61,'Inputs and Outputs'!C$15,'Inputs and Outputs'!C$16),0)</f>
        <v>102</v>
      </c>
      <c r="G61" s="42">
        <v>101</v>
      </c>
      <c r="H61" s="42">
        <f t="shared" ca="1" si="2"/>
        <v>101</v>
      </c>
      <c r="I61" s="42">
        <f ca="1">IF(H61&gt;'Inputs and Outputs'!C$7,H61-'Inputs and Outputs'!C$7,0)</f>
        <v>1</v>
      </c>
      <c r="J61" s="43">
        <f ca="1">(H61*'Inputs and Outputs'!C$8)-(I61*'Inputs and Outputs'!C$9)</f>
        <v>4015</v>
      </c>
      <c r="M61" s="44">
        <v>59</v>
      </c>
      <c r="N61" s="42" t="s">
        <v>26</v>
      </c>
      <c r="O61" s="42">
        <f t="shared" ca="1" si="3"/>
        <v>0.18213429917126089</v>
      </c>
      <c r="P61" s="42">
        <f ca="1">VLOOKUP(O61,'Inputs and Outputs'!B$24:C$33,2)</f>
        <v>1</v>
      </c>
      <c r="Q61" s="42">
        <f t="shared" ca="1" si="4"/>
        <v>0.47611050681212419</v>
      </c>
      <c r="R61" s="42">
        <f ca="1">ROUND(_xlfn.NORM.INV(Q61,'Inputs and Outputs'!C$17,'Inputs and Outputs'!C$18),0)</f>
        <v>103</v>
      </c>
      <c r="S61" s="42">
        <v>101</v>
      </c>
      <c r="T61" s="42">
        <f t="shared" ca="1" si="5"/>
        <v>101</v>
      </c>
      <c r="U61" s="42">
        <f ca="1">IF(T61&gt;'Inputs and Outputs'!C$7,T61-'Inputs and Outputs'!C$7,0)</f>
        <v>1</v>
      </c>
      <c r="V61" s="43">
        <f ca="1">(T61*'Inputs and Outputs'!C$8)-(U61*'Inputs and Outputs'!C$9)</f>
        <v>4015</v>
      </c>
      <c r="Y61" s="44">
        <v>59</v>
      </c>
      <c r="Z61" s="42" t="s">
        <v>29</v>
      </c>
      <c r="AA61" s="42">
        <f t="shared" ca="1" si="6"/>
        <v>9.7356321821939873E-2</v>
      </c>
      <c r="AB61" s="42">
        <f ca="1">VLOOKUP(AA61,'Inputs and Outputs'!B$24:C$33,2)</f>
        <v>0</v>
      </c>
      <c r="AC61" s="42">
        <f t="shared" ca="1" si="7"/>
        <v>0.79928706973238206</v>
      </c>
      <c r="AD61" s="42">
        <f ca="1">ROUND(_xlfn.NORM.INV(AC61,'Inputs and Outputs'!C$19,'Inputs and Outputs'!C$20),0)</f>
        <v>109</v>
      </c>
      <c r="AE61" s="42">
        <v>101</v>
      </c>
      <c r="AF61" s="42">
        <f t="shared" ca="1" si="8"/>
        <v>101</v>
      </c>
      <c r="AG61" s="42">
        <f ca="1">IF(AF61&gt;'Inputs and Outputs'!C$7,AF61-'Inputs and Outputs'!C$7,0)</f>
        <v>1</v>
      </c>
      <c r="AH61" s="43">
        <f ca="1">(AF61*'Inputs and Outputs'!C$8)-(AG61*'Inputs and Outputs'!C$10)</f>
        <v>3840</v>
      </c>
    </row>
    <row r="62" spans="1:34" x14ac:dyDescent="0.35">
      <c r="A62" s="44">
        <v>60</v>
      </c>
      <c r="B62" s="42" t="s">
        <v>24</v>
      </c>
      <c r="C62" s="42">
        <f t="shared" ca="1" si="0"/>
        <v>0.67726024855239864</v>
      </c>
      <c r="D62" s="42">
        <f ca="1">VLOOKUP(C62,'Inputs and Outputs'!B$24:C$33,2,TRUE)</f>
        <v>3</v>
      </c>
      <c r="E62" s="42">
        <f t="shared" ca="1" si="1"/>
        <v>1.0382415869964912E-2</v>
      </c>
      <c r="F62" s="42">
        <f ca="1">ROUND(_xlfn.NORM.INV(E62,'Inputs and Outputs'!C$15,'Inputs and Outputs'!C$16),0)</f>
        <v>87</v>
      </c>
      <c r="G62" s="42">
        <v>101</v>
      </c>
      <c r="H62" s="42">
        <f t="shared" ca="1" si="2"/>
        <v>87</v>
      </c>
      <c r="I62" s="42">
        <f ca="1">IF(H62&gt;'Inputs and Outputs'!C$7,H62-'Inputs and Outputs'!C$7,0)</f>
        <v>0</v>
      </c>
      <c r="J62" s="43">
        <f ca="1">(H62*'Inputs and Outputs'!C$8)-(I62*'Inputs and Outputs'!C$9)</f>
        <v>3480</v>
      </c>
      <c r="M62" s="44">
        <v>60</v>
      </c>
      <c r="N62" s="42" t="s">
        <v>26</v>
      </c>
      <c r="O62" s="42">
        <f t="shared" ca="1" si="3"/>
        <v>0.56295322569159023</v>
      </c>
      <c r="P62" s="42">
        <f ca="1">VLOOKUP(O62,'Inputs and Outputs'!B$24:C$33,2)</f>
        <v>2</v>
      </c>
      <c r="Q62" s="42">
        <f t="shared" ca="1" si="4"/>
        <v>0.66225537585288963</v>
      </c>
      <c r="R62" s="42">
        <f ca="1">ROUND(_xlfn.NORM.INV(Q62,'Inputs and Outputs'!C$17,'Inputs and Outputs'!C$18),0)</f>
        <v>105</v>
      </c>
      <c r="S62" s="42">
        <v>101</v>
      </c>
      <c r="T62" s="42">
        <f t="shared" ca="1" si="5"/>
        <v>101</v>
      </c>
      <c r="U62" s="42">
        <f ca="1">IF(T62&gt;'Inputs and Outputs'!C$7,T62-'Inputs and Outputs'!C$7,0)</f>
        <v>1</v>
      </c>
      <c r="V62" s="43">
        <f ca="1">(T62*'Inputs and Outputs'!C$8)-(U62*'Inputs and Outputs'!C$9)</f>
        <v>4015</v>
      </c>
      <c r="Y62" s="44">
        <v>60</v>
      </c>
      <c r="Z62" s="42" t="s">
        <v>29</v>
      </c>
      <c r="AA62" s="42">
        <f t="shared" ca="1" si="6"/>
        <v>0.13954760756473195</v>
      </c>
      <c r="AB62" s="42">
        <f ca="1">VLOOKUP(AA62,'Inputs and Outputs'!B$24:C$33,2)</f>
        <v>0</v>
      </c>
      <c r="AC62" s="42">
        <f t="shared" ca="1" si="7"/>
        <v>0.62843529515171459</v>
      </c>
      <c r="AD62" s="42">
        <f ca="1">ROUND(_xlfn.NORM.INV(AC62,'Inputs and Outputs'!C$19,'Inputs and Outputs'!C$20),0)</f>
        <v>107</v>
      </c>
      <c r="AE62" s="42">
        <v>101</v>
      </c>
      <c r="AF62" s="42">
        <f t="shared" ca="1" si="8"/>
        <v>101</v>
      </c>
      <c r="AG62" s="42">
        <f ca="1">IF(AF62&gt;'Inputs and Outputs'!C$7,AF62-'Inputs and Outputs'!C$7,0)</f>
        <v>1</v>
      </c>
      <c r="AH62" s="43">
        <f ca="1">(AF62*'Inputs and Outputs'!C$8)-(AG62*'Inputs and Outputs'!C$10)</f>
        <v>3840</v>
      </c>
    </row>
    <row r="63" spans="1:34" x14ac:dyDescent="0.35">
      <c r="A63" s="44">
        <v>61</v>
      </c>
      <c r="B63" s="42" t="s">
        <v>24</v>
      </c>
      <c r="C63" s="42">
        <f t="shared" ca="1" si="0"/>
        <v>0.62944413882434025</v>
      </c>
      <c r="D63" s="42">
        <f ca="1">VLOOKUP(C63,'Inputs and Outputs'!B$24:C$33,2,TRUE)</f>
        <v>3</v>
      </c>
      <c r="E63" s="42">
        <f t="shared" ca="1" si="1"/>
        <v>6.2639356159459147E-2</v>
      </c>
      <c r="F63" s="42">
        <f ca="1">ROUND(_xlfn.NORM.INV(E63,'Inputs and Outputs'!C$15,'Inputs and Outputs'!C$16),0)</f>
        <v>92</v>
      </c>
      <c r="G63" s="42">
        <v>101</v>
      </c>
      <c r="H63" s="42">
        <f t="shared" ca="1" si="2"/>
        <v>92</v>
      </c>
      <c r="I63" s="42">
        <f ca="1">IF(H63&gt;'Inputs and Outputs'!C$7,H63-'Inputs and Outputs'!C$7,0)</f>
        <v>0</v>
      </c>
      <c r="J63" s="43">
        <f ca="1">(H63*'Inputs and Outputs'!C$8)-(I63*'Inputs and Outputs'!C$9)</f>
        <v>3680</v>
      </c>
      <c r="M63" s="44">
        <v>61</v>
      </c>
      <c r="N63" s="42" t="s">
        <v>26</v>
      </c>
      <c r="O63" s="42">
        <f t="shared" ca="1" si="3"/>
        <v>0.19837750618165595</v>
      </c>
      <c r="P63" s="42">
        <f ca="1">VLOOKUP(O63,'Inputs and Outputs'!B$24:C$33,2)</f>
        <v>1</v>
      </c>
      <c r="Q63" s="42">
        <f t="shared" ca="1" si="4"/>
        <v>0.19568066854441657</v>
      </c>
      <c r="R63" s="42">
        <f ca="1">ROUND(_xlfn.NORM.INV(Q63,'Inputs and Outputs'!C$17,'Inputs and Outputs'!C$18),0)</f>
        <v>99</v>
      </c>
      <c r="S63" s="42">
        <v>101</v>
      </c>
      <c r="T63" s="42">
        <f t="shared" ca="1" si="5"/>
        <v>99</v>
      </c>
      <c r="U63" s="42">
        <f ca="1">IF(T63&gt;'Inputs and Outputs'!C$7,T63-'Inputs and Outputs'!C$7,0)</f>
        <v>0</v>
      </c>
      <c r="V63" s="43">
        <f ca="1">(T63*'Inputs and Outputs'!C$8)-(U63*'Inputs and Outputs'!C$9)</f>
        <v>3960</v>
      </c>
      <c r="Y63" s="44">
        <v>61</v>
      </c>
      <c r="Z63" s="42" t="s">
        <v>29</v>
      </c>
      <c r="AA63" s="42">
        <f t="shared" ca="1" si="6"/>
        <v>0.82270980778415959</v>
      </c>
      <c r="AB63" s="42">
        <f ca="1">VLOOKUP(AA63,'Inputs and Outputs'!B$24:C$33,2)</f>
        <v>4</v>
      </c>
      <c r="AC63" s="42">
        <f t="shared" ca="1" si="7"/>
        <v>3.6260742075859831E-3</v>
      </c>
      <c r="AD63" s="42">
        <f ca="1">ROUND(_xlfn.NORM.INV(AC63,'Inputs and Outputs'!C$19,'Inputs and Outputs'!C$20),0)</f>
        <v>92</v>
      </c>
      <c r="AE63" s="42">
        <v>101</v>
      </c>
      <c r="AF63" s="42">
        <f t="shared" ca="1" si="8"/>
        <v>92</v>
      </c>
      <c r="AG63" s="42">
        <f ca="1">IF(AF63&gt;'Inputs and Outputs'!C$7,AF63-'Inputs and Outputs'!C$7,0)</f>
        <v>0</v>
      </c>
      <c r="AH63" s="43">
        <f ca="1">(AF63*'Inputs and Outputs'!C$8)-(AG63*'Inputs and Outputs'!C$10)</f>
        <v>3680</v>
      </c>
    </row>
    <row r="64" spans="1:34" x14ac:dyDescent="0.35">
      <c r="A64" s="44">
        <v>62</v>
      </c>
      <c r="B64" s="42" t="s">
        <v>24</v>
      </c>
      <c r="C64" s="42">
        <f t="shared" ca="1" si="0"/>
        <v>0.85270369629264975</v>
      </c>
      <c r="D64" s="42">
        <f ca="1">VLOOKUP(C64,'Inputs and Outputs'!B$24:C$33,2,TRUE)</f>
        <v>4</v>
      </c>
      <c r="E64" s="42">
        <f t="shared" ca="1" si="1"/>
        <v>0.55196553857430919</v>
      </c>
      <c r="F64" s="42">
        <f ca="1">ROUND(_xlfn.NORM.INV(E64,'Inputs and Outputs'!C$15,'Inputs and Outputs'!C$16),0)</f>
        <v>102</v>
      </c>
      <c r="G64" s="42">
        <v>101</v>
      </c>
      <c r="H64" s="42">
        <f t="shared" ca="1" si="2"/>
        <v>101</v>
      </c>
      <c r="I64" s="42">
        <f ca="1">IF(H64&gt;'Inputs and Outputs'!C$7,H64-'Inputs and Outputs'!C$7,0)</f>
        <v>1</v>
      </c>
      <c r="J64" s="43">
        <f ca="1">(H64*'Inputs and Outputs'!C$8)-(I64*'Inputs and Outputs'!C$9)</f>
        <v>4015</v>
      </c>
      <c r="M64" s="44">
        <v>62</v>
      </c>
      <c r="N64" s="42" t="s">
        <v>26</v>
      </c>
      <c r="O64" s="42">
        <f t="shared" ca="1" si="3"/>
        <v>0.61188275851539276</v>
      </c>
      <c r="P64" s="42">
        <f ca="1">VLOOKUP(O64,'Inputs and Outputs'!B$24:C$33,2)</f>
        <v>3</v>
      </c>
      <c r="Q64" s="42">
        <f t="shared" ca="1" si="4"/>
        <v>0.56507403298511816</v>
      </c>
      <c r="R64" s="42">
        <f ca="1">ROUND(_xlfn.NORM.INV(Q64,'Inputs and Outputs'!C$17,'Inputs and Outputs'!C$18),0)</f>
        <v>104</v>
      </c>
      <c r="S64" s="42">
        <v>101</v>
      </c>
      <c r="T64" s="42">
        <f t="shared" ca="1" si="5"/>
        <v>101</v>
      </c>
      <c r="U64" s="42">
        <f ca="1">IF(T64&gt;'Inputs and Outputs'!C$7,T64-'Inputs and Outputs'!C$7,0)</f>
        <v>1</v>
      </c>
      <c r="V64" s="43">
        <f ca="1">(T64*'Inputs and Outputs'!C$8)-(U64*'Inputs and Outputs'!C$9)</f>
        <v>4015</v>
      </c>
      <c r="Y64" s="44">
        <v>62</v>
      </c>
      <c r="Z64" s="42" t="s">
        <v>29</v>
      </c>
      <c r="AA64" s="42">
        <f t="shared" ca="1" si="6"/>
        <v>0.23244003377717182</v>
      </c>
      <c r="AB64" s="42">
        <f ca="1">VLOOKUP(AA64,'Inputs and Outputs'!B$24:C$33,2)</f>
        <v>1</v>
      </c>
      <c r="AC64" s="42">
        <f t="shared" ca="1" si="7"/>
        <v>0.6269402878985223</v>
      </c>
      <c r="AD64" s="42">
        <f ca="1">ROUND(_xlfn.NORM.INV(AC64,'Inputs and Outputs'!C$19,'Inputs and Outputs'!C$20),0)</f>
        <v>107</v>
      </c>
      <c r="AE64" s="42">
        <v>101</v>
      </c>
      <c r="AF64" s="42">
        <f t="shared" ca="1" si="8"/>
        <v>101</v>
      </c>
      <c r="AG64" s="42">
        <f ca="1">IF(AF64&gt;'Inputs and Outputs'!C$7,AF64-'Inputs and Outputs'!C$7,0)</f>
        <v>1</v>
      </c>
      <c r="AH64" s="43">
        <f ca="1">(AF64*'Inputs and Outputs'!C$8)-(AG64*'Inputs and Outputs'!C$10)</f>
        <v>3840</v>
      </c>
    </row>
    <row r="65" spans="1:34" x14ac:dyDescent="0.35">
      <c r="A65" s="44">
        <v>63</v>
      </c>
      <c r="B65" s="42" t="s">
        <v>24</v>
      </c>
      <c r="C65" s="42">
        <f t="shared" ca="1" si="0"/>
        <v>0.10980241349534869</v>
      </c>
      <c r="D65" s="42">
        <f ca="1">VLOOKUP(C65,'Inputs and Outputs'!B$24:C$33,2,TRUE)</f>
        <v>0</v>
      </c>
      <c r="E65" s="42">
        <f t="shared" ca="1" si="1"/>
        <v>0.45017496893160869</v>
      </c>
      <c r="F65" s="42">
        <f ca="1">ROUND(_xlfn.NORM.INV(E65,'Inputs and Outputs'!C$15,'Inputs and Outputs'!C$16),0)</f>
        <v>100</v>
      </c>
      <c r="G65" s="42">
        <v>101</v>
      </c>
      <c r="H65" s="42">
        <f t="shared" ca="1" si="2"/>
        <v>100</v>
      </c>
      <c r="I65" s="42">
        <f ca="1">IF(H65&gt;'Inputs and Outputs'!C$7,H65-'Inputs and Outputs'!C$7,0)</f>
        <v>0</v>
      </c>
      <c r="J65" s="43">
        <f ca="1">(H65*'Inputs and Outputs'!C$8)-(I65*'Inputs and Outputs'!C$9)</f>
        <v>4000</v>
      </c>
      <c r="M65" s="44">
        <v>63</v>
      </c>
      <c r="N65" s="42" t="s">
        <v>26</v>
      </c>
      <c r="O65" s="42">
        <f t="shared" ca="1" si="3"/>
        <v>0.20380810813876982</v>
      </c>
      <c r="P65" s="42">
        <f ca="1">VLOOKUP(O65,'Inputs and Outputs'!B$24:C$33,2)</f>
        <v>1</v>
      </c>
      <c r="Q65" s="42">
        <f t="shared" ca="1" si="4"/>
        <v>0.84070646843997487</v>
      </c>
      <c r="R65" s="42">
        <f ca="1">ROUND(_xlfn.NORM.INV(Q65,'Inputs and Outputs'!C$17,'Inputs and Outputs'!C$18),0)</f>
        <v>108</v>
      </c>
      <c r="S65" s="42">
        <v>101</v>
      </c>
      <c r="T65" s="42">
        <f t="shared" ca="1" si="5"/>
        <v>101</v>
      </c>
      <c r="U65" s="42">
        <f ca="1">IF(T65&gt;'Inputs and Outputs'!C$7,T65-'Inputs and Outputs'!C$7,0)</f>
        <v>1</v>
      </c>
      <c r="V65" s="43">
        <f ca="1">(T65*'Inputs and Outputs'!C$8)-(U65*'Inputs and Outputs'!C$9)</f>
        <v>4015</v>
      </c>
      <c r="Y65" s="44">
        <v>63</v>
      </c>
      <c r="Z65" s="42" t="s">
        <v>29</v>
      </c>
      <c r="AA65" s="42">
        <f t="shared" ca="1" si="6"/>
        <v>9.5021367942926149E-2</v>
      </c>
      <c r="AB65" s="42">
        <f ca="1">VLOOKUP(AA65,'Inputs and Outputs'!B$24:C$33,2)</f>
        <v>0</v>
      </c>
      <c r="AC65" s="42">
        <f t="shared" ca="1" si="7"/>
        <v>0.65051901308884919</v>
      </c>
      <c r="AD65" s="42">
        <f ca="1">ROUND(_xlfn.NORM.INV(AC65,'Inputs and Outputs'!C$19,'Inputs and Outputs'!C$20),0)</f>
        <v>107</v>
      </c>
      <c r="AE65" s="42">
        <v>101</v>
      </c>
      <c r="AF65" s="42">
        <f t="shared" ca="1" si="8"/>
        <v>101</v>
      </c>
      <c r="AG65" s="42">
        <f ca="1">IF(AF65&gt;'Inputs and Outputs'!C$7,AF65-'Inputs and Outputs'!C$7,0)</f>
        <v>1</v>
      </c>
      <c r="AH65" s="43">
        <f ca="1">(AF65*'Inputs and Outputs'!C$8)-(AG65*'Inputs and Outputs'!C$10)</f>
        <v>3840</v>
      </c>
    </row>
    <row r="66" spans="1:34" x14ac:dyDescent="0.35">
      <c r="A66" s="44">
        <v>64</v>
      </c>
      <c r="B66" s="42" t="s">
        <v>24</v>
      </c>
      <c r="C66" s="42">
        <f t="shared" ca="1" si="0"/>
        <v>0.88625677206794928</v>
      </c>
      <c r="D66" s="42">
        <f ca="1">VLOOKUP(C66,'Inputs and Outputs'!B$24:C$33,2,TRUE)</f>
        <v>5</v>
      </c>
      <c r="E66" s="42">
        <f t="shared" ca="1" si="1"/>
        <v>0.74293766029553499</v>
      </c>
      <c r="F66" s="42">
        <f ca="1">ROUND(_xlfn.NORM.INV(E66,'Inputs and Outputs'!C$15,'Inputs and Outputs'!C$16),0)</f>
        <v>105</v>
      </c>
      <c r="G66" s="42">
        <v>101</v>
      </c>
      <c r="H66" s="42">
        <f t="shared" ca="1" si="2"/>
        <v>101</v>
      </c>
      <c r="I66" s="42">
        <f ca="1">IF(H66&gt;'Inputs and Outputs'!C$7,H66-'Inputs and Outputs'!C$7,0)</f>
        <v>1</v>
      </c>
      <c r="J66" s="43">
        <f ca="1">(H66*'Inputs and Outputs'!C$8)-(I66*'Inputs and Outputs'!C$9)</f>
        <v>4015</v>
      </c>
      <c r="M66" s="44">
        <v>64</v>
      </c>
      <c r="N66" s="42" t="s">
        <v>26</v>
      </c>
      <c r="O66" s="42">
        <f t="shared" ca="1" si="3"/>
        <v>0.52608705378398002</v>
      </c>
      <c r="P66" s="42">
        <f ca="1">VLOOKUP(O66,'Inputs and Outputs'!B$24:C$33,2)</f>
        <v>2</v>
      </c>
      <c r="Q66" s="42">
        <f t="shared" ca="1" si="4"/>
        <v>6.6488942504398629E-2</v>
      </c>
      <c r="R66" s="42">
        <f ca="1">ROUND(_xlfn.NORM.INV(Q66,'Inputs and Outputs'!C$17,'Inputs and Outputs'!C$18),0)</f>
        <v>95</v>
      </c>
      <c r="S66" s="42">
        <v>101</v>
      </c>
      <c r="T66" s="42">
        <f t="shared" ca="1" si="5"/>
        <v>95</v>
      </c>
      <c r="U66" s="42">
        <f ca="1">IF(T66&gt;'Inputs and Outputs'!C$7,T66-'Inputs and Outputs'!C$7,0)</f>
        <v>0</v>
      </c>
      <c r="V66" s="43">
        <f ca="1">(T66*'Inputs and Outputs'!C$8)-(U66*'Inputs and Outputs'!C$9)</f>
        <v>3800</v>
      </c>
      <c r="Y66" s="44">
        <v>64</v>
      </c>
      <c r="Z66" s="42" t="s">
        <v>29</v>
      </c>
      <c r="AA66" s="42">
        <f t="shared" ca="1" si="6"/>
        <v>0.52097914305453563</v>
      </c>
      <c r="AB66" s="42">
        <f ca="1">VLOOKUP(AA66,'Inputs and Outputs'!B$24:C$33,2)</f>
        <v>2</v>
      </c>
      <c r="AC66" s="42">
        <f t="shared" ca="1" si="7"/>
        <v>0.49374740404944351</v>
      </c>
      <c r="AD66" s="42">
        <f ca="1">ROUND(_xlfn.NORM.INV(AC66,'Inputs and Outputs'!C$19,'Inputs and Outputs'!C$20),0)</f>
        <v>105</v>
      </c>
      <c r="AE66" s="42">
        <v>101</v>
      </c>
      <c r="AF66" s="42">
        <f t="shared" ca="1" si="8"/>
        <v>101</v>
      </c>
      <c r="AG66" s="42">
        <f ca="1">IF(AF66&gt;'Inputs and Outputs'!C$7,AF66-'Inputs and Outputs'!C$7,0)</f>
        <v>1</v>
      </c>
      <c r="AH66" s="43">
        <f ca="1">(AF66*'Inputs and Outputs'!C$8)-(AG66*'Inputs and Outputs'!C$10)</f>
        <v>3840</v>
      </c>
    </row>
    <row r="67" spans="1:34" x14ac:dyDescent="0.35">
      <c r="A67" s="44">
        <v>65</v>
      </c>
      <c r="B67" s="42" t="s">
        <v>24</v>
      </c>
      <c r="C67" s="42">
        <f t="shared" ca="1" si="0"/>
        <v>0.25280120797291883</v>
      </c>
      <c r="D67" s="42">
        <f ca="1">VLOOKUP(C67,'Inputs and Outputs'!B$24:C$33,2,TRUE)</f>
        <v>1</v>
      </c>
      <c r="E67" s="42">
        <f t="shared" ca="1" si="1"/>
        <v>0.55816104828263957</v>
      </c>
      <c r="F67" s="42">
        <f ca="1">ROUND(_xlfn.NORM.INV(E67,'Inputs and Outputs'!C$15,'Inputs and Outputs'!C$16),0)</f>
        <v>102</v>
      </c>
      <c r="G67" s="42">
        <v>101</v>
      </c>
      <c r="H67" s="42">
        <f t="shared" ca="1" si="2"/>
        <v>101</v>
      </c>
      <c r="I67" s="42">
        <f ca="1">IF(H67&gt;'Inputs and Outputs'!C$7,H67-'Inputs and Outputs'!C$7,0)</f>
        <v>1</v>
      </c>
      <c r="J67" s="43">
        <f ca="1">(H67*'Inputs and Outputs'!C$8)-(I67*'Inputs and Outputs'!C$9)</f>
        <v>4015</v>
      </c>
      <c r="M67" s="44">
        <v>65</v>
      </c>
      <c r="N67" s="42" t="s">
        <v>26</v>
      </c>
      <c r="O67" s="42">
        <f t="shared" ca="1" si="3"/>
        <v>0.60639363321973416</v>
      </c>
      <c r="P67" s="42">
        <f ca="1">VLOOKUP(O67,'Inputs and Outputs'!B$24:C$33,2)</f>
        <v>3</v>
      </c>
      <c r="Q67" s="42">
        <f t="shared" ca="1" si="4"/>
        <v>0.59670003467993349</v>
      </c>
      <c r="R67" s="42">
        <f ca="1">ROUND(_xlfn.NORM.INV(Q67,'Inputs and Outputs'!C$17,'Inputs and Outputs'!C$18),0)</f>
        <v>104</v>
      </c>
      <c r="S67" s="42">
        <v>101</v>
      </c>
      <c r="T67" s="42">
        <f t="shared" ca="1" si="5"/>
        <v>101</v>
      </c>
      <c r="U67" s="42">
        <f ca="1">IF(T67&gt;'Inputs and Outputs'!C$7,T67-'Inputs and Outputs'!C$7,0)</f>
        <v>1</v>
      </c>
      <c r="V67" s="43">
        <f ca="1">(T67*'Inputs and Outputs'!C$8)-(U67*'Inputs and Outputs'!C$9)</f>
        <v>4015</v>
      </c>
      <c r="Y67" s="44">
        <v>65</v>
      </c>
      <c r="Z67" s="42" t="s">
        <v>29</v>
      </c>
      <c r="AA67" s="42">
        <f t="shared" ca="1" si="6"/>
        <v>0.86488796609531837</v>
      </c>
      <c r="AB67" s="42">
        <f ca="1">VLOOKUP(AA67,'Inputs and Outputs'!B$24:C$33,2)</f>
        <v>4</v>
      </c>
      <c r="AC67" s="42">
        <f t="shared" ca="1" si="7"/>
        <v>0.15081268123259128</v>
      </c>
      <c r="AD67" s="42">
        <f ca="1">ROUND(_xlfn.NORM.INV(AC67,'Inputs and Outputs'!C$19,'Inputs and Outputs'!C$20),0)</f>
        <v>100</v>
      </c>
      <c r="AE67" s="42">
        <v>101</v>
      </c>
      <c r="AF67" s="42">
        <f t="shared" ca="1" si="8"/>
        <v>100</v>
      </c>
      <c r="AG67" s="42">
        <f ca="1">IF(AF67&gt;'Inputs and Outputs'!C$7,AF67-'Inputs and Outputs'!C$7,0)</f>
        <v>0</v>
      </c>
      <c r="AH67" s="43">
        <f ca="1">(AF67*'Inputs and Outputs'!C$8)-(AG67*'Inputs and Outputs'!C$10)</f>
        <v>4000</v>
      </c>
    </row>
    <row r="68" spans="1:34" x14ac:dyDescent="0.35">
      <c r="A68" s="44">
        <v>66</v>
      </c>
      <c r="B68" s="42" t="s">
        <v>24</v>
      </c>
      <c r="C68" s="42">
        <f t="shared" ref="C68:C131" ca="1" si="9">RAND()</f>
        <v>0.62127170463132531</v>
      </c>
      <c r="D68" s="42">
        <f ca="1">VLOOKUP(C68,'Inputs and Outputs'!B$24:C$33,2,TRUE)</f>
        <v>3</v>
      </c>
      <c r="E68" s="42">
        <f t="shared" ref="E68:E131" ca="1" si="10">RAND()</f>
        <v>3.9994426626751345E-2</v>
      </c>
      <c r="F68" s="42">
        <f ca="1">ROUND(_xlfn.NORM.INV(E68,'Inputs and Outputs'!C$15,'Inputs and Outputs'!C$16),0)</f>
        <v>90</v>
      </c>
      <c r="G68" s="42">
        <v>101</v>
      </c>
      <c r="H68" s="42">
        <f t="shared" ref="H68:H131" ca="1" si="11">MIN(F68,G68)</f>
        <v>90</v>
      </c>
      <c r="I68" s="42">
        <f ca="1">IF(H68&gt;'Inputs and Outputs'!C$7,H68-'Inputs and Outputs'!C$7,0)</f>
        <v>0</v>
      </c>
      <c r="J68" s="43">
        <f ca="1">(H68*'Inputs and Outputs'!C$8)-(I68*'Inputs and Outputs'!C$9)</f>
        <v>3600</v>
      </c>
      <c r="M68" s="44">
        <v>66</v>
      </c>
      <c r="N68" s="42" t="s">
        <v>26</v>
      </c>
      <c r="O68" s="42">
        <f t="shared" ref="O68:O131" ca="1" si="12">RAND()</f>
        <v>0.6456989092717258</v>
      </c>
      <c r="P68" s="42">
        <f ca="1">VLOOKUP(O68,'Inputs and Outputs'!B$24:C$33,2)</f>
        <v>3</v>
      </c>
      <c r="Q68" s="42">
        <f t="shared" ref="Q68:Q131" ca="1" si="13">RAND()</f>
        <v>0.80787159110501217</v>
      </c>
      <c r="R68" s="42">
        <f ca="1">ROUND(_xlfn.NORM.INV(Q68,'Inputs and Outputs'!C$17,'Inputs and Outputs'!C$18),0)</f>
        <v>107</v>
      </c>
      <c r="S68" s="42">
        <v>101</v>
      </c>
      <c r="T68" s="42">
        <f t="shared" ref="T68:T131" ca="1" si="14">MIN(R68:S68)</f>
        <v>101</v>
      </c>
      <c r="U68" s="42">
        <f ca="1">IF(T68&gt;'Inputs and Outputs'!C$7,T68-'Inputs and Outputs'!C$7,0)</f>
        <v>1</v>
      </c>
      <c r="V68" s="43">
        <f ca="1">(T68*'Inputs and Outputs'!C$8)-(U68*'Inputs and Outputs'!C$9)</f>
        <v>4015</v>
      </c>
      <c r="Y68" s="44">
        <v>66</v>
      </c>
      <c r="Z68" s="42" t="s">
        <v>29</v>
      </c>
      <c r="AA68" s="42">
        <f t="shared" ref="AA68:AA131" ca="1" si="15">RAND()</f>
        <v>0.27653894361473919</v>
      </c>
      <c r="AB68" s="42">
        <f ca="1">VLOOKUP(AA68,'Inputs and Outputs'!B$24:C$33,2)</f>
        <v>1</v>
      </c>
      <c r="AC68" s="42">
        <f t="shared" ref="AC68:AC131" ca="1" si="16">RAND()</f>
        <v>0.38646921707480453</v>
      </c>
      <c r="AD68" s="42">
        <f ca="1">ROUND(_xlfn.NORM.INV(AC68,'Inputs and Outputs'!C$19,'Inputs and Outputs'!C$20),0)</f>
        <v>104</v>
      </c>
      <c r="AE68" s="42">
        <v>101</v>
      </c>
      <c r="AF68" s="42">
        <f t="shared" ref="AF68:AF131" ca="1" si="17">MIN(AD68:AE68)</f>
        <v>101</v>
      </c>
      <c r="AG68" s="42">
        <f ca="1">IF(AF68&gt;'Inputs and Outputs'!C$7,AF68-'Inputs and Outputs'!C$7,0)</f>
        <v>1</v>
      </c>
      <c r="AH68" s="43">
        <f ca="1">(AF68*'Inputs and Outputs'!C$8)-(AG68*'Inputs and Outputs'!C$10)</f>
        <v>3840</v>
      </c>
    </row>
    <row r="69" spans="1:34" x14ac:dyDescent="0.35">
      <c r="A69" s="44">
        <v>67</v>
      </c>
      <c r="B69" s="42" t="s">
        <v>24</v>
      </c>
      <c r="C69" s="42">
        <f t="shared" ca="1" si="9"/>
        <v>0.2474820548285338</v>
      </c>
      <c r="D69" s="42">
        <f ca="1">VLOOKUP(C69,'Inputs and Outputs'!B$24:C$33,2,TRUE)</f>
        <v>1</v>
      </c>
      <c r="E69" s="42">
        <f t="shared" ca="1" si="10"/>
        <v>0.69941602495580757</v>
      </c>
      <c r="F69" s="42">
        <f ca="1">ROUND(_xlfn.NORM.INV(E69,'Inputs and Outputs'!C$15,'Inputs and Outputs'!C$16),0)</f>
        <v>104</v>
      </c>
      <c r="G69" s="42">
        <v>101</v>
      </c>
      <c r="H69" s="42">
        <f t="shared" ca="1" si="11"/>
        <v>101</v>
      </c>
      <c r="I69" s="42">
        <f ca="1">IF(H69&gt;'Inputs and Outputs'!C$7,H69-'Inputs and Outputs'!C$7,0)</f>
        <v>1</v>
      </c>
      <c r="J69" s="43">
        <f ca="1">(H69*'Inputs and Outputs'!C$8)-(I69*'Inputs and Outputs'!C$9)</f>
        <v>4015</v>
      </c>
      <c r="M69" s="44">
        <v>67</v>
      </c>
      <c r="N69" s="42" t="s">
        <v>26</v>
      </c>
      <c r="O69" s="42">
        <f t="shared" ca="1" si="12"/>
        <v>0.45720672112700911</v>
      </c>
      <c r="P69" s="42">
        <f ca="1">VLOOKUP(O69,'Inputs and Outputs'!B$24:C$33,2)</f>
        <v>2</v>
      </c>
      <c r="Q69" s="42">
        <f t="shared" ca="1" si="13"/>
        <v>0.94813744745341777</v>
      </c>
      <c r="R69" s="42">
        <f ca="1">ROUND(_xlfn.NORM.INV(Q69,'Inputs and Outputs'!C$17,'Inputs and Outputs'!C$18),0)</f>
        <v>111</v>
      </c>
      <c r="S69" s="42">
        <v>101</v>
      </c>
      <c r="T69" s="42">
        <f t="shared" ca="1" si="14"/>
        <v>101</v>
      </c>
      <c r="U69" s="42">
        <f ca="1">IF(T69&gt;'Inputs and Outputs'!C$7,T69-'Inputs and Outputs'!C$7,0)</f>
        <v>1</v>
      </c>
      <c r="V69" s="43">
        <f ca="1">(T69*'Inputs and Outputs'!C$8)-(U69*'Inputs and Outputs'!C$9)</f>
        <v>4015</v>
      </c>
      <c r="Y69" s="44">
        <v>67</v>
      </c>
      <c r="Z69" s="42" t="s">
        <v>29</v>
      </c>
      <c r="AA69" s="42">
        <f t="shared" ca="1" si="15"/>
        <v>0.88866598511325134</v>
      </c>
      <c r="AB69" s="42">
        <f ca="1">VLOOKUP(AA69,'Inputs and Outputs'!B$24:C$33,2)</f>
        <v>5</v>
      </c>
      <c r="AC69" s="42">
        <f t="shared" ca="1" si="16"/>
        <v>0.55515577166061181</v>
      </c>
      <c r="AD69" s="42">
        <f ca="1">ROUND(_xlfn.NORM.INV(AC69,'Inputs and Outputs'!C$19,'Inputs and Outputs'!C$20),0)</f>
        <v>106</v>
      </c>
      <c r="AE69" s="42">
        <v>101</v>
      </c>
      <c r="AF69" s="42">
        <f t="shared" ca="1" si="17"/>
        <v>101</v>
      </c>
      <c r="AG69" s="42">
        <f ca="1">IF(AF69&gt;'Inputs and Outputs'!C$7,AF69-'Inputs and Outputs'!C$7,0)</f>
        <v>1</v>
      </c>
      <c r="AH69" s="43">
        <f ca="1">(AF69*'Inputs and Outputs'!C$8)-(AG69*'Inputs and Outputs'!C$10)</f>
        <v>3840</v>
      </c>
    </row>
    <row r="70" spans="1:34" x14ac:dyDescent="0.35">
      <c r="A70" s="44">
        <v>68</v>
      </c>
      <c r="B70" s="42" t="s">
        <v>24</v>
      </c>
      <c r="C70" s="42">
        <f t="shared" ca="1" si="9"/>
        <v>0.42467268115235046</v>
      </c>
      <c r="D70" s="42">
        <f ca="1">VLOOKUP(C70,'Inputs and Outputs'!B$24:C$33,2,TRUE)</f>
        <v>2</v>
      </c>
      <c r="E70" s="42">
        <f t="shared" ca="1" si="10"/>
        <v>0.12521389811594785</v>
      </c>
      <c r="F70" s="42">
        <f ca="1">ROUND(_xlfn.NORM.INV(E70,'Inputs and Outputs'!C$15,'Inputs and Outputs'!C$16),0)</f>
        <v>94</v>
      </c>
      <c r="G70" s="42">
        <v>101</v>
      </c>
      <c r="H70" s="42">
        <f t="shared" ca="1" si="11"/>
        <v>94</v>
      </c>
      <c r="I70" s="42">
        <f ca="1">IF(H70&gt;'Inputs and Outputs'!C$7,H70-'Inputs and Outputs'!C$7,0)</f>
        <v>0</v>
      </c>
      <c r="J70" s="43">
        <f ca="1">(H70*'Inputs and Outputs'!C$8)-(I70*'Inputs and Outputs'!C$9)</f>
        <v>3760</v>
      </c>
      <c r="M70" s="44">
        <v>68</v>
      </c>
      <c r="N70" s="42" t="s">
        <v>26</v>
      </c>
      <c r="O70" s="42">
        <f t="shared" ca="1" si="12"/>
        <v>0.29385397818813319</v>
      </c>
      <c r="P70" s="42">
        <f ca="1">VLOOKUP(O70,'Inputs and Outputs'!B$24:C$33,2)</f>
        <v>1</v>
      </c>
      <c r="Q70" s="42">
        <f t="shared" ca="1" si="13"/>
        <v>0.94299099087623839</v>
      </c>
      <c r="R70" s="42">
        <f ca="1">ROUND(_xlfn.NORM.INV(Q70,'Inputs and Outputs'!C$17,'Inputs and Outputs'!C$18),0)</f>
        <v>111</v>
      </c>
      <c r="S70" s="42">
        <v>101</v>
      </c>
      <c r="T70" s="42">
        <f t="shared" ca="1" si="14"/>
        <v>101</v>
      </c>
      <c r="U70" s="42">
        <f ca="1">IF(T70&gt;'Inputs and Outputs'!C$7,T70-'Inputs and Outputs'!C$7,0)</f>
        <v>1</v>
      </c>
      <c r="V70" s="43">
        <f ca="1">(T70*'Inputs and Outputs'!C$8)-(U70*'Inputs and Outputs'!C$9)</f>
        <v>4015</v>
      </c>
      <c r="Y70" s="44">
        <v>68</v>
      </c>
      <c r="Z70" s="42" t="s">
        <v>29</v>
      </c>
      <c r="AA70" s="42">
        <f t="shared" ca="1" si="15"/>
        <v>0.95001776418254158</v>
      </c>
      <c r="AB70" s="42">
        <f ca="1">VLOOKUP(AA70,'Inputs and Outputs'!B$24:C$33,2)</f>
        <v>6</v>
      </c>
      <c r="AC70" s="42">
        <f t="shared" ca="1" si="16"/>
        <v>0.62342792876121433</v>
      </c>
      <c r="AD70" s="42">
        <f ca="1">ROUND(_xlfn.NORM.INV(AC70,'Inputs and Outputs'!C$19,'Inputs and Outputs'!C$20),0)</f>
        <v>107</v>
      </c>
      <c r="AE70" s="42">
        <v>101</v>
      </c>
      <c r="AF70" s="42">
        <f t="shared" ca="1" si="17"/>
        <v>101</v>
      </c>
      <c r="AG70" s="42">
        <f ca="1">IF(AF70&gt;'Inputs and Outputs'!C$7,AF70-'Inputs and Outputs'!C$7,0)</f>
        <v>1</v>
      </c>
      <c r="AH70" s="43">
        <f ca="1">(AF70*'Inputs and Outputs'!C$8)-(AG70*'Inputs and Outputs'!C$10)</f>
        <v>3840</v>
      </c>
    </row>
    <row r="71" spans="1:34" x14ac:dyDescent="0.35">
      <c r="A71" s="44">
        <v>69</v>
      </c>
      <c r="B71" s="42" t="s">
        <v>24</v>
      </c>
      <c r="C71" s="42">
        <f t="shared" ca="1" si="9"/>
        <v>0.47387361917384285</v>
      </c>
      <c r="D71" s="42">
        <f ca="1">VLOOKUP(C71,'Inputs and Outputs'!B$24:C$33,2,TRUE)</f>
        <v>2</v>
      </c>
      <c r="E71" s="42">
        <f t="shared" ca="1" si="10"/>
        <v>0.81634830388968105</v>
      </c>
      <c r="F71" s="42">
        <f ca="1">ROUND(_xlfn.NORM.INV(E71,'Inputs and Outputs'!C$15,'Inputs and Outputs'!C$16),0)</f>
        <v>106</v>
      </c>
      <c r="G71" s="42">
        <v>101</v>
      </c>
      <c r="H71" s="42">
        <f t="shared" ca="1" si="11"/>
        <v>101</v>
      </c>
      <c r="I71" s="42">
        <f ca="1">IF(H71&gt;'Inputs and Outputs'!C$7,H71-'Inputs and Outputs'!C$7,0)</f>
        <v>1</v>
      </c>
      <c r="J71" s="43">
        <f ca="1">(H71*'Inputs and Outputs'!C$8)-(I71*'Inputs and Outputs'!C$9)</f>
        <v>4015</v>
      </c>
      <c r="M71" s="44">
        <v>69</v>
      </c>
      <c r="N71" s="42" t="s">
        <v>26</v>
      </c>
      <c r="O71" s="42">
        <f t="shared" ca="1" si="12"/>
        <v>0.55906762480495431</v>
      </c>
      <c r="P71" s="42">
        <f ca="1">VLOOKUP(O71,'Inputs and Outputs'!B$24:C$33,2)</f>
        <v>2</v>
      </c>
      <c r="Q71" s="42">
        <f t="shared" ca="1" si="13"/>
        <v>0.54214593861659144</v>
      </c>
      <c r="R71" s="42">
        <f ca="1">ROUND(_xlfn.NORM.INV(Q71,'Inputs and Outputs'!C$17,'Inputs and Outputs'!C$18),0)</f>
        <v>104</v>
      </c>
      <c r="S71" s="42">
        <v>101</v>
      </c>
      <c r="T71" s="42">
        <f t="shared" ca="1" si="14"/>
        <v>101</v>
      </c>
      <c r="U71" s="42">
        <f ca="1">IF(T71&gt;'Inputs and Outputs'!C$7,T71-'Inputs and Outputs'!C$7,0)</f>
        <v>1</v>
      </c>
      <c r="V71" s="43">
        <f ca="1">(T71*'Inputs and Outputs'!C$8)-(U71*'Inputs and Outputs'!C$9)</f>
        <v>4015</v>
      </c>
      <c r="Y71" s="44">
        <v>69</v>
      </c>
      <c r="Z71" s="42" t="s">
        <v>29</v>
      </c>
      <c r="AA71" s="42">
        <f t="shared" ca="1" si="15"/>
        <v>0.68211796613219267</v>
      </c>
      <c r="AB71" s="42">
        <f ca="1">VLOOKUP(AA71,'Inputs and Outputs'!B$24:C$33,2)</f>
        <v>3</v>
      </c>
      <c r="AC71" s="42">
        <f t="shared" ca="1" si="16"/>
        <v>0.58264739355056816</v>
      </c>
      <c r="AD71" s="42">
        <f ca="1">ROUND(_xlfn.NORM.INV(AC71,'Inputs and Outputs'!C$19,'Inputs and Outputs'!C$20),0)</f>
        <v>106</v>
      </c>
      <c r="AE71" s="42">
        <v>101</v>
      </c>
      <c r="AF71" s="42">
        <f t="shared" ca="1" si="17"/>
        <v>101</v>
      </c>
      <c r="AG71" s="42">
        <f ca="1">IF(AF71&gt;'Inputs and Outputs'!C$7,AF71-'Inputs and Outputs'!C$7,0)</f>
        <v>1</v>
      </c>
      <c r="AH71" s="43">
        <f ca="1">(AF71*'Inputs and Outputs'!C$8)-(AG71*'Inputs and Outputs'!C$10)</f>
        <v>3840</v>
      </c>
    </row>
    <row r="72" spans="1:34" x14ac:dyDescent="0.35">
      <c r="A72" s="44">
        <v>70</v>
      </c>
      <c r="B72" s="42" t="s">
        <v>24</v>
      </c>
      <c r="C72" s="42">
        <f t="shared" ca="1" si="9"/>
        <v>0.75555529498818563</v>
      </c>
      <c r="D72" s="42">
        <f ca="1">VLOOKUP(C72,'Inputs and Outputs'!B$24:C$33,2,TRUE)</f>
        <v>4</v>
      </c>
      <c r="E72" s="42">
        <f t="shared" ca="1" si="10"/>
        <v>0.60913898792721377</v>
      </c>
      <c r="F72" s="42">
        <f ca="1">ROUND(_xlfn.NORM.INV(E72,'Inputs and Outputs'!C$15,'Inputs and Outputs'!C$16),0)</f>
        <v>103</v>
      </c>
      <c r="G72" s="42">
        <v>101</v>
      </c>
      <c r="H72" s="42">
        <f t="shared" ca="1" si="11"/>
        <v>101</v>
      </c>
      <c r="I72" s="42">
        <f ca="1">IF(H72&gt;'Inputs and Outputs'!C$7,H72-'Inputs and Outputs'!C$7,0)</f>
        <v>1</v>
      </c>
      <c r="J72" s="43">
        <f ca="1">(H72*'Inputs and Outputs'!C$8)-(I72*'Inputs and Outputs'!C$9)</f>
        <v>4015</v>
      </c>
      <c r="M72" s="44">
        <v>70</v>
      </c>
      <c r="N72" s="42" t="s">
        <v>26</v>
      </c>
      <c r="O72" s="42">
        <f t="shared" ca="1" si="12"/>
        <v>5.655312632459053E-2</v>
      </c>
      <c r="P72" s="42">
        <f ca="1">VLOOKUP(O72,'Inputs and Outputs'!B$24:C$33,2)</f>
        <v>0</v>
      </c>
      <c r="Q72" s="42">
        <f t="shared" ca="1" si="13"/>
        <v>0.65401871644492771</v>
      </c>
      <c r="R72" s="42">
        <f ca="1">ROUND(_xlfn.NORM.INV(Q72,'Inputs and Outputs'!C$17,'Inputs and Outputs'!C$18),0)</f>
        <v>105</v>
      </c>
      <c r="S72" s="42">
        <v>101</v>
      </c>
      <c r="T72" s="42">
        <f t="shared" ca="1" si="14"/>
        <v>101</v>
      </c>
      <c r="U72" s="42">
        <f ca="1">IF(T72&gt;'Inputs and Outputs'!C$7,T72-'Inputs and Outputs'!C$7,0)</f>
        <v>1</v>
      </c>
      <c r="V72" s="43">
        <f ca="1">(T72*'Inputs and Outputs'!C$8)-(U72*'Inputs and Outputs'!C$9)</f>
        <v>4015</v>
      </c>
      <c r="Y72" s="44">
        <v>70</v>
      </c>
      <c r="Z72" s="42" t="s">
        <v>29</v>
      </c>
      <c r="AA72" s="42">
        <f t="shared" ca="1" si="15"/>
        <v>0.33567455900049814</v>
      </c>
      <c r="AB72" s="42">
        <f ca="1">VLOOKUP(AA72,'Inputs and Outputs'!B$24:C$33,2)</f>
        <v>1</v>
      </c>
      <c r="AC72" s="42">
        <f t="shared" ca="1" si="16"/>
        <v>0.46644209787118074</v>
      </c>
      <c r="AD72" s="42">
        <f ca="1">ROUND(_xlfn.NORM.INV(AC72,'Inputs and Outputs'!C$19,'Inputs and Outputs'!C$20),0)</f>
        <v>105</v>
      </c>
      <c r="AE72" s="42">
        <v>101</v>
      </c>
      <c r="AF72" s="42">
        <f t="shared" ca="1" si="17"/>
        <v>101</v>
      </c>
      <c r="AG72" s="42">
        <f ca="1">IF(AF72&gt;'Inputs and Outputs'!C$7,AF72-'Inputs and Outputs'!C$7,0)</f>
        <v>1</v>
      </c>
      <c r="AH72" s="43">
        <f ca="1">(AF72*'Inputs and Outputs'!C$8)-(AG72*'Inputs and Outputs'!C$10)</f>
        <v>3840</v>
      </c>
    </row>
    <row r="73" spans="1:34" x14ac:dyDescent="0.35">
      <c r="A73" s="44">
        <v>71</v>
      </c>
      <c r="B73" s="42" t="s">
        <v>24</v>
      </c>
      <c r="C73" s="42">
        <f t="shared" ca="1" si="9"/>
        <v>0.81647078484173974</v>
      </c>
      <c r="D73" s="42">
        <f ca="1">VLOOKUP(C73,'Inputs and Outputs'!B$24:C$33,2,TRUE)</f>
        <v>4</v>
      </c>
      <c r="E73" s="42">
        <f t="shared" ca="1" si="10"/>
        <v>0.24362063063049721</v>
      </c>
      <c r="F73" s="42">
        <f ca="1">ROUND(_xlfn.NORM.INV(E73,'Inputs and Outputs'!C$15,'Inputs and Outputs'!C$16),0)</f>
        <v>97</v>
      </c>
      <c r="G73" s="42">
        <v>101</v>
      </c>
      <c r="H73" s="42">
        <f t="shared" ca="1" si="11"/>
        <v>97</v>
      </c>
      <c r="I73" s="42">
        <f ca="1">IF(H73&gt;'Inputs and Outputs'!C$7,H73-'Inputs and Outputs'!C$7,0)</f>
        <v>0</v>
      </c>
      <c r="J73" s="43">
        <f ca="1">(H73*'Inputs and Outputs'!C$8)-(I73*'Inputs and Outputs'!C$9)</f>
        <v>3880</v>
      </c>
      <c r="M73" s="44">
        <v>71</v>
      </c>
      <c r="N73" s="42" t="s">
        <v>26</v>
      </c>
      <c r="O73" s="42">
        <f t="shared" ca="1" si="12"/>
        <v>0.84048356040800964</v>
      </c>
      <c r="P73" s="42">
        <f ca="1">VLOOKUP(O73,'Inputs and Outputs'!B$24:C$33,2)</f>
        <v>4</v>
      </c>
      <c r="Q73" s="42">
        <f t="shared" ca="1" si="13"/>
        <v>0.93200811863873867</v>
      </c>
      <c r="R73" s="42">
        <f ca="1">ROUND(_xlfn.NORM.INV(Q73,'Inputs and Outputs'!C$17,'Inputs and Outputs'!C$18),0)</f>
        <v>110</v>
      </c>
      <c r="S73" s="42">
        <v>101</v>
      </c>
      <c r="T73" s="42">
        <f t="shared" ca="1" si="14"/>
        <v>101</v>
      </c>
      <c r="U73" s="42">
        <f ca="1">IF(T73&gt;'Inputs and Outputs'!C$7,T73-'Inputs and Outputs'!C$7,0)</f>
        <v>1</v>
      </c>
      <c r="V73" s="43">
        <f ca="1">(T73*'Inputs and Outputs'!C$8)-(U73*'Inputs and Outputs'!C$9)</f>
        <v>4015</v>
      </c>
      <c r="Y73" s="44">
        <v>71</v>
      </c>
      <c r="Z73" s="42" t="s">
        <v>29</v>
      </c>
      <c r="AA73" s="42">
        <f t="shared" ca="1" si="15"/>
        <v>0.35781244680368018</v>
      </c>
      <c r="AB73" s="42">
        <f ca="1">VLOOKUP(AA73,'Inputs and Outputs'!B$24:C$33,2)</f>
        <v>1</v>
      </c>
      <c r="AC73" s="42">
        <f t="shared" ca="1" si="16"/>
        <v>0.73860614827380722</v>
      </c>
      <c r="AD73" s="42">
        <f ca="1">ROUND(_xlfn.NORM.INV(AC73,'Inputs and Outputs'!C$19,'Inputs and Outputs'!C$20),0)</f>
        <v>108</v>
      </c>
      <c r="AE73" s="42">
        <v>101</v>
      </c>
      <c r="AF73" s="42">
        <f t="shared" ca="1" si="17"/>
        <v>101</v>
      </c>
      <c r="AG73" s="42">
        <f ca="1">IF(AF73&gt;'Inputs and Outputs'!C$7,AF73-'Inputs and Outputs'!C$7,0)</f>
        <v>1</v>
      </c>
      <c r="AH73" s="43">
        <f ca="1">(AF73*'Inputs and Outputs'!C$8)-(AG73*'Inputs and Outputs'!C$10)</f>
        <v>3840</v>
      </c>
    </row>
    <row r="74" spans="1:34" x14ac:dyDescent="0.35">
      <c r="A74" s="44">
        <v>72</v>
      </c>
      <c r="B74" s="42" t="s">
        <v>24</v>
      </c>
      <c r="C74" s="42">
        <f t="shared" ca="1" si="9"/>
        <v>0.64981378592476624</v>
      </c>
      <c r="D74" s="42">
        <f ca="1">VLOOKUP(C74,'Inputs and Outputs'!B$24:C$33,2,TRUE)</f>
        <v>3</v>
      </c>
      <c r="E74" s="42">
        <f t="shared" ca="1" si="10"/>
        <v>0.44831720823447962</v>
      </c>
      <c r="F74" s="42">
        <f ca="1">ROUND(_xlfn.NORM.INV(E74,'Inputs and Outputs'!C$15,'Inputs and Outputs'!C$16),0)</f>
        <v>100</v>
      </c>
      <c r="G74" s="42">
        <v>101</v>
      </c>
      <c r="H74" s="42">
        <f t="shared" ca="1" si="11"/>
        <v>100</v>
      </c>
      <c r="I74" s="42">
        <f ca="1">IF(H74&gt;'Inputs and Outputs'!C$7,H74-'Inputs and Outputs'!C$7,0)</f>
        <v>0</v>
      </c>
      <c r="J74" s="43">
        <f ca="1">(H74*'Inputs and Outputs'!C$8)-(I74*'Inputs and Outputs'!C$9)</f>
        <v>4000</v>
      </c>
      <c r="M74" s="44">
        <v>72</v>
      </c>
      <c r="N74" s="42" t="s">
        <v>26</v>
      </c>
      <c r="O74" s="42">
        <f t="shared" ca="1" si="12"/>
        <v>6.6681805386783366E-2</v>
      </c>
      <c r="P74" s="42">
        <f ca="1">VLOOKUP(O74,'Inputs and Outputs'!B$24:C$33,2)</f>
        <v>0</v>
      </c>
      <c r="Q74" s="42">
        <f t="shared" ca="1" si="13"/>
        <v>0.64589386509372948</v>
      </c>
      <c r="R74" s="42">
        <f ca="1">ROUND(_xlfn.NORM.INV(Q74,'Inputs and Outputs'!C$17,'Inputs and Outputs'!C$18),0)</f>
        <v>105</v>
      </c>
      <c r="S74" s="42">
        <v>101</v>
      </c>
      <c r="T74" s="42">
        <f t="shared" ca="1" si="14"/>
        <v>101</v>
      </c>
      <c r="U74" s="42">
        <f ca="1">IF(T74&gt;'Inputs and Outputs'!C$7,T74-'Inputs and Outputs'!C$7,0)</f>
        <v>1</v>
      </c>
      <c r="V74" s="43">
        <f ca="1">(T74*'Inputs and Outputs'!C$8)-(U74*'Inputs and Outputs'!C$9)</f>
        <v>4015</v>
      </c>
      <c r="Y74" s="44">
        <v>72</v>
      </c>
      <c r="Z74" s="42" t="s">
        <v>29</v>
      </c>
      <c r="AA74" s="42">
        <f t="shared" ca="1" si="15"/>
        <v>0.54763166307283184</v>
      </c>
      <c r="AB74" s="42">
        <f ca="1">VLOOKUP(AA74,'Inputs and Outputs'!B$24:C$33,2)</f>
        <v>2</v>
      </c>
      <c r="AC74" s="42">
        <f t="shared" ca="1" si="16"/>
        <v>7.4906337657185018E-2</v>
      </c>
      <c r="AD74" s="42">
        <f ca="1">ROUND(_xlfn.NORM.INV(AC74,'Inputs and Outputs'!C$19,'Inputs and Outputs'!C$20),0)</f>
        <v>98</v>
      </c>
      <c r="AE74" s="42">
        <v>101</v>
      </c>
      <c r="AF74" s="42">
        <f t="shared" ca="1" si="17"/>
        <v>98</v>
      </c>
      <c r="AG74" s="42">
        <f ca="1">IF(AF74&gt;'Inputs and Outputs'!C$7,AF74-'Inputs and Outputs'!C$7,0)</f>
        <v>0</v>
      </c>
      <c r="AH74" s="43">
        <f ca="1">(AF74*'Inputs and Outputs'!C$8)-(AG74*'Inputs and Outputs'!C$10)</f>
        <v>3920</v>
      </c>
    </row>
    <row r="75" spans="1:34" x14ac:dyDescent="0.35">
      <c r="A75" s="44">
        <v>73</v>
      </c>
      <c r="B75" s="42" t="s">
        <v>24</v>
      </c>
      <c r="C75" s="42">
        <f t="shared" ca="1" si="9"/>
        <v>0.92009166268276088</v>
      </c>
      <c r="D75" s="42">
        <f ca="1">VLOOKUP(C75,'Inputs and Outputs'!B$24:C$33,2,TRUE)</f>
        <v>5</v>
      </c>
      <c r="E75" s="42">
        <f t="shared" ca="1" si="10"/>
        <v>0.73793424577679956</v>
      </c>
      <c r="F75" s="42">
        <f ca="1">ROUND(_xlfn.NORM.INV(E75,'Inputs and Outputs'!C$15,'Inputs and Outputs'!C$16),0)</f>
        <v>105</v>
      </c>
      <c r="G75" s="42">
        <v>101</v>
      </c>
      <c r="H75" s="42">
        <f t="shared" ca="1" si="11"/>
        <v>101</v>
      </c>
      <c r="I75" s="42">
        <f ca="1">IF(H75&gt;'Inputs and Outputs'!C$7,H75-'Inputs and Outputs'!C$7,0)</f>
        <v>1</v>
      </c>
      <c r="J75" s="43">
        <f ca="1">(H75*'Inputs and Outputs'!C$8)-(I75*'Inputs and Outputs'!C$9)</f>
        <v>4015</v>
      </c>
      <c r="M75" s="44">
        <v>73</v>
      </c>
      <c r="N75" s="42" t="s">
        <v>26</v>
      </c>
      <c r="O75" s="42">
        <f t="shared" ca="1" si="12"/>
        <v>0.54274900414055527</v>
      </c>
      <c r="P75" s="42">
        <f ca="1">VLOOKUP(O75,'Inputs and Outputs'!B$24:C$33,2)</f>
        <v>2</v>
      </c>
      <c r="Q75" s="42">
        <f t="shared" ca="1" si="13"/>
        <v>0.76289722684308126</v>
      </c>
      <c r="R75" s="42">
        <f ca="1">ROUND(_xlfn.NORM.INV(Q75,'Inputs and Outputs'!C$17,'Inputs and Outputs'!C$18),0)</f>
        <v>107</v>
      </c>
      <c r="S75" s="42">
        <v>101</v>
      </c>
      <c r="T75" s="42">
        <f t="shared" ca="1" si="14"/>
        <v>101</v>
      </c>
      <c r="U75" s="42">
        <f ca="1">IF(T75&gt;'Inputs and Outputs'!C$7,T75-'Inputs and Outputs'!C$7,0)</f>
        <v>1</v>
      </c>
      <c r="V75" s="43">
        <f ca="1">(T75*'Inputs and Outputs'!C$8)-(U75*'Inputs and Outputs'!C$9)</f>
        <v>4015</v>
      </c>
      <c r="Y75" s="44">
        <v>73</v>
      </c>
      <c r="Z75" s="42" t="s">
        <v>29</v>
      </c>
      <c r="AA75" s="42">
        <f t="shared" ca="1" si="15"/>
        <v>0.46389685331181008</v>
      </c>
      <c r="AB75" s="42">
        <f ca="1">VLOOKUP(AA75,'Inputs and Outputs'!B$24:C$33,2)</f>
        <v>2</v>
      </c>
      <c r="AC75" s="42">
        <f t="shared" ca="1" si="16"/>
        <v>0.64273548098557554</v>
      </c>
      <c r="AD75" s="42">
        <f ca="1">ROUND(_xlfn.NORM.INV(AC75,'Inputs and Outputs'!C$19,'Inputs and Outputs'!C$20),0)</f>
        <v>107</v>
      </c>
      <c r="AE75" s="42">
        <v>101</v>
      </c>
      <c r="AF75" s="42">
        <f t="shared" ca="1" si="17"/>
        <v>101</v>
      </c>
      <c r="AG75" s="42">
        <f ca="1">IF(AF75&gt;'Inputs and Outputs'!C$7,AF75-'Inputs and Outputs'!C$7,0)</f>
        <v>1</v>
      </c>
      <c r="AH75" s="43">
        <f ca="1">(AF75*'Inputs and Outputs'!C$8)-(AG75*'Inputs and Outputs'!C$10)</f>
        <v>3840</v>
      </c>
    </row>
    <row r="76" spans="1:34" x14ac:dyDescent="0.35">
      <c r="A76" s="44">
        <v>74</v>
      </c>
      <c r="B76" s="42" t="s">
        <v>24</v>
      </c>
      <c r="C76" s="42">
        <f t="shared" ca="1" si="9"/>
        <v>0.21980701641541134</v>
      </c>
      <c r="D76" s="42">
        <f ca="1">VLOOKUP(C76,'Inputs and Outputs'!B$24:C$33,2,TRUE)</f>
        <v>1</v>
      </c>
      <c r="E76" s="42">
        <f t="shared" ca="1" si="10"/>
        <v>0.49596358055853129</v>
      </c>
      <c r="F76" s="42">
        <f ca="1">ROUND(_xlfn.NORM.INV(E76,'Inputs and Outputs'!C$15,'Inputs and Outputs'!C$16),0)</f>
        <v>101</v>
      </c>
      <c r="G76" s="42">
        <v>101</v>
      </c>
      <c r="H76" s="42">
        <f t="shared" ca="1" si="11"/>
        <v>101</v>
      </c>
      <c r="I76" s="42">
        <f ca="1">IF(H76&gt;'Inputs and Outputs'!C$7,H76-'Inputs and Outputs'!C$7,0)</f>
        <v>1</v>
      </c>
      <c r="J76" s="43">
        <f ca="1">(H76*'Inputs and Outputs'!C$8)-(I76*'Inputs and Outputs'!C$9)</f>
        <v>4015</v>
      </c>
      <c r="M76" s="44">
        <v>74</v>
      </c>
      <c r="N76" s="42" t="s">
        <v>26</v>
      </c>
      <c r="O76" s="42">
        <f t="shared" ca="1" si="12"/>
        <v>0.3499507732754007</v>
      </c>
      <c r="P76" s="42">
        <f ca="1">VLOOKUP(O76,'Inputs and Outputs'!B$24:C$33,2)</f>
        <v>1</v>
      </c>
      <c r="Q76" s="42">
        <f t="shared" ca="1" si="13"/>
        <v>0.86405651336605604</v>
      </c>
      <c r="R76" s="42">
        <f ca="1">ROUND(_xlfn.NORM.INV(Q76,'Inputs and Outputs'!C$17,'Inputs and Outputs'!C$18),0)</f>
        <v>108</v>
      </c>
      <c r="S76" s="42">
        <v>101</v>
      </c>
      <c r="T76" s="42">
        <f t="shared" ca="1" si="14"/>
        <v>101</v>
      </c>
      <c r="U76" s="42">
        <f ca="1">IF(T76&gt;'Inputs and Outputs'!C$7,T76-'Inputs and Outputs'!C$7,0)</f>
        <v>1</v>
      </c>
      <c r="V76" s="43">
        <f ca="1">(T76*'Inputs and Outputs'!C$8)-(U76*'Inputs and Outputs'!C$9)</f>
        <v>4015</v>
      </c>
      <c r="Y76" s="44">
        <v>74</v>
      </c>
      <c r="Z76" s="42" t="s">
        <v>29</v>
      </c>
      <c r="AA76" s="42">
        <f t="shared" ca="1" si="15"/>
        <v>0.64854070884635606</v>
      </c>
      <c r="AB76" s="42">
        <f ca="1">VLOOKUP(AA76,'Inputs and Outputs'!B$24:C$33,2)</f>
        <v>3</v>
      </c>
      <c r="AC76" s="42">
        <f t="shared" ca="1" si="16"/>
        <v>0.49801628096618444</v>
      </c>
      <c r="AD76" s="42">
        <f ca="1">ROUND(_xlfn.NORM.INV(AC76,'Inputs and Outputs'!C$19,'Inputs and Outputs'!C$20),0)</f>
        <v>105</v>
      </c>
      <c r="AE76" s="42">
        <v>101</v>
      </c>
      <c r="AF76" s="42">
        <f t="shared" ca="1" si="17"/>
        <v>101</v>
      </c>
      <c r="AG76" s="42">
        <f ca="1">IF(AF76&gt;'Inputs and Outputs'!C$7,AF76-'Inputs and Outputs'!C$7,0)</f>
        <v>1</v>
      </c>
      <c r="AH76" s="43">
        <f ca="1">(AF76*'Inputs and Outputs'!C$8)-(AG76*'Inputs and Outputs'!C$10)</f>
        <v>3840</v>
      </c>
    </row>
    <row r="77" spans="1:34" x14ac:dyDescent="0.35">
      <c r="A77" s="44">
        <v>75</v>
      </c>
      <c r="B77" s="42" t="s">
        <v>24</v>
      </c>
      <c r="C77" s="42">
        <f t="shared" ca="1" si="9"/>
        <v>0.49090965067782055</v>
      </c>
      <c r="D77" s="42">
        <f ca="1">VLOOKUP(C77,'Inputs and Outputs'!B$24:C$33,2,TRUE)</f>
        <v>2</v>
      </c>
      <c r="E77" s="42">
        <f t="shared" ca="1" si="10"/>
        <v>0.48574330453877534</v>
      </c>
      <c r="F77" s="42">
        <f ca="1">ROUND(_xlfn.NORM.INV(E77,'Inputs and Outputs'!C$15,'Inputs and Outputs'!C$16),0)</f>
        <v>101</v>
      </c>
      <c r="G77" s="42">
        <v>101</v>
      </c>
      <c r="H77" s="42">
        <f t="shared" ca="1" si="11"/>
        <v>101</v>
      </c>
      <c r="I77" s="42">
        <f ca="1">IF(H77&gt;'Inputs and Outputs'!C$7,H77-'Inputs and Outputs'!C$7,0)</f>
        <v>1</v>
      </c>
      <c r="J77" s="43">
        <f ca="1">(H77*'Inputs and Outputs'!C$8)-(I77*'Inputs and Outputs'!C$9)</f>
        <v>4015</v>
      </c>
      <c r="M77" s="44">
        <v>75</v>
      </c>
      <c r="N77" s="42" t="s">
        <v>26</v>
      </c>
      <c r="O77" s="42">
        <f t="shared" ca="1" si="12"/>
        <v>0.39184776866184057</v>
      </c>
      <c r="P77" s="42">
        <f ca="1">VLOOKUP(O77,'Inputs and Outputs'!B$24:C$33,2)</f>
        <v>1</v>
      </c>
      <c r="Q77" s="42">
        <f t="shared" ca="1" si="13"/>
        <v>0.95483810258103163</v>
      </c>
      <c r="R77" s="42">
        <f ca="1">ROUND(_xlfn.NORM.INV(Q77,'Inputs and Outputs'!C$17,'Inputs and Outputs'!C$18),0)</f>
        <v>111</v>
      </c>
      <c r="S77" s="42">
        <v>101</v>
      </c>
      <c r="T77" s="42">
        <f t="shared" ca="1" si="14"/>
        <v>101</v>
      </c>
      <c r="U77" s="42">
        <f ca="1">IF(T77&gt;'Inputs and Outputs'!C$7,T77-'Inputs and Outputs'!C$7,0)</f>
        <v>1</v>
      </c>
      <c r="V77" s="43">
        <f ca="1">(T77*'Inputs and Outputs'!C$8)-(U77*'Inputs and Outputs'!C$9)</f>
        <v>4015</v>
      </c>
      <c r="Y77" s="44">
        <v>75</v>
      </c>
      <c r="Z77" s="42" t="s">
        <v>29</v>
      </c>
      <c r="AA77" s="42">
        <f t="shared" ca="1" si="15"/>
        <v>0.96027069592989234</v>
      </c>
      <c r="AB77" s="42">
        <f ca="1">VLOOKUP(AA77,'Inputs and Outputs'!B$24:C$33,2)</f>
        <v>6</v>
      </c>
      <c r="AC77" s="42">
        <f t="shared" ca="1" si="16"/>
        <v>0.93645645937751276</v>
      </c>
      <c r="AD77" s="42">
        <f ca="1">ROUND(_xlfn.NORM.INV(AC77,'Inputs and Outputs'!C$19,'Inputs and Outputs'!C$20),0)</f>
        <v>113</v>
      </c>
      <c r="AE77" s="42">
        <v>101</v>
      </c>
      <c r="AF77" s="42">
        <f t="shared" ca="1" si="17"/>
        <v>101</v>
      </c>
      <c r="AG77" s="42">
        <f ca="1">IF(AF77&gt;'Inputs and Outputs'!C$7,AF77-'Inputs and Outputs'!C$7,0)</f>
        <v>1</v>
      </c>
      <c r="AH77" s="43">
        <f ca="1">(AF77*'Inputs and Outputs'!C$8)-(AG77*'Inputs and Outputs'!C$10)</f>
        <v>3840</v>
      </c>
    </row>
    <row r="78" spans="1:34" x14ac:dyDescent="0.35">
      <c r="A78" s="44">
        <v>76</v>
      </c>
      <c r="B78" s="42" t="s">
        <v>24</v>
      </c>
      <c r="C78" s="42">
        <f t="shared" ca="1" si="9"/>
        <v>0.49274179262903839</v>
      </c>
      <c r="D78" s="42">
        <f ca="1">VLOOKUP(C78,'Inputs and Outputs'!B$24:C$33,2,TRUE)</f>
        <v>2</v>
      </c>
      <c r="E78" s="42">
        <f t="shared" ca="1" si="10"/>
        <v>0.24757445846326276</v>
      </c>
      <c r="F78" s="42">
        <f ca="1">ROUND(_xlfn.NORM.INV(E78,'Inputs and Outputs'!C$15,'Inputs and Outputs'!C$16),0)</f>
        <v>97</v>
      </c>
      <c r="G78" s="42">
        <v>101</v>
      </c>
      <c r="H78" s="42">
        <f t="shared" ca="1" si="11"/>
        <v>97</v>
      </c>
      <c r="I78" s="42">
        <f ca="1">IF(H78&gt;'Inputs and Outputs'!C$7,H78-'Inputs and Outputs'!C$7,0)</f>
        <v>0</v>
      </c>
      <c r="J78" s="43">
        <f ca="1">(H78*'Inputs and Outputs'!C$8)-(I78*'Inputs and Outputs'!C$9)</f>
        <v>3880</v>
      </c>
      <c r="M78" s="44">
        <v>76</v>
      </c>
      <c r="N78" s="42" t="s">
        <v>26</v>
      </c>
      <c r="O78" s="42">
        <f t="shared" ca="1" si="12"/>
        <v>0.61455233292897449</v>
      </c>
      <c r="P78" s="42">
        <f ca="1">VLOOKUP(O78,'Inputs and Outputs'!B$24:C$33,2)</f>
        <v>3</v>
      </c>
      <c r="Q78" s="42">
        <f t="shared" ca="1" si="13"/>
        <v>0.74254750009240356</v>
      </c>
      <c r="R78" s="42">
        <f ca="1">ROUND(_xlfn.NORM.INV(Q78,'Inputs and Outputs'!C$17,'Inputs and Outputs'!C$18),0)</f>
        <v>106</v>
      </c>
      <c r="S78" s="42">
        <v>101</v>
      </c>
      <c r="T78" s="42">
        <f t="shared" ca="1" si="14"/>
        <v>101</v>
      </c>
      <c r="U78" s="42">
        <f ca="1">IF(T78&gt;'Inputs and Outputs'!C$7,T78-'Inputs and Outputs'!C$7,0)</f>
        <v>1</v>
      </c>
      <c r="V78" s="43">
        <f ca="1">(T78*'Inputs and Outputs'!C$8)-(U78*'Inputs and Outputs'!C$9)</f>
        <v>4015</v>
      </c>
      <c r="Y78" s="44">
        <v>76</v>
      </c>
      <c r="Z78" s="42" t="s">
        <v>29</v>
      </c>
      <c r="AA78" s="42">
        <f t="shared" ca="1" si="15"/>
        <v>0.63842119188913615</v>
      </c>
      <c r="AB78" s="42">
        <f ca="1">VLOOKUP(AA78,'Inputs and Outputs'!B$24:C$33,2)</f>
        <v>3</v>
      </c>
      <c r="AC78" s="42">
        <f t="shared" ca="1" si="16"/>
        <v>0.17123222061463095</v>
      </c>
      <c r="AD78" s="42">
        <f ca="1">ROUND(_xlfn.NORM.INV(AC78,'Inputs and Outputs'!C$19,'Inputs and Outputs'!C$20),0)</f>
        <v>100</v>
      </c>
      <c r="AE78" s="42">
        <v>101</v>
      </c>
      <c r="AF78" s="42">
        <f t="shared" ca="1" si="17"/>
        <v>100</v>
      </c>
      <c r="AG78" s="42">
        <f ca="1">IF(AF78&gt;'Inputs and Outputs'!C$7,AF78-'Inputs and Outputs'!C$7,0)</f>
        <v>0</v>
      </c>
      <c r="AH78" s="43">
        <f ca="1">(AF78*'Inputs and Outputs'!C$8)-(AG78*'Inputs and Outputs'!C$10)</f>
        <v>4000</v>
      </c>
    </row>
    <row r="79" spans="1:34" x14ac:dyDescent="0.35">
      <c r="A79" s="44">
        <v>77</v>
      </c>
      <c r="B79" s="42" t="s">
        <v>24</v>
      </c>
      <c r="C79" s="42">
        <f t="shared" ca="1" si="9"/>
        <v>0.52486772980896046</v>
      </c>
      <c r="D79" s="42">
        <f ca="1">VLOOKUP(C79,'Inputs and Outputs'!B$24:C$33,2,TRUE)</f>
        <v>2</v>
      </c>
      <c r="E79" s="42">
        <f t="shared" ca="1" si="10"/>
        <v>0.51671546222573683</v>
      </c>
      <c r="F79" s="42">
        <f ca="1">ROUND(_xlfn.NORM.INV(E79,'Inputs and Outputs'!C$15,'Inputs and Outputs'!C$16),0)</f>
        <v>101</v>
      </c>
      <c r="G79" s="42">
        <v>101</v>
      </c>
      <c r="H79" s="42">
        <f t="shared" ca="1" si="11"/>
        <v>101</v>
      </c>
      <c r="I79" s="42">
        <f ca="1">IF(H79&gt;'Inputs and Outputs'!C$7,H79-'Inputs and Outputs'!C$7,0)</f>
        <v>1</v>
      </c>
      <c r="J79" s="43">
        <f ca="1">(H79*'Inputs and Outputs'!C$8)-(I79*'Inputs and Outputs'!C$9)</f>
        <v>4015</v>
      </c>
      <c r="M79" s="44">
        <v>77</v>
      </c>
      <c r="N79" s="42" t="s">
        <v>26</v>
      </c>
      <c r="O79" s="42">
        <f t="shared" ca="1" si="12"/>
        <v>0.47379037974721117</v>
      </c>
      <c r="P79" s="42">
        <f ca="1">VLOOKUP(O79,'Inputs and Outputs'!B$24:C$33,2)</f>
        <v>2</v>
      </c>
      <c r="Q79" s="42">
        <f t="shared" ca="1" si="13"/>
        <v>0.18130388526802566</v>
      </c>
      <c r="R79" s="42">
        <f ca="1">ROUND(_xlfn.NORM.INV(Q79,'Inputs and Outputs'!C$17,'Inputs and Outputs'!C$18),0)</f>
        <v>98</v>
      </c>
      <c r="S79" s="42">
        <v>101</v>
      </c>
      <c r="T79" s="42">
        <f t="shared" ca="1" si="14"/>
        <v>98</v>
      </c>
      <c r="U79" s="42">
        <f ca="1">IF(T79&gt;'Inputs and Outputs'!C$7,T79-'Inputs and Outputs'!C$7,0)</f>
        <v>0</v>
      </c>
      <c r="V79" s="43">
        <f ca="1">(T79*'Inputs and Outputs'!C$8)-(U79*'Inputs and Outputs'!C$9)</f>
        <v>3920</v>
      </c>
      <c r="Y79" s="44">
        <v>77</v>
      </c>
      <c r="Z79" s="42" t="s">
        <v>29</v>
      </c>
      <c r="AA79" s="42">
        <f t="shared" ca="1" si="15"/>
        <v>0.1807014393934353</v>
      </c>
      <c r="AB79" s="42">
        <f ca="1">VLOOKUP(AA79,'Inputs and Outputs'!B$24:C$33,2)</f>
        <v>1</v>
      </c>
      <c r="AC79" s="42">
        <f t="shared" ca="1" si="16"/>
        <v>0.24971642088288692</v>
      </c>
      <c r="AD79" s="42">
        <f ca="1">ROUND(_xlfn.NORM.INV(AC79,'Inputs and Outputs'!C$19,'Inputs and Outputs'!C$20),0)</f>
        <v>102</v>
      </c>
      <c r="AE79" s="42">
        <v>101</v>
      </c>
      <c r="AF79" s="42">
        <f t="shared" ca="1" si="17"/>
        <v>101</v>
      </c>
      <c r="AG79" s="42">
        <f ca="1">IF(AF79&gt;'Inputs and Outputs'!C$7,AF79-'Inputs and Outputs'!C$7,0)</f>
        <v>1</v>
      </c>
      <c r="AH79" s="43">
        <f ca="1">(AF79*'Inputs and Outputs'!C$8)-(AG79*'Inputs and Outputs'!C$10)</f>
        <v>3840</v>
      </c>
    </row>
    <row r="80" spans="1:34" x14ac:dyDescent="0.35">
      <c r="A80" s="44">
        <v>78</v>
      </c>
      <c r="B80" s="42" t="s">
        <v>24</v>
      </c>
      <c r="C80" s="42">
        <f t="shared" ca="1" si="9"/>
        <v>0.13209926748852652</v>
      </c>
      <c r="D80" s="42">
        <f ca="1">VLOOKUP(C80,'Inputs and Outputs'!B$24:C$33,2,TRUE)</f>
        <v>0</v>
      </c>
      <c r="E80" s="42">
        <f t="shared" ca="1" si="10"/>
        <v>0.86877655191415082</v>
      </c>
      <c r="F80" s="42">
        <f ca="1">ROUND(_xlfn.NORM.INV(E80,'Inputs and Outputs'!C$15,'Inputs and Outputs'!C$16),0)</f>
        <v>108</v>
      </c>
      <c r="G80" s="42">
        <v>101</v>
      </c>
      <c r="H80" s="42">
        <f t="shared" ca="1" si="11"/>
        <v>101</v>
      </c>
      <c r="I80" s="42">
        <f ca="1">IF(H80&gt;'Inputs and Outputs'!C$7,H80-'Inputs and Outputs'!C$7,0)</f>
        <v>1</v>
      </c>
      <c r="J80" s="43">
        <f ca="1">(H80*'Inputs and Outputs'!C$8)-(I80*'Inputs and Outputs'!C$9)</f>
        <v>4015</v>
      </c>
      <c r="M80" s="44">
        <v>78</v>
      </c>
      <c r="N80" s="42" t="s">
        <v>26</v>
      </c>
      <c r="O80" s="42">
        <f t="shared" ca="1" si="12"/>
        <v>0.8989768448628781</v>
      </c>
      <c r="P80" s="42">
        <f ca="1">VLOOKUP(O80,'Inputs and Outputs'!B$24:C$33,2)</f>
        <v>5</v>
      </c>
      <c r="Q80" s="42">
        <f t="shared" ca="1" si="13"/>
        <v>0.10923252736283229</v>
      </c>
      <c r="R80" s="42">
        <f ca="1">ROUND(_xlfn.NORM.INV(Q80,'Inputs and Outputs'!C$17,'Inputs and Outputs'!C$18),0)</f>
        <v>97</v>
      </c>
      <c r="S80" s="42">
        <v>101</v>
      </c>
      <c r="T80" s="42">
        <f t="shared" ca="1" si="14"/>
        <v>97</v>
      </c>
      <c r="U80" s="42">
        <f ca="1">IF(T80&gt;'Inputs and Outputs'!C$7,T80-'Inputs and Outputs'!C$7,0)</f>
        <v>0</v>
      </c>
      <c r="V80" s="43">
        <f ca="1">(T80*'Inputs and Outputs'!C$8)-(U80*'Inputs and Outputs'!C$9)</f>
        <v>3880</v>
      </c>
      <c r="Y80" s="44">
        <v>78</v>
      </c>
      <c r="Z80" s="42" t="s">
        <v>29</v>
      </c>
      <c r="AA80" s="42">
        <f t="shared" ca="1" si="15"/>
        <v>0.23432349915312178</v>
      </c>
      <c r="AB80" s="42">
        <f ca="1">VLOOKUP(AA80,'Inputs and Outputs'!B$24:C$33,2)</f>
        <v>1</v>
      </c>
      <c r="AC80" s="42">
        <f t="shared" ca="1" si="16"/>
        <v>0.29426875208890046</v>
      </c>
      <c r="AD80" s="42">
        <f ca="1">ROUND(_xlfn.NORM.INV(AC80,'Inputs and Outputs'!C$19,'Inputs and Outputs'!C$20),0)</f>
        <v>102</v>
      </c>
      <c r="AE80" s="42">
        <v>101</v>
      </c>
      <c r="AF80" s="42">
        <f t="shared" ca="1" si="17"/>
        <v>101</v>
      </c>
      <c r="AG80" s="42">
        <f ca="1">IF(AF80&gt;'Inputs and Outputs'!C$7,AF80-'Inputs and Outputs'!C$7,0)</f>
        <v>1</v>
      </c>
      <c r="AH80" s="43">
        <f ca="1">(AF80*'Inputs and Outputs'!C$8)-(AG80*'Inputs and Outputs'!C$10)</f>
        <v>3840</v>
      </c>
    </row>
    <row r="81" spans="1:34" x14ac:dyDescent="0.35">
      <c r="A81" s="44">
        <v>79</v>
      </c>
      <c r="B81" s="42" t="s">
        <v>24</v>
      </c>
      <c r="C81" s="42">
        <f t="shared" ca="1" si="9"/>
        <v>0.79958136779802402</v>
      </c>
      <c r="D81" s="42">
        <f ca="1">VLOOKUP(C81,'Inputs and Outputs'!B$24:C$33,2,TRUE)</f>
        <v>4</v>
      </c>
      <c r="E81" s="42">
        <f t="shared" ca="1" si="10"/>
        <v>0.94945733425628298</v>
      </c>
      <c r="F81" s="42">
        <f ca="1">ROUND(_xlfn.NORM.INV(E81,'Inputs and Outputs'!C$15,'Inputs and Outputs'!C$16),0)</f>
        <v>111</v>
      </c>
      <c r="G81" s="42">
        <v>101</v>
      </c>
      <c r="H81" s="42">
        <f t="shared" ca="1" si="11"/>
        <v>101</v>
      </c>
      <c r="I81" s="42">
        <f ca="1">IF(H81&gt;'Inputs and Outputs'!C$7,H81-'Inputs and Outputs'!C$7,0)</f>
        <v>1</v>
      </c>
      <c r="J81" s="43">
        <f ca="1">(H81*'Inputs and Outputs'!C$8)-(I81*'Inputs and Outputs'!C$9)</f>
        <v>4015</v>
      </c>
      <c r="M81" s="44">
        <v>79</v>
      </c>
      <c r="N81" s="42" t="s">
        <v>26</v>
      </c>
      <c r="O81" s="42">
        <f t="shared" ca="1" si="12"/>
        <v>0.70177290739835119</v>
      </c>
      <c r="P81" s="42">
        <f ca="1">VLOOKUP(O81,'Inputs and Outputs'!B$24:C$33,2)</f>
        <v>3</v>
      </c>
      <c r="Q81" s="42">
        <f t="shared" ca="1" si="13"/>
        <v>0.86023567282048718</v>
      </c>
      <c r="R81" s="42">
        <f ca="1">ROUND(_xlfn.NORM.INV(Q81,'Inputs and Outputs'!C$17,'Inputs and Outputs'!C$18),0)</f>
        <v>108</v>
      </c>
      <c r="S81" s="42">
        <v>101</v>
      </c>
      <c r="T81" s="42">
        <f t="shared" ca="1" si="14"/>
        <v>101</v>
      </c>
      <c r="U81" s="42">
        <f ca="1">IF(T81&gt;'Inputs and Outputs'!C$7,T81-'Inputs and Outputs'!C$7,0)</f>
        <v>1</v>
      </c>
      <c r="V81" s="43">
        <f ca="1">(T81*'Inputs and Outputs'!C$8)-(U81*'Inputs and Outputs'!C$9)</f>
        <v>4015</v>
      </c>
      <c r="Y81" s="44">
        <v>79</v>
      </c>
      <c r="Z81" s="42" t="s">
        <v>29</v>
      </c>
      <c r="AA81" s="42">
        <f t="shared" ca="1" si="15"/>
        <v>0.30840950699344327</v>
      </c>
      <c r="AB81" s="42">
        <f ca="1">VLOOKUP(AA81,'Inputs and Outputs'!B$24:C$33,2)</f>
        <v>1</v>
      </c>
      <c r="AC81" s="42">
        <f t="shared" ca="1" si="16"/>
        <v>0.38802337740934534</v>
      </c>
      <c r="AD81" s="42">
        <f ca="1">ROUND(_xlfn.NORM.INV(AC81,'Inputs and Outputs'!C$19,'Inputs and Outputs'!C$20),0)</f>
        <v>104</v>
      </c>
      <c r="AE81" s="42">
        <v>101</v>
      </c>
      <c r="AF81" s="42">
        <f t="shared" ca="1" si="17"/>
        <v>101</v>
      </c>
      <c r="AG81" s="42">
        <f ca="1">IF(AF81&gt;'Inputs and Outputs'!C$7,AF81-'Inputs and Outputs'!C$7,0)</f>
        <v>1</v>
      </c>
      <c r="AH81" s="43">
        <f ca="1">(AF81*'Inputs and Outputs'!C$8)-(AG81*'Inputs and Outputs'!C$10)</f>
        <v>3840</v>
      </c>
    </row>
    <row r="82" spans="1:34" x14ac:dyDescent="0.35">
      <c r="A82" s="44">
        <v>80</v>
      </c>
      <c r="B82" s="42" t="s">
        <v>24</v>
      </c>
      <c r="C82" s="42">
        <f t="shared" ca="1" si="9"/>
        <v>0.5078381953194584</v>
      </c>
      <c r="D82" s="42">
        <f ca="1">VLOOKUP(C82,'Inputs and Outputs'!B$24:C$33,2,TRUE)</f>
        <v>2</v>
      </c>
      <c r="E82" s="42">
        <f t="shared" ca="1" si="10"/>
        <v>0.4889387995421971</v>
      </c>
      <c r="F82" s="42">
        <f ca="1">ROUND(_xlfn.NORM.INV(E82,'Inputs and Outputs'!C$15,'Inputs and Outputs'!C$16),0)</f>
        <v>101</v>
      </c>
      <c r="G82" s="42">
        <v>101</v>
      </c>
      <c r="H82" s="42">
        <f t="shared" ca="1" si="11"/>
        <v>101</v>
      </c>
      <c r="I82" s="42">
        <f ca="1">IF(H82&gt;'Inputs and Outputs'!C$7,H82-'Inputs and Outputs'!C$7,0)</f>
        <v>1</v>
      </c>
      <c r="J82" s="43">
        <f ca="1">(H82*'Inputs and Outputs'!C$8)-(I82*'Inputs and Outputs'!C$9)</f>
        <v>4015</v>
      </c>
      <c r="M82" s="44">
        <v>80</v>
      </c>
      <c r="N82" s="42" t="s">
        <v>26</v>
      </c>
      <c r="O82" s="42">
        <f t="shared" ca="1" si="12"/>
        <v>0.41338317182340789</v>
      </c>
      <c r="P82" s="42">
        <f ca="1">VLOOKUP(O82,'Inputs and Outputs'!B$24:C$33,2)</f>
        <v>2</v>
      </c>
      <c r="Q82" s="42">
        <f t="shared" ca="1" si="13"/>
        <v>0.44558862924361242</v>
      </c>
      <c r="R82" s="42">
        <f ca="1">ROUND(_xlfn.NORM.INV(Q82,'Inputs and Outputs'!C$17,'Inputs and Outputs'!C$18),0)</f>
        <v>102</v>
      </c>
      <c r="S82" s="42">
        <v>101</v>
      </c>
      <c r="T82" s="42">
        <f t="shared" ca="1" si="14"/>
        <v>101</v>
      </c>
      <c r="U82" s="42">
        <f ca="1">IF(T82&gt;'Inputs and Outputs'!C$7,T82-'Inputs and Outputs'!C$7,0)</f>
        <v>1</v>
      </c>
      <c r="V82" s="43">
        <f ca="1">(T82*'Inputs and Outputs'!C$8)-(U82*'Inputs and Outputs'!C$9)</f>
        <v>4015</v>
      </c>
      <c r="Y82" s="44">
        <v>80</v>
      </c>
      <c r="Z82" s="42" t="s">
        <v>29</v>
      </c>
      <c r="AA82" s="42">
        <f t="shared" ca="1" si="15"/>
        <v>0.13398934627849468</v>
      </c>
      <c r="AB82" s="42">
        <f ca="1">VLOOKUP(AA82,'Inputs and Outputs'!B$24:C$33,2)</f>
        <v>0</v>
      </c>
      <c r="AC82" s="42">
        <f t="shared" ca="1" si="16"/>
        <v>0.30431342060072841</v>
      </c>
      <c r="AD82" s="42">
        <f ca="1">ROUND(_xlfn.NORM.INV(AC82,'Inputs and Outputs'!C$19,'Inputs and Outputs'!C$20),0)</f>
        <v>102</v>
      </c>
      <c r="AE82" s="42">
        <v>101</v>
      </c>
      <c r="AF82" s="42">
        <f t="shared" ca="1" si="17"/>
        <v>101</v>
      </c>
      <c r="AG82" s="42">
        <f ca="1">IF(AF82&gt;'Inputs and Outputs'!C$7,AF82-'Inputs and Outputs'!C$7,0)</f>
        <v>1</v>
      </c>
      <c r="AH82" s="43">
        <f ca="1">(AF82*'Inputs and Outputs'!C$8)-(AG82*'Inputs and Outputs'!C$10)</f>
        <v>3840</v>
      </c>
    </row>
    <row r="83" spans="1:34" x14ac:dyDescent="0.35">
      <c r="A83" s="44">
        <v>81</v>
      </c>
      <c r="B83" s="42" t="s">
        <v>24</v>
      </c>
      <c r="C83" s="42">
        <f t="shared" ca="1" si="9"/>
        <v>0.54233600122691072</v>
      </c>
      <c r="D83" s="42">
        <f ca="1">VLOOKUP(C83,'Inputs and Outputs'!B$24:C$33,2,TRUE)</f>
        <v>2</v>
      </c>
      <c r="E83" s="42">
        <f t="shared" ca="1" si="10"/>
        <v>5.4848072677072812E-2</v>
      </c>
      <c r="F83" s="42">
        <f ca="1">ROUND(_xlfn.NORM.INV(E83,'Inputs and Outputs'!C$15,'Inputs and Outputs'!C$16),0)</f>
        <v>91</v>
      </c>
      <c r="G83" s="42">
        <v>101</v>
      </c>
      <c r="H83" s="42">
        <f t="shared" ca="1" si="11"/>
        <v>91</v>
      </c>
      <c r="I83" s="42">
        <f ca="1">IF(H83&gt;'Inputs and Outputs'!C$7,H83-'Inputs and Outputs'!C$7,0)</f>
        <v>0</v>
      </c>
      <c r="J83" s="43">
        <f ca="1">(H83*'Inputs and Outputs'!C$8)-(I83*'Inputs and Outputs'!C$9)</f>
        <v>3640</v>
      </c>
      <c r="M83" s="44">
        <v>81</v>
      </c>
      <c r="N83" s="42" t="s">
        <v>26</v>
      </c>
      <c r="O83" s="42">
        <f t="shared" ca="1" si="12"/>
        <v>0.32047087495585735</v>
      </c>
      <c r="P83" s="42">
        <f ca="1">VLOOKUP(O83,'Inputs and Outputs'!B$24:C$33,2)</f>
        <v>1</v>
      </c>
      <c r="Q83" s="42">
        <f t="shared" ca="1" si="13"/>
        <v>0.940736265629596</v>
      </c>
      <c r="R83" s="42">
        <f ca="1">ROUND(_xlfn.NORM.INV(Q83,'Inputs and Outputs'!C$17,'Inputs and Outputs'!C$18),0)</f>
        <v>111</v>
      </c>
      <c r="S83" s="42">
        <v>101</v>
      </c>
      <c r="T83" s="42">
        <f t="shared" ca="1" si="14"/>
        <v>101</v>
      </c>
      <c r="U83" s="42">
        <f ca="1">IF(T83&gt;'Inputs and Outputs'!C$7,T83-'Inputs and Outputs'!C$7,0)</f>
        <v>1</v>
      </c>
      <c r="V83" s="43">
        <f ca="1">(T83*'Inputs and Outputs'!C$8)-(U83*'Inputs and Outputs'!C$9)</f>
        <v>4015</v>
      </c>
      <c r="Y83" s="44">
        <v>81</v>
      </c>
      <c r="Z83" s="42" t="s">
        <v>29</v>
      </c>
      <c r="AA83" s="42">
        <f t="shared" ca="1" si="15"/>
        <v>0.65749741977997611</v>
      </c>
      <c r="AB83" s="42">
        <f ca="1">VLOOKUP(AA83,'Inputs and Outputs'!B$24:C$33,2)</f>
        <v>3</v>
      </c>
      <c r="AC83" s="42">
        <f t="shared" ca="1" si="16"/>
        <v>0.46633773360186437</v>
      </c>
      <c r="AD83" s="42">
        <f ca="1">ROUND(_xlfn.NORM.INV(AC83,'Inputs and Outputs'!C$19,'Inputs and Outputs'!C$20),0)</f>
        <v>105</v>
      </c>
      <c r="AE83" s="42">
        <v>101</v>
      </c>
      <c r="AF83" s="42">
        <f t="shared" ca="1" si="17"/>
        <v>101</v>
      </c>
      <c r="AG83" s="42">
        <f ca="1">IF(AF83&gt;'Inputs and Outputs'!C$7,AF83-'Inputs and Outputs'!C$7,0)</f>
        <v>1</v>
      </c>
      <c r="AH83" s="43">
        <f ca="1">(AF83*'Inputs and Outputs'!C$8)-(AG83*'Inputs and Outputs'!C$10)</f>
        <v>3840</v>
      </c>
    </row>
    <row r="84" spans="1:34" x14ac:dyDescent="0.35">
      <c r="A84" s="44">
        <v>82</v>
      </c>
      <c r="B84" s="42" t="s">
        <v>24</v>
      </c>
      <c r="C84" s="42">
        <f t="shared" ca="1" si="9"/>
        <v>0.23547377073023679</v>
      </c>
      <c r="D84" s="42">
        <f ca="1">VLOOKUP(C84,'Inputs and Outputs'!B$24:C$33,2,TRUE)</f>
        <v>1</v>
      </c>
      <c r="E84" s="42">
        <f t="shared" ca="1" si="10"/>
        <v>0.34444360789167494</v>
      </c>
      <c r="F84" s="42">
        <f ca="1">ROUND(_xlfn.NORM.INV(E84,'Inputs and Outputs'!C$15,'Inputs and Outputs'!C$16),0)</f>
        <v>99</v>
      </c>
      <c r="G84" s="42">
        <v>101</v>
      </c>
      <c r="H84" s="42">
        <f t="shared" ca="1" si="11"/>
        <v>99</v>
      </c>
      <c r="I84" s="42">
        <f ca="1">IF(H84&gt;'Inputs and Outputs'!C$7,H84-'Inputs and Outputs'!C$7,0)</f>
        <v>0</v>
      </c>
      <c r="J84" s="43">
        <f ca="1">(H84*'Inputs and Outputs'!C$8)-(I84*'Inputs and Outputs'!C$9)</f>
        <v>3960</v>
      </c>
      <c r="M84" s="44">
        <v>82</v>
      </c>
      <c r="N84" s="42" t="s">
        <v>26</v>
      </c>
      <c r="O84" s="42">
        <f t="shared" ca="1" si="12"/>
        <v>0.7939865346060202</v>
      </c>
      <c r="P84" s="42">
        <f ca="1">VLOOKUP(O84,'Inputs and Outputs'!B$24:C$33,2)</f>
        <v>4</v>
      </c>
      <c r="Q84" s="42">
        <f t="shared" ca="1" si="13"/>
        <v>0.13991696934432618</v>
      </c>
      <c r="R84" s="42">
        <f ca="1">ROUND(_xlfn.NORM.INV(Q84,'Inputs and Outputs'!C$17,'Inputs and Outputs'!C$18),0)</f>
        <v>98</v>
      </c>
      <c r="S84" s="42">
        <v>101</v>
      </c>
      <c r="T84" s="42">
        <f t="shared" ca="1" si="14"/>
        <v>98</v>
      </c>
      <c r="U84" s="42">
        <f ca="1">IF(T84&gt;'Inputs and Outputs'!C$7,T84-'Inputs and Outputs'!C$7,0)</f>
        <v>0</v>
      </c>
      <c r="V84" s="43">
        <f ca="1">(T84*'Inputs and Outputs'!C$8)-(U84*'Inputs and Outputs'!C$9)</f>
        <v>3920</v>
      </c>
      <c r="Y84" s="44">
        <v>82</v>
      </c>
      <c r="Z84" s="42" t="s">
        <v>29</v>
      </c>
      <c r="AA84" s="42">
        <f t="shared" ca="1" si="15"/>
        <v>4.9386048125619531E-2</v>
      </c>
      <c r="AB84" s="42">
        <f ca="1">VLOOKUP(AA84,'Inputs and Outputs'!B$24:C$33,2)</f>
        <v>0</v>
      </c>
      <c r="AC84" s="42">
        <f t="shared" ca="1" si="16"/>
        <v>0.42824786898117273</v>
      </c>
      <c r="AD84" s="42">
        <f ca="1">ROUND(_xlfn.NORM.INV(AC84,'Inputs and Outputs'!C$19,'Inputs and Outputs'!C$20),0)</f>
        <v>104</v>
      </c>
      <c r="AE84" s="42">
        <v>101</v>
      </c>
      <c r="AF84" s="42">
        <f t="shared" ca="1" si="17"/>
        <v>101</v>
      </c>
      <c r="AG84" s="42">
        <f ca="1">IF(AF84&gt;'Inputs and Outputs'!C$7,AF84-'Inputs and Outputs'!C$7,0)</f>
        <v>1</v>
      </c>
      <c r="AH84" s="43">
        <f ca="1">(AF84*'Inputs and Outputs'!C$8)-(AG84*'Inputs and Outputs'!C$10)</f>
        <v>3840</v>
      </c>
    </row>
    <row r="85" spans="1:34" x14ac:dyDescent="0.35">
      <c r="A85" s="44">
        <v>83</v>
      </c>
      <c r="B85" s="42" t="s">
        <v>24</v>
      </c>
      <c r="C85" s="42">
        <f t="shared" ca="1" si="9"/>
        <v>0.93226422816340482</v>
      </c>
      <c r="D85" s="42">
        <f ca="1">VLOOKUP(C85,'Inputs and Outputs'!B$24:C$33,2,TRUE)</f>
        <v>6</v>
      </c>
      <c r="E85" s="42">
        <f t="shared" ca="1" si="10"/>
        <v>0.25921036465670877</v>
      </c>
      <c r="F85" s="42">
        <f ca="1">ROUND(_xlfn.NORM.INV(E85,'Inputs and Outputs'!C$15,'Inputs and Outputs'!C$16),0)</f>
        <v>97</v>
      </c>
      <c r="G85" s="42">
        <v>101</v>
      </c>
      <c r="H85" s="42">
        <f t="shared" ca="1" si="11"/>
        <v>97</v>
      </c>
      <c r="I85" s="42">
        <f ca="1">IF(H85&gt;'Inputs and Outputs'!C$7,H85-'Inputs and Outputs'!C$7,0)</f>
        <v>0</v>
      </c>
      <c r="J85" s="43">
        <f ca="1">(H85*'Inputs and Outputs'!C$8)-(I85*'Inputs and Outputs'!C$9)</f>
        <v>3880</v>
      </c>
      <c r="M85" s="44">
        <v>83</v>
      </c>
      <c r="N85" s="42" t="s">
        <v>26</v>
      </c>
      <c r="O85" s="42">
        <f t="shared" ca="1" si="12"/>
        <v>0.31293575556897357</v>
      </c>
      <c r="P85" s="42">
        <f ca="1">VLOOKUP(O85,'Inputs and Outputs'!B$24:C$33,2)</f>
        <v>1</v>
      </c>
      <c r="Q85" s="42">
        <f t="shared" ca="1" si="13"/>
        <v>0.8921672742655109</v>
      </c>
      <c r="R85" s="42">
        <f ca="1">ROUND(_xlfn.NORM.INV(Q85,'Inputs and Outputs'!C$17,'Inputs and Outputs'!C$18),0)</f>
        <v>109</v>
      </c>
      <c r="S85" s="42">
        <v>101</v>
      </c>
      <c r="T85" s="42">
        <f t="shared" ca="1" si="14"/>
        <v>101</v>
      </c>
      <c r="U85" s="42">
        <f ca="1">IF(T85&gt;'Inputs and Outputs'!C$7,T85-'Inputs and Outputs'!C$7,0)</f>
        <v>1</v>
      </c>
      <c r="V85" s="43">
        <f ca="1">(T85*'Inputs and Outputs'!C$8)-(U85*'Inputs and Outputs'!C$9)</f>
        <v>4015</v>
      </c>
      <c r="Y85" s="44">
        <v>83</v>
      </c>
      <c r="Z85" s="42" t="s">
        <v>29</v>
      </c>
      <c r="AA85" s="42">
        <f t="shared" ca="1" si="15"/>
        <v>0.93301617472447984</v>
      </c>
      <c r="AB85" s="42">
        <f ca="1">VLOOKUP(AA85,'Inputs and Outputs'!B$24:C$33,2)</f>
        <v>6</v>
      </c>
      <c r="AC85" s="42">
        <f t="shared" ca="1" si="16"/>
        <v>0.94960941922834796</v>
      </c>
      <c r="AD85" s="42">
        <f ca="1">ROUND(_xlfn.NORM.INV(AC85,'Inputs and Outputs'!C$19,'Inputs and Outputs'!C$20),0)</f>
        <v>113</v>
      </c>
      <c r="AE85" s="42">
        <v>101</v>
      </c>
      <c r="AF85" s="42">
        <f t="shared" ca="1" si="17"/>
        <v>101</v>
      </c>
      <c r="AG85" s="42">
        <f ca="1">IF(AF85&gt;'Inputs and Outputs'!C$7,AF85-'Inputs and Outputs'!C$7,0)</f>
        <v>1</v>
      </c>
      <c r="AH85" s="43">
        <f ca="1">(AF85*'Inputs and Outputs'!C$8)-(AG85*'Inputs and Outputs'!C$10)</f>
        <v>3840</v>
      </c>
    </row>
    <row r="86" spans="1:34" x14ac:dyDescent="0.35">
      <c r="A86" s="44">
        <v>84</v>
      </c>
      <c r="B86" s="42" t="s">
        <v>24</v>
      </c>
      <c r="C86" s="42">
        <f t="shared" ca="1" si="9"/>
        <v>0.28463889222090333</v>
      </c>
      <c r="D86" s="42">
        <f ca="1">VLOOKUP(C86,'Inputs and Outputs'!B$24:C$33,2,TRUE)</f>
        <v>1</v>
      </c>
      <c r="E86" s="42">
        <f t="shared" ca="1" si="10"/>
        <v>0.46618010329061421</v>
      </c>
      <c r="F86" s="42">
        <f ca="1">ROUND(_xlfn.NORM.INV(E86,'Inputs and Outputs'!C$15,'Inputs and Outputs'!C$16),0)</f>
        <v>100</v>
      </c>
      <c r="G86" s="42">
        <v>101</v>
      </c>
      <c r="H86" s="42">
        <f t="shared" ca="1" si="11"/>
        <v>100</v>
      </c>
      <c r="I86" s="42">
        <f ca="1">IF(H86&gt;'Inputs and Outputs'!C$7,H86-'Inputs and Outputs'!C$7,0)</f>
        <v>0</v>
      </c>
      <c r="J86" s="43">
        <f ca="1">(H86*'Inputs and Outputs'!C$8)-(I86*'Inputs and Outputs'!C$9)</f>
        <v>4000</v>
      </c>
      <c r="M86" s="44">
        <v>84</v>
      </c>
      <c r="N86" s="42" t="s">
        <v>26</v>
      </c>
      <c r="O86" s="42">
        <f t="shared" ca="1" si="12"/>
        <v>0.63268314682236582</v>
      </c>
      <c r="P86" s="42">
        <f ca="1">VLOOKUP(O86,'Inputs and Outputs'!B$24:C$33,2)</f>
        <v>3</v>
      </c>
      <c r="Q86" s="42">
        <f t="shared" ca="1" si="13"/>
        <v>1.3241573631678438E-2</v>
      </c>
      <c r="R86" s="42">
        <f ca="1">ROUND(_xlfn.NORM.INV(Q86,'Inputs and Outputs'!C$17,'Inputs and Outputs'!C$18),0)</f>
        <v>92</v>
      </c>
      <c r="S86" s="42">
        <v>101</v>
      </c>
      <c r="T86" s="42">
        <f t="shared" ca="1" si="14"/>
        <v>92</v>
      </c>
      <c r="U86" s="42">
        <f ca="1">IF(T86&gt;'Inputs and Outputs'!C$7,T86-'Inputs and Outputs'!C$7,0)</f>
        <v>0</v>
      </c>
      <c r="V86" s="43">
        <f ca="1">(T86*'Inputs and Outputs'!C$8)-(U86*'Inputs and Outputs'!C$9)</f>
        <v>3680</v>
      </c>
      <c r="Y86" s="44">
        <v>84</v>
      </c>
      <c r="Z86" s="42" t="s">
        <v>29</v>
      </c>
      <c r="AA86" s="42">
        <f t="shared" ca="1" si="15"/>
        <v>0.26889607380852587</v>
      </c>
      <c r="AB86" s="42">
        <f ca="1">VLOOKUP(AA86,'Inputs and Outputs'!B$24:C$33,2)</f>
        <v>1</v>
      </c>
      <c r="AC86" s="42">
        <f t="shared" ca="1" si="16"/>
        <v>0.60045817174793414</v>
      </c>
      <c r="AD86" s="42">
        <f ca="1">ROUND(_xlfn.NORM.INV(AC86,'Inputs and Outputs'!C$19,'Inputs and Outputs'!C$20),0)</f>
        <v>106</v>
      </c>
      <c r="AE86" s="42">
        <v>101</v>
      </c>
      <c r="AF86" s="42">
        <f t="shared" ca="1" si="17"/>
        <v>101</v>
      </c>
      <c r="AG86" s="42">
        <f ca="1">IF(AF86&gt;'Inputs and Outputs'!C$7,AF86-'Inputs and Outputs'!C$7,0)</f>
        <v>1</v>
      </c>
      <c r="AH86" s="43">
        <f ca="1">(AF86*'Inputs and Outputs'!C$8)-(AG86*'Inputs and Outputs'!C$10)</f>
        <v>3840</v>
      </c>
    </row>
    <row r="87" spans="1:34" x14ac:dyDescent="0.35">
      <c r="A87" s="44">
        <v>85</v>
      </c>
      <c r="B87" s="42" t="s">
        <v>24</v>
      </c>
      <c r="C87" s="42">
        <f t="shared" ca="1" si="9"/>
        <v>0.60844608915611109</v>
      </c>
      <c r="D87" s="42">
        <f ca="1">VLOOKUP(C87,'Inputs and Outputs'!B$24:C$33,2,TRUE)</f>
        <v>3</v>
      </c>
      <c r="E87" s="42">
        <f t="shared" ca="1" si="10"/>
        <v>0.54398196118969222</v>
      </c>
      <c r="F87" s="42">
        <f ca="1">ROUND(_xlfn.NORM.INV(E87,'Inputs and Outputs'!C$15,'Inputs and Outputs'!C$16),0)</f>
        <v>102</v>
      </c>
      <c r="G87" s="42">
        <v>101</v>
      </c>
      <c r="H87" s="42">
        <f t="shared" ca="1" si="11"/>
        <v>101</v>
      </c>
      <c r="I87" s="42">
        <f ca="1">IF(H87&gt;'Inputs and Outputs'!C$7,H87-'Inputs and Outputs'!C$7,0)</f>
        <v>1</v>
      </c>
      <c r="J87" s="43">
        <f ca="1">(H87*'Inputs and Outputs'!C$8)-(I87*'Inputs and Outputs'!C$9)</f>
        <v>4015</v>
      </c>
      <c r="M87" s="44">
        <v>85</v>
      </c>
      <c r="N87" s="42" t="s">
        <v>26</v>
      </c>
      <c r="O87" s="42">
        <f t="shared" ca="1" si="12"/>
        <v>0.24930399567559181</v>
      </c>
      <c r="P87" s="42">
        <f ca="1">VLOOKUP(O87,'Inputs and Outputs'!B$24:C$33,2)</f>
        <v>1</v>
      </c>
      <c r="Q87" s="42">
        <f t="shared" ca="1" si="13"/>
        <v>0.56289113770329113</v>
      </c>
      <c r="R87" s="42">
        <f ca="1">ROUND(_xlfn.NORM.INV(Q87,'Inputs and Outputs'!C$17,'Inputs and Outputs'!C$18),0)</f>
        <v>104</v>
      </c>
      <c r="S87" s="42">
        <v>101</v>
      </c>
      <c r="T87" s="42">
        <f t="shared" ca="1" si="14"/>
        <v>101</v>
      </c>
      <c r="U87" s="42">
        <f ca="1">IF(T87&gt;'Inputs and Outputs'!C$7,T87-'Inputs and Outputs'!C$7,0)</f>
        <v>1</v>
      </c>
      <c r="V87" s="43">
        <f ca="1">(T87*'Inputs and Outputs'!C$8)-(U87*'Inputs and Outputs'!C$9)</f>
        <v>4015</v>
      </c>
      <c r="Y87" s="44">
        <v>85</v>
      </c>
      <c r="Z87" s="42" t="s">
        <v>29</v>
      </c>
      <c r="AA87" s="42">
        <f t="shared" ca="1" si="15"/>
        <v>7.7464881717031364E-2</v>
      </c>
      <c r="AB87" s="42">
        <f ca="1">VLOOKUP(AA87,'Inputs and Outputs'!B$24:C$33,2)</f>
        <v>0</v>
      </c>
      <c r="AC87" s="42">
        <f t="shared" ca="1" si="16"/>
        <v>0.57410177397534645</v>
      </c>
      <c r="AD87" s="42">
        <f ca="1">ROUND(_xlfn.NORM.INV(AC87,'Inputs and Outputs'!C$19,'Inputs and Outputs'!C$20),0)</f>
        <v>106</v>
      </c>
      <c r="AE87" s="42">
        <v>101</v>
      </c>
      <c r="AF87" s="42">
        <f t="shared" ca="1" si="17"/>
        <v>101</v>
      </c>
      <c r="AG87" s="42">
        <f ca="1">IF(AF87&gt;'Inputs and Outputs'!C$7,AF87-'Inputs and Outputs'!C$7,0)</f>
        <v>1</v>
      </c>
      <c r="AH87" s="43">
        <f ca="1">(AF87*'Inputs and Outputs'!C$8)-(AG87*'Inputs and Outputs'!C$10)</f>
        <v>3840</v>
      </c>
    </row>
    <row r="88" spans="1:34" x14ac:dyDescent="0.35">
      <c r="A88" s="44">
        <v>86</v>
      </c>
      <c r="B88" s="42" t="s">
        <v>24</v>
      </c>
      <c r="C88" s="42">
        <f t="shared" ca="1" si="9"/>
        <v>0.3076029625837633</v>
      </c>
      <c r="D88" s="42">
        <f ca="1">VLOOKUP(C88,'Inputs and Outputs'!B$24:C$33,2,TRUE)</f>
        <v>1</v>
      </c>
      <c r="E88" s="42">
        <f t="shared" ca="1" si="10"/>
        <v>0.76334040258391422</v>
      </c>
      <c r="F88" s="42">
        <f ca="1">ROUND(_xlfn.NORM.INV(E88,'Inputs and Outputs'!C$15,'Inputs and Outputs'!C$16),0)</f>
        <v>105</v>
      </c>
      <c r="G88" s="42">
        <v>101</v>
      </c>
      <c r="H88" s="42">
        <f t="shared" ca="1" si="11"/>
        <v>101</v>
      </c>
      <c r="I88" s="42">
        <f ca="1">IF(H88&gt;'Inputs and Outputs'!C$7,H88-'Inputs and Outputs'!C$7,0)</f>
        <v>1</v>
      </c>
      <c r="J88" s="43">
        <f ca="1">(H88*'Inputs and Outputs'!C$8)-(I88*'Inputs and Outputs'!C$9)</f>
        <v>4015</v>
      </c>
      <c r="M88" s="44">
        <v>86</v>
      </c>
      <c r="N88" s="42" t="s">
        <v>26</v>
      </c>
      <c r="O88" s="42">
        <f t="shared" ca="1" si="12"/>
        <v>0.18968574822536155</v>
      </c>
      <c r="P88" s="42">
        <f ca="1">VLOOKUP(O88,'Inputs and Outputs'!B$24:C$33,2)</f>
        <v>1</v>
      </c>
      <c r="Q88" s="42">
        <f t="shared" ca="1" si="13"/>
        <v>0.80995520232996243</v>
      </c>
      <c r="R88" s="42">
        <f ca="1">ROUND(_xlfn.NORM.INV(Q88,'Inputs and Outputs'!C$17,'Inputs and Outputs'!C$18),0)</f>
        <v>107</v>
      </c>
      <c r="S88" s="42">
        <v>101</v>
      </c>
      <c r="T88" s="42">
        <f t="shared" ca="1" si="14"/>
        <v>101</v>
      </c>
      <c r="U88" s="42">
        <f ca="1">IF(T88&gt;'Inputs and Outputs'!C$7,T88-'Inputs and Outputs'!C$7,0)</f>
        <v>1</v>
      </c>
      <c r="V88" s="43">
        <f ca="1">(T88*'Inputs and Outputs'!C$8)-(U88*'Inputs and Outputs'!C$9)</f>
        <v>4015</v>
      </c>
      <c r="Y88" s="44">
        <v>86</v>
      </c>
      <c r="Z88" s="42" t="s">
        <v>29</v>
      </c>
      <c r="AA88" s="42">
        <f t="shared" ca="1" si="15"/>
        <v>0.24268198490386295</v>
      </c>
      <c r="AB88" s="42">
        <f ca="1">VLOOKUP(AA88,'Inputs and Outputs'!B$24:C$33,2)</f>
        <v>1</v>
      </c>
      <c r="AC88" s="42">
        <f t="shared" ca="1" si="16"/>
        <v>0.78710304795012898</v>
      </c>
      <c r="AD88" s="42">
        <f ca="1">ROUND(_xlfn.NORM.INV(AC88,'Inputs and Outputs'!C$19,'Inputs and Outputs'!C$20),0)</f>
        <v>109</v>
      </c>
      <c r="AE88" s="42">
        <v>101</v>
      </c>
      <c r="AF88" s="42">
        <f t="shared" ca="1" si="17"/>
        <v>101</v>
      </c>
      <c r="AG88" s="42">
        <f ca="1">IF(AF88&gt;'Inputs and Outputs'!C$7,AF88-'Inputs and Outputs'!C$7,0)</f>
        <v>1</v>
      </c>
      <c r="AH88" s="43">
        <f ca="1">(AF88*'Inputs and Outputs'!C$8)-(AG88*'Inputs and Outputs'!C$10)</f>
        <v>3840</v>
      </c>
    </row>
    <row r="89" spans="1:34" x14ac:dyDescent="0.35">
      <c r="A89" s="44">
        <v>87</v>
      </c>
      <c r="B89" s="42" t="s">
        <v>24</v>
      </c>
      <c r="C89" s="42">
        <f t="shared" ca="1" si="9"/>
        <v>0.30357822034482373</v>
      </c>
      <c r="D89" s="42">
        <f ca="1">VLOOKUP(C89,'Inputs and Outputs'!B$24:C$33,2,TRUE)</f>
        <v>1</v>
      </c>
      <c r="E89" s="42">
        <f t="shared" ca="1" si="10"/>
        <v>0.3590391219466561</v>
      </c>
      <c r="F89" s="42">
        <f ca="1">ROUND(_xlfn.NORM.INV(E89,'Inputs and Outputs'!C$15,'Inputs and Outputs'!C$16),0)</f>
        <v>99</v>
      </c>
      <c r="G89" s="42">
        <v>101</v>
      </c>
      <c r="H89" s="42">
        <f t="shared" ca="1" si="11"/>
        <v>99</v>
      </c>
      <c r="I89" s="42">
        <f ca="1">IF(H89&gt;'Inputs and Outputs'!C$7,H89-'Inputs and Outputs'!C$7,0)</f>
        <v>0</v>
      </c>
      <c r="J89" s="43">
        <f ca="1">(H89*'Inputs and Outputs'!C$8)-(I89*'Inputs and Outputs'!C$9)</f>
        <v>3960</v>
      </c>
      <c r="M89" s="44">
        <v>87</v>
      </c>
      <c r="N89" s="42" t="s">
        <v>26</v>
      </c>
      <c r="O89" s="42">
        <f t="shared" ca="1" si="12"/>
        <v>0.67606662483684954</v>
      </c>
      <c r="P89" s="42">
        <f ca="1">VLOOKUP(O89,'Inputs and Outputs'!B$24:C$33,2)</f>
        <v>3</v>
      </c>
      <c r="Q89" s="42">
        <f t="shared" ca="1" si="13"/>
        <v>0.18070406756986512</v>
      </c>
      <c r="R89" s="42">
        <f ca="1">ROUND(_xlfn.NORM.INV(Q89,'Inputs and Outputs'!C$17,'Inputs and Outputs'!C$18),0)</f>
        <v>98</v>
      </c>
      <c r="S89" s="42">
        <v>101</v>
      </c>
      <c r="T89" s="42">
        <f t="shared" ca="1" si="14"/>
        <v>98</v>
      </c>
      <c r="U89" s="42">
        <f ca="1">IF(T89&gt;'Inputs and Outputs'!C$7,T89-'Inputs and Outputs'!C$7,0)</f>
        <v>0</v>
      </c>
      <c r="V89" s="43">
        <f ca="1">(T89*'Inputs and Outputs'!C$8)-(U89*'Inputs and Outputs'!C$9)</f>
        <v>3920</v>
      </c>
      <c r="Y89" s="44">
        <v>87</v>
      </c>
      <c r="Z89" s="42" t="s">
        <v>29</v>
      </c>
      <c r="AA89" s="42">
        <f t="shared" ca="1" si="15"/>
        <v>0.68530859333236271</v>
      </c>
      <c r="AB89" s="42">
        <f ca="1">VLOOKUP(AA89,'Inputs and Outputs'!B$24:C$33,2)</f>
        <v>3</v>
      </c>
      <c r="AC89" s="42">
        <f t="shared" ca="1" si="16"/>
        <v>0.6363041576789854</v>
      </c>
      <c r="AD89" s="42">
        <f ca="1">ROUND(_xlfn.NORM.INV(AC89,'Inputs and Outputs'!C$19,'Inputs and Outputs'!C$20),0)</f>
        <v>107</v>
      </c>
      <c r="AE89" s="42">
        <v>101</v>
      </c>
      <c r="AF89" s="42">
        <f t="shared" ca="1" si="17"/>
        <v>101</v>
      </c>
      <c r="AG89" s="42">
        <f ca="1">IF(AF89&gt;'Inputs and Outputs'!C$7,AF89-'Inputs and Outputs'!C$7,0)</f>
        <v>1</v>
      </c>
      <c r="AH89" s="43">
        <f ca="1">(AF89*'Inputs and Outputs'!C$8)-(AG89*'Inputs and Outputs'!C$10)</f>
        <v>3840</v>
      </c>
    </row>
    <row r="90" spans="1:34" x14ac:dyDescent="0.35">
      <c r="A90" s="44">
        <v>88</v>
      </c>
      <c r="B90" s="42" t="s">
        <v>24</v>
      </c>
      <c r="C90" s="42">
        <f t="shared" ca="1" si="9"/>
        <v>0.76831074547178024</v>
      </c>
      <c r="D90" s="42">
        <f ca="1">VLOOKUP(C90,'Inputs and Outputs'!B$24:C$33,2,TRUE)</f>
        <v>4</v>
      </c>
      <c r="E90" s="42">
        <f t="shared" ca="1" si="10"/>
        <v>0.12732723084822206</v>
      </c>
      <c r="F90" s="42">
        <f ca="1">ROUND(_xlfn.NORM.INV(E90,'Inputs and Outputs'!C$15,'Inputs and Outputs'!C$16),0)</f>
        <v>94</v>
      </c>
      <c r="G90" s="42">
        <v>101</v>
      </c>
      <c r="H90" s="42">
        <f t="shared" ca="1" si="11"/>
        <v>94</v>
      </c>
      <c r="I90" s="42">
        <f ca="1">IF(H90&gt;'Inputs and Outputs'!C$7,H90-'Inputs and Outputs'!C$7,0)</f>
        <v>0</v>
      </c>
      <c r="J90" s="43">
        <f ca="1">(H90*'Inputs and Outputs'!C$8)-(I90*'Inputs and Outputs'!C$9)</f>
        <v>3760</v>
      </c>
      <c r="M90" s="44">
        <v>88</v>
      </c>
      <c r="N90" s="42" t="s">
        <v>26</v>
      </c>
      <c r="O90" s="42">
        <f t="shared" ca="1" si="12"/>
        <v>0.39965956671379776</v>
      </c>
      <c r="P90" s="42">
        <f ca="1">VLOOKUP(O90,'Inputs and Outputs'!B$24:C$33,2)</f>
        <v>2</v>
      </c>
      <c r="Q90" s="42">
        <f t="shared" ca="1" si="13"/>
        <v>2.3478215648126355E-2</v>
      </c>
      <c r="R90" s="42">
        <f ca="1">ROUND(_xlfn.NORM.INV(Q90,'Inputs and Outputs'!C$17,'Inputs and Outputs'!C$18),0)</f>
        <v>93</v>
      </c>
      <c r="S90" s="42">
        <v>101</v>
      </c>
      <c r="T90" s="42">
        <f t="shared" ca="1" si="14"/>
        <v>93</v>
      </c>
      <c r="U90" s="42">
        <f ca="1">IF(T90&gt;'Inputs and Outputs'!C$7,T90-'Inputs and Outputs'!C$7,0)</f>
        <v>0</v>
      </c>
      <c r="V90" s="43">
        <f ca="1">(T90*'Inputs and Outputs'!C$8)-(U90*'Inputs and Outputs'!C$9)</f>
        <v>3720</v>
      </c>
      <c r="Y90" s="44">
        <v>88</v>
      </c>
      <c r="Z90" s="42" t="s">
        <v>29</v>
      </c>
      <c r="AA90" s="42">
        <f t="shared" ca="1" si="15"/>
        <v>0.71680400358688101</v>
      </c>
      <c r="AB90" s="42">
        <f ca="1">VLOOKUP(AA90,'Inputs and Outputs'!B$24:C$33,2)</f>
        <v>3</v>
      </c>
      <c r="AC90" s="42">
        <f t="shared" ca="1" si="16"/>
        <v>0.97725944133731713</v>
      </c>
      <c r="AD90" s="42">
        <f ca="1">ROUND(_xlfn.NORM.INV(AC90,'Inputs and Outputs'!C$19,'Inputs and Outputs'!C$20),0)</f>
        <v>115</v>
      </c>
      <c r="AE90" s="42">
        <v>101</v>
      </c>
      <c r="AF90" s="42">
        <f t="shared" ca="1" si="17"/>
        <v>101</v>
      </c>
      <c r="AG90" s="42">
        <f ca="1">IF(AF90&gt;'Inputs and Outputs'!C$7,AF90-'Inputs and Outputs'!C$7,0)</f>
        <v>1</v>
      </c>
      <c r="AH90" s="43">
        <f ca="1">(AF90*'Inputs and Outputs'!C$8)-(AG90*'Inputs and Outputs'!C$10)</f>
        <v>3840</v>
      </c>
    </row>
    <row r="91" spans="1:34" x14ac:dyDescent="0.35">
      <c r="A91" s="44">
        <v>89</v>
      </c>
      <c r="B91" s="42" t="s">
        <v>24</v>
      </c>
      <c r="C91" s="42">
        <f t="shared" ca="1" si="9"/>
        <v>0.18468215785573583</v>
      </c>
      <c r="D91" s="42">
        <f ca="1">VLOOKUP(C91,'Inputs and Outputs'!B$24:C$33,2,TRUE)</f>
        <v>1</v>
      </c>
      <c r="E91" s="42">
        <f t="shared" ca="1" si="10"/>
        <v>0.15113443520124081</v>
      </c>
      <c r="F91" s="42">
        <f ca="1">ROUND(_xlfn.NORM.INV(E91,'Inputs and Outputs'!C$15,'Inputs and Outputs'!C$16),0)</f>
        <v>95</v>
      </c>
      <c r="G91" s="42">
        <v>101</v>
      </c>
      <c r="H91" s="42">
        <f t="shared" ca="1" si="11"/>
        <v>95</v>
      </c>
      <c r="I91" s="42">
        <f ca="1">IF(H91&gt;'Inputs and Outputs'!C$7,H91-'Inputs and Outputs'!C$7,0)</f>
        <v>0</v>
      </c>
      <c r="J91" s="43">
        <f ca="1">(H91*'Inputs and Outputs'!C$8)-(I91*'Inputs and Outputs'!C$9)</f>
        <v>3800</v>
      </c>
      <c r="M91" s="44">
        <v>89</v>
      </c>
      <c r="N91" s="42" t="s">
        <v>26</v>
      </c>
      <c r="O91" s="42">
        <f t="shared" ca="1" si="12"/>
        <v>4.3266481100735499E-2</v>
      </c>
      <c r="P91" s="42">
        <f ca="1">VLOOKUP(O91,'Inputs and Outputs'!B$24:C$33,2)</f>
        <v>0</v>
      </c>
      <c r="Q91" s="42">
        <f t="shared" ca="1" si="13"/>
        <v>0.79206637278003489</v>
      </c>
      <c r="R91" s="42">
        <f ca="1">ROUND(_xlfn.NORM.INV(Q91,'Inputs and Outputs'!C$17,'Inputs and Outputs'!C$18),0)</f>
        <v>107</v>
      </c>
      <c r="S91" s="42">
        <v>101</v>
      </c>
      <c r="T91" s="42">
        <f t="shared" ca="1" si="14"/>
        <v>101</v>
      </c>
      <c r="U91" s="42">
        <f ca="1">IF(T91&gt;'Inputs and Outputs'!C$7,T91-'Inputs and Outputs'!C$7,0)</f>
        <v>1</v>
      </c>
      <c r="V91" s="43">
        <f ca="1">(T91*'Inputs and Outputs'!C$8)-(U91*'Inputs and Outputs'!C$9)</f>
        <v>4015</v>
      </c>
      <c r="Y91" s="44">
        <v>89</v>
      </c>
      <c r="Z91" s="42" t="s">
        <v>29</v>
      </c>
      <c r="AA91" s="42">
        <f t="shared" ca="1" si="15"/>
        <v>0.92517430022566072</v>
      </c>
      <c r="AB91" s="42">
        <f ca="1">VLOOKUP(AA91,'Inputs and Outputs'!B$24:C$33,2)</f>
        <v>5</v>
      </c>
      <c r="AC91" s="42">
        <f t="shared" ca="1" si="16"/>
        <v>0.25392226822032993</v>
      </c>
      <c r="AD91" s="42">
        <f ca="1">ROUND(_xlfn.NORM.INV(AC91,'Inputs and Outputs'!C$19,'Inputs and Outputs'!C$20),0)</f>
        <v>102</v>
      </c>
      <c r="AE91" s="42">
        <v>101</v>
      </c>
      <c r="AF91" s="42">
        <f t="shared" ca="1" si="17"/>
        <v>101</v>
      </c>
      <c r="AG91" s="42">
        <f ca="1">IF(AF91&gt;'Inputs and Outputs'!C$7,AF91-'Inputs and Outputs'!C$7,0)</f>
        <v>1</v>
      </c>
      <c r="AH91" s="43">
        <f ca="1">(AF91*'Inputs and Outputs'!C$8)-(AG91*'Inputs and Outputs'!C$10)</f>
        <v>3840</v>
      </c>
    </row>
    <row r="92" spans="1:34" x14ac:dyDescent="0.35">
      <c r="A92" s="44">
        <v>90</v>
      </c>
      <c r="B92" s="42" t="s">
        <v>24</v>
      </c>
      <c r="C92" s="42">
        <f t="shared" ca="1" si="9"/>
        <v>0.97782960200494806</v>
      </c>
      <c r="D92" s="42">
        <f ca="1">VLOOKUP(C92,'Inputs and Outputs'!B$24:C$33,2,TRUE)</f>
        <v>7</v>
      </c>
      <c r="E92" s="42">
        <f t="shared" ca="1" si="10"/>
        <v>0.40056947738246018</v>
      </c>
      <c r="F92" s="42">
        <f ca="1">ROUND(_xlfn.NORM.INV(E92,'Inputs and Outputs'!C$15,'Inputs and Outputs'!C$16),0)</f>
        <v>99</v>
      </c>
      <c r="G92" s="42">
        <v>101</v>
      </c>
      <c r="H92" s="42">
        <f t="shared" ca="1" si="11"/>
        <v>99</v>
      </c>
      <c r="I92" s="42">
        <f ca="1">IF(H92&gt;'Inputs and Outputs'!C$7,H92-'Inputs and Outputs'!C$7,0)</f>
        <v>0</v>
      </c>
      <c r="J92" s="43">
        <f ca="1">(H92*'Inputs and Outputs'!C$8)-(I92*'Inputs and Outputs'!C$9)</f>
        <v>3960</v>
      </c>
      <c r="M92" s="44">
        <v>90</v>
      </c>
      <c r="N92" s="42" t="s">
        <v>26</v>
      </c>
      <c r="O92" s="42">
        <f t="shared" ca="1" si="12"/>
        <v>0.21842452607528484</v>
      </c>
      <c r="P92" s="42">
        <f ca="1">VLOOKUP(O92,'Inputs and Outputs'!B$24:C$33,2)</f>
        <v>1</v>
      </c>
      <c r="Q92" s="42">
        <f t="shared" ca="1" si="13"/>
        <v>0.76469294835869928</v>
      </c>
      <c r="R92" s="42">
        <f ca="1">ROUND(_xlfn.NORM.INV(Q92,'Inputs and Outputs'!C$17,'Inputs and Outputs'!C$18),0)</f>
        <v>107</v>
      </c>
      <c r="S92" s="42">
        <v>101</v>
      </c>
      <c r="T92" s="42">
        <f t="shared" ca="1" si="14"/>
        <v>101</v>
      </c>
      <c r="U92" s="42">
        <f ca="1">IF(T92&gt;'Inputs and Outputs'!C$7,T92-'Inputs and Outputs'!C$7,0)</f>
        <v>1</v>
      </c>
      <c r="V92" s="43">
        <f ca="1">(T92*'Inputs and Outputs'!C$8)-(U92*'Inputs and Outputs'!C$9)</f>
        <v>4015</v>
      </c>
      <c r="Y92" s="44">
        <v>90</v>
      </c>
      <c r="Z92" s="42" t="s">
        <v>29</v>
      </c>
      <c r="AA92" s="42">
        <f t="shared" ca="1" si="15"/>
        <v>0.16333863070482335</v>
      </c>
      <c r="AB92" s="42">
        <f ca="1">VLOOKUP(AA92,'Inputs and Outputs'!B$24:C$33,2)</f>
        <v>0</v>
      </c>
      <c r="AC92" s="42">
        <f t="shared" ca="1" si="16"/>
        <v>0.16487625139392026</v>
      </c>
      <c r="AD92" s="42">
        <f ca="1">ROUND(_xlfn.NORM.INV(AC92,'Inputs and Outputs'!C$19,'Inputs and Outputs'!C$20),0)</f>
        <v>100</v>
      </c>
      <c r="AE92" s="42">
        <v>101</v>
      </c>
      <c r="AF92" s="42">
        <f t="shared" ca="1" si="17"/>
        <v>100</v>
      </c>
      <c r="AG92" s="42">
        <f ca="1">IF(AF92&gt;'Inputs and Outputs'!C$7,AF92-'Inputs and Outputs'!C$7,0)</f>
        <v>0</v>
      </c>
      <c r="AH92" s="43">
        <f ca="1">(AF92*'Inputs and Outputs'!C$8)-(AG92*'Inputs and Outputs'!C$10)</f>
        <v>4000</v>
      </c>
    </row>
    <row r="93" spans="1:34" x14ac:dyDescent="0.35">
      <c r="A93" s="44">
        <v>91</v>
      </c>
      <c r="B93" s="42" t="s">
        <v>24</v>
      </c>
      <c r="C93" s="42">
        <f t="shared" ca="1" si="9"/>
        <v>0.13482217493365467</v>
      </c>
      <c r="D93" s="42">
        <f ca="1">VLOOKUP(C93,'Inputs and Outputs'!B$24:C$33,2,TRUE)</f>
        <v>0</v>
      </c>
      <c r="E93" s="42">
        <f t="shared" ca="1" si="10"/>
        <v>0.8749406604595753</v>
      </c>
      <c r="F93" s="42">
        <f ca="1">ROUND(_xlfn.NORM.INV(E93,'Inputs and Outputs'!C$15,'Inputs and Outputs'!C$16),0)</f>
        <v>108</v>
      </c>
      <c r="G93" s="42">
        <v>101</v>
      </c>
      <c r="H93" s="42">
        <f t="shared" ca="1" si="11"/>
        <v>101</v>
      </c>
      <c r="I93" s="42">
        <f ca="1">IF(H93&gt;'Inputs and Outputs'!C$7,H93-'Inputs and Outputs'!C$7,0)</f>
        <v>1</v>
      </c>
      <c r="J93" s="43">
        <f ca="1">(H93*'Inputs and Outputs'!C$8)-(I93*'Inputs and Outputs'!C$9)</f>
        <v>4015</v>
      </c>
      <c r="M93" s="44">
        <v>91</v>
      </c>
      <c r="N93" s="42" t="s">
        <v>26</v>
      </c>
      <c r="O93" s="42">
        <f t="shared" ca="1" si="12"/>
        <v>0.79099133619212714</v>
      </c>
      <c r="P93" s="42">
        <f ca="1">VLOOKUP(O93,'Inputs and Outputs'!B$24:C$33,2)</f>
        <v>4</v>
      </c>
      <c r="Q93" s="42">
        <f t="shared" ca="1" si="13"/>
        <v>0.53277394257229493</v>
      </c>
      <c r="R93" s="42">
        <f ca="1">ROUND(_xlfn.NORM.INV(Q93,'Inputs and Outputs'!C$17,'Inputs and Outputs'!C$18),0)</f>
        <v>103</v>
      </c>
      <c r="S93" s="42">
        <v>101</v>
      </c>
      <c r="T93" s="42">
        <f t="shared" ca="1" si="14"/>
        <v>101</v>
      </c>
      <c r="U93" s="42">
        <f ca="1">IF(T93&gt;'Inputs and Outputs'!C$7,T93-'Inputs and Outputs'!C$7,0)</f>
        <v>1</v>
      </c>
      <c r="V93" s="43">
        <f ca="1">(T93*'Inputs and Outputs'!C$8)-(U93*'Inputs and Outputs'!C$9)</f>
        <v>4015</v>
      </c>
      <c r="Y93" s="44">
        <v>91</v>
      </c>
      <c r="Z93" s="42" t="s">
        <v>29</v>
      </c>
      <c r="AA93" s="42">
        <f t="shared" ca="1" si="15"/>
        <v>0.64729261445869724</v>
      </c>
      <c r="AB93" s="42">
        <f ca="1">VLOOKUP(AA93,'Inputs and Outputs'!B$24:C$33,2)</f>
        <v>3</v>
      </c>
      <c r="AC93" s="42">
        <f t="shared" ca="1" si="16"/>
        <v>0.97465272872247244</v>
      </c>
      <c r="AD93" s="42">
        <f ca="1">ROUND(_xlfn.NORM.INV(AC93,'Inputs and Outputs'!C$19,'Inputs and Outputs'!C$20),0)</f>
        <v>115</v>
      </c>
      <c r="AE93" s="42">
        <v>101</v>
      </c>
      <c r="AF93" s="42">
        <f t="shared" ca="1" si="17"/>
        <v>101</v>
      </c>
      <c r="AG93" s="42">
        <f ca="1">IF(AF93&gt;'Inputs and Outputs'!C$7,AF93-'Inputs and Outputs'!C$7,0)</f>
        <v>1</v>
      </c>
      <c r="AH93" s="43">
        <f ca="1">(AF93*'Inputs and Outputs'!C$8)-(AG93*'Inputs and Outputs'!C$10)</f>
        <v>3840</v>
      </c>
    </row>
    <row r="94" spans="1:34" x14ac:dyDescent="0.35">
      <c r="A94" s="44">
        <v>92</v>
      </c>
      <c r="B94" s="42" t="s">
        <v>24</v>
      </c>
      <c r="C94" s="42">
        <f t="shared" ca="1" si="9"/>
        <v>0.43783899968944262</v>
      </c>
      <c r="D94" s="42">
        <f ca="1">VLOOKUP(C94,'Inputs and Outputs'!B$24:C$33,2,TRUE)</f>
        <v>2</v>
      </c>
      <c r="E94" s="42">
        <f t="shared" ca="1" si="10"/>
        <v>5.6230602612640013E-2</v>
      </c>
      <c r="F94" s="42">
        <f ca="1">ROUND(_xlfn.NORM.INV(E94,'Inputs and Outputs'!C$15,'Inputs and Outputs'!C$16),0)</f>
        <v>91</v>
      </c>
      <c r="G94" s="42">
        <v>101</v>
      </c>
      <c r="H94" s="42">
        <f t="shared" ca="1" si="11"/>
        <v>91</v>
      </c>
      <c r="I94" s="42">
        <f ca="1">IF(H94&gt;'Inputs and Outputs'!C$7,H94-'Inputs and Outputs'!C$7,0)</f>
        <v>0</v>
      </c>
      <c r="J94" s="43">
        <f ca="1">(H94*'Inputs and Outputs'!C$8)-(I94*'Inputs and Outputs'!C$9)</f>
        <v>3640</v>
      </c>
      <c r="M94" s="44">
        <v>92</v>
      </c>
      <c r="N94" s="42" t="s">
        <v>26</v>
      </c>
      <c r="O94" s="42">
        <f t="shared" ca="1" si="12"/>
        <v>0.5939660419764653</v>
      </c>
      <c r="P94" s="42">
        <f ca="1">VLOOKUP(O94,'Inputs and Outputs'!B$24:C$33,2)</f>
        <v>2</v>
      </c>
      <c r="Q94" s="42">
        <f t="shared" ca="1" si="13"/>
        <v>4.8316386849695081E-2</v>
      </c>
      <c r="R94" s="42">
        <f ca="1">ROUND(_xlfn.NORM.INV(Q94,'Inputs and Outputs'!C$17,'Inputs and Outputs'!C$18),0)</f>
        <v>95</v>
      </c>
      <c r="S94" s="42">
        <v>101</v>
      </c>
      <c r="T94" s="42">
        <f t="shared" ca="1" si="14"/>
        <v>95</v>
      </c>
      <c r="U94" s="42">
        <f ca="1">IF(T94&gt;'Inputs and Outputs'!C$7,T94-'Inputs and Outputs'!C$7,0)</f>
        <v>0</v>
      </c>
      <c r="V94" s="43">
        <f ca="1">(T94*'Inputs and Outputs'!C$8)-(U94*'Inputs and Outputs'!C$9)</f>
        <v>3800</v>
      </c>
      <c r="Y94" s="44">
        <v>92</v>
      </c>
      <c r="Z94" s="42" t="s">
        <v>29</v>
      </c>
      <c r="AA94" s="42">
        <f t="shared" ca="1" si="15"/>
        <v>0.71614798340658548</v>
      </c>
      <c r="AB94" s="42">
        <f ca="1">VLOOKUP(AA94,'Inputs and Outputs'!B$24:C$33,2)</f>
        <v>3</v>
      </c>
      <c r="AC94" s="42">
        <f t="shared" ca="1" si="16"/>
        <v>0.16530581156121094</v>
      </c>
      <c r="AD94" s="42">
        <f ca="1">ROUND(_xlfn.NORM.INV(AC94,'Inputs and Outputs'!C$19,'Inputs and Outputs'!C$20),0)</f>
        <v>100</v>
      </c>
      <c r="AE94" s="42">
        <v>101</v>
      </c>
      <c r="AF94" s="42">
        <f t="shared" ca="1" si="17"/>
        <v>100</v>
      </c>
      <c r="AG94" s="42">
        <f ca="1">IF(AF94&gt;'Inputs and Outputs'!C$7,AF94-'Inputs and Outputs'!C$7,0)</f>
        <v>0</v>
      </c>
      <c r="AH94" s="43">
        <f ca="1">(AF94*'Inputs and Outputs'!C$8)-(AG94*'Inputs and Outputs'!C$10)</f>
        <v>4000</v>
      </c>
    </row>
    <row r="95" spans="1:34" x14ac:dyDescent="0.35">
      <c r="A95" s="44">
        <v>93</v>
      </c>
      <c r="B95" s="42" t="s">
        <v>24</v>
      </c>
      <c r="C95" s="42">
        <f t="shared" ca="1" si="9"/>
        <v>0.93218152383827491</v>
      </c>
      <c r="D95" s="42">
        <f ca="1">VLOOKUP(C95,'Inputs and Outputs'!B$24:C$33,2,TRUE)</f>
        <v>6</v>
      </c>
      <c r="E95" s="42">
        <f t="shared" ca="1" si="10"/>
        <v>0.83884097674199898</v>
      </c>
      <c r="F95" s="42">
        <f ca="1">ROUND(_xlfn.NORM.INV(E95,'Inputs and Outputs'!C$15,'Inputs and Outputs'!C$16),0)</f>
        <v>107</v>
      </c>
      <c r="G95" s="42">
        <v>101</v>
      </c>
      <c r="H95" s="42">
        <f t="shared" ca="1" si="11"/>
        <v>101</v>
      </c>
      <c r="I95" s="42">
        <f ca="1">IF(H95&gt;'Inputs and Outputs'!C$7,H95-'Inputs and Outputs'!C$7,0)</f>
        <v>1</v>
      </c>
      <c r="J95" s="43">
        <f ca="1">(H95*'Inputs and Outputs'!C$8)-(I95*'Inputs and Outputs'!C$9)</f>
        <v>4015</v>
      </c>
      <c r="M95" s="44">
        <v>93</v>
      </c>
      <c r="N95" s="42" t="s">
        <v>26</v>
      </c>
      <c r="O95" s="42">
        <f t="shared" ca="1" si="12"/>
        <v>0.8842447240774266</v>
      </c>
      <c r="P95" s="42">
        <f ca="1">VLOOKUP(O95,'Inputs and Outputs'!B$24:C$33,2)</f>
        <v>5</v>
      </c>
      <c r="Q95" s="42">
        <f t="shared" ca="1" si="13"/>
        <v>0.98085322622587379</v>
      </c>
      <c r="R95" s="42">
        <f ca="1">ROUND(_xlfn.NORM.INV(Q95,'Inputs and Outputs'!C$17,'Inputs and Outputs'!C$18),0)</f>
        <v>113</v>
      </c>
      <c r="S95" s="42">
        <v>101</v>
      </c>
      <c r="T95" s="42">
        <f t="shared" ca="1" si="14"/>
        <v>101</v>
      </c>
      <c r="U95" s="42">
        <f ca="1">IF(T95&gt;'Inputs and Outputs'!C$7,T95-'Inputs and Outputs'!C$7,0)</f>
        <v>1</v>
      </c>
      <c r="V95" s="43">
        <f ca="1">(T95*'Inputs and Outputs'!C$8)-(U95*'Inputs and Outputs'!C$9)</f>
        <v>4015</v>
      </c>
      <c r="Y95" s="44">
        <v>93</v>
      </c>
      <c r="Z95" s="42" t="s">
        <v>29</v>
      </c>
      <c r="AA95" s="42">
        <f t="shared" ca="1" si="15"/>
        <v>0.86099900511811267</v>
      </c>
      <c r="AB95" s="42">
        <f ca="1">VLOOKUP(AA95,'Inputs and Outputs'!B$24:C$33,2)</f>
        <v>4</v>
      </c>
      <c r="AC95" s="42">
        <f t="shared" ca="1" si="16"/>
        <v>0.26607913005082506</v>
      </c>
      <c r="AD95" s="42">
        <f ca="1">ROUND(_xlfn.NORM.INV(AC95,'Inputs and Outputs'!C$19,'Inputs and Outputs'!C$20),0)</f>
        <v>102</v>
      </c>
      <c r="AE95" s="42">
        <v>101</v>
      </c>
      <c r="AF95" s="42">
        <f t="shared" ca="1" si="17"/>
        <v>101</v>
      </c>
      <c r="AG95" s="42">
        <f ca="1">IF(AF95&gt;'Inputs and Outputs'!C$7,AF95-'Inputs and Outputs'!C$7,0)</f>
        <v>1</v>
      </c>
      <c r="AH95" s="43">
        <f ca="1">(AF95*'Inputs and Outputs'!C$8)-(AG95*'Inputs and Outputs'!C$10)</f>
        <v>3840</v>
      </c>
    </row>
    <row r="96" spans="1:34" x14ac:dyDescent="0.35">
      <c r="A96" s="44">
        <v>94</v>
      </c>
      <c r="B96" s="42" t="s">
        <v>24</v>
      </c>
      <c r="C96" s="42">
        <f t="shared" ca="1" si="9"/>
        <v>0.21508916420833923</v>
      </c>
      <c r="D96" s="42">
        <f ca="1">VLOOKUP(C96,'Inputs and Outputs'!B$24:C$33,2,TRUE)</f>
        <v>1</v>
      </c>
      <c r="E96" s="42">
        <f t="shared" ca="1" si="10"/>
        <v>0.86741952516902754</v>
      </c>
      <c r="F96" s="42">
        <f ca="1">ROUND(_xlfn.NORM.INV(E96,'Inputs and Outputs'!C$15,'Inputs and Outputs'!C$16),0)</f>
        <v>108</v>
      </c>
      <c r="G96" s="42">
        <v>101</v>
      </c>
      <c r="H96" s="42">
        <f t="shared" ca="1" si="11"/>
        <v>101</v>
      </c>
      <c r="I96" s="42">
        <f ca="1">IF(H96&gt;'Inputs and Outputs'!C$7,H96-'Inputs and Outputs'!C$7,0)</f>
        <v>1</v>
      </c>
      <c r="J96" s="43">
        <f ca="1">(H96*'Inputs and Outputs'!C$8)-(I96*'Inputs and Outputs'!C$9)</f>
        <v>4015</v>
      </c>
      <c r="M96" s="44">
        <v>94</v>
      </c>
      <c r="N96" s="42" t="s">
        <v>26</v>
      </c>
      <c r="O96" s="42">
        <f t="shared" ca="1" si="12"/>
        <v>0.17083136144711819</v>
      </c>
      <c r="P96" s="42">
        <f ca="1">VLOOKUP(O96,'Inputs and Outputs'!B$24:C$33,2)</f>
        <v>0</v>
      </c>
      <c r="Q96" s="42">
        <f t="shared" ca="1" si="13"/>
        <v>0.68406495491376851</v>
      </c>
      <c r="R96" s="42">
        <f ca="1">ROUND(_xlfn.NORM.INV(Q96,'Inputs and Outputs'!C$17,'Inputs and Outputs'!C$18),0)</f>
        <v>105</v>
      </c>
      <c r="S96" s="42">
        <v>101</v>
      </c>
      <c r="T96" s="42">
        <f t="shared" ca="1" si="14"/>
        <v>101</v>
      </c>
      <c r="U96" s="42">
        <f ca="1">IF(T96&gt;'Inputs and Outputs'!C$7,T96-'Inputs and Outputs'!C$7,0)</f>
        <v>1</v>
      </c>
      <c r="V96" s="43">
        <f ca="1">(T96*'Inputs and Outputs'!C$8)-(U96*'Inputs and Outputs'!C$9)</f>
        <v>4015</v>
      </c>
      <c r="Y96" s="44">
        <v>94</v>
      </c>
      <c r="Z96" s="42" t="s">
        <v>29</v>
      </c>
      <c r="AA96" s="42">
        <f t="shared" ca="1" si="15"/>
        <v>0.15974196847651034</v>
      </c>
      <c r="AB96" s="42">
        <f ca="1">VLOOKUP(AA96,'Inputs and Outputs'!B$24:C$33,2)</f>
        <v>0</v>
      </c>
      <c r="AC96" s="42">
        <f t="shared" ca="1" si="16"/>
        <v>0.45025044420928129</v>
      </c>
      <c r="AD96" s="42">
        <f ca="1">ROUND(_xlfn.NORM.INV(AC96,'Inputs and Outputs'!C$19,'Inputs and Outputs'!C$20),0)</f>
        <v>104</v>
      </c>
      <c r="AE96" s="42">
        <v>101</v>
      </c>
      <c r="AF96" s="42">
        <f t="shared" ca="1" si="17"/>
        <v>101</v>
      </c>
      <c r="AG96" s="42">
        <f ca="1">IF(AF96&gt;'Inputs and Outputs'!C$7,AF96-'Inputs and Outputs'!C$7,0)</f>
        <v>1</v>
      </c>
      <c r="AH96" s="43">
        <f ca="1">(AF96*'Inputs and Outputs'!C$8)-(AG96*'Inputs and Outputs'!C$10)</f>
        <v>3840</v>
      </c>
    </row>
    <row r="97" spans="1:34" x14ac:dyDescent="0.35">
      <c r="A97" s="44">
        <v>95</v>
      </c>
      <c r="B97" s="42" t="s">
        <v>24</v>
      </c>
      <c r="C97" s="42">
        <f t="shared" ca="1" si="9"/>
        <v>0.9684055762321313</v>
      </c>
      <c r="D97" s="42">
        <f ca="1">VLOOKUP(C97,'Inputs and Outputs'!B$24:C$33,2,TRUE)</f>
        <v>6</v>
      </c>
      <c r="E97" s="42">
        <f t="shared" ca="1" si="10"/>
        <v>0.20512745354978068</v>
      </c>
      <c r="F97" s="42">
        <f ca="1">ROUND(_xlfn.NORM.INV(E97,'Inputs and Outputs'!C$15,'Inputs and Outputs'!C$16),0)</f>
        <v>96</v>
      </c>
      <c r="G97" s="42">
        <v>101</v>
      </c>
      <c r="H97" s="42">
        <f t="shared" ca="1" si="11"/>
        <v>96</v>
      </c>
      <c r="I97" s="42">
        <f ca="1">IF(H97&gt;'Inputs and Outputs'!C$7,H97-'Inputs and Outputs'!C$7,0)</f>
        <v>0</v>
      </c>
      <c r="J97" s="43">
        <f ca="1">(H97*'Inputs and Outputs'!C$8)-(I97*'Inputs and Outputs'!C$9)</f>
        <v>3840</v>
      </c>
      <c r="M97" s="44">
        <v>95</v>
      </c>
      <c r="N97" s="42" t="s">
        <v>26</v>
      </c>
      <c r="O97" s="42">
        <f t="shared" ca="1" si="12"/>
        <v>0.11540361816402955</v>
      </c>
      <c r="P97" s="42">
        <f ca="1">VLOOKUP(O97,'Inputs and Outputs'!B$24:C$33,2)</f>
        <v>0</v>
      </c>
      <c r="Q97" s="42">
        <f t="shared" ca="1" si="13"/>
        <v>0.45131879317924295</v>
      </c>
      <c r="R97" s="42">
        <f ca="1">ROUND(_xlfn.NORM.INV(Q97,'Inputs and Outputs'!C$17,'Inputs and Outputs'!C$18),0)</f>
        <v>102</v>
      </c>
      <c r="S97" s="42">
        <v>101</v>
      </c>
      <c r="T97" s="42">
        <f t="shared" ca="1" si="14"/>
        <v>101</v>
      </c>
      <c r="U97" s="42">
        <f ca="1">IF(T97&gt;'Inputs and Outputs'!C$7,T97-'Inputs and Outputs'!C$7,0)</f>
        <v>1</v>
      </c>
      <c r="V97" s="43">
        <f ca="1">(T97*'Inputs and Outputs'!C$8)-(U97*'Inputs and Outputs'!C$9)</f>
        <v>4015</v>
      </c>
      <c r="Y97" s="44">
        <v>95</v>
      </c>
      <c r="Z97" s="42" t="s">
        <v>29</v>
      </c>
      <c r="AA97" s="42">
        <f t="shared" ca="1" si="15"/>
        <v>0.62107133549373972</v>
      </c>
      <c r="AB97" s="42">
        <f ca="1">VLOOKUP(AA97,'Inputs and Outputs'!B$24:C$33,2)</f>
        <v>3</v>
      </c>
      <c r="AC97" s="42">
        <f t="shared" ca="1" si="16"/>
        <v>0.38434074826193843</v>
      </c>
      <c r="AD97" s="42">
        <f ca="1">ROUND(_xlfn.NORM.INV(AC97,'Inputs and Outputs'!C$19,'Inputs and Outputs'!C$20),0)</f>
        <v>104</v>
      </c>
      <c r="AE97" s="42">
        <v>101</v>
      </c>
      <c r="AF97" s="42">
        <f t="shared" ca="1" si="17"/>
        <v>101</v>
      </c>
      <c r="AG97" s="42">
        <f ca="1">IF(AF97&gt;'Inputs and Outputs'!C$7,AF97-'Inputs and Outputs'!C$7,0)</f>
        <v>1</v>
      </c>
      <c r="AH97" s="43">
        <f ca="1">(AF97*'Inputs and Outputs'!C$8)-(AG97*'Inputs and Outputs'!C$10)</f>
        <v>3840</v>
      </c>
    </row>
    <row r="98" spans="1:34" x14ac:dyDescent="0.35">
      <c r="A98" s="44">
        <v>96</v>
      </c>
      <c r="B98" s="42" t="s">
        <v>24</v>
      </c>
      <c r="C98" s="42">
        <f t="shared" ca="1" si="9"/>
        <v>0.98414920357471014</v>
      </c>
      <c r="D98" s="42">
        <f ca="1">VLOOKUP(C98,'Inputs and Outputs'!B$24:C$33,2,TRUE)</f>
        <v>7</v>
      </c>
      <c r="E98" s="42">
        <f t="shared" ca="1" si="10"/>
        <v>0.81034625832758378</v>
      </c>
      <c r="F98" s="42">
        <f ca="1">ROUND(_xlfn.NORM.INV(E98,'Inputs and Outputs'!C$15,'Inputs and Outputs'!C$16),0)</f>
        <v>106</v>
      </c>
      <c r="G98" s="42">
        <v>101</v>
      </c>
      <c r="H98" s="42">
        <f t="shared" ca="1" si="11"/>
        <v>101</v>
      </c>
      <c r="I98" s="42">
        <f ca="1">IF(H98&gt;'Inputs and Outputs'!C$7,H98-'Inputs and Outputs'!C$7,0)</f>
        <v>1</v>
      </c>
      <c r="J98" s="43">
        <f ca="1">(H98*'Inputs and Outputs'!C$8)-(I98*'Inputs and Outputs'!C$9)</f>
        <v>4015</v>
      </c>
      <c r="M98" s="44">
        <v>96</v>
      </c>
      <c r="N98" s="42" t="s">
        <v>26</v>
      </c>
      <c r="O98" s="42">
        <f t="shared" ca="1" si="12"/>
        <v>0.80344329667375036</v>
      </c>
      <c r="P98" s="42">
        <f ca="1">VLOOKUP(O98,'Inputs and Outputs'!B$24:C$33,2)</f>
        <v>4</v>
      </c>
      <c r="Q98" s="42">
        <f t="shared" ca="1" si="13"/>
        <v>0.94278537646356986</v>
      </c>
      <c r="R98" s="42">
        <f ca="1">ROUND(_xlfn.NORM.INV(Q98,'Inputs and Outputs'!C$17,'Inputs and Outputs'!C$18),0)</f>
        <v>111</v>
      </c>
      <c r="S98" s="42">
        <v>101</v>
      </c>
      <c r="T98" s="42">
        <f t="shared" ca="1" si="14"/>
        <v>101</v>
      </c>
      <c r="U98" s="42">
        <f ca="1">IF(T98&gt;'Inputs and Outputs'!C$7,T98-'Inputs and Outputs'!C$7,0)</f>
        <v>1</v>
      </c>
      <c r="V98" s="43">
        <f ca="1">(T98*'Inputs and Outputs'!C$8)-(U98*'Inputs and Outputs'!C$9)</f>
        <v>4015</v>
      </c>
      <c r="Y98" s="44">
        <v>96</v>
      </c>
      <c r="Z98" s="42" t="s">
        <v>29</v>
      </c>
      <c r="AA98" s="42">
        <f t="shared" ca="1" si="15"/>
        <v>0.48630626467680926</v>
      </c>
      <c r="AB98" s="42">
        <f ca="1">VLOOKUP(AA98,'Inputs and Outputs'!B$24:C$33,2)</f>
        <v>2</v>
      </c>
      <c r="AC98" s="42">
        <f t="shared" ca="1" si="16"/>
        <v>0.47033406404732414</v>
      </c>
      <c r="AD98" s="42">
        <f ca="1">ROUND(_xlfn.NORM.INV(AC98,'Inputs and Outputs'!C$19,'Inputs and Outputs'!C$20),0)</f>
        <v>105</v>
      </c>
      <c r="AE98" s="42">
        <v>101</v>
      </c>
      <c r="AF98" s="42">
        <f t="shared" ca="1" si="17"/>
        <v>101</v>
      </c>
      <c r="AG98" s="42">
        <f ca="1">IF(AF98&gt;'Inputs and Outputs'!C$7,AF98-'Inputs and Outputs'!C$7,0)</f>
        <v>1</v>
      </c>
      <c r="AH98" s="43">
        <f ca="1">(AF98*'Inputs and Outputs'!C$8)-(AG98*'Inputs and Outputs'!C$10)</f>
        <v>3840</v>
      </c>
    </row>
    <row r="99" spans="1:34" x14ac:dyDescent="0.35">
      <c r="A99" s="44">
        <v>97</v>
      </c>
      <c r="B99" s="42" t="s">
        <v>24</v>
      </c>
      <c r="C99" s="42">
        <f t="shared" ca="1" si="9"/>
        <v>0.15729716004570204</v>
      </c>
      <c r="D99" s="42">
        <f ca="1">VLOOKUP(C99,'Inputs and Outputs'!B$24:C$33,2,TRUE)</f>
        <v>0</v>
      </c>
      <c r="E99" s="42">
        <f t="shared" ca="1" si="10"/>
        <v>0.35482689212806473</v>
      </c>
      <c r="F99" s="42">
        <f ca="1">ROUND(_xlfn.NORM.INV(E99,'Inputs and Outputs'!C$15,'Inputs and Outputs'!C$16),0)</f>
        <v>99</v>
      </c>
      <c r="G99" s="42">
        <v>101</v>
      </c>
      <c r="H99" s="42">
        <f t="shared" ca="1" si="11"/>
        <v>99</v>
      </c>
      <c r="I99" s="42">
        <f ca="1">IF(H99&gt;'Inputs and Outputs'!C$7,H99-'Inputs and Outputs'!C$7,0)</f>
        <v>0</v>
      </c>
      <c r="J99" s="43">
        <f ca="1">(H99*'Inputs and Outputs'!C$8)-(I99*'Inputs and Outputs'!C$9)</f>
        <v>3960</v>
      </c>
      <c r="M99" s="44">
        <v>97</v>
      </c>
      <c r="N99" s="42" t="s">
        <v>26</v>
      </c>
      <c r="O99" s="42">
        <f t="shared" ca="1" si="12"/>
        <v>0.63880683327287702</v>
      </c>
      <c r="P99" s="42">
        <f ca="1">VLOOKUP(O99,'Inputs and Outputs'!B$24:C$33,2)</f>
        <v>3</v>
      </c>
      <c r="Q99" s="42">
        <f t="shared" ca="1" si="13"/>
        <v>0.47248567282668041</v>
      </c>
      <c r="R99" s="42">
        <f ca="1">ROUND(_xlfn.NORM.INV(Q99,'Inputs and Outputs'!C$17,'Inputs and Outputs'!C$18),0)</f>
        <v>103</v>
      </c>
      <c r="S99" s="42">
        <v>101</v>
      </c>
      <c r="T99" s="42">
        <f t="shared" ca="1" si="14"/>
        <v>101</v>
      </c>
      <c r="U99" s="42">
        <f ca="1">IF(T99&gt;'Inputs and Outputs'!C$7,T99-'Inputs and Outputs'!C$7,0)</f>
        <v>1</v>
      </c>
      <c r="V99" s="43">
        <f ca="1">(T99*'Inputs and Outputs'!C$8)-(U99*'Inputs and Outputs'!C$9)</f>
        <v>4015</v>
      </c>
      <c r="Y99" s="44">
        <v>97</v>
      </c>
      <c r="Z99" s="42" t="s">
        <v>29</v>
      </c>
      <c r="AA99" s="42">
        <f t="shared" ca="1" si="15"/>
        <v>0.98741653790118422</v>
      </c>
      <c r="AB99" s="42">
        <f ca="1">VLOOKUP(AA99,'Inputs and Outputs'!B$24:C$33,2)</f>
        <v>7</v>
      </c>
      <c r="AC99" s="42">
        <f t="shared" ca="1" si="16"/>
        <v>0.69762089533018312</v>
      </c>
      <c r="AD99" s="42">
        <f ca="1">ROUND(_xlfn.NORM.INV(AC99,'Inputs and Outputs'!C$19,'Inputs and Outputs'!C$20),0)</f>
        <v>108</v>
      </c>
      <c r="AE99" s="42">
        <v>101</v>
      </c>
      <c r="AF99" s="42">
        <f t="shared" ca="1" si="17"/>
        <v>101</v>
      </c>
      <c r="AG99" s="42">
        <f ca="1">IF(AF99&gt;'Inputs and Outputs'!C$7,AF99-'Inputs and Outputs'!C$7,0)</f>
        <v>1</v>
      </c>
      <c r="AH99" s="43">
        <f ca="1">(AF99*'Inputs and Outputs'!C$8)-(AG99*'Inputs and Outputs'!C$10)</f>
        <v>3840</v>
      </c>
    </row>
    <row r="100" spans="1:34" x14ac:dyDescent="0.35">
      <c r="A100" s="44">
        <v>98</v>
      </c>
      <c r="B100" s="42" t="s">
        <v>24</v>
      </c>
      <c r="C100" s="42">
        <f t="shared" ca="1" si="9"/>
        <v>0.19267640091786919</v>
      </c>
      <c r="D100" s="42">
        <f ca="1">VLOOKUP(C100,'Inputs and Outputs'!B$24:C$33,2,TRUE)</f>
        <v>1</v>
      </c>
      <c r="E100" s="42">
        <f t="shared" ca="1" si="10"/>
        <v>0.72901382692372885</v>
      </c>
      <c r="F100" s="42">
        <f ca="1">ROUND(_xlfn.NORM.INV(E100,'Inputs and Outputs'!C$15,'Inputs and Outputs'!C$16),0)</f>
        <v>105</v>
      </c>
      <c r="G100" s="42">
        <v>101</v>
      </c>
      <c r="H100" s="42">
        <f t="shared" ca="1" si="11"/>
        <v>101</v>
      </c>
      <c r="I100" s="42">
        <f ca="1">IF(H100&gt;'Inputs and Outputs'!C$7,H100-'Inputs and Outputs'!C$7,0)</f>
        <v>1</v>
      </c>
      <c r="J100" s="43">
        <f ca="1">(H100*'Inputs and Outputs'!C$8)-(I100*'Inputs and Outputs'!C$9)</f>
        <v>4015</v>
      </c>
      <c r="M100" s="44">
        <v>98</v>
      </c>
      <c r="N100" s="42" t="s">
        <v>26</v>
      </c>
      <c r="O100" s="42">
        <f t="shared" ca="1" si="12"/>
        <v>0.14825644713227049</v>
      </c>
      <c r="P100" s="42">
        <f ca="1">VLOOKUP(O100,'Inputs and Outputs'!B$24:C$33,2)</f>
        <v>0</v>
      </c>
      <c r="Q100" s="42">
        <f t="shared" ca="1" si="13"/>
        <v>0.437721877646715</v>
      </c>
      <c r="R100" s="42">
        <f ca="1">ROUND(_xlfn.NORM.INV(Q100,'Inputs and Outputs'!C$17,'Inputs and Outputs'!C$18),0)</f>
        <v>102</v>
      </c>
      <c r="S100" s="42">
        <v>101</v>
      </c>
      <c r="T100" s="42">
        <f t="shared" ca="1" si="14"/>
        <v>101</v>
      </c>
      <c r="U100" s="42">
        <f ca="1">IF(T100&gt;'Inputs and Outputs'!C$7,T100-'Inputs and Outputs'!C$7,0)</f>
        <v>1</v>
      </c>
      <c r="V100" s="43">
        <f ca="1">(T100*'Inputs and Outputs'!C$8)-(U100*'Inputs and Outputs'!C$9)</f>
        <v>4015</v>
      </c>
      <c r="Y100" s="44">
        <v>98</v>
      </c>
      <c r="Z100" s="42" t="s">
        <v>29</v>
      </c>
      <c r="AA100" s="42">
        <f t="shared" ca="1" si="15"/>
        <v>0.77979162551851666</v>
      </c>
      <c r="AB100" s="42">
        <f ca="1">VLOOKUP(AA100,'Inputs and Outputs'!B$24:C$33,2)</f>
        <v>4</v>
      </c>
      <c r="AC100" s="42">
        <f t="shared" ca="1" si="16"/>
        <v>0.61817498137219185</v>
      </c>
      <c r="AD100" s="42">
        <f ca="1">ROUND(_xlfn.NORM.INV(AC100,'Inputs and Outputs'!C$19,'Inputs and Outputs'!C$20),0)</f>
        <v>107</v>
      </c>
      <c r="AE100" s="42">
        <v>101</v>
      </c>
      <c r="AF100" s="42">
        <f t="shared" ca="1" si="17"/>
        <v>101</v>
      </c>
      <c r="AG100" s="42">
        <f ca="1">IF(AF100&gt;'Inputs and Outputs'!C$7,AF100-'Inputs and Outputs'!C$7,0)</f>
        <v>1</v>
      </c>
      <c r="AH100" s="43">
        <f ca="1">(AF100*'Inputs and Outputs'!C$8)-(AG100*'Inputs and Outputs'!C$10)</f>
        <v>3840</v>
      </c>
    </row>
    <row r="101" spans="1:34" x14ac:dyDescent="0.35">
      <c r="A101" s="44">
        <v>99</v>
      </c>
      <c r="B101" s="42" t="s">
        <v>24</v>
      </c>
      <c r="C101" s="42">
        <f t="shared" ca="1" si="9"/>
        <v>0.88085127463217749</v>
      </c>
      <c r="D101" s="42">
        <f ca="1">VLOOKUP(C101,'Inputs and Outputs'!B$24:C$33,2,TRUE)</f>
        <v>5</v>
      </c>
      <c r="E101" s="42">
        <f t="shared" ca="1" si="10"/>
        <v>0.37767763276073041</v>
      </c>
      <c r="F101" s="42">
        <f ca="1">ROUND(_xlfn.NORM.INV(E101,'Inputs and Outputs'!C$15,'Inputs and Outputs'!C$16),0)</f>
        <v>99</v>
      </c>
      <c r="G101" s="42">
        <v>101</v>
      </c>
      <c r="H101" s="42">
        <f t="shared" ca="1" si="11"/>
        <v>99</v>
      </c>
      <c r="I101" s="42">
        <f ca="1">IF(H101&gt;'Inputs and Outputs'!C$7,H101-'Inputs and Outputs'!C$7,0)</f>
        <v>0</v>
      </c>
      <c r="J101" s="43">
        <f ca="1">(H101*'Inputs and Outputs'!C$8)-(I101*'Inputs and Outputs'!C$9)</f>
        <v>3960</v>
      </c>
      <c r="M101" s="44">
        <v>99</v>
      </c>
      <c r="N101" s="42" t="s">
        <v>26</v>
      </c>
      <c r="O101" s="42">
        <f t="shared" ca="1" si="12"/>
        <v>0.79406332116622025</v>
      </c>
      <c r="P101" s="42">
        <f ca="1">VLOOKUP(O101,'Inputs and Outputs'!B$24:C$33,2)</f>
        <v>4</v>
      </c>
      <c r="Q101" s="42">
        <f t="shared" ca="1" si="13"/>
        <v>0.90876132789889419</v>
      </c>
      <c r="R101" s="42">
        <f ca="1">ROUND(_xlfn.NORM.INV(Q101,'Inputs and Outputs'!C$17,'Inputs and Outputs'!C$18),0)</f>
        <v>110</v>
      </c>
      <c r="S101" s="42">
        <v>101</v>
      </c>
      <c r="T101" s="42">
        <f t="shared" ca="1" si="14"/>
        <v>101</v>
      </c>
      <c r="U101" s="42">
        <f ca="1">IF(T101&gt;'Inputs and Outputs'!C$7,T101-'Inputs and Outputs'!C$7,0)</f>
        <v>1</v>
      </c>
      <c r="V101" s="43">
        <f ca="1">(T101*'Inputs and Outputs'!C$8)-(U101*'Inputs and Outputs'!C$9)</f>
        <v>4015</v>
      </c>
      <c r="Y101" s="44">
        <v>99</v>
      </c>
      <c r="Z101" s="42" t="s">
        <v>29</v>
      </c>
      <c r="AA101" s="42">
        <f t="shared" ca="1" si="15"/>
        <v>0.3754990033926574</v>
      </c>
      <c r="AB101" s="42">
        <f ca="1">VLOOKUP(AA101,'Inputs and Outputs'!B$24:C$33,2)</f>
        <v>1</v>
      </c>
      <c r="AC101" s="42">
        <f t="shared" ca="1" si="16"/>
        <v>0.21378291525612958</v>
      </c>
      <c r="AD101" s="42">
        <f ca="1">ROUND(_xlfn.NORM.INV(AC101,'Inputs and Outputs'!C$19,'Inputs and Outputs'!C$20),0)</f>
        <v>101</v>
      </c>
      <c r="AE101" s="42">
        <v>101</v>
      </c>
      <c r="AF101" s="42">
        <f t="shared" ca="1" si="17"/>
        <v>101</v>
      </c>
      <c r="AG101" s="42">
        <f ca="1">IF(AF101&gt;'Inputs and Outputs'!C$7,AF101-'Inputs and Outputs'!C$7,0)</f>
        <v>1</v>
      </c>
      <c r="AH101" s="43">
        <f ca="1">(AF101*'Inputs and Outputs'!C$8)-(AG101*'Inputs and Outputs'!C$10)</f>
        <v>3840</v>
      </c>
    </row>
    <row r="102" spans="1:34" x14ac:dyDescent="0.35">
      <c r="A102" s="44">
        <v>100</v>
      </c>
      <c r="B102" s="42" t="s">
        <v>24</v>
      </c>
      <c r="C102" s="42">
        <f t="shared" ca="1" si="9"/>
        <v>0.17392902257792986</v>
      </c>
      <c r="D102" s="42">
        <f ca="1">VLOOKUP(C102,'Inputs and Outputs'!B$24:C$33,2,TRUE)</f>
        <v>1</v>
      </c>
      <c r="E102" s="42">
        <f t="shared" ca="1" si="10"/>
        <v>0.92694212432823364</v>
      </c>
      <c r="F102" s="42">
        <f ca="1">ROUND(_xlfn.NORM.INV(E102,'Inputs and Outputs'!C$15,'Inputs and Outputs'!C$16),0)</f>
        <v>110</v>
      </c>
      <c r="G102" s="42">
        <v>101</v>
      </c>
      <c r="H102" s="42">
        <f t="shared" ca="1" si="11"/>
        <v>101</v>
      </c>
      <c r="I102" s="42">
        <f ca="1">IF(H102&gt;'Inputs and Outputs'!C$7,H102-'Inputs and Outputs'!C$7,0)</f>
        <v>1</v>
      </c>
      <c r="J102" s="43">
        <f ca="1">(H102*'Inputs and Outputs'!C$8)-(I102*'Inputs and Outputs'!C$9)</f>
        <v>4015</v>
      </c>
      <c r="M102" s="44">
        <v>100</v>
      </c>
      <c r="N102" s="42" t="s">
        <v>26</v>
      </c>
      <c r="O102" s="42">
        <f t="shared" ca="1" si="12"/>
        <v>0.92524971041854887</v>
      </c>
      <c r="P102" s="42">
        <f ca="1">VLOOKUP(O102,'Inputs and Outputs'!B$24:C$33,2)</f>
        <v>5</v>
      </c>
      <c r="Q102" s="42">
        <f t="shared" ca="1" si="13"/>
        <v>0.49855423619712746</v>
      </c>
      <c r="R102" s="42">
        <f ca="1">ROUND(_xlfn.NORM.INV(Q102,'Inputs and Outputs'!C$17,'Inputs and Outputs'!C$18),0)</f>
        <v>103</v>
      </c>
      <c r="S102" s="42">
        <v>101</v>
      </c>
      <c r="T102" s="42">
        <f t="shared" ca="1" si="14"/>
        <v>101</v>
      </c>
      <c r="U102" s="42">
        <f ca="1">IF(T102&gt;'Inputs and Outputs'!C$7,T102-'Inputs and Outputs'!C$7,0)</f>
        <v>1</v>
      </c>
      <c r="V102" s="43">
        <f ca="1">(T102*'Inputs and Outputs'!C$8)-(U102*'Inputs and Outputs'!C$9)</f>
        <v>4015</v>
      </c>
      <c r="Y102" s="44">
        <v>100</v>
      </c>
      <c r="Z102" s="42" t="s">
        <v>29</v>
      </c>
      <c r="AA102" s="42">
        <f t="shared" ca="1" si="15"/>
        <v>0.60810744560545382</v>
      </c>
      <c r="AB102" s="42">
        <f ca="1">VLOOKUP(AA102,'Inputs and Outputs'!B$24:C$33,2)</f>
        <v>3</v>
      </c>
      <c r="AC102" s="42">
        <f t="shared" ca="1" si="16"/>
        <v>0.20780650085931007</v>
      </c>
      <c r="AD102" s="42">
        <f ca="1">ROUND(_xlfn.NORM.INV(AC102,'Inputs and Outputs'!C$19,'Inputs and Outputs'!C$20),0)</f>
        <v>101</v>
      </c>
      <c r="AE102" s="42">
        <v>101</v>
      </c>
      <c r="AF102" s="42">
        <f t="shared" ca="1" si="17"/>
        <v>101</v>
      </c>
      <c r="AG102" s="42">
        <f ca="1">IF(AF102&gt;'Inputs and Outputs'!C$7,AF102-'Inputs and Outputs'!C$7,0)</f>
        <v>1</v>
      </c>
      <c r="AH102" s="43">
        <f ca="1">(AF102*'Inputs and Outputs'!C$8)-(AG102*'Inputs and Outputs'!C$10)</f>
        <v>3840</v>
      </c>
    </row>
    <row r="103" spans="1:34" x14ac:dyDescent="0.35">
      <c r="A103" s="44">
        <v>101</v>
      </c>
      <c r="B103" s="42" t="s">
        <v>24</v>
      </c>
      <c r="C103" s="42">
        <f t="shared" ca="1" si="9"/>
        <v>0.87565019877917794</v>
      </c>
      <c r="D103" s="42">
        <f ca="1">VLOOKUP(C103,'Inputs and Outputs'!B$24:C$33,2,TRUE)</f>
        <v>5</v>
      </c>
      <c r="E103" s="42">
        <f t="shared" ca="1" si="10"/>
        <v>0.84836454115376581</v>
      </c>
      <c r="F103" s="42">
        <f ca="1">ROUND(_xlfn.NORM.INV(E103,'Inputs and Outputs'!C$15,'Inputs and Outputs'!C$16),0)</f>
        <v>107</v>
      </c>
      <c r="G103" s="42">
        <v>101</v>
      </c>
      <c r="H103" s="42">
        <f t="shared" ca="1" si="11"/>
        <v>101</v>
      </c>
      <c r="I103" s="42">
        <f ca="1">IF(H103&gt;'Inputs and Outputs'!C$7,H103-'Inputs and Outputs'!C$7,0)</f>
        <v>1</v>
      </c>
      <c r="J103" s="43">
        <f ca="1">(H103*'Inputs and Outputs'!C$8)-(I103*'Inputs and Outputs'!C$9)</f>
        <v>4015</v>
      </c>
      <c r="M103" s="44">
        <v>101</v>
      </c>
      <c r="N103" s="42" t="s">
        <v>26</v>
      </c>
      <c r="O103" s="42">
        <f t="shared" ca="1" si="12"/>
        <v>0.11404889847787691</v>
      </c>
      <c r="P103" s="42">
        <f ca="1">VLOOKUP(O103,'Inputs and Outputs'!B$24:C$33,2)</f>
        <v>0</v>
      </c>
      <c r="Q103" s="42">
        <f t="shared" ca="1" si="13"/>
        <v>0.82568030490393374</v>
      </c>
      <c r="R103" s="42">
        <f ca="1">ROUND(_xlfn.NORM.INV(Q103,'Inputs and Outputs'!C$17,'Inputs and Outputs'!C$18),0)</f>
        <v>108</v>
      </c>
      <c r="S103" s="42">
        <v>101</v>
      </c>
      <c r="T103" s="42">
        <f t="shared" ca="1" si="14"/>
        <v>101</v>
      </c>
      <c r="U103" s="42">
        <f ca="1">IF(T103&gt;'Inputs and Outputs'!C$7,T103-'Inputs and Outputs'!C$7,0)</f>
        <v>1</v>
      </c>
      <c r="V103" s="43">
        <f ca="1">(T103*'Inputs and Outputs'!C$8)-(U103*'Inputs and Outputs'!C$9)</f>
        <v>4015</v>
      </c>
      <c r="Y103" s="44">
        <v>101</v>
      </c>
      <c r="Z103" s="42" t="s">
        <v>29</v>
      </c>
      <c r="AA103" s="42">
        <f t="shared" ca="1" si="15"/>
        <v>0.50338438168079669</v>
      </c>
      <c r="AB103" s="42">
        <f ca="1">VLOOKUP(AA103,'Inputs and Outputs'!B$24:C$33,2)</f>
        <v>2</v>
      </c>
      <c r="AC103" s="42">
        <f t="shared" ca="1" si="16"/>
        <v>0.19894712060852016</v>
      </c>
      <c r="AD103" s="42">
        <f ca="1">ROUND(_xlfn.NORM.INV(AC103,'Inputs and Outputs'!C$19,'Inputs and Outputs'!C$20),0)</f>
        <v>101</v>
      </c>
      <c r="AE103" s="42">
        <v>101</v>
      </c>
      <c r="AF103" s="42">
        <f t="shared" ca="1" si="17"/>
        <v>101</v>
      </c>
      <c r="AG103" s="42">
        <f ca="1">IF(AF103&gt;'Inputs and Outputs'!C$7,AF103-'Inputs and Outputs'!C$7,0)</f>
        <v>1</v>
      </c>
      <c r="AH103" s="43">
        <f ca="1">(AF103*'Inputs and Outputs'!C$8)-(AG103*'Inputs and Outputs'!C$10)</f>
        <v>3840</v>
      </c>
    </row>
    <row r="104" spans="1:34" x14ac:dyDescent="0.35">
      <c r="A104" s="44">
        <v>102</v>
      </c>
      <c r="B104" s="42" t="s">
        <v>24</v>
      </c>
      <c r="C104" s="42">
        <f t="shared" ca="1" si="9"/>
        <v>0.53470116441546744</v>
      </c>
      <c r="D104" s="42">
        <f ca="1">VLOOKUP(C104,'Inputs and Outputs'!B$24:C$33,2,TRUE)</f>
        <v>2</v>
      </c>
      <c r="E104" s="42">
        <f t="shared" ca="1" si="10"/>
        <v>0.80938040889377483</v>
      </c>
      <c r="F104" s="42">
        <f ca="1">ROUND(_xlfn.NORM.INV(E104,'Inputs and Outputs'!C$15,'Inputs and Outputs'!C$16),0)</f>
        <v>106</v>
      </c>
      <c r="G104" s="42">
        <v>101</v>
      </c>
      <c r="H104" s="42">
        <f t="shared" ca="1" si="11"/>
        <v>101</v>
      </c>
      <c r="I104" s="42">
        <f ca="1">IF(H104&gt;'Inputs and Outputs'!C$7,H104-'Inputs and Outputs'!C$7,0)</f>
        <v>1</v>
      </c>
      <c r="J104" s="43">
        <f ca="1">(H104*'Inputs and Outputs'!C$8)-(I104*'Inputs and Outputs'!C$9)</f>
        <v>4015</v>
      </c>
      <c r="M104" s="44">
        <v>102</v>
      </c>
      <c r="N104" s="42" t="s">
        <v>26</v>
      </c>
      <c r="O104" s="42">
        <f t="shared" ca="1" si="12"/>
        <v>0.32037000122286885</v>
      </c>
      <c r="P104" s="42">
        <f ca="1">VLOOKUP(O104,'Inputs and Outputs'!B$24:C$33,2)</f>
        <v>1</v>
      </c>
      <c r="Q104" s="42">
        <f t="shared" ca="1" si="13"/>
        <v>0.41668754543412745</v>
      </c>
      <c r="R104" s="42">
        <f ca="1">ROUND(_xlfn.NORM.INV(Q104,'Inputs and Outputs'!C$17,'Inputs and Outputs'!C$18),0)</f>
        <v>102</v>
      </c>
      <c r="S104" s="42">
        <v>101</v>
      </c>
      <c r="T104" s="42">
        <f t="shared" ca="1" si="14"/>
        <v>101</v>
      </c>
      <c r="U104" s="42">
        <f ca="1">IF(T104&gt;'Inputs and Outputs'!C$7,T104-'Inputs and Outputs'!C$7,0)</f>
        <v>1</v>
      </c>
      <c r="V104" s="43">
        <f ca="1">(T104*'Inputs and Outputs'!C$8)-(U104*'Inputs and Outputs'!C$9)</f>
        <v>4015</v>
      </c>
      <c r="Y104" s="44">
        <v>102</v>
      </c>
      <c r="Z104" s="42" t="s">
        <v>29</v>
      </c>
      <c r="AA104" s="42">
        <f t="shared" ca="1" si="15"/>
        <v>0.27166922782810288</v>
      </c>
      <c r="AB104" s="42">
        <f ca="1">VLOOKUP(AA104,'Inputs and Outputs'!B$24:C$33,2)</f>
        <v>1</v>
      </c>
      <c r="AC104" s="42">
        <f t="shared" ca="1" si="16"/>
        <v>0.59854092341594833</v>
      </c>
      <c r="AD104" s="42">
        <f ca="1">ROUND(_xlfn.NORM.INV(AC104,'Inputs and Outputs'!C$19,'Inputs and Outputs'!C$20),0)</f>
        <v>106</v>
      </c>
      <c r="AE104" s="42">
        <v>101</v>
      </c>
      <c r="AF104" s="42">
        <f t="shared" ca="1" si="17"/>
        <v>101</v>
      </c>
      <c r="AG104" s="42">
        <f ca="1">IF(AF104&gt;'Inputs and Outputs'!C$7,AF104-'Inputs and Outputs'!C$7,0)</f>
        <v>1</v>
      </c>
      <c r="AH104" s="43">
        <f ca="1">(AF104*'Inputs and Outputs'!C$8)-(AG104*'Inputs and Outputs'!C$10)</f>
        <v>3840</v>
      </c>
    </row>
    <row r="105" spans="1:34" x14ac:dyDescent="0.35">
      <c r="A105" s="44">
        <v>103</v>
      </c>
      <c r="B105" s="42" t="s">
        <v>24</v>
      </c>
      <c r="C105" s="42">
        <f t="shared" ca="1" si="9"/>
        <v>0.94608331222729947</v>
      </c>
      <c r="D105" s="42">
        <f ca="1">VLOOKUP(C105,'Inputs and Outputs'!B$24:C$33,2,TRUE)</f>
        <v>6</v>
      </c>
      <c r="E105" s="42">
        <f t="shared" ca="1" si="10"/>
        <v>0.99180336347814924</v>
      </c>
      <c r="F105" s="42">
        <f ca="1">ROUND(_xlfn.NORM.INV(E105,'Inputs and Outputs'!C$15,'Inputs and Outputs'!C$16),0)</f>
        <v>115</v>
      </c>
      <c r="G105" s="42">
        <v>101</v>
      </c>
      <c r="H105" s="42">
        <f t="shared" ca="1" si="11"/>
        <v>101</v>
      </c>
      <c r="I105" s="42">
        <f ca="1">IF(H105&gt;'Inputs and Outputs'!C$7,H105-'Inputs and Outputs'!C$7,0)</f>
        <v>1</v>
      </c>
      <c r="J105" s="43">
        <f ca="1">(H105*'Inputs and Outputs'!C$8)-(I105*'Inputs and Outputs'!C$9)</f>
        <v>4015</v>
      </c>
      <c r="M105" s="44">
        <v>103</v>
      </c>
      <c r="N105" s="42" t="s">
        <v>26</v>
      </c>
      <c r="O105" s="42">
        <f t="shared" ca="1" si="12"/>
        <v>0.88541737048487468</v>
      </c>
      <c r="P105" s="42">
        <f ca="1">VLOOKUP(O105,'Inputs and Outputs'!B$24:C$33,2)</f>
        <v>5</v>
      </c>
      <c r="Q105" s="42">
        <f t="shared" ca="1" si="13"/>
        <v>0.86992090889758145</v>
      </c>
      <c r="R105" s="42">
        <f ca="1">ROUND(_xlfn.NORM.INV(Q105,'Inputs and Outputs'!C$17,'Inputs and Outputs'!C$18),0)</f>
        <v>109</v>
      </c>
      <c r="S105" s="42">
        <v>101</v>
      </c>
      <c r="T105" s="42">
        <f t="shared" ca="1" si="14"/>
        <v>101</v>
      </c>
      <c r="U105" s="42">
        <f ca="1">IF(T105&gt;'Inputs and Outputs'!C$7,T105-'Inputs and Outputs'!C$7,0)</f>
        <v>1</v>
      </c>
      <c r="V105" s="43">
        <f ca="1">(T105*'Inputs and Outputs'!C$8)-(U105*'Inputs and Outputs'!C$9)</f>
        <v>4015</v>
      </c>
      <c r="Y105" s="44">
        <v>103</v>
      </c>
      <c r="Z105" s="42" t="s">
        <v>29</v>
      </c>
      <c r="AA105" s="42">
        <f t="shared" ca="1" si="15"/>
        <v>3.6713402739738221E-2</v>
      </c>
      <c r="AB105" s="42">
        <f ca="1">VLOOKUP(AA105,'Inputs and Outputs'!B$24:C$33,2)</f>
        <v>0</v>
      </c>
      <c r="AC105" s="42">
        <f t="shared" ca="1" si="16"/>
        <v>0.70101691019971035</v>
      </c>
      <c r="AD105" s="42">
        <f ca="1">ROUND(_xlfn.NORM.INV(AC105,'Inputs and Outputs'!C$19,'Inputs and Outputs'!C$20),0)</f>
        <v>108</v>
      </c>
      <c r="AE105" s="42">
        <v>101</v>
      </c>
      <c r="AF105" s="42">
        <f t="shared" ca="1" si="17"/>
        <v>101</v>
      </c>
      <c r="AG105" s="42">
        <f ca="1">IF(AF105&gt;'Inputs and Outputs'!C$7,AF105-'Inputs and Outputs'!C$7,0)</f>
        <v>1</v>
      </c>
      <c r="AH105" s="43">
        <f ca="1">(AF105*'Inputs and Outputs'!C$8)-(AG105*'Inputs and Outputs'!C$10)</f>
        <v>3840</v>
      </c>
    </row>
    <row r="106" spans="1:34" x14ac:dyDescent="0.35">
      <c r="A106" s="44">
        <v>104</v>
      </c>
      <c r="B106" s="42" t="s">
        <v>24</v>
      </c>
      <c r="C106" s="42">
        <f t="shared" ca="1" si="9"/>
        <v>0.15844611456643376</v>
      </c>
      <c r="D106" s="42">
        <f ca="1">VLOOKUP(C106,'Inputs and Outputs'!B$24:C$33,2,TRUE)</f>
        <v>0</v>
      </c>
      <c r="E106" s="42">
        <f t="shared" ca="1" si="10"/>
        <v>0.31114917180208879</v>
      </c>
      <c r="F106" s="42">
        <f ca="1">ROUND(_xlfn.NORM.INV(E106,'Inputs and Outputs'!C$15,'Inputs and Outputs'!C$16),0)</f>
        <v>98</v>
      </c>
      <c r="G106" s="42">
        <v>101</v>
      </c>
      <c r="H106" s="42">
        <f t="shared" ca="1" si="11"/>
        <v>98</v>
      </c>
      <c r="I106" s="42">
        <f ca="1">IF(H106&gt;'Inputs and Outputs'!C$7,H106-'Inputs and Outputs'!C$7,0)</f>
        <v>0</v>
      </c>
      <c r="J106" s="43">
        <f ca="1">(H106*'Inputs and Outputs'!C$8)-(I106*'Inputs and Outputs'!C$9)</f>
        <v>3920</v>
      </c>
      <c r="M106" s="44">
        <v>104</v>
      </c>
      <c r="N106" s="42" t="s">
        <v>26</v>
      </c>
      <c r="O106" s="42">
        <f t="shared" ca="1" si="12"/>
        <v>0.59839005077737228</v>
      </c>
      <c r="P106" s="42">
        <f ca="1">VLOOKUP(O106,'Inputs and Outputs'!B$24:C$33,2)</f>
        <v>2</v>
      </c>
      <c r="Q106" s="42">
        <f t="shared" ca="1" si="13"/>
        <v>0.70709269676198827</v>
      </c>
      <c r="R106" s="42">
        <f ca="1">ROUND(_xlfn.NORM.INV(Q106,'Inputs and Outputs'!C$17,'Inputs and Outputs'!C$18),0)</f>
        <v>106</v>
      </c>
      <c r="S106" s="42">
        <v>101</v>
      </c>
      <c r="T106" s="42">
        <f t="shared" ca="1" si="14"/>
        <v>101</v>
      </c>
      <c r="U106" s="42">
        <f ca="1">IF(T106&gt;'Inputs and Outputs'!C$7,T106-'Inputs and Outputs'!C$7,0)</f>
        <v>1</v>
      </c>
      <c r="V106" s="43">
        <f ca="1">(T106*'Inputs and Outputs'!C$8)-(U106*'Inputs and Outputs'!C$9)</f>
        <v>4015</v>
      </c>
      <c r="Y106" s="44">
        <v>104</v>
      </c>
      <c r="Z106" s="42" t="s">
        <v>29</v>
      </c>
      <c r="AA106" s="42">
        <f t="shared" ca="1" si="15"/>
        <v>0.79038610333597359</v>
      </c>
      <c r="AB106" s="42">
        <f ca="1">VLOOKUP(AA106,'Inputs and Outputs'!B$24:C$33,2)</f>
        <v>4</v>
      </c>
      <c r="AC106" s="42">
        <f t="shared" ca="1" si="16"/>
        <v>0.64542648865089924</v>
      </c>
      <c r="AD106" s="42">
        <f ca="1">ROUND(_xlfn.NORM.INV(AC106,'Inputs and Outputs'!C$19,'Inputs and Outputs'!C$20),0)</f>
        <v>107</v>
      </c>
      <c r="AE106" s="42">
        <v>101</v>
      </c>
      <c r="AF106" s="42">
        <f t="shared" ca="1" si="17"/>
        <v>101</v>
      </c>
      <c r="AG106" s="42">
        <f ca="1">IF(AF106&gt;'Inputs and Outputs'!C$7,AF106-'Inputs and Outputs'!C$7,0)</f>
        <v>1</v>
      </c>
      <c r="AH106" s="43">
        <f ca="1">(AF106*'Inputs and Outputs'!C$8)-(AG106*'Inputs and Outputs'!C$10)</f>
        <v>3840</v>
      </c>
    </row>
    <row r="107" spans="1:34" x14ac:dyDescent="0.35">
      <c r="A107" s="44">
        <v>105</v>
      </c>
      <c r="B107" s="42" t="s">
        <v>24</v>
      </c>
      <c r="C107" s="42">
        <f t="shared" ca="1" si="9"/>
        <v>0.68448511995725714</v>
      </c>
      <c r="D107" s="42">
        <f ca="1">VLOOKUP(C107,'Inputs and Outputs'!B$24:C$33,2,TRUE)</f>
        <v>3</v>
      </c>
      <c r="E107" s="42">
        <f t="shared" ca="1" si="10"/>
        <v>0.23618208113668049</v>
      </c>
      <c r="F107" s="42">
        <f ca="1">ROUND(_xlfn.NORM.INV(E107,'Inputs and Outputs'!C$15,'Inputs and Outputs'!C$16),0)</f>
        <v>97</v>
      </c>
      <c r="G107" s="42">
        <v>101</v>
      </c>
      <c r="H107" s="42">
        <f t="shared" ca="1" si="11"/>
        <v>97</v>
      </c>
      <c r="I107" s="42">
        <f ca="1">IF(H107&gt;'Inputs and Outputs'!C$7,H107-'Inputs and Outputs'!C$7,0)</f>
        <v>0</v>
      </c>
      <c r="J107" s="43">
        <f ca="1">(H107*'Inputs and Outputs'!C$8)-(I107*'Inputs and Outputs'!C$9)</f>
        <v>3880</v>
      </c>
      <c r="M107" s="44">
        <v>105</v>
      </c>
      <c r="N107" s="42" t="s">
        <v>26</v>
      </c>
      <c r="O107" s="42">
        <f t="shared" ca="1" si="12"/>
        <v>0.44265095988518732</v>
      </c>
      <c r="P107" s="42">
        <f ca="1">VLOOKUP(O107,'Inputs and Outputs'!B$24:C$33,2)</f>
        <v>2</v>
      </c>
      <c r="Q107" s="42">
        <f t="shared" ca="1" si="13"/>
        <v>0.64843995820159206</v>
      </c>
      <c r="R107" s="42">
        <f ca="1">ROUND(_xlfn.NORM.INV(Q107,'Inputs and Outputs'!C$17,'Inputs and Outputs'!C$18),0)</f>
        <v>105</v>
      </c>
      <c r="S107" s="42">
        <v>101</v>
      </c>
      <c r="T107" s="42">
        <f t="shared" ca="1" si="14"/>
        <v>101</v>
      </c>
      <c r="U107" s="42">
        <f ca="1">IF(T107&gt;'Inputs and Outputs'!C$7,T107-'Inputs and Outputs'!C$7,0)</f>
        <v>1</v>
      </c>
      <c r="V107" s="43">
        <f ca="1">(T107*'Inputs and Outputs'!C$8)-(U107*'Inputs and Outputs'!C$9)</f>
        <v>4015</v>
      </c>
      <c r="Y107" s="44">
        <v>105</v>
      </c>
      <c r="Z107" s="42" t="s">
        <v>29</v>
      </c>
      <c r="AA107" s="42">
        <f t="shared" ca="1" si="15"/>
        <v>0.38556025704871921</v>
      </c>
      <c r="AB107" s="42">
        <f ca="1">VLOOKUP(AA107,'Inputs and Outputs'!B$24:C$33,2)</f>
        <v>1</v>
      </c>
      <c r="AC107" s="42">
        <f t="shared" ca="1" si="16"/>
        <v>0.21500375274752204</v>
      </c>
      <c r="AD107" s="42">
        <f ca="1">ROUND(_xlfn.NORM.INV(AC107,'Inputs and Outputs'!C$19,'Inputs and Outputs'!C$20),0)</f>
        <v>101</v>
      </c>
      <c r="AE107" s="42">
        <v>101</v>
      </c>
      <c r="AF107" s="42">
        <f t="shared" ca="1" si="17"/>
        <v>101</v>
      </c>
      <c r="AG107" s="42">
        <f ca="1">IF(AF107&gt;'Inputs and Outputs'!C$7,AF107-'Inputs and Outputs'!C$7,0)</f>
        <v>1</v>
      </c>
      <c r="AH107" s="43">
        <f ca="1">(AF107*'Inputs and Outputs'!C$8)-(AG107*'Inputs and Outputs'!C$10)</f>
        <v>3840</v>
      </c>
    </row>
    <row r="108" spans="1:34" x14ac:dyDescent="0.35">
      <c r="A108" s="44">
        <v>106</v>
      </c>
      <c r="B108" s="42" t="s">
        <v>24</v>
      </c>
      <c r="C108" s="42">
        <f t="shared" ca="1" si="9"/>
        <v>0.73073186750286789</v>
      </c>
      <c r="D108" s="42">
        <f ca="1">VLOOKUP(C108,'Inputs and Outputs'!B$24:C$33,2,TRUE)</f>
        <v>3</v>
      </c>
      <c r="E108" s="42">
        <f t="shared" ca="1" si="10"/>
        <v>0.86593156215503553</v>
      </c>
      <c r="F108" s="42">
        <f ca="1">ROUND(_xlfn.NORM.INV(E108,'Inputs and Outputs'!C$15,'Inputs and Outputs'!C$16),0)</f>
        <v>108</v>
      </c>
      <c r="G108" s="42">
        <v>101</v>
      </c>
      <c r="H108" s="42">
        <f t="shared" ca="1" si="11"/>
        <v>101</v>
      </c>
      <c r="I108" s="42">
        <f ca="1">IF(H108&gt;'Inputs and Outputs'!C$7,H108-'Inputs and Outputs'!C$7,0)</f>
        <v>1</v>
      </c>
      <c r="J108" s="43">
        <f ca="1">(H108*'Inputs and Outputs'!C$8)-(I108*'Inputs and Outputs'!C$9)</f>
        <v>4015</v>
      </c>
      <c r="M108" s="44">
        <v>106</v>
      </c>
      <c r="N108" s="42" t="s">
        <v>26</v>
      </c>
      <c r="O108" s="42">
        <f t="shared" ca="1" si="12"/>
        <v>0.56188339488509031</v>
      </c>
      <c r="P108" s="42">
        <f ca="1">VLOOKUP(O108,'Inputs and Outputs'!B$24:C$33,2)</f>
        <v>2</v>
      </c>
      <c r="Q108" s="42">
        <f t="shared" ca="1" si="13"/>
        <v>0.17794418393157763</v>
      </c>
      <c r="R108" s="42">
        <f ca="1">ROUND(_xlfn.NORM.INV(Q108,'Inputs and Outputs'!C$17,'Inputs and Outputs'!C$18),0)</f>
        <v>98</v>
      </c>
      <c r="S108" s="42">
        <v>101</v>
      </c>
      <c r="T108" s="42">
        <f t="shared" ca="1" si="14"/>
        <v>98</v>
      </c>
      <c r="U108" s="42">
        <f ca="1">IF(T108&gt;'Inputs and Outputs'!C$7,T108-'Inputs and Outputs'!C$7,0)</f>
        <v>0</v>
      </c>
      <c r="V108" s="43">
        <f ca="1">(T108*'Inputs and Outputs'!C$8)-(U108*'Inputs and Outputs'!C$9)</f>
        <v>3920</v>
      </c>
      <c r="Y108" s="44">
        <v>106</v>
      </c>
      <c r="Z108" s="42" t="s">
        <v>29</v>
      </c>
      <c r="AA108" s="42">
        <f t="shared" ca="1" si="15"/>
        <v>0.63307374029570018</v>
      </c>
      <c r="AB108" s="42">
        <f ca="1">VLOOKUP(AA108,'Inputs and Outputs'!B$24:C$33,2)</f>
        <v>3</v>
      </c>
      <c r="AC108" s="42">
        <f t="shared" ca="1" si="16"/>
        <v>0.4274011966257617</v>
      </c>
      <c r="AD108" s="42">
        <f ca="1">ROUND(_xlfn.NORM.INV(AC108,'Inputs and Outputs'!C$19,'Inputs and Outputs'!C$20),0)</f>
        <v>104</v>
      </c>
      <c r="AE108" s="42">
        <v>101</v>
      </c>
      <c r="AF108" s="42">
        <f t="shared" ca="1" si="17"/>
        <v>101</v>
      </c>
      <c r="AG108" s="42">
        <f ca="1">IF(AF108&gt;'Inputs and Outputs'!C$7,AF108-'Inputs and Outputs'!C$7,0)</f>
        <v>1</v>
      </c>
      <c r="AH108" s="43">
        <f ca="1">(AF108*'Inputs and Outputs'!C$8)-(AG108*'Inputs and Outputs'!C$10)</f>
        <v>3840</v>
      </c>
    </row>
    <row r="109" spans="1:34" x14ac:dyDescent="0.35">
      <c r="A109" s="44">
        <v>107</v>
      </c>
      <c r="B109" s="42" t="s">
        <v>24</v>
      </c>
      <c r="C109" s="42">
        <f t="shared" ca="1" si="9"/>
        <v>3.9676571958382922E-2</v>
      </c>
      <c r="D109" s="42">
        <f ca="1">VLOOKUP(C109,'Inputs and Outputs'!B$24:C$33,2,TRUE)</f>
        <v>0</v>
      </c>
      <c r="E109" s="42">
        <f t="shared" ca="1" si="10"/>
        <v>0.16092290019782618</v>
      </c>
      <c r="F109" s="42">
        <f ca="1">ROUND(_xlfn.NORM.INV(E109,'Inputs and Outputs'!C$15,'Inputs and Outputs'!C$16),0)</f>
        <v>95</v>
      </c>
      <c r="G109" s="42">
        <v>101</v>
      </c>
      <c r="H109" s="42">
        <f t="shared" ca="1" si="11"/>
        <v>95</v>
      </c>
      <c r="I109" s="42">
        <f ca="1">IF(H109&gt;'Inputs and Outputs'!C$7,H109-'Inputs and Outputs'!C$7,0)</f>
        <v>0</v>
      </c>
      <c r="J109" s="43">
        <f ca="1">(H109*'Inputs and Outputs'!C$8)-(I109*'Inputs and Outputs'!C$9)</f>
        <v>3800</v>
      </c>
      <c r="M109" s="44">
        <v>107</v>
      </c>
      <c r="N109" s="42" t="s">
        <v>26</v>
      </c>
      <c r="O109" s="42">
        <f t="shared" ca="1" si="12"/>
        <v>0.42107036560446254</v>
      </c>
      <c r="P109" s="42">
        <f ca="1">VLOOKUP(O109,'Inputs and Outputs'!B$24:C$33,2)</f>
        <v>2</v>
      </c>
      <c r="Q109" s="42">
        <f t="shared" ca="1" si="13"/>
        <v>2.0975093497251907E-2</v>
      </c>
      <c r="R109" s="42">
        <f ca="1">ROUND(_xlfn.NORM.INV(Q109,'Inputs and Outputs'!C$17,'Inputs and Outputs'!C$18),0)</f>
        <v>93</v>
      </c>
      <c r="S109" s="42">
        <v>101</v>
      </c>
      <c r="T109" s="42">
        <f t="shared" ca="1" si="14"/>
        <v>93</v>
      </c>
      <c r="U109" s="42">
        <f ca="1">IF(T109&gt;'Inputs and Outputs'!C$7,T109-'Inputs and Outputs'!C$7,0)</f>
        <v>0</v>
      </c>
      <c r="V109" s="43">
        <f ca="1">(T109*'Inputs and Outputs'!C$8)-(U109*'Inputs and Outputs'!C$9)</f>
        <v>3720</v>
      </c>
      <c r="Y109" s="44">
        <v>107</v>
      </c>
      <c r="Z109" s="42" t="s">
        <v>29</v>
      </c>
      <c r="AA109" s="42">
        <f t="shared" ca="1" si="15"/>
        <v>0.34332380331285395</v>
      </c>
      <c r="AB109" s="42">
        <f ca="1">VLOOKUP(AA109,'Inputs and Outputs'!B$24:C$33,2)</f>
        <v>1</v>
      </c>
      <c r="AC109" s="42">
        <f t="shared" ca="1" si="16"/>
        <v>0.30286709434472037</v>
      </c>
      <c r="AD109" s="42">
        <f ca="1">ROUND(_xlfn.NORM.INV(AC109,'Inputs and Outputs'!C$19,'Inputs and Outputs'!C$20),0)</f>
        <v>102</v>
      </c>
      <c r="AE109" s="42">
        <v>101</v>
      </c>
      <c r="AF109" s="42">
        <f t="shared" ca="1" si="17"/>
        <v>101</v>
      </c>
      <c r="AG109" s="42">
        <f ca="1">IF(AF109&gt;'Inputs and Outputs'!C$7,AF109-'Inputs and Outputs'!C$7,0)</f>
        <v>1</v>
      </c>
      <c r="AH109" s="43">
        <f ca="1">(AF109*'Inputs and Outputs'!C$8)-(AG109*'Inputs and Outputs'!C$10)</f>
        <v>3840</v>
      </c>
    </row>
    <row r="110" spans="1:34" x14ac:dyDescent="0.35">
      <c r="A110" s="44">
        <v>108</v>
      </c>
      <c r="B110" s="42" t="s">
        <v>24</v>
      </c>
      <c r="C110" s="42">
        <f t="shared" ca="1" si="9"/>
        <v>8.0648507936934011E-2</v>
      </c>
      <c r="D110" s="42">
        <f ca="1">VLOOKUP(C110,'Inputs and Outputs'!B$24:C$33,2,TRUE)</f>
        <v>0</v>
      </c>
      <c r="E110" s="42">
        <f t="shared" ca="1" si="10"/>
        <v>0.39799061847996331</v>
      </c>
      <c r="F110" s="42">
        <f ca="1">ROUND(_xlfn.NORM.INV(E110,'Inputs and Outputs'!C$15,'Inputs and Outputs'!C$16),0)</f>
        <v>99</v>
      </c>
      <c r="G110" s="42">
        <v>101</v>
      </c>
      <c r="H110" s="42">
        <f t="shared" ca="1" si="11"/>
        <v>99</v>
      </c>
      <c r="I110" s="42">
        <f ca="1">IF(H110&gt;'Inputs and Outputs'!C$7,H110-'Inputs and Outputs'!C$7,0)</f>
        <v>0</v>
      </c>
      <c r="J110" s="43">
        <f ca="1">(H110*'Inputs and Outputs'!C$8)-(I110*'Inputs and Outputs'!C$9)</f>
        <v>3960</v>
      </c>
      <c r="M110" s="44">
        <v>108</v>
      </c>
      <c r="N110" s="42" t="s">
        <v>26</v>
      </c>
      <c r="O110" s="42">
        <f t="shared" ca="1" si="12"/>
        <v>0.58282173536029647</v>
      </c>
      <c r="P110" s="42">
        <f ca="1">VLOOKUP(O110,'Inputs and Outputs'!B$24:C$33,2)</f>
        <v>2</v>
      </c>
      <c r="Q110" s="42">
        <f t="shared" ca="1" si="13"/>
        <v>0.28809040364151883</v>
      </c>
      <c r="R110" s="42">
        <f ca="1">ROUND(_xlfn.NORM.INV(Q110,'Inputs and Outputs'!C$17,'Inputs and Outputs'!C$18),0)</f>
        <v>100</v>
      </c>
      <c r="S110" s="42">
        <v>101</v>
      </c>
      <c r="T110" s="42">
        <f t="shared" ca="1" si="14"/>
        <v>100</v>
      </c>
      <c r="U110" s="42">
        <f ca="1">IF(T110&gt;'Inputs and Outputs'!C$7,T110-'Inputs and Outputs'!C$7,0)</f>
        <v>0</v>
      </c>
      <c r="V110" s="43">
        <f ca="1">(T110*'Inputs and Outputs'!C$8)-(U110*'Inputs and Outputs'!C$9)</f>
        <v>4000</v>
      </c>
      <c r="Y110" s="44">
        <v>108</v>
      </c>
      <c r="Z110" s="42" t="s">
        <v>29</v>
      </c>
      <c r="AA110" s="42">
        <f t="shared" ca="1" si="15"/>
        <v>0.68827435265639336</v>
      </c>
      <c r="AB110" s="42">
        <f ca="1">VLOOKUP(AA110,'Inputs and Outputs'!B$24:C$33,2)</f>
        <v>3</v>
      </c>
      <c r="AC110" s="42">
        <f t="shared" ca="1" si="16"/>
        <v>0.64007122216668932</v>
      </c>
      <c r="AD110" s="42">
        <f ca="1">ROUND(_xlfn.NORM.INV(AC110,'Inputs and Outputs'!C$19,'Inputs and Outputs'!C$20),0)</f>
        <v>107</v>
      </c>
      <c r="AE110" s="42">
        <v>101</v>
      </c>
      <c r="AF110" s="42">
        <f t="shared" ca="1" si="17"/>
        <v>101</v>
      </c>
      <c r="AG110" s="42">
        <f ca="1">IF(AF110&gt;'Inputs and Outputs'!C$7,AF110-'Inputs and Outputs'!C$7,0)</f>
        <v>1</v>
      </c>
      <c r="AH110" s="43">
        <f ca="1">(AF110*'Inputs and Outputs'!C$8)-(AG110*'Inputs and Outputs'!C$10)</f>
        <v>3840</v>
      </c>
    </row>
    <row r="111" spans="1:34" x14ac:dyDescent="0.35">
      <c r="A111" s="44">
        <v>109</v>
      </c>
      <c r="B111" s="42" t="s">
        <v>24</v>
      </c>
      <c r="C111" s="42">
        <f t="shared" ca="1" si="9"/>
        <v>0.89326364523255142</v>
      </c>
      <c r="D111" s="42">
        <f ca="1">VLOOKUP(C111,'Inputs and Outputs'!B$24:C$33,2,TRUE)</f>
        <v>5</v>
      </c>
      <c r="E111" s="42">
        <f t="shared" ca="1" si="10"/>
        <v>0.45134649166244623</v>
      </c>
      <c r="F111" s="42">
        <f ca="1">ROUND(_xlfn.NORM.INV(E111,'Inputs and Outputs'!C$15,'Inputs and Outputs'!C$16),0)</f>
        <v>100</v>
      </c>
      <c r="G111" s="42">
        <v>101</v>
      </c>
      <c r="H111" s="42">
        <f t="shared" ca="1" si="11"/>
        <v>100</v>
      </c>
      <c r="I111" s="42">
        <f ca="1">IF(H111&gt;'Inputs and Outputs'!C$7,H111-'Inputs and Outputs'!C$7,0)</f>
        <v>0</v>
      </c>
      <c r="J111" s="43">
        <f ca="1">(H111*'Inputs and Outputs'!C$8)-(I111*'Inputs and Outputs'!C$9)</f>
        <v>4000</v>
      </c>
      <c r="M111" s="44">
        <v>109</v>
      </c>
      <c r="N111" s="42" t="s">
        <v>26</v>
      </c>
      <c r="O111" s="42">
        <f t="shared" ca="1" si="12"/>
        <v>2.6836644246091335E-2</v>
      </c>
      <c r="P111" s="42">
        <f ca="1">VLOOKUP(O111,'Inputs and Outputs'!B$24:C$33,2)</f>
        <v>0</v>
      </c>
      <c r="Q111" s="42">
        <f t="shared" ca="1" si="13"/>
        <v>0.95080734735577588</v>
      </c>
      <c r="R111" s="42">
        <f ca="1">ROUND(_xlfn.NORM.INV(Q111,'Inputs and Outputs'!C$17,'Inputs and Outputs'!C$18),0)</f>
        <v>111</v>
      </c>
      <c r="S111" s="42">
        <v>101</v>
      </c>
      <c r="T111" s="42">
        <f t="shared" ca="1" si="14"/>
        <v>101</v>
      </c>
      <c r="U111" s="42">
        <f ca="1">IF(T111&gt;'Inputs and Outputs'!C$7,T111-'Inputs and Outputs'!C$7,0)</f>
        <v>1</v>
      </c>
      <c r="V111" s="43">
        <f ca="1">(T111*'Inputs and Outputs'!C$8)-(U111*'Inputs and Outputs'!C$9)</f>
        <v>4015</v>
      </c>
      <c r="Y111" s="44">
        <v>109</v>
      </c>
      <c r="Z111" s="42" t="s">
        <v>29</v>
      </c>
      <c r="AA111" s="42">
        <f t="shared" ca="1" si="15"/>
        <v>0.67281897755130315</v>
      </c>
      <c r="AB111" s="42">
        <f ca="1">VLOOKUP(AA111,'Inputs and Outputs'!B$24:C$33,2)</f>
        <v>3</v>
      </c>
      <c r="AC111" s="42">
        <f t="shared" ca="1" si="16"/>
        <v>0.46066874699073579</v>
      </c>
      <c r="AD111" s="42">
        <f ca="1">ROUND(_xlfn.NORM.INV(AC111,'Inputs and Outputs'!C$19,'Inputs and Outputs'!C$20),0)</f>
        <v>105</v>
      </c>
      <c r="AE111" s="42">
        <v>101</v>
      </c>
      <c r="AF111" s="42">
        <f t="shared" ca="1" si="17"/>
        <v>101</v>
      </c>
      <c r="AG111" s="42">
        <f ca="1">IF(AF111&gt;'Inputs and Outputs'!C$7,AF111-'Inputs and Outputs'!C$7,0)</f>
        <v>1</v>
      </c>
      <c r="AH111" s="43">
        <f ca="1">(AF111*'Inputs and Outputs'!C$8)-(AG111*'Inputs and Outputs'!C$10)</f>
        <v>3840</v>
      </c>
    </row>
    <row r="112" spans="1:34" x14ac:dyDescent="0.35">
      <c r="A112" s="44">
        <v>110</v>
      </c>
      <c r="B112" s="42" t="s">
        <v>24</v>
      </c>
      <c r="C112" s="42">
        <f t="shared" ca="1" si="9"/>
        <v>0.13339168228466902</v>
      </c>
      <c r="D112" s="42">
        <f ca="1">VLOOKUP(C112,'Inputs and Outputs'!B$24:C$33,2,TRUE)</f>
        <v>0</v>
      </c>
      <c r="E112" s="42">
        <f t="shared" ca="1" si="10"/>
        <v>0.65717835030472449</v>
      </c>
      <c r="F112" s="42">
        <f ca="1">ROUND(_xlfn.NORM.INV(E112,'Inputs and Outputs'!C$15,'Inputs and Outputs'!C$16),0)</f>
        <v>103</v>
      </c>
      <c r="G112" s="42">
        <v>101</v>
      </c>
      <c r="H112" s="42">
        <f t="shared" ca="1" si="11"/>
        <v>101</v>
      </c>
      <c r="I112" s="42">
        <f ca="1">IF(H112&gt;'Inputs and Outputs'!C$7,H112-'Inputs and Outputs'!C$7,0)</f>
        <v>1</v>
      </c>
      <c r="J112" s="43">
        <f ca="1">(H112*'Inputs and Outputs'!C$8)-(I112*'Inputs and Outputs'!C$9)</f>
        <v>4015</v>
      </c>
      <c r="M112" s="44">
        <v>110</v>
      </c>
      <c r="N112" s="42" t="s">
        <v>26</v>
      </c>
      <c r="O112" s="42">
        <f t="shared" ca="1" si="12"/>
        <v>0.30072891649556965</v>
      </c>
      <c r="P112" s="42">
        <f ca="1">VLOOKUP(O112,'Inputs and Outputs'!B$24:C$33,2)</f>
        <v>1</v>
      </c>
      <c r="Q112" s="42">
        <f t="shared" ca="1" si="13"/>
        <v>0.46911819804159705</v>
      </c>
      <c r="R112" s="42">
        <f ca="1">ROUND(_xlfn.NORM.INV(Q112,'Inputs and Outputs'!C$17,'Inputs and Outputs'!C$18),0)</f>
        <v>103</v>
      </c>
      <c r="S112" s="42">
        <v>101</v>
      </c>
      <c r="T112" s="42">
        <f t="shared" ca="1" si="14"/>
        <v>101</v>
      </c>
      <c r="U112" s="42">
        <f ca="1">IF(T112&gt;'Inputs and Outputs'!C$7,T112-'Inputs and Outputs'!C$7,0)</f>
        <v>1</v>
      </c>
      <c r="V112" s="43">
        <f ca="1">(T112*'Inputs and Outputs'!C$8)-(U112*'Inputs and Outputs'!C$9)</f>
        <v>4015</v>
      </c>
      <c r="Y112" s="44">
        <v>110</v>
      </c>
      <c r="Z112" s="42" t="s">
        <v>29</v>
      </c>
      <c r="AA112" s="42">
        <f t="shared" ca="1" si="15"/>
        <v>0.46415550830517638</v>
      </c>
      <c r="AB112" s="42">
        <f ca="1">VLOOKUP(AA112,'Inputs and Outputs'!B$24:C$33,2)</f>
        <v>2</v>
      </c>
      <c r="AC112" s="42">
        <f t="shared" ca="1" si="16"/>
        <v>0.25318725294674749</v>
      </c>
      <c r="AD112" s="42">
        <f ca="1">ROUND(_xlfn.NORM.INV(AC112,'Inputs and Outputs'!C$19,'Inputs and Outputs'!C$20),0)</f>
        <v>102</v>
      </c>
      <c r="AE112" s="42">
        <v>101</v>
      </c>
      <c r="AF112" s="42">
        <f t="shared" ca="1" si="17"/>
        <v>101</v>
      </c>
      <c r="AG112" s="42">
        <f ca="1">IF(AF112&gt;'Inputs and Outputs'!C$7,AF112-'Inputs and Outputs'!C$7,0)</f>
        <v>1</v>
      </c>
      <c r="AH112" s="43">
        <f ca="1">(AF112*'Inputs and Outputs'!C$8)-(AG112*'Inputs and Outputs'!C$10)</f>
        <v>3840</v>
      </c>
    </row>
    <row r="113" spans="1:34" x14ac:dyDescent="0.35">
      <c r="A113" s="44">
        <v>111</v>
      </c>
      <c r="B113" s="42" t="s">
        <v>24</v>
      </c>
      <c r="C113" s="42">
        <f t="shared" ca="1" si="9"/>
        <v>0.31000703869580626</v>
      </c>
      <c r="D113" s="42">
        <f ca="1">VLOOKUP(C113,'Inputs and Outputs'!B$24:C$33,2,TRUE)</f>
        <v>1</v>
      </c>
      <c r="E113" s="42">
        <f t="shared" ca="1" si="10"/>
        <v>0.90794850090665846</v>
      </c>
      <c r="F113" s="42">
        <f ca="1">ROUND(_xlfn.NORM.INV(E113,'Inputs and Outputs'!C$15,'Inputs and Outputs'!C$16),0)</f>
        <v>109</v>
      </c>
      <c r="G113" s="42">
        <v>101</v>
      </c>
      <c r="H113" s="42">
        <f t="shared" ca="1" si="11"/>
        <v>101</v>
      </c>
      <c r="I113" s="42">
        <f ca="1">IF(H113&gt;'Inputs and Outputs'!C$7,H113-'Inputs and Outputs'!C$7,0)</f>
        <v>1</v>
      </c>
      <c r="J113" s="43">
        <f ca="1">(H113*'Inputs and Outputs'!C$8)-(I113*'Inputs and Outputs'!C$9)</f>
        <v>4015</v>
      </c>
      <c r="M113" s="44">
        <v>111</v>
      </c>
      <c r="N113" s="42" t="s">
        <v>26</v>
      </c>
      <c r="O113" s="42">
        <f t="shared" ca="1" si="12"/>
        <v>0.88346007554805717</v>
      </c>
      <c r="P113" s="42">
        <f ca="1">VLOOKUP(O113,'Inputs and Outputs'!B$24:C$33,2)</f>
        <v>5</v>
      </c>
      <c r="Q113" s="42">
        <f t="shared" ca="1" si="13"/>
        <v>7.8465583796113791E-2</v>
      </c>
      <c r="R113" s="42">
        <f ca="1">ROUND(_xlfn.NORM.INV(Q113,'Inputs and Outputs'!C$17,'Inputs and Outputs'!C$18),0)</f>
        <v>96</v>
      </c>
      <c r="S113" s="42">
        <v>101</v>
      </c>
      <c r="T113" s="42">
        <f t="shared" ca="1" si="14"/>
        <v>96</v>
      </c>
      <c r="U113" s="42">
        <f ca="1">IF(T113&gt;'Inputs and Outputs'!C$7,T113-'Inputs and Outputs'!C$7,0)</f>
        <v>0</v>
      </c>
      <c r="V113" s="43">
        <f ca="1">(T113*'Inputs and Outputs'!C$8)-(U113*'Inputs and Outputs'!C$9)</f>
        <v>3840</v>
      </c>
      <c r="Y113" s="44">
        <v>111</v>
      </c>
      <c r="Z113" s="42" t="s">
        <v>29</v>
      </c>
      <c r="AA113" s="42">
        <f t="shared" ca="1" si="15"/>
        <v>0.63967163476314015</v>
      </c>
      <c r="AB113" s="42">
        <f ca="1">VLOOKUP(AA113,'Inputs and Outputs'!B$24:C$33,2)</f>
        <v>3</v>
      </c>
      <c r="AC113" s="42">
        <f t="shared" ca="1" si="16"/>
        <v>1.8193336758742684E-2</v>
      </c>
      <c r="AD113" s="42">
        <f ca="1">ROUND(_xlfn.NORM.INV(AC113,'Inputs and Outputs'!C$19,'Inputs and Outputs'!C$20),0)</f>
        <v>95</v>
      </c>
      <c r="AE113" s="42">
        <v>101</v>
      </c>
      <c r="AF113" s="42">
        <f t="shared" ca="1" si="17"/>
        <v>95</v>
      </c>
      <c r="AG113" s="42">
        <f ca="1">IF(AF113&gt;'Inputs and Outputs'!C$7,AF113-'Inputs and Outputs'!C$7,0)</f>
        <v>0</v>
      </c>
      <c r="AH113" s="43">
        <f ca="1">(AF113*'Inputs and Outputs'!C$8)-(AG113*'Inputs and Outputs'!C$10)</f>
        <v>3800</v>
      </c>
    </row>
    <row r="114" spans="1:34" x14ac:dyDescent="0.35">
      <c r="A114" s="44">
        <v>112</v>
      </c>
      <c r="B114" s="42" t="s">
        <v>24</v>
      </c>
      <c r="C114" s="42">
        <f t="shared" ca="1" si="9"/>
        <v>1.6887419315516627E-3</v>
      </c>
      <c r="D114" s="42">
        <f ca="1">VLOOKUP(C114,'Inputs and Outputs'!B$24:C$33,2,TRUE)</f>
        <v>0</v>
      </c>
      <c r="E114" s="42">
        <f t="shared" ca="1" si="10"/>
        <v>0.77054820389309908</v>
      </c>
      <c r="F114" s="42">
        <f ca="1">ROUND(_xlfn.NORM.INV(E114,'Inputs and Outputs'!C$15,'Inputs and Outputs'!C$16),0)</f>
        <v>105</v>
      </c>
      <c r="G114" s="42">
        <v>101</v>
      </c>
      <c r="H114" s="42">
        <f t="shared" ca="1" si="11"/>
        <v>101</v>
      </c>
      <c r="I114" s="42">
        <f ca="1">IF(H114&gt;'Inputs and Outputs'!C$7,H114-'Inputs and Outputs'!C$7,0)</f>
        <v>1</v>
      </c>
      <c r="J114" s="43">
        <f ca="1">(H114*'Inputs and Outputs'!C$8)-(I114*'Inputs and Outputs'!C$9)</f>
        <v>4015</v>
      </c>
      <c r="M114" s="44">
        <v>112</v>
      </c>
      <c r="N114" s="42" t="s">
        <v>26</v>
      </c>
      <c r="O114" s="42">
        <f t="shared" ca="1" si="12"/>
        <v>0.82242966854281363</v>
      </c>
      <c r="P114" s="42">
        <f ca="1">VLOOKUP(O114,'Inputs and Outputs'!B$24:C$33,2)</f>
        <v>4</v>
      </c>
      <c r="Q114" s="42">
        <f t="shared" ca="1" si="13"/>
        <v>0.67080723478640514</v>
      </c>
      <c r="R114" s="42">
        <f ca="1">ROUND(_xlfn.NORM.INV(Q114,'Inputs and Outputs'!C$17,'Inputs and Outputs'!C$18),0)</f>
        <v>105</v>
      </c>
      <c r="S114" s="42">
        <v>101</v>
      </c>
      <c r="T114" s="42">
        <f t="shared" ca="1" si="14"/>
        <v>101</v>
      </c>
      <c r="U114" s="42">
        <f ca="1">IF(T114&gt;'Inputs and Outputs'!C$7,T114-'Inputs and Outputs'!C$7,0)</f>
        <v>1</v>
      </c>
      <c r="V114" s="43">
        <f ca="1">(T114*'Inputs and Outputs'!C$8)-(U114*'Inputs and Outputs'!C$9)</f>
        <v>4015</v>
      </c>
      <c r="Y114" s="44">
        <v>112</v>
      </c>
      <c r="Z114" s="42" t="s">
        <v>29</v>
      </c>
      <c r="AA114" s="42">
        <f t="shared" ca="1" si="15"/>
        <v>0.39612591218766757</v>
      </c>
      <c r="AB114" s="42">
        <f ca="1">VLOOKUP(AA114,'Inputs and Outputs'!B$24:C$33,2)</f>
        <v>2</v>
      </c>
      <c r="AC114" s="42">
        <f t="shared" ca="1" si="16"/>
        <v>0.96564286113718445</v>
      </c>
      <c r="AD114" s="42">
        <f ca="1">ROUND(_xlfn.NORM.INV(AC114,'Inputs and Outputs'!C$19,'Inputs and Outputs'!C$20),0)</f>
        <v>114</v>
      </c>
      <c r="AE114" s="42">
        <v>101</v>
      </c>
      <c r="AF114" s="42">
        <f t="shared" ca="1" si="17"/>
        <v>101</v>
      </c>
      <c r="AG114" s="42">
        <f ca="1">IF(AF114&gt;'Inputs and Outputs'!C$7,AF114-'Inputs and Outputs'!C$7,0)</f>
        <v>1</v>
      </c>
      <c r="AH114" s="43">
        <f ca="1">(AF114*'Inputs and Outputs'!C$8)-(AG114*'Inputs and Outputs'!C$10)</f>
        <v>3840</v>
      </c>
    </row>
    <row r="115" spans="1:34" x14ac:dyDescent="0.35">
      <c r="A115" s="44">
        <v>113</v>
      </c>
      <c r="B115" s="42" t="s">
        <v>24</v>
      </c>
      <c r="C115" s="42">
        <f t="shared" ca="1" si="9"/>
        <v>0.27059898341372168</v>
      </c>
      <c r="D115" s="42">
        <f ca="1">VLOOKUP(C115,'Inputs and Outputs'!B$24:C$33,2,TRUE)</f>
        <v>1</v>
      </c>
      <c r="E115" s="42">
        <f t="shared" ca="1" si="10"/>
        <v>0.80163601840871446</v>
      </c>
      <c r="F115" s="42">
        <f ca="1">ROUND(_xlfn.NORM.INV(E115,'Inputs and Outputs'!C$15,'Inputs and Outputs'!C$16),0)</f>
        <v>106</v>
      </c>
      <c r="G115" s="42">
        <v>101</v>
      </c>
      <c r="H115" s="42">
        <f t="shared" ca="1" si="11"/>
        <v>101</v>
      </c>
      <c r="I115" s="42">
        <f ca="1">IF(H115&gt;'Inputs and Outputs'!C$7,H115-'Inputs and Outputs'!C$7,0)</f>
        <v>1</v>
      </c>
      <c r="J115" s="43">
        <f ca="1">(H115*'Inputs and Outputs'!C$8)-(I115*'Inputs and Outputs'!C$9)</f>
        <v>4015</v>
      </c>
      <c r="M115" s="44">
        <v>113</v>
      </c>
      <c r="N115" s="42" t="s">
        <v>26</v>
      </c>
      <c r="O115" s="42">
        <f t="shared" ca="1" si="12"/>
        <v>0.36691089246792752</v>
      </c>
      <c r="P115" s="42">
        <f ca="1">VLOOKUP(O115,'Inputs and Outputs'!B$24:C$33,2)</f>
        <v>1</v>
      </c>
      <c r="Q115" s="42">
        <f t="shared" ca="1" si="13"/>
        <v>0.26022263390531652</v>
      </c>
      <c r="R115" s="42">
        <f ca="1">ROUND(_xlfn.NORM.INV(Q115,'Inputs and Outputs'!C$17,'Inputs and Outputs'!C$18),0)</f>
        <v>100</v>
      </c>
      <c r="S115" s="42">
        <v>101</v>
      </c>
      <c r="T115" s="42">
        <f t="shared" ca="1" si="14"/>
        <v>100</v>
      </c>
      <c r="U115" s="42">
        <f ca="1">IF(T115&gt;'Inputs and Outputs'!C$7,T115-'Inputs and Outputs'!C$7,0)</f>
        <v>0</v>
      </c>
      <c r="V115" s="43">
        <f ca="1">(T115*'Inputs and Outputs'!C$8)-(U115*'Inputs and Outputs'!C$9)</f>
        <v>4000</v>
      </c>
      <c r="Y115" s="44">
        <v>113</v>
      </c>
      <c r="Z115" s="42" t="s">
        <v>29</v>
      </c>
      <c r="AA115" s="42">
        <f t="shared" ca="1" si="15"/>
        <v>0.68000624634161522</v>
      </c>
      <c r="AB115" s="42">
        <f ca="1">VLOOKUP(AA115,'Inputs and Outputs'!B$24:C$33,2)</f>
        <v>3</v>
      </c>
      <c r="AC115" s="42">
        <f t="shared" ca="1" si="16"/>
        <v>9.8095680780536765E-2</v>
      </c>
      <c r="AD115" s="42">
        <f ca="1">ROUND(_xlfn.NORM.INV(AC115,'Inputs and Outputs'!C$19,'Inputs and Outputs'!C$20),0)</f>
        <v>99</v>
      </c>
      <c r="AE115" s="42">
        <v>101</v>
      </c>
      <c r="AF115" s="42">
        <f t="shared" ca="1" si="17"/>
        <v>99</v>
      </c>
      <c r="AG115" s="42">
        <f ca="1">IF(AF115&gt;'Inputs and Outputs'!C$7,AF115-'Inputs and Outputs'!C$7,0)</f>
        <v>0</v>
      </c>
      <c r="AH115" s="43">
        <f ca="1">(AF115*'Inputs and Outputs'!C$8)-(AG115*'Inputs and Outputs'!C$10)</f>
        <v>3960</v>
      </c>
    </row>
    <row r="116" spans="1:34" x14ac:dyDescent="0.35">
      <c r="A116" s="44">
        <v>114</v>
      </c>
      <c r="B116" s="42" t="s">
        <v>24</v>
      </c>
      <c r="C116" s="42">
        <f t="shared" ca="1" si="9"/>
        <v>0.65063661316632293</v>
      </c>
      <c r="D116" s="42">
        <f ca="1">VLOOKUP(C116,'Inputs and Outputs'!B$24:C$33,2,TRUE)</f>
        <v>3</v>
      </c>
      <c r="E116" s="42">
        <f t="shared" ca="1" si="10"/>
        <v>0.22989818025654629</v>
      </c>
      <c r="F116" s="42">
        <f ca="1">ROUND(_xlfn.NORM.INV(E116,'Inputs and Outputs'!C$15,'Inputs and Outputs'!C$16),0)</f>
        <v>97</v>
      </c>
      <c r="G116" s="42">
        <v>101</v>
      </c>
      <c r="H116" s="42">
        <f t="shared" ca="1" si="11"/>
        <v>97</v>
      </c>
      <c r="I116" s="42">
        <f ca="1">IF(H116&gt;'Inputs and Outputs'!C$7,H116-'Inputs and Outputs'!C$7,0)</f>
        <v>0</v>
      </c>
      <c r="J116" s="43">
        <f ca="1">(H116*'Inputs and Outputs'!C$8)-(I116*'Inputs and Outputs'!C$9)</f>
        <v>3880</v>
      </c>
      <c r="M116" s="44">
        <v>114</v>
      </c>
      <c r="N116" s="42" t="s">
        <v>26</v>
      </c>
      <c r="O116" s="42">
        <f t="shared" ca="1" si="12"/>
        <v>0.56533545235099869</v>
      </c>
      <c r="P116" s="42">
        <f ca="1">VLOOKUP(O116,'Inputs and Outputs'!B$24:C$33,2)</f>
        <v>2</v>
      </c>
      <c r="Q116" s="42">
        <f t="shared" ca="1" si="13"/>
        <v>0.17560768962855022</v>
      </c>
      <c r="R116" s="42">
        <f ca="1">ROUND(_xlfn.NORM.INV(Q116,'Inputs and Outputs'!C$17,'Inputs and Outputs'!C$18),0)</f>
        <v>98</v>
      </c>
      <c r="S116" s="42">
        <v>101</v>
      </c>
      <c r="T116" s="42">
        <f t="shared" ca="1" si="14"/>
        <v>98</v>
      </c>
      <c r="U116" s="42">
        <f ca="1">IF(T116&gt;'Inputs and Outputs'!C$7,T116-'Inputs and Outputs'!C$7,0)</f>
        <v>0</v>
      </c>
      <c r="V116" s="43">
        <f ca="1">(T116*'Inputs and Outputs'!C$8)-(U116*'Inputs and Outputs'!C$9)</f>
        <v>3920</v>
      </c>
      <c r="Y116" s="44">
        <v>114</v>
      </c>
      <c r="Z116" s="42" t="s">
        <v>29</v>
      </c>
      <c r="AA116" s="42">
        <f t="shared" ca="1" si="15"/>
        <v>0.56846615508653986</v>
      </c>
      <c r="AB116" s="42">
        <f ca="1">VLOOKUP(AA116,'Inputs and Outputs'!B$24:C$33,2)</f>
        <v>2</v>
      </c>
      <c r="AC116" s="42">
        <f t="shared" ca="1" si="16"/>
        <v>0.82382325430991754</v>
      </c>
      <c r="AD116" s="42">
        <f ca="1">ROUND(_xlfn.NORM.INV(AC116,'Inputs and Outputs'!C$19,'Inputs and Outputs'!C$20),0)</f>
        <v>110</v>
      </c>
      <c r="AE116" s="42">
        <v>101</v>
      </c>
      <c r="AF116" s="42">
        <f t="shared" ca="1" si="17"/>
        <v>101</v>
      </c>
      <c r="AG116" s="42">
        <f ca="1">IF(AF116&gt;'Inputs and Outputs'!C$7,AF116-'Inputs and Outputs'!C$7,0)</f>
        <v>1</v>
      </c>
      <c r="AH116" s="43">
        <f ca="1">(AF116*'Inputs and Outputs'!C$8)-(AG116*'Inputs and Outputs'!C$10)</f>
        <v>3840</v>
      </c>
    </row>
    <row r="117" spans="1:34" x14ac:dyDescent="0.35">
      <c r="A117" s="44">
        <v>115</v>
      </c>
      <c r="B117" s="42" t="s">
        <v>24</v>
      </c>
      <c r="C117" s="42">
        <f t="shared" ca="1" si="9"/>
        <v>0.51632468688458</v>
      </c>
      <c r="D117" s="42">
        <f ca="1">VLOOKUP(C117,'Inputs and Outputs'!B$24:C$33,2,TRUE)</f>
        <v>2</v>
      </c>
      <c r="E117" s="42">
        <f t="shared" ca="1" si="10"/>
        <v>0.55391221791260747</v>
      </c>
      <c r="F117" s="42">
        <f ca="1">ROUND(_xlfn.NORM.INV(E117,'Inputs and Outputs'!C$15,'Inputs and Outputs'!C$16),0)</f>
        <v>102</v>
      </c>
      <c r="G117" s="42">
        <v>101</v>
      </c>
      <c r="H117" s="42">
        <f t="shared" ca="1" si="11"/>
        <v>101</v>
      </c>
      <c r="I117" s="42">
        <f ca="1">IF(H117&gt;'Inputs and Outputs'!C$7,H117-'Inputs and Outputs'!C$7,0)</f>
        <v>1</v>
      </c>
      <c r="J117" s="43">
        <f ca="1">(H117*'Inputs and Outputs'!C$8)-(I117*'Inputs and Outputs'!C$9)</f>
        <v>4015</v>
      </c>
      <c r="M117" s="44">
        <v>115</v>
      </c>
      <c r="N117" s="42" t="s">
        <v>26</v>
      </c>
      <c r="O117" s="42">
        <f t="shared" ca="1" si="12"/>
        <v>0.59314832076187118</v>
      </c>
      <c r="P117" s="42">
        <f ca="1">VLOOKUP(O117,'Inputs and Outputs'!B$24:C$33,2)</f>
        <v>2</v>
      </c>
      <c r="Q117" s="42">
        <f t="shared" ca="1" si="13"/>
        <v>0.19196094651226603</v>
      </c>
      <c r="R117" s="42">
        <f ca="1">ROUND(_xlfn.NORM.INV(Q117,'Inputs and Outputs'!C$17,'Inputs and Outputs'!C$18),0)</f>
        <v>99</v>
      </c>
      <c r="S117" s="42">
        <v>101</v>
      </c>
      <c r="T117" s="42">
        <f t="shared" ca="1" si="14"/>
        <v>99</v>
      </c>
      <c r="U117" s="42">
        <f ca="1">IF(T117&gt;'Inputs and Outputs'!C$7,T117-'Inputs and Outputs'!C$7,0)</f>
        <v>0</v>
      </c>
      <c r="V117" s="43">
        <f ca="1">(T117*'Inputs and Outputs'!C$8)-(U117*'Inputs and Outputs'!C$9)</f>
        <v>3960</v>
      </c>
      <c r="Y117" s="44">
        <v>115</v>
      </c>
      <c r="Z117" s="42" t="s">
        <v>29</v>
      </c>
      <c r="AA117" s="42">
        <f t="shared" ca="1" si="15"/>
        <v>0.74051074885661983</v>
      </c>
      <c r="AB117" s="42">
        <f ca="1">VLOOKUP(AA117,'Inputs and Outputs'!B$24:C$33,2)</f>
        <v>3</v>
      </c>
      <c r="AC117" s="42">
        <f t="shared" ca="1" si="16"/>
        <v>2.4450465958371526E-2</v>
      </c>
      <c r="AD117" s="42">
        <f ca="1">ROUND(_xlfn.NORM.INV(AC117,'Inputs and Outputs'!C$19,'Inputs and Outputs'!C$20),0)</f>
        <v>95</v>
      </c>
      <c r="AE117" s="42">
        <v>101</v>
      </c>
      <c r="AF117" s="42">
        <f t="shared" ca="1" si="17"/>
        <v>95</v>
      </c>
      <c r="AG117" s="42">
        <f ca="1">IF(AF117&gt;'Inputs and Outputs'!C$7,AF117-'Inputs and Outputs'!C$7,0)</f>
        <v>0</v>
      </c>
      <c r="AH117" s="43">
        <f ca="1">(AF117*'Inputs and Outputs'!C$8)-(AG117*'Inputs and Outputs'!C$10)</f>
        <v>3800</v>
      </c>
    </row>
    <row r="118" spans="1:34" x14ac:dyDescent="0.35">
      <c r="A118" s="44">
        <v>116</v>
      </c>
      <c r="B118" s="42" t="s">
        <v>24</v>
      </c>
      <c r="C118" s="42">
        <f t="shared" ca="1" si="9"/>
        <v>0.16829355033934268</v>
      </c>
      <c r="D118" s="42">
        <f ca="1">VLOOKUP(C118,'Inputs and Outputs'!B$24:C$33,2,TRUE)</f>
        <v>0</v>
      </c>
      <c r="E118" s="42">
        <f t="shared" ca="1" si="10"/>
        <v>0.31470380779445228</v>
      </c>
      <c r="F118" s="42">
        <f ca="1">ROUND(_xlfn.NORM.INV(E118,'Inputs and Outputs'!C$15,'Inputs and Outputs'!C$16),0)</f>
        <v>98</v>
      </c>
      <c r="G118" s="42">
        <v>101</v>
      </c>
      <c r="H118" s="42">
        <f t="shared" ca="1" si="11"/>
        <v>98</v>
      </c>
      <c r="I118" s="42">
        <f ca="1">IF(H118&gt;'Inputs and Outputs'!C$7,H118-'Inputs and Outputs'!C$7,0)</f>
        <v>0</v>
      </c>
      <c r="J118" s="43">
        <f ca="1">(H118*'Inputs and Outputs'!C$8)-(I118*'Inputs and Outputs'!C$9)</f>
        <v>3920</v>
      </c>
      <c r="M118" s="44">
        <v>116</v>
      </c>
      <c r="N118" s="42" t="s">
        <v>26</v>
      </c>
      <c r="O118" s="42">
        <f t="shared" ca="1" si="12"/>
        <v>0.84994227431831992</v>
      </c>
      <c r="P118" s="42">
        <f ca="1">VLOOKUP(O118,'Inputs and Outputs'!B$24:C$33,2)</f>
        <v>4</v>
      </c>
      <c r="Q118" s="42">
        <f t="shared" ca="1" si="13"/>
        <v>0.71570982676303374</v>
      </c>
      <c r="R118" s="42">
        <f ca="1">ROUND(_xlfn.NORM.INV(Q118,'Inputs and Outputs'!C$17,'Inputs and Outputs'!C$18),0)</f>
        <v>106</v>
      </c>
      <c r="S118" s="42">
        <v>101</v>
      </c>
      <c r="T118" s="42">
        <f t="shared" ca="1" si="14"/>
        <v>101</v>
      </c>
      <c r="U118" s="42">
        <f ca="1">IF(T118&gt;'Inputs and Outputs'!C$7,T118-'Inputs and Outputs'!C$7,0)</f>
        <v>1</v>
      </c>
      <c r="V118" s="43">
        <f ca="1">(T118*'Inputs and Outputs'!C$8)-(U118*'Inputs and Outputs'!C$9)</f>
        <v>4015</v>
      </c>
      <c r="Y118" s="44">
        <v>116</v>
      </c>
      <c r="Z118" s="42" t="s">
        <v>29</v>
      </c>
      <c r="AA118" s="42">
        <f t="shared" ca="1" si="15"/>
        <v>0.64999033538396156</v>
      </c>
      <c r="AB118" s="42">
        <f ca="1">VLOOKUP(AA118,'Inputs and Outputs'!B$24:C$33,2)</f>
        <v>3</v>
      </c>
      <c r="AC118" s="42">
        <f t="shared" ca="1" si="16"/>
        <v>0.12492133798934191</v>
      </c>
      <c r="AD118" s="42">
        <f ca="1">ROUND(_xlfn.NORM.INV(AC118,'Inputs and Outputs'!C$19,'Inputs and Outputs'!C$20),0)</f>
        <v>99</v>
      </c>
      <c r="AE118" s="42">
        <v>101</v>
      </c>
      <c r="AF118" s="42">
        <f t="shared" ca="1" si="17"/>
        <v>99</v>
      </c>
      <c r="AG118" s="42">
        <f ca="1">IF(AF118&gt;'Inputs and Outputs'!C$7,AF118-'Inputs and Outputs'!C$7,0)</f>
        <v>0</v>
      </c>
      <c r="AH118" s="43">
        <f ca="1">(AF118*'Inputs and Outputs'!C$8)-(AG118*'Inputs and Outputs'!C$10)</f>
        <v>3960</v>
      </c>
    </row>
    <row r="119" spans="1:34" x14ac:dyDescent="0.35">
      <c r="A119" s="44">
        <v>117</v>
      </c>
      <c r="B119" s="42" t="s">
        <v>24</v>
      </c>
      <c r="C119" s="42">
        <f t="shared" ca="1" si="9"/>
        <v>0.74061862036403858</v>
      </c>
      <c r="D119" s="42">
        <f ca="1">VLOOKUP(C119,'Inputs and Outputs'!B$24:C$33,2,TRUE)</f>
        <v>3</v>
      </c>
      <c r="E119" s="42">
        <f t="shared" ca="1" si="10"/>
        <v>0.8226851943400989</v>
      </c>
      <c r="F119" s="42">
        <f ca="1">ROUND(_xlfn.NORM.INV(E119,'Inputs and Outputs'!C$15,'Inputs and Outputs'!C$16),0)</f>
        <v>107</v>
      </c>
      <c r="G119" s="42">
        <v>101</v>
      </c>
      <c r="H119" s="42">
        <f t="shared" ca="1" si="11"/>
        <v>101</v>
      </c>
      <c r="I119" s="42">
        <f ca="1">IF(H119&gt;'Inputs and Outputs'!C$7,H119-'Inputs and Outputs'!C$7,0)</f>
        <v>1</v>
      </c>
      <c r="J119" s="43">
        <f ca="1">(H119*'Inputs and Outputs'!C$8)-(I119*'Inputs and Outputs'!C$9)</f>
        <v>4015</v>
      </c>
      <c r="M119" s="44">
        <v>117</v>
      </c>
      <c r="N119" s="42" t="s">
        <v>26</v>
      </c>
      <c r="O119" s="42">
        <f t="shared" ca="1" si="12"/>
        <v>0.42150789098763164</v>
      </c>
      <c r="P119" s="42">
        <f ca="1">VLOOKUP(O119,'Inputs and Outputs'!B$24:C$33,2)</f>
        <v>2</v>
      </c>
      <c r="Q119" s="42">
        <f t="shared" ca="1" si="13"/>
        <v>0.91098028873283554</v>
      </c>
      <c r="R119" s="42">
        <f ca="1">ROUND(_xlfn.NORM.INV(Q119,'Inputs and Outputs'!C$17,'Inputs and Outputs'!C$18),0)</f>
        <v>110</v>
      </c>
      <c r="S119" s="42">
        <v>101</v>
      </c>
      <c r="T119" s="42">
        <f t="shared" ca="1" si="14"/>
        <v>101</v>
      </c>
      <c r="U119" s="42">
        <f ca="1">IF(T119&gt;'Inputs and Outputs'!C$7,T119-'Inputs and Outputs'!C$7,0)</f>
        <v>1</v>
      </c>
      <c r="V119" s="43">
        <f ca="1">(T119*'Inputs and Outputs'!C$8)-(U119*'Inputs and Outputs'!C$9)</f>
        <v>4015</v>
      </c>
      <c r="Y119" s="44">
        <v>117</v>
      </c>
      <c r="Z119" s="42" t="s">
        <v>29</v>
      </c>
      <c r="AA119" s="42">
        <f t="shared" ca="1" si="15"/>
        <v>0.42597405791901333</v>
      </c>
      <c r="AB119" s="42">
        <f ca="1">VLOOKUP(AA119,'Inputs and Outputs'!B$24:C$33,2)</f>
        <v>2</v>
      </c>
      <c r="AC119" s="42">
        <f t="shared" ca="1" si="16"/>
        <v>0.59424899917597318</v>
      </c>
      <c r="AD119" s="42">
        <f ca="1">ROUND(_xlfn.NORM.INV(AC119,'Inputs and Outputs'!C$19,'Inputs and Outputs'!C$20),0)</f>
        <v>106</v>
      </c>
      <c r="AE119" s="42">
        <v>101</v>
      </c>
      <c r="AF119" s="42">
        <f t="shared" ca="1" si="17"/>
        <v>101</v>
      </c>
      <c r="AG119" s="42">
        <f ca="1">IF(AF119&gt;'Inputs and Outputs'!C$7,AF119-'Inputs and Outputs'!C$7,0)</f>
        <v>1</v>
      </c>
      <c r="AH119" s="43">
        <f ca="1">(AF119*'Inputs and Outputs'!C$8)-(AG119*'Inputs and Outputs'!C$10)</f>
        <v>3840</v>
      </c>
    </row>
    <row r="120" spans="1:34" x14ac:dyDescent="0.35">
      <c r="A120" s="44">
        <v>118</v>
      </c>
      <c r="B120" s="42" t="s">
        <v>24</v>
      </c>
      <c r="C120" s="42">
        <f t="shared" ca="1" si="9"/>
        <v>0.61182131737765733</v>
      </c>
      <c r="D120" s="42">
        <f ca="1">VLOOKUP(C120,'Inputs and Outputs'!B$24:C$33,2,TRUE)</f>
        <v>3</v>
      </c>
      <c r="E120" s="42">
        <f t="shared" ca="1" si="10"/>
        <v>1.1416961550049898E-2</v>
      </c>
      <c r="F120" s="42">
        <f ca="1">ROUND(_xlfn.NORM.INV(E120,'Inputs and Outputs'!C$15,'Inputs and Outputs'!C$16),0)</f>
        <v>87</v>
      </c>
      <c r="G120" s="42">
        <v>101</v>
      </c>
      <c r="H120" s="42">
        <f t="shared" ca="1" si="11"/>
        <v>87</v>
      </c>
      <c r="I120" s="42">
        <f ca="1">IF(H120&gt;'Inputs and Outputs'!C$7,H120-'Inputs and Outputs'!C$7,0)</f>
        <v>0</v>
      </c>
      <c r="J120" s="43">
        <f ca="1">(H120*'Inputs and Outputs'!C$8)-(I120*'Inputs and Outputs'!C$9)</f>
        <v>3480</v>
      </c>
      <c r="M120" s="44">
        <v>118</v>
      </c>
      <c r="N120" s="42" t="s">
        <v>26</v>
      </c>
      <c r="O120" s="42">
        <f t="shared" ca="1" si="12"/>
        <v>0.75906042502175652</v>
      </c>
      <c r="P120" s="42">
        <f ca="1">VLOOKUP(O120,'Inputs and Outputs'!B$24:C$33,2)</f>
        <v>4</v>
      </c>
      <c r="Q120" s="42">
        <f t="shared" ca="1" si="13"/>
        <v>0.92197989875770836</v>
      </c>
      <c r="R120" s="42">
        <f ca="1">ROUND(_xlfn.NORM.INV(Q120,'Inputs and Outputs'!C$17,'Inputs and Outputs'!C$18),0)</f>
        <v>110</v>
      </c>
      <c r="S120" s="42">
        <v>101</v>
      </c>
      <c r="T120" s="42">
        <f t="shared" ca="1" si="14"/>
        <v>101</v>
      </c>
      <c r="U120" s="42">
        <f ca="1">IF(T120&gt;'Inputs and Outputs'!C$7,T120-'Inputs and Outputs'!C$7,0)</f>
        <v>1</v>
      </c>
      <c r="V120" s="43">
        <f ca="1">(T120*'Inputs and Outputs'!C$8)-(U120*'Inputs and Outputs'!C$9)</f>
        <v>4015</v>
      </c>
      <c r="Y120" s="44">
        <v>118</v>
      </c>
      <c r="Z120" s="42" t="s">
        <v>29</v>
      </c>
      <c r="AA120" s="42">
        <f t="shared" ca="1" si="15"/>
        <v>0.90131475733200661</v>
      </c>
      <c r="AB120" s="42">
        <f ca="1">VLOOKUP(AA120,'Inputs and Outputs'!B$24:C$33,2)</f>
        <v>5</v>
      </c>
      <c r="AC120" s="42">
        <f t="shared" ca="1" si="16"/>
        <v>0.35523188019943297</v>
      </c>
      <c r="AD120" s="42">
        <f ca="1">ROUND(_xlfn.NORM.INV(AC120,'Inputs and Outputs'!C$19,'Inputs and Outputs'!C$20),0)</f>
        <v>103</v>
      </c>
      <c r="AE120" s="42">
        <v>101</v>
      </c>
      <c r="AF120" s="42">
        <f t="shared" ca="1" si="17"/>
        <v>101</v>
      </c>
      <c r="AG120" s="42">
        <f ca="1">IF(AF120&gt;'Inputs and Outputs'!C$7,AF120-'Inputs and Outputs'!C$7,0)</f>
        <v>1</v>
      </c>
      <c r="AH120" s="43">
        <f ca="1">(AF120*'Inputs and Outputs'!C$8)-(AG120*'Inputs and Outputs'!C$10)</f>
        <v>3840</v>
      </c>
    </row>
    <row r="121" spans="1:34" x14ac:dyDescent="0.35">
      <c r="A121" s="44">
        <v>119</v>
      </c>
      <c r="B121" s="42" t="s">
        <v>24</v>
      </c>
      <c r="C121" s="42">
        <f t="shared" ca="1" si="9"/>
        <v>0.78014536067985552</v>
      </c>
      <c r="D121" s="42">
        <f ca="1">VLOOKUP(C121,'Inputs and Outputs'!B$24:C$33,2,TRUE)</f>
        <v>4</v>
      </c>
      <c r="E121" s="42">
        <f t="shared" ca="1" si="10"/>
        <v>2.3666396786735322E-2</v>
      </c>
      <c r="F121" s="42">
        <f ca="1">ROUND(_xlfn.NORM.INV(E121,'Inputs and Outputs'!C$15,'Inputs and Outputs'!C$16),0)</f>
        <v>89</v>
      </c>
      <c r="G121" s="42">
        <v>101</v>
      </c>
      <c r="H121" s="42">
        <f t="shared" ca="1" si="11"/>
        <v>89</v>
      </c>
      <c r="I121" s="42">
        <f ca="1">IF(H121&gt;'Inputs and Outputs'!C$7,H121-'Inputs and Outputs'!C$7,0)</f>
        <v>0</v>
      </c>
      <c r="J121" s="43">
        <f ca="1">(H121*'Inputs and Outputs'!C$8)-(I121*'Inputs and Outputs'!C$9)</f>
        <v>3560</v>
      </c>
      <c r="M121" s="44">
        <v>119</v>
      </c>
      <c r="N121" s="42" t="s">
        <v>26</v>
      </c>
      <c r="O121" s="42">
        <f t="shared" ca="1" si="12"/>
        <v>0.73680655228823655</v>
      </c>
      <c r="P121" s="42">
        <f ca="1">VLOOKUP(O121,'Inputs and Outputs'!B$24:C$33,2)</f>
        <v>3</v>
      </c>
      <c r="Q121" s="42">
        <f t="shared" ca="1" si="13"/>
        <v>0.32093045399153597</v>
      </c>
      <c r="R121" s="42">
        <f ca="1">ROUND(_xlfn.NORM.INV(Q121,'Inputs and Outputs'!C$17,'Inputs and Outputs'!C$18),0)</f>
        <v>101</v>
      </c>
      <c r="S121" s="42">
        <v>101</v>
      </c>
      <c r="T121" s="42">
        <f t="shared" ca="1" si="14"/>
        <v>101</v>
      </c>
      <c r="U121" s="42">
        <f ca="1">IF(T121&gt;'Inputs and Outputs'!C$7,T121-'Inputs and Outputs'!C$7,0)</f>
        <v>1</v>
      </c>
      <c r="V121" s="43">
        <f ca="1">(T121*'Inputs and Outputs'!C$8)-(U121*'Inputs and Outputs'!C$9)</f>
        <v>4015</v>
      </c>
      <c r="Y121" s="44">
        <v>119</v>
      </c>
      <c r="Z121" s="42" t="s">
        <v>29</v>
      </c>
      <c r="AA121" s="42">
        <f t="shared" ca="1" si="15"/>
        <v>0.64019894889840878</v>
      </c>
      <c r="AB121" s="42">
        <f ca="1">VLOOKUP(AA121,'Inputs and Outputs'!B$24:C$33,2)</f>
        <v>3</v>
      </c>
      <c r="AC121" s="42">
        <f t="shared" ca="1" si="16"/>
        <v>0.80135079844572887</v>
      </c>
      <c r="AD121" s="42">
        <f ca="1">ROUND(_xlfn.NORM.INV(AC121,'Inputs and Outputs'!C$19,'Inputs and Outputs'!C$20),0)</f>
        <v>109</v>
      </c>
      <c r="AE121" s="42">
        <v>101</v>
      </c>
      <c r="AF121" s="42">
        <f t="shared" ca="1" si="17"/>
        <v>101</v>
      </c>
      <c r="AG121" s="42">
        <f ca="1">IF(AF121&gt;'Inputs and Outputs'!C$7,AF121-'Inputs and Outputs'!C$7,0)</f>
        <v>1</v>
      </c>
      <c r="AH121" s="43">
        <f ca="1">(AF121*'Inputs and Outputs'!C$8)-(AG121*'Inputs and Outputs'!C$10)</f>
        <v>3840</v>
      </c>
    </row>
    <row r="122" spans="1:34" x14ac:dyDescent="0.35">
      <c r="A122" s="44">
        <v>120</v>
      </c>
      <c r="B122" s="42" t="s">
        <v>24</v>
      </c>
      <c r="C122" s="42">
        <f t="shared" ca="1" si="9"/>
        <v>2.3746783739883925E-2</v>
      </c>
      <c r="D122" s="42">
        <f ca="1">VLOOKUP(C122,'Inputs and Outputs'!B$24:C$33,2,TRUE)</f>
        <v>0</v>
      </c>
      <c r="E122" s="42">
        <f t="shared" ca="1" si="10"/>
        <v>0.41491711639995166</v>
      </c>
      <c r="F122" s="42">
        <f ca="1">ROUND(_xlfn.NORM.INV(E122,'Inputs and Outputs'!C$15,'Inputs and Outputs'!C$16),0)</f>
        <v>100</v>
      </c>
      <c r="G122" s="42">
        <v>101</v>
      </c>
      <c r="H122" s="42">
        <f t="shared" ca="1" si="11"/>
        <v>100</v>
      </c>
      <c r="I122" s="42">
        <f ca="1">IF(H122&gt;'Inputs and Outputs'!C$7,H122-'Inputs and Outputs'!C$7,0)</f>
        <v>0</v>
      </c>
      <c r="J122" s="43">
        <f ca="1">(H122*'Inputs and Outputs'!C$8)-(I122*'Inputs and Outputs'!C$9)</f>
        <v>4000</v>
      </c>
      <c r="M122" s="44">
        <v>120</v>
      </c>
      <c r="N122" s="42" t="s">
        <v>26</v>
      </c>
      <c r="O122" s="42">
        <f t="shared" ca="1" si="12"/>
        <v>0.52981489549421024</v>
      </c>
      <c r="P122" s="42">
        <f ca="1">VLOOKUP(O122,'Inputs and Outputs'!B$24:C$33,2)</f>
        <v>2</v>
      </c>
      <c r="Q122" s="42">
        <f t="shared" ca="1" si="13"/>
        <v>0.5201653131589653</v>
      </c>
      <c r="R122" s="42">
        <f ca="1">ROUND(_xlfn.NORM.INV(Q122,'Inputs and Outputs'!C$17,'Inputs and Outputs'!C$18),0)</f>
        <v>103</v>
      </c>
      <c r="S122" s="42">
        <v>101</v>
      </c>
      <c r="T122" s="42">
        <f t="shared" ca="1" si="14"/>
        <v>101</v>
      </c>
      <c r="U122" s="42">
        <f ca="1">IF(T122&gt;'Inputs and Outputs'!C$7,T122-'Inputs and Outputs'!C$7,0)</f>
        <v>1</v>
      </c>
      <c r="V122" s="43">
        <f ca="1">(T122*'Inputs and Outputs'!C$8)-(U122*'Inputs and Outputs'!C$9)</f>
        <v>4015</v>
      </c>
      <c r="Y122" s="44">
        <v>120</v>
      </c>
      <c r="Z122" s="42" t="s">
        <v>29</v>
      </c>
      <c r="AA122" s="42">
        <f t="shared" ca="1" si="15"/>
        <v>0.12719081096945417</v>
      </c>
      <c r="AB122" s="42">
        <f ca="1">VLOOKUP(AA122,'Inputs and Outputs'!B$24:C$33,2)</f>
        <v>0</v>
      </c>
      <c r="AC122" s="42">
        <f t="shared" ca="1" si="16"/>
        <v>0.54800327014735262</v>
      </c>
      <c r="AD122" s="42">
        <f ca="1">ROUND(_xlfn.NORM.INV(AC122,'Inputs and Outputs'!C$19,'Inputs and Outputs'!C$20),0)</f>
        <v>106</v>
      </c>
      <c r="AE122" s="42">
        <v>101</v>
      </c>
      <c r="AF122" s="42">
        <f t="shared" ca="1" si="17"/>
        <v>101</v>
      </c>
      <c r="AG122" s="42">
        <f ca="1">IF(AF122&gt;'Inputs and Outputs'!C$7,AF122-'Inputs and Outputs'!C$7,0)</f>
        <v>1</v>
      </c>
      <c r="AH122" s="43">
        <f ca="1">(AF122*'Inputs and Outputs'!C$8)-(AG122*'Inputs and Outputs'!C$10)</f>
        <v>3840</v>
      </c>
    </row>
    <row r="123" spans="1:34" x14ac:dyDescent="0.35">
      <c r="A123" s="44">
        <v>121</v>
      </c>
      <c r="B123" s="42" t="s">
        <v>24</v>
      </c>
      <c r="C123" s="42">
        <f t="shared" ca="1" si="9"/>
        <v>0.31125872738552407</v>
      </c>
      <c r="D123" s="42">
        <f ca="1">VLOOKUP(C123,'Inputs and Outputs'!B$24:C$33,2,TRUE)</f>
        <v>1</v>
      </c>
      <c r="E123" s="42">
        <f t="shared" ca="1" si="10"/>
        <v>0.31290844154071618</v>
      </c>
      <c r="F123" s="42">
        <f ca="1">ROUND(_xlfn.NORM.INV(E123,'Inputs and Outputs'!C$15,'Inputs and Outputs'!C$16),0)</f>
        <v>98</v>
      </c>
      <c r="G123" s="42">
        <v>101</v>
      </c>
      <c r="H123" s="42">
        <f t="shared" ca="1" si="11"/>
        <v>98</v>
      </c>
      <c r="I123" s="42">
        <f ca="1">IF(H123&gt;'Inputs and Outputs'!C$7,H123-'Inputs and Outputs'!C$7,0)</f>
        <v>0</v>
      </c>
      <c r="J123" s="43">
        <f ca="1">(H123*'Inputs and Outputs'!C$8)-(I123*'Inputs and Outputs'!C$9)</f>
        <v>3920</v>
      </c>
      <c r="M123" s="44">
        <v>121</v>
      </c>
      <c r="N123" s="42" t="s">
        <v>26</v>
      </c>
      <c r="O123" s="42">
        <f t="shared" ca="1" si="12"/>
        <v>0.39352202996729913</v>
      </c>
      <c r="P123" s="42">
        <f ca="1">VLOOKUP(O123,'Inputs and Outputs'!B$24:C$33,2)</f>
        <v>1</v>
      </c>
      <c r="Q123" s="42">
        <f t="shared" ca="1" si="13"/>
        <v>0.61057325112021132</v>
      </c>
      <c r="R123" s="42">
        <f ca="1">ROUND(_xlfn.NORM.INV(Q123,'Inputs and Outputs'!C$17,'Inputs and Outputs'!C$18),0)</f>
        <v>104</v>
      </c>
      <c r="S123" s="42">
        <v>101</v>
      </c>
      <c r="T123" s="42">
        <f t="shared" ca="1" si="14"/>
        <v>101</v>
      </c>
      <c r="U123" s="42">
        <f ca="1">IF(T123&gt;'Inputs and Outputs'!C$7,T123-'Inputs and Outputs'!C$7,0)</f>
        <v>1</v>
      </c>
      <c r="V123" s="43">
        <f ca="1">(T123*'Inputs and Outputs'!C$8)-(U123*'Inputs and Outputs'!C$9)</f>
        <v>4015</v>
      </c>
      <c r="Y123" s="44">
        <v>121</v>
      </c>
      <c r="Z123" s="42" t="s">
        <v>29</v>
      </c>
      <c r="AA123" s="42">
        <f t="shared" ca="1" si="15"/>
        <v>6.9821571097906876E-2</v>
      </c>
      <c r="AB123" s="42">
        <f ca="1">VLOOKUP(AA123,'Inputs and Outputs'!B$24:C$33,2)</f>
        <v>0</v>
      </c>
      <c r="AC123" s="42">
        <f t="shared" ca="1" si="16"/>
        <v>0.19348113779168929</v>
      </c>
      <c r="AD123" s="42">
        <f ca="1">ROUND(_xlfn.NORM.INV(AC123,'Inputs and Outputs'!C$19,'Inputs and Outputs'!C$20),0)</f>
        <v>101</v>
      </c>
      <c r="AE123" s="42">
        <v>101</v>
      </c>
      <c r="AF123" s="42">
        <f t="shared" ca="1" si="17"/>
        <v>101</v>
      </c>
      <c r="AG123" s="42">
        <f ca="1">IF(AF123&gt;'Inputs and Outputs'!C$7,AF123-'Inputs and Outputs'!C$7,0)</f>
        <v>1</v>
      </c>
      <c r="AH123" s="43">
        <f ca="1">(AF123*'Inputs and Outputs'!C$8)-(AG123*'Inputs and Outputs'!C$10)</f>
        <v>3840</v>
      </c>
    </row>
    <row r="124" spans="1:34" x14ac:dyDescent="0.35">
      <c r="A124" s="44">
        <v>122</v>
      </c>
      <c r="B124" s="42" t="s">
        <v>24</v>
      </c>
      <c r="C124" s="42">
        <f t="shared" ca="1" si="9"/>
        <v>0.13271666413305594</v>
      </c>
      <c r="D124" s="42">
        <f ca="1">VLOOKUP(C124,'Inputs and Outputs'!B$24:C$33,2,TRUE)</f>
        <v>0</v>
      </c>
      <c r="E124" s="42">
        <f t="shared" ca="1" si="10"/>
        <v>0.89897868357034239</v>
      </c>
      <c r="F124" s="42">
        <f ca="1">ROUND(_xlfn.NORM.INV(E124,'Inputs and Outputs'!C$15,'Inputs and Outputs'!C$16),0)</f>
        <v>109</v>
      </c>
      <c r="G124" s="42">
        <v>101</v>
      </c>
      <c r="H124" s="42">
        <f t="shared" ca="1" si="11"/>
        <v>101</v>
      </c>
      <c r="I124" s="42">
        <f ca="1">IF(H124&gt;'Inputs and Outputs'!C$7,H124-'Inputs and Outputs'!C$7,0)</f>
        <v>1</v>
      </c>
      <c r="J124" s="43">
        <f ca="1">(H124*'Inputs and Outputs'!C$8)-(I124*'Inputs and Outputs'!C$9)</f>
        <v>4015</v>
      </c>
      <c r="M124" s="44">
        <v>122</v>
      </c>
      <c r="N124" s="42" t="s">
        <v>26</v>
      </c>
      <c r="O124" s="42">
        <f t="shared" ca="1" si="12"/>
        <v>0.32352347545518012</v>
      </c>
      <c r="P124" s="42">
        <f ca="1">VLOOKUP(O124,'Inputs and Outputs'!B$24:C$33,2)</f>
        <v>1</v>
      </c>
      <c r="Q124" s="42">
        <f t="shared" ca="1" si="13"/>
        <v>0.46379945540466927</v>
      </c>
      <c r="R124" s="42">
        <f ca="1">ROUND(_xlfn.NORM.INV(Q124,'Inputs and Outputs'!C$17,'Inputs and Outputs'!C$18),0)</f>
        <v>103</v>
      </c>
      <c r="S124" s="42">
        <v>101</v>
      </c>
      <c r="T124" s="42">
        <f t="shared" ca="1" si="14"/>
        <v>101</v>
      </c>
      <c r="U124" s="42">
        <f ca="1">IF(T124&gt;'Inputs and Outputs'!C$7,T124-'Inputs and Outputs'!C$7,0)</f>
        <v>1</v>
      </c>
      <c r="V124" s="43">
        <f ca="1">(T124*'Inputs and Outputs'!C$8)-(U124*'Inputs and Outputs'!C$9)</f>
        <v>4015</v>
      </c>
      <c r="Y124" s="44">
        <v>122</v>
      </c>
      <c r="Z124" s="42" t="s">
        <v>29</v>
      </c>
      <c r="AA124" s="42">
        <f t="shared" ca="1" si="15"/>
        <v>0.5510416843275644</v>
      </c>
      <c r="AB124" s="42">
        <f ca="1">VLOOKUP(AA124,'Inputs and Outputs'!B$24:C$33,2)</f>
        <v>2</v>
      </c>
      <c r="AC124" s="42">
        <f t="shared" ca="1" si="16"/>
        <v>0.70233624932106209</v>
      </c>
      <c r="AD124" s="42">
        <f ca="1">ROUND(_xlfn.NORM.INV(AC124,'Inputs and Outputs'!C$19,'Inputs and Outputs'!C$20),0)</f>
        <v>108</v>
      </c>
      <c r="AE124" s="42">
        <v>101</v>
      </c>
      <c r="AF124" s="42">
        <f t="shared" ca="1" si="17"/>
        <v>101</v>
      </c>
      <c r="AG124" s="42">
        <f ca="1">IF(AF124&gt;'Inputs and Outputs'!C$7,AF124-'Inputs and Outputs'!C$7,0)</f>
        <v>1</v>
      </c>
      <c r="AH124" s="43">
        <f ca="1">(AF124*'Inputs and Outputs'!C$8)-(AG124*'Inputs and Outputs'!C$10)</f>
        <v>3840</v>
      </c>
    </row>
    <row r="125" spans="1:34" x14ac:dyDescent="0.35">
      <c r="A125" s="44">
        <v>123</v>
      </c>
      <c r="B125" s="42" t="s">
        <v>24</v>
      </c>
      <c r="C125" s="42">
        <f t="shared" ca="1" si="9"/>
        <v>0.26923945386742709</v>
      </c>
      <c r="D125" s="42">
        <f ca="1">VLOOKUP(C125,'Inputs and Outputs'!B$24:C$33,2,TRUE)</f>
        <v>1</v>
      </c>
      <c r="E125" s="42">
        <f t="shared" ca="1" si="10"/>
        <v>0.30799605579553913</v>
      </c>
      <c r="F125" s="42">
        <f ca="1">ROUND(_xlfn.NORM.INV(E125,'Inputs and Outputs'!C$15,'Inputs and Outputs'!C$16),0)</f>
        <v>98</v>
      </c>
      <c r="G125" s="42">
        <v>101</v>
      </c>
      <c r="H125" s="42">
        <f t="shared" ca="1" si="11"/>
        <v>98</v>
      </c>
      <c r="I125" s="42">
        <f ca="1">IF(H125&gt;'Inputs and Outputs'!C$7,H125-'Inputs and Outputs'!C$7,0)</f>
        <v>0</v>
      </c>
      <c r="J125" s="43">
        <f ca="1">(H125*'Inputs and Outputs'!C$8)-(I125*'Inputs and Outputs'!C$9)</f>
        <v>3920</v>
      </c>
      <c r="M125" s="44">
        <v>123</v>
      </c>
      <c r="N125" s="42" t="s">
        <v>26</v>
      </c>
      <c r="O125" s="42">
        <f t="shared" ca="1" si="12"/>
        <v>0.90031662056915673</v>
      </c>
      <c r="P125" s="42">
        <f ca="1">VLOOKUP(O125,'Inputs and Outputs'!B$24:C$33,2)</f>
        <v>5</v>
      </c>
      <c r="Q125" s="42">
        <f t="shared" ca="1" si="13"/>
        <v>0.19469552941447055</v>
      </c>
      <c r="R125" s="42">
        <f ca="1">ROUND(_xlfn.NORM.INV(Q125,'Inputs and Outputs'!C$17,'Inputs and Outputs'!C$18),0)</f>
        <v>99</v>
      </c>
      <c r="S125" s="42">
        <v>101</v>
      </c>
      <c r="T125" s="42">
        <f t="shared" ca="1" si="14"/>
        <v>99</v>
      </c>
      <c r="U125" s="42">
        <f ca="1">IF(T125&gt;'Inputs and Outputs'!C$7,T125-'Inputs and Outputs'!C$7,0)</f>
        <v>0</v>
      </c>
      <c r="V125" s="43">
        <f ca="1">(T125*'Inputs and Outputs'!C$8)-(U125*'Inputs and Outputs'!C$9)</f>
        <v>3960</v>
      </c>
      <c r="Y125" s="44">
        <v>123</v>
      </c>
      <c r="Z125" s="42" t="s">
        <v>29</v>
      </c>
      <c r="AA125" s="42">
        <f t="shared" ca="1" si="15"/>
        <v>0.23376493409055921</v>
      </c>
      <c r="AB125" s="42">
        <f ca="1">VLOOKUP(AA125,'Inputs and Outputs'!B$24:C$33,2)</f>
        <v>1</v>
      </c>
      <c r="AC125" s="42">
        <f t="shared" ca="1" si="16"/>
        <v>6.127284698674762E-2</v>
      </c>
      <c r="AD125" s="42">
        <f ca="1">ROUND(_xlfn.NORM.INV(AC125,'Inputs and Outputs'!C$19,'Inputs and Outputs'!C$20),0)</f>
        <v>97</v>
      </c>
      <c r="AE125" s="42">
        <v>101</v>
      </c>
      <c r="AF125" s="42">
        <f t="shared" ca="1" si="17"/>
        <v>97</v>
      </c>
      <c r="AG125" s="42">
        <f ca="1">IF(AF125&gt;'Inputs and Outputs'!C$7,AF125-'Inputs and Outputs'!C$7,0)</f>
        <v>0</v>
      </c>
      <c r="AH125" s="43">
        <f ca="1">(AF125*'Inputs and Outputs'!C$8)-(AG125*'Inputs and Outputs'!C$10)</f>
        <v>3880</v>
      </c>
    </row>
    <row r="126" spans="1:34" x14ac:dyDescent="0.35">
      <c r="A126" s="44">
        <v>124</v>
      </c>
      <c r="B126" s="42" t="s">
        <v>24</v>
      </c>
      <c r="C126" s="42">
        <f t="shared" ca="1" si="9"/>
        <v>0.28067300758139624</v>
      </c>
      <c r="D126" s="42">
        <f ca="1">VLOOKUP(C126,'Inputs and Outputs'!B$24:C$33,2,TRUE)</f>
        <v>1</v>
      </c>
      <c r="E126" s="42">
        <f t="shared" ca="1" si="10"/>
        <v>0.14188337185831001</v>
      </c>
      <c r="F126" s="42">
        <f ca="1">ROUND(_xlfn.NORM.INV(E126,'Inputs and Outputs'!C$15,'Inputs and Outputs'!C$16),0)</f>
        <v>95</v>
      </c>
      <c r="G126" s="42">
        <v>101</v>
      </c>
      <c r="H126" s="42">
        <f t="shared" ca="1" si="11"/>
        <v>95</v>
      </c>
      <c r="I126" s="42">
        <f ca="1">IF(H126&gt;'Inputs and Outputs'!C$7,H126-'Inputs and Outputs'!C$7,0)</f>
        <v>0</v>
      </c>
      <c r="J126" s="43">
        <f ca="1">(H126*'Inputs and Outputs'!C$8)-(I126*'Inputs and Outputs'!C$9)</f>
        <v>3800</v>
      </c>
      <c r="M126" s="44">
        <v>124</v>
      </c>
      <c r="N126" s="42" t="s">
        <v>26</v>
      </c>
      <c r="O126" s="42">
        <f t="shared" ca="1" si="12"/>
        <v>0.79893731310596816</v>
      </c>
      <c r="P126" s="42">
        <f ca="1">VLOOKUP(O126,'Inputs and Outputs'!B$24:C$33,2)</f>
        <v>4</v>
      </c>
      <c r="Q126" s="42">
        <f t="shared" ca="1" si="13"/>
        <v>0.1714125064043438</v>
      </c>
      <c r="R126" s="42">
        <f ca="1">ROUND(_xlfn.NORM.INV(Q126,'Inputs and Outputs'!C$17,'Inputs and Outputs'!C$18),0)</f>
        <v>98</v>
      </c>
      <c r="S126" s="42">
        <v>101</v>
      </c>
      <c r="T126" s="42">
        <f t="shared" ca="1" si="14"/>
        <v>98</v>
      </c>
      <c r="U126" s="42">
        <f ca="1">IF(T126&gt;'Inputs and Outputs'!C$7,T126-'Inputs and Outputs'!C$7,0)</f>
        <v>0</v>
      </c>
      <c r="V126" s="43">
        <f ca="1">(T126*'Inputs and Outputs'!C$8)-(U126*'Inputs and Outputs'!C$9)</f>
        <v>3920</v>
      </c>
      <c r="Y126" s="44">
        <v>124</v>
      </c>
      <c r="Z126" s="42" t="s">
        <v>29</v>
      </c>
      <c r="AA126" s="42">
        <f t="shared" ca="1" si="15"/>
        <v>9.1081834191621636E-2</v>
      </c>
      <c r="AB126" s="42">
        <f ca="1">VLOOKUP(AA126,'Inputs and Outputs'!B$24:C$33,2)</f>
        <v>0</v>
      </c>
      <c r="AC126" s="42">
        <f t="shared" ca="1" si="16"/>
        <v>0.90578125520379682</v>
      </c>
      <c r="AD126" s="42">
        <f ca="1">ROUND(_xlfn.NORM.INV(AC126,'Inputs and Outputs'!C$19,'Inputs and Outputs'!C$20),0)</f>
        <v>112</v>
      </c>
      <c r="AE126" s="42">
        <v>101</v>
      </c>
      <c r="AF126" s="42">
        <f t="shared" ca="1" si="17"/>
        <v>101</v>
      </c>
      <c r="AG126" s="42">
        <f ca="1">IF(AF126&gt;'Inputs and Outputs'!C$7,AF126-'Inputs and Outputs'!C$7,0)</f>
        <v>1</v>
      </c>
      <c r="AH126" s="43">
        <f ca="1">(AF126*'Inputs and Outputs'!C$8)-(AG126*'Inputs and Outputs'!C$10)</f>
        <v>3840</v>
      </c>
    </row>
    <row r="127" spans="1:34" x14ac:dyDescent="0.35">
      <c r="A127" s="44">
        <v>125</v>
      </c>
      <c r="B127" s="42" t="s">
        <v>24</v>
      </c>
      <c r="C127" s="42">
        <f t="shared" ca="1" si="9"/>
        <v>0.15740329007179255</v>
      </c>
      <c r="D127" s="42">
        <f ca="1">VLOOKUP(C127,'Inputs and Outputs'!B$24:C$33,2,TRUE)</f>
        <v>0</v>
      </c>
      <c r="E127" s="42">
        <f t="shared" ca="1" si="10"/>
        <v>0.24474448069581267</v>
      </c>
      <c r="F127" s="42">
        <f ca="1">ROUND(_xlfn.NORM.INV(E127,'Inputs and Outputs'!C$15,'Inputs and Outputs'!C$16),0)</f>
        <v>97</v>
      </c>
      <c r="G127" s="42">
        <v>101</v>
      </c>
      <c r="H127" s="42">
        <f t="shared" ca="1" si="11"/>
        <v>97</v>
      </c>
      <c r="I127" s="42">
        <f ca="1">IF(H127&gt;'Inputs and Outputs'!C$7,H127-'Inputs and Outputs'!C$7,0)</f>
        <v>0</v>
      </c>
      <c r="J127" s="43">
        <f ca="1">(H127*'Inputs and Outputs'!C$8)-(I127*'Inputs and Outputs'!C$9)</f>
        <v>3880</v>
      </c>
      <c r="M127" s="44">
        <v>125</v>
      </c>
      <c r="N127" s="42" t="s">
        <v>26</v>
      </c>
      <c r="O127" s="42">
        <f t="shared" ca="1" si="12"/>
        <v>0.56672426525892461</v>
      </c>
      <c r="P127" s="42">
        <f ca="1">VLOOKUP(O127,'Inputs and Outputs'!B$24:C$33,2)</f>
        <v>2</v>
      </c>
      <c r="Q127" s="42">
        <f t="shared" ca="1" si="13"/>
        <v>0.90416579312215495</v>
      </c>
      <c r="R127" s="42">
        <f ca="1">ROUND(_xlfn.NORM.INV(Q127,'Inputs and Outputs'!C$17,'Inputs and Outputs'!C$18),0)</f>
        <v>110</v>
      </c>
      <c r="S127" s="42">
        <v>101</v>
      </c>
      <c r="T127" s="42">
        <f t="shared" ca="1" si="14"/>
        <v>101</v>
      </c>
      <c r="U127" s="42">
        <f ca="1">IF(T127&gt;'Inputs and Outputs'!C$7,T127-'Inputs and Outputs'!C$7,0)</f>
        <v>1</v>
      </c>
      <c r="V127" s="43">
        <f ca="1">(T127*'Inputs and Outputs'!C$8)-(U127*'Inputs and Outputs'!C$9)</f>
        <v>4015</v>
      </c>
      <c r="Y127" s="44">
        <v>125</v>
      </c>
      <c r="Z127" s="42" t="s">
        <v>29</v>
      </c>
      <c r="AA127" s="42">
        <f t="shared" ca="1" si="15"/>
        <v>0.59196018353717961</v>
      </c>
      <c r="AB127" s="42">
        <f ca="1">VLOOKUP(AA127,'Inputs and Outputs'!B$24:C$33,2)</f>
        <v>2</v>
      </c>
      <c r="AC127" s="42">
        <f t="shared" ca="1" si="16"/>
        <v>0.45484688530259532</v>
      </c>
      <c r="AD127" s="42">
        <f ca="1">ROUND(_xlfn.NORM.INV(AC127,'Inputs and Outputs'!C$19,'Inputs and Outputs'!C$20),0)</f>
        <v>104</v>
      </c>
      <c r="AE127" s="42">
        <v>101</v>
      </c>
      <c r="AF127" s="42">
        <f t="shared" ca="1" si="17"/>
        <v>101</v>
      </c>
      <c r="AG127" s="42">
        <f ca="1">IF(AF127&gt;'Inputs and Outputs'!C$7,AF127-'Inputs and Outputs'!C$7,0)</f>
        <v>1</v>
      </c>
      <c r="AH127" s="43">
        <f ca="1">(AF127*'Inputs and Outputs'!C$8)-(AG127*'Inputs and Outputs'!C$10)</f>
        <v>3840</v>
      </c>
    </row>
    <row r="128" spans="1:34" x14ac:dyDescent="0.35">
      <c r="A128" s="44">
        <v>126</v>
      </c>
      <c r="B128" s="42" t="s">
        <v>24</v>
      </c>
      <c r="C128" s="42">
        <f t="shared" ca="1" si="9"/>
        <v>0.17439687141267701</v>
      </c>
      <c r="D128" s="42">
        <f ca="1">VLOOKUP(C128,'Inputs and Outputs'!B$24:C$33,2,TRUE)</f>
        <v>1</v>
      </c>
      <c r="E128" s="42">
        <f t="shared" ca="1" si="10"/>
        <v>0.9195354760786888</v>
      </c>
      <c r="F128" s="42">
        <f ca="1">ROUND(_xlfn.NORM.INV(E128,'Inputs and Outputs'!C$15,'Inputs and Outputs'!C$16),0)</f>
        <v>109</v>
      </c>
      <c r="G128" s="42">
        <v>101</v>
      </c>
      <c r="H128" s="42">
        <f t="shared" ca="1" si="11"/>
        <v>101</v>
      </c>
      <c r="I128" s="42">
        <f ca="1">IF(H128&gt;'Inputs and Outputs'!C$7,H128-'Inputs and Outputs'!C$7,0)</f>
        <v>1</v>
      </c>
      <c r="J128" s="43">
        <f ca="1">(H128*'Inputs and Outputs'!C$8)-(I128*'Inputs and Outputs'!C$9)</f>
        <v>4015</v>
      </c>
      <c r="M128" s="44">
        <v>126</v>
      </c>
      <c r="N128" s="42" t="s">
        <v>26</v>
      </c>
      <c r="O128" s="42">
        <f t="shared" ca="1" si="12"/>
        <v>0.86563708449931109</v>
      </c>
      <c r="P128" s="42">
        <f ca="1">VLOOKUP(O128,'Inputs and Outputs'!B$24:C$33,2)</f>
        <v>4</v>
      </c>
      <c r="Q128" s="42">
        <f t="shared" ca="1" si="13"/>
        <v>0.70428747771729361</v>
      </c>
      <c r="R128" s="42">
        <f ca="1">ROUND(_xlfn.NORM.INV(Q128,'Inputs and Outputs'!C$17,'Inputs and Outputs'!C$18),0)</f>
        <v>106</v>
      </c>
      <c r="S128" s="42">
        <v>101</v>
      </c>
      <c r="T128" s="42">
        <f t="shared" ca="1" si="14"/>
        <v>101</v>
      </c>
      <c r="U128" s="42">
        <f ca="1">IF(T128&gt;'Inputs and Outputs'!C$7,T128-'Inputs and Outputs'!C$7,0)</f>
        <v>1</v>
      </c>
      <c r="V128" s="43">
        <f ca="1">(T128*'Inputs and Outputs'!C$8)-(U128*'Inputs and Outputs'!C$9)</f>
        <v>4015</v>
      </c>
      <c r="Y128" s="44">
        <v>126</v>
      </c>
      <c r="Z128" s="42" t="s">
        <v>29</v>
      </c>
      <c r="AA128" s="42">
        <f t="shared" ca="1" si="15"/>
        <v>0.59309019789500617</v>
      </c>
      <c r="AB128" s="42">
        <f ca="1">VLOOKUP(AA128,'Inputs and Outputs'!B$24:C$33,2)</f>
        <v>2</v>
      </c>
      <c r="AC128" s="42">
        <f t="shared" ca="1" si="16"/>
        <v>1.2724377423013244E-2</v>
      </c>
      <c r="AD128" s="42">
        <f ca="1">ROUND(_xlfn.NORM.INV(AC128,'Inputs and Outputs'!C$19,'Inputs and Outputs'!C$20),0)</f>
        <v>94</v>
      </c>
      <c r="AE128" s="42">
        <v>101</v>
      </c>
      <c r="AF128" s="42">
        <f t="shared" ca="1" si="17"/>
        <v>94</v>
      </c>
      <c r="AG128" s="42">
        <f ca="1">IF(AF128&gt;'Inputs and Outputs'!C$7,AF128-'Inputs and Outputs'!C$7,0)</f>
        <v>0</v>
      </c>
      <c r="AH128" s="43">
        <f ca="1">(AF128*'Inputs and Outputs'!C$8)-(AG128*'Inputs and Outputs'!C$10)</f>
        <v>3760</v>
      </c>
    </row>
    <row r="129" spans="1:34" x14ac:dyDescent="0.35">
      <c r="A129" s="44">
        <v>127</v>
      </c>
      <c r="B129" s="42" t="s">
        <v>24</v>
      </c>
      <c r="C129" s="42">
        <f t="shared" ca="1" si="9"/>
        <v>0.83293565175397133</v>
      </c>
      <c r="D129" s="42">
        <f ca="1">VLOOKUP(C129,'Inputs and Outputs'!B$24:C$33,2,TRUE)</f>
        <v>4</v>
      </c>
      <c r="E129" s="42">
        <f t="shared" ca="1" si="10"/>
        <v>0.1804303045084058</v>
      </c>
      <c r="F129" s="42">
        <f ca="1">ROUND(_xlfn.NORM.INV(E129,'Inputs and Outputs'!C$15,'Inputs and Outputs'!C$16),0)</f>
        <v>96</v>
      </c>
      <c r="G129" s="42">
        <v>101</v>
      </c>
      <c r="H129" s="42">
        <f t="shared" ca="1" si="11"/>
        <v>96</v>
      </c>
      <c r="I129" s="42">
        <f ca="1">IF(H129&gt;'Inputs and Outputs'!C$7,H129-'Inputs and Outputs'!C$7,0)</f>
        <v>0</v>
      </c>
      <c r="J129" s="43">
        <f ca="1">(H129*'Inputs and Outputs'!C$8)-(I129*'Inputs and Outputs'!C$9)</f>
        <v>3840</v>
      </c>
      <c r="M129" s="44">
        <v>127</v>
      </c>
      <c r="N129" s="42" t="s">
        <v>26</v>
      </c>
      <c r="O129" s="42">
        <f t="shared" ca="1" si="12"/>
        <v>0.29289761366626865</v>
      </c>
      <c r="P129" s="42">
        <f ca="1">VLOOKUP(O129,'Inputs and Outputs'!B$24:C$33,2)</f>
        <v>1</v>
      </c>
      <c r="Q129" s="42">
        <f t="shared" ca="1" si="13"/>
        <v>0.52068177143643435</v>
      </c>
      <c r="R129" s="42">
        <f ca="1">ROUND(_xlfn.NORM.INV(Q129,'Inputs and Outputs'!C$17,'Inputs and Outputs'!C$18),0)</f>
        <v>103</v>
      </c>
      <c r="S129" s="42">
        <v>101</v>
      </c>
      <c r="T129" s="42">
        <f t="shared" ca="1" si="14"/>
        <v>101</v>
      </c>
      <c r="U129" s="42">
        <f ca="1">IF(T129&gt;'Inputs and Outputs'!C$7,T129-'Inputs and Outputs'!C$7,0)</f>
        <v>1</v>
      </c>
      <c r="V129" s="43">
        <f ca="1">(T129*'Inputs and Outputs'!C$8)-(U129*'Inputs and Outputs'!C$9)</f>
        <v>4015</v>
      </c>
      <c r="Y129" s="44">
        <v>127</v>
      </c>
      <c r="Z129" s="42" t="s">
        <v>29</v>
      </c>
      <c r="AA129" s="42">
        <f t="shared" ca="1" si="15"/>
        <v>0.88787566227576553</v>
      </c>
      <c r="AB129" s="42">
        <f ca="1">VLOOKUP(AA129,'Inputs and Outputs'!B$24:C$33,2)</f>
        <v>5</v>
      </c>
      <c r="AC129" s="42">
        <f t="shared" ca="1" si="16"/>
        <v>0.3917992290946879</v>
      </c>
      <c r="AD129" s="42">
        <f ca="1">ROUND(_xlfn.NORM.INV(AC129,'Inputs and Outputs'!C$19,'Inputs and Outputs'!C$20),0)</f>
        <v>104</v>
      </c>
      <c r="AE129" s="42">
        <v>101</v>
      </c>
      <c r="AF129" s="42">
        <f t="shared" ca="1" si="17"/>
        <v>101</v>
      </c>
      <c r="AG129" s="42">
        <f ca="1">IF(AF129&gt;'Inputs and Outputs'!C$7,AF129-'Inputs and Outputs'!C$7,0)</f>
        <v>1</v>
      </c>
      <c r="AH129" s="43">
        <f ca="1">(AF129*'Inputs and Outputs'!C$8)-(AG129*'Inputs and Outputs'!C$10)</f>
        <v>3840</v>
      </c>
    </row>
    <row r="130" spans="1:34" x14ac:dyDescent="0.35">
      <c r="A130" s="44">
        <v>128</v>
      </c>
      <c r="B130" s="42" t="s">
        <v>24</v>
      </c>
      <c r="C130" s="42">
        <f t="shared" ca="1" si="9"/>
        <v>0.56717401981118309</v>
      </c>
      <c r="D130" s="42">
        <f ca="1">VLOOKUP(C130,'Inputs and Outputs'!B$24:C$33,2,TRUE)</f>
        <v>2</v>
      </c>
      <c r="E130" s="42">
        <f t="shared" ca="1" si="10"/>
        <v>0.39851646820951403</v>
      </c>
      <c r="F130" s="42">
        <f ca="1">ROUND(_xlfn.NORM.INV(E130,'Inputs and Outputs'!C$15,'Inputs and Outputs'!C$16),0)</f>
        <v>99</v>
      </c>
      <c r="G130" s="42">
        <v>101</v>
      </c>
      <c r="H130" s="42">
        <f t="shared" ca="1" si="11"/>
        <v>99</v>
      </c>
      <c r="I130" s="42">
        <f ca="1">IF(H130&gt;'Inputs and Outputs'!C$7,H130-'Inputs and Outputs'!C$7,0)</f>
        <v>0</v>
      </c>
      <c r="J130" s="43">
        <f ca="1">(H130*'Inputs and Outputs'!C$8)-(I130*'Inputs and Outputs'!C$9)</f>
        <v>3960</v>
      </c>
      <c r="M130" s="44">
        <v>128</v>
      </c>
      <c r="N130" s="42" t="s">
        <v>26</v>
      </c>
      <c r="O130" s="42">
        <f t="shared" ca="1" si="12"/>
        <v>0.60939309951740417</v>
      </c>
      <c r="P130" s="42">
        <f ca="1">VLOOKUP(O130,'Inputs and Outputs'!B$24:C$33,2)</f>
        <v>3</v>
      </c>
      <c r="Q130" s="42">
        <f t="shared" ca="1" si="13"/>
        <v>0.33499632017800807</v>
      </c>
      <c r="R130" s="42">
        <f ca="1">ROUND(_xlfn.NORM.INV(Q130,'Inputs and Outputs'!C$17,'Inputs and Outputs'!C$18),0)</f>
        <v>101</v>
      </c>
      <c r="S130" s="42">
        <v>101</v>
      </c>
      <c r="T130" s="42">
        <f t="shared" ca="1" si="14"/>
        <v>101</v>
      </c>
      <c r="U130" s="42">
        <f ca="1">IF(T130&gt;'Inputs and Outputs'!C$7,T130-'Inputs and Outputs'!C$7,0)</f>
        <v>1</v>
      </c>
      <c r="V130" s="43">
        <f ca="1">(T130*'Inputs and Outputs'!C$8)-(U130*'Inputs and Outputs'!C$9)</f>
        <v>4015</v>
      </c>
      <c r="Y130" s="44">
        <v>128</v>
      </c>
      <c r="Z130" s="42" t="s">
        <v>29</v>
      </c>
      <c r="AA130" s="42">
        <f t="shared" ca="1" si="15"/>
        <v>0.8988457995552499</v>
      </c>
      <c r="AB130" s="42">
        <f ca="1">VLOOKUP(AA130,'Inputs and Outputs'!B$24:C$33,2)</f>
        <v>5</v>
      </c>
      <c r="AC130" s="42">
        <f t="shared" ca="1" si="16"/>
        <v>0.23251635927140957</v>
      </c>
      <c r="AD130" s="42">
        <f ca="1">ROUND(_xlfn.NORM.INV(AC130,'Inputs and Outputs'!C$19,'Inputs and Outputs'!C$20),0)</f>
        <v>101</v>
      </c>
      <c r="AE130" s="42">
        <v>101</v>
      </c>
      <c r="AF130" s="42">
        <f t="shared" ca="1" si="17"/>
        <v>101</v>
      </c>
      <c r="AG130" s="42">
        <f ca="1">IF(AF130&gt;'Inputs and Outputs'!C$7,AF130-'Inputs and Outputs'!C$7,0)</f>
        <v>1</v>
      </c>
      <c r="AH130" s="43">
        <f ca="1">(AF130*'Inputs and Outputs'!C$8)-(AG130*'Inputs and Outputs'!C$10)</f>
        <v>3840</v>
      </c>
    </row>
    <row r="131" spans="1:34" x14ac:dyDescent="0.35">
      <c r="A131" s="44">
        <v>129</v>
      </c>
      <c r="B131" s="42" t="s">
        <v>24</v>
      </c>
      <c r="C131" s="42">
        <f t="shared" ca="1" si="9"/>
        <v>0.45951250320297199</v>
      </c>
      <c r="D131" s="42">
        <f ca="1">VLOOKUP(C131,'Inputs and Outputs'!B$24:C$33,2,TRUE)</f>
        <v>2</v>
      </c>
      <c r="E131" s="42">
        <f t="shared" ca="1" si="10"/>
        <v>0.55624287665772743</v>
      </c>
      <c r="F131" s="42">
        <f ca="1">ROUND(_xlfn.NORM.INV(E131,'Inputs and Outputs'!C$15,'Inputs and Outputs'!C$16),0)</f>
        <v>102</v>
      </c>
      <c r="G131" s="42">
        <v>101</v>
      </c>
      <c r="H131" s="42">
        <f t="shared" ca="1" si="11"/>
        <v>101</v>
      </c>
      <c r="I131" s="42">
        <f ca="1">IF(H131&gt;'Inputs and Outputs'!C$7,H131-'Inputs and Outputs'!C$7,0)</f>
        <v>1</v>
      </c>
      <c r="J131" s="43">
        <f ca="1">(H131*'Inputs and Outputs'!C$8)-(I131*'Inputs and Outputs'!C$9)</f>
        <v>4015</v>
      </c>
      <c r="M131" s="44">
        <v>129</v>
      </c>
      <c r="N131" s="42" t="s">
        <v>26</v>
      </c>
      <c r="O131" s="42">
        <f t="shared" ca="1" si="12"/>
        <v>0.10253751072564377</v>
      </c>
      <c r="P131" s="42">
        <f ca="1">VLOOKUP(O131,'Inputs and Outputs'!B$24:C$33,2)</f>
        <v>0</v>
      </c>
      <c r="Q131" s="42">
        <f t="shared" ca="1" si="13"/>
        <v>5.5985917463392876E-2</v>
      </c>
      <c r="R131" s="42">
        <f ca="1">ROUND(_xlfn.NORM.INV(Q131,'Inputs and Outputs'!C$17,'Inputs and Outputs'!C$18),0)</f>
        <v>95</v>
      </c>
      <c r="S131" s="42">
        <v>101</v>
      </c>
      <c r="T131" s="42">
        <f t="shared" ca="1" si="14"/>
        <v>95</v>
      </c>
      <c r="U131" s="42">
        <f ca="1">IF(T131&gt;'Inputs and Outputs'!C$7,T131-'Inputs and Outputs'!C$7,0)</f>
        <v>0</v>
      </c>
      <c r="V131" s="43">
        <f ca="1">(T131*'Inputs and Outputs'!C$8)-(U131*'Inputs and Outputs'!C$9)</f>
        <v>3800</v>
      </c>
      <c r="Y131" s="44">
        <v>129</v>
      </c>
      <c r="Z131" s="42" t="s">
        <v>29</v>
      </c>
      <c r="AA131" s="42">
        <f t="shared" ca="1" si="15"/>
        <v>0.90633645989240696</v>
      </c>
      <c r="AB131" s="42">
        <f ca="1">VLOOKUP(AA131,'Inputs and Outputs'!B$24:C$33,2)</f>
        <v>5</v>
      </c>
      <c r="AC131" s="42">
        <f t="shared" ca="1" si="16"/>
        <v>0.57412791846268807</v>
      </c>
      <c r="AD131" s="42">
        <f ca="1">ROUND(_xlfn.NORM.INV(AC131,'Inputs and Outputs'!C$19,'Inputs and Outputs'!C$20),0)</f>
        <v>106</v>
      </c>
      <c r="AE131" s="42">
        <v>101</v>
      </c>
      <c r="AF131" s="42">
        <f t="shared" ca="1" si="17"/>
        <v>101</v>
      </c>
      <c r="AG131" s="42">
        <f ca="1">IF(AF131&gt;'Inputs and Outputs'!C$7,AF131-'Inputs and Outputs'!C$7,0)</f>
        <v>1</v>
      </c>
      <c r="AH131" s="43">
        <f ca="1">(AF131*'Inputs and Outputs'!C$8)-(AG131*'Inputs and Outputs'!C$10)</f>
        <v>3840</v>
      </c>
    </row>
    <row r="132" spans="1:34" x14ac:dyDescent="0.35">
      <c r="A132" s="44">
        <v>130</v>
      </c>
      <c r="B132" s="42" t="s">
        <v>24</v>
      </c>
      <c r="C132" s="42">
        <f t="shared" ref="C132:C195" ca="1" si="18">RAND()</f>
        <v>7.7673900325318179E-2</v>
      </c>
      <c r="D132" s="42">
        <f ca="1">VLOOKUP(C132,'Inputs and Outputs'!B$24:C$33,2,TRUE)</f>
        <v>0</v>
      </c>
      <c r="E132" s="42">
        <f t="shared" ref="E132:E195" ca="1" si="19">RAND()</f>
        <v>1.1437147103546819E-2</v>
      </c>
      <c r="F132" s="42">
        <f ca="1">ROUND(_xlfn.NORM.INV(E132,'Inputs and Outputs'!C$15,'Inputs and Outputs'!C$16),0)</f>
        <v>87</v>
      </c>
      <c r="G132" s="42">
        <v>101</v>
      </c>
      <c r="H132" s="42">
        <f t="shared" ref="H132:H195" ca="1" si="20">MIN(F132,G132)</f>
        <v>87</v>
      </c>
      <c r="I132" s="42">
        <f ca="1">IF(H132&gt;'Inputs and Outputs'!C$7,H132-'Inputs and Outputs'!C$7,0)</f>
        <v>0</v>
      </c>
      <c r="J132" s="43">
        <f ca="1">(H132*'Inputs and Outputs'!C$8)-(I132*'Inputs and Outputs'!C$9)</f>
        <v>3480</v>
      </c>
      <c r="M132" s="44">
        <v>130</v>
      </c>
      <c r="N132" s="42" t="s">
        <v>26</v>
      </c>
      <c r="O132" s="42">
        <f t="shared" ref="O132:O195" ca="1" si="21">RAND()</f>
        <v>0.42564190850477579</v>
      </c>
      <c r="P132" s="42">
        <f ca="1">VLOOKUP(O132,'Inputs and Outputs'!B$24:C$33,2)</f>
        <v>2</v>
      </c>
      <c r="Q132" s="42">
        <f t="shared" ref="Q132:Q195" ca="1" si="22">RAND()</f>
        <v>7.1582705631778376E-2</v>
      </c>
      <c r="R132" s="42">
        <f ca="1">ROUND(_xlfn.NORM.INV(Q132,'Inputs and Outputs'!C$17,'Inputs and Outputs'!C$18),0)</f>
        <v>96</v>
      </c>
      <c r="S132" s="42">
        <v>101</v>
      </c>
      <c r="T132" s="42">
        <f t="shared" ref="T132:T195" ca="1" si="23">MIN(R132:S132)</f>
        <v>96</v>
      </c>
      <c r="U132" s="42">
        <f ca="1">IF(T132&gt;'Inputs and Outputs'!C$7,T132-'Inputs and Outputs'!C$7,0)</f>
        <v>0</v>
      </c>
      <c r="V132" s="43">
        <f ca="1">(T132*'Inputs and Outputs'!C$8)-(U132*'Inputs and Outputs'!C$9)</f>
        <v>3840</v>
      </c>
      <c r="Y132" s="44">
        <v>130</v>
      </c>
      <c r="Z132" s="42" t="s">
        <v>29</v>
      </c>
      <c r="AA132" s="42">
        <f t="shared" ref="AA132:AA195" ca="1" si="24">RAND()</f>
        <v>0.65167558398727976</v>
      </c>
      <c r="AB132" s="42">
        <f ca="1">VLOOKUP(AA132,'Inputs and Outputs'!B$24:C$33,2)</f>
        <v>3</v>
      </c>
      <c r="AC132" s="42">
        <f t="shared" ref="AC132:AC195" ca="1" si="25">RAND()</f>
        <v>0.72326430158964361</v>
      </c>
      <c r="AD132" s="42">
        <f ca="1">ROUND(_xlfn.NORM.INV(AC132,'Inputs and Outputs'!C$19,'Inputs and Outputs'!C$20),0)</f>
        <v>108</v>
      </c>
      <c r="AE132" s="42">
        <v>101</v>
      </c>
      <c r="AF132" s="42">
        <f t="shared" ref="AF132:AF195" ca="1" si="26">MIN(AD132:AE132)</f>
        <v>101</v>
      </c>
      <c r="AG132" s="42">
        <f ca="1">IF(AF132&gt;'Inputs and Outputs'!C$7,AF132-'Inputs and Outputs'!C$7,0)</f>
        <v>1</v>
      </c>
      <c r="AH132" s="43">
        <f ca="1">(AF132*'Inputs and Outputs'!C$8)-(AG132*'Inputs and Outputs'!C$10)</f>
        <v>3840</v>
      </c>
    </row>
    <row r="133" spans="1:34" x14ac:dyDescent="0.35">
      <c r="A133" s="44">
        <v>131</v>
      </c>
      <c r="B133" s="42" t="s">
        <v>24</v>
      </c>
      <c r="C133" s="42">
        <f t="shared" ca="1" si="18"/>
        <v>0.66061425025572118</v>
      </c>
      <c r="D133" s="42">
        <f ca="1">VLOOKUP(C133,'Inputs and Outputs'!B$24:C$33,2,TRUE)</f>
        <v>3</v>
      </c>
      <c r="E133" s="42">
        <f t="shared" ca="1" si="19"/>
        <v>0.23681484501787342</v>
      </c>
      <c r="F133" s="42">
        <f ca="1">ROUND(_xlfn.NORM.INV(E133,'Inputs and Outputs'!C$15,'Inputs and Outputs'!C$16),0)</f>
        <v>97</v>
      </c>
      <c r="G133" s="42">
        <v>101</v>
      </c>
      <c r="H133" s="42">
        <f t="shared" ca="1" si="20"/>
        <v>97</v>
      </c>
      <c r="I133" s="42">
        <f ca="1">IF(H133&gt;'Inputs and Outputs'!C$7,H133-'Inputs and Outputs'!C$7,0)</f>
        <v>0</v>
      </c>
      <c r="J133" s="43">
        <f ca="1">(H133*'Inputs and Outputs'!C$8)-(I133*'Inputs and Outputs'!C$9)</f>
        <v>3880</v>
      </c>
      <c r="M133" s="44">
        <v>131</v>
      </c>
      <c r="N133" s="42" t="s">
        <v>26</v>
      </c>
      <c r="O133" s="42">
        <f t="shared" ca="1" si="21"/>
        <v>0.52280694790509441</v>
      </c>
      <c r="P133" s="42">
        <f ca="1">VLOOKUP(O133,'Inputs and Outputs'!B$24:C$33,2)</f>
        <v>2</v>
      </c>
      <c r="Q133" s="42">
        <f t="shared" ca="1" si="22"/>
        <v>0.95563908744965864</v>
      </c>
      <c r="R133" s="42">
        <f ca="1">ROUND(_xlfn.NORM.INV(Q133,'Inputs and Outputs'!C$17,'Inputs and Outputs'!C$18),0)</f>
        <v>112</v>
      </c>
      <c r="S133" s="42">
        <v>101</v>
      </c>
      <c r="T133" s="42">
        <f t="shared" ca="1" si="23"/>
        <v>101</v>
      </c>
      <c r="U133" s="42">
        <f ca="1">IF(T133&gt;'Inputs and Outputs'!C$7,T133-'Inputs and Outputs'!C$7,0)</f>
        <v>1</v>
      </c>
      <c r="V133" s="43">
        <f ca="1">(T133*'Inputs and Outputs'!C$8)-(U133*'Inputs and Outputs'!C$9)</f>
        <v>4015</v>
      </c>
      <c r="Y133" s="44">
        <v>131</v>
      </c>
      <c r="Z133" s="42" t="s">
        <v>29</v>
      </c>
      <c r="AA133" s="42">
        <f t="shared" ca="1" si="24"/>
        <v>0.85824791171441028</v>
      </c>
      <c r="AB133" s="42">
        <f ca="1">VLOOKUP(AA133,'Inputs and Outputs'!B$24:C$33,2)</f>
        <v>4</v>
      </c>
      <c r="AC133" s="42">
        <f t="shared" ca="1" si="25"/>
        <v>0.83328244058590439</v>
      </c>
      <c r="AD133" s="42">
        <f ca="1">ROUND(_xlfn.NORM.INV(AC133,'Inputs and Outputs'!C$19,'Inputs and Outputs'!C$20),0)</f>
        <v>110</v>
      </c>
      <c r="AE133" s="42">
        <v>101</v>
      </c>
      <c r="AF133" s="42">
        <f t="shared" ca="1" si="26"/>
        <v>101</v>
      </c>
      <c r="AG133" s="42">
        <f ca="1">IF(AF133&gt;'Inputs and Outputs'!C$7,AF133-'Inputs and Outputs'!C$7,0)</f>
        <v>1</v>
      </c>
      <c r="AH133" s="43">
        <f ca="1">(AF133*'Inputs and Outputs'!C$8)-(AG133*'Inputs and Outputs'!C$10)</f>
        <v>3840</v>
      </c>
    </row>
    <row r="134" spans="1:34" x14ac:dyDescent="0.35">
      <c r="A134" s="44">
        <v>132</v>
      </c>
      <c r="B134" s="42" t="s">
        <v>24</v>
      </c>
      <c r="C134" s="42">
        <f t="shared" ca="1" si="18"/>
        <v>0.49602860889302758</v>
      </c>
      <c r="D134" s="42">
        <f ca="1">VLOOKUP(C134,'Inputs and Outputs'!B$24:C$33,2,TRUE)</f>
        <v>2</v>
      </c>
      <c r="E134" s="42">
        <f t="shared" ca="1" si="19"/>
        <v>0.15401583812799824</v>
      </c>
      <c r="F134" s="42">
        <f ca="1">ROUND(_xlfn.NORM.INV(E134,'Inputs and Outputs'!C$15,'Inputs and Outputs'!C$16),0)</f>
        <v>95</v>
      </c>
      <c r="G134" s="42">
        <v>101</v>
      </c>
      <c r="H134" s="42">
        <f t="shared" ca="1" si="20"/>
        <v>95</v>
      </c>
      <c r="I134" s="42">
        <f ca="1">IF(H134&gt;'Inputs and Outputs'!C$7,H134-'Inputs and Outputs'!C$7,0)</f>
        <v>0</v>
      </c>
      <c r="J134" s="43">
        <f ca="1">(H134*'Inputs and Outputs'!C$8)-(I134*'Inputs and Outputs'!C$9)</f>
        <v>3800</v>
      </c>
      <c r="M134" s="44">
        <v>132</v>
      </c>
      <c r="N134" s="42" t="s">
        <v>26</v>
      </c>
      <c r="O134" s="42">
        <f t="shared" ca="1" si="21"/>
        <v>0.96366960326384299</v>
      </c>
      <c r="P134" s="42">
        <f ca="1">VLOOKUP(O134,'Inputs and Outputs'!B$24:C$33,2)</f>
        <v>6</v>
      </c>
      <c r="Q134" s="42">
        <f t="shared" ca="1" si="22"/>
        <v>0.41059039176933143</v>
      </c>
      <c r="R134" s="42">
        <f ca="1">ROUND(_xlfn.NORM.INV(Q134,'Inputs and Outputs'!C$17,'Inputs and Outputs'!C$18),0)</f>
        <v>102</v>
      </c>
      <c r="S134" s="42">
        <v>101</v>
      </c>
      <c r="T134" s="42">
        <f t="shared" ca="1" si="23"/>
        <v>101</v>
      </c>
      <c r="U134" s="42">
        <f ca="1">IF(T134&gt;'Inputs and Outputs'!C$7,T134-'Inputs and Outputs'!C$7,0)</f>
        <v>1</v>
      </c>
      <c r="V134" s="43">
        <f ca="1">(T134*'Inputs and Outputs'!C$8)-(U134*'Inputs and Outputs'!C$9)</f>
        <v>4015</v>
      </c>
      <c r="Y134" s="44">
        <v>132</v>
      </c>
      <c r="Z134" s="42" t="s">
        <v>29</v>
      </c>
      <c r="AA134" s="42">
        <f t="shared" ca="1" si="24"/>
        <v>0.45822290343469785</v>
      </c>
      <c r="AB134" s="42">
        <f ca="1">VLOOKUP(AA134,'Inputs and Outputs'!B$24:C$33,2)</f>
        <v>2</v>
      </c>
      <c r="AC134" s="42">
        <f t="shared" ca="1" si="25"/>
        <v>0.37385202093788161</v>
      </c>
      <c r="AD134" s="42">
        <f ca="1">ROUND(_xlfn.NORM.INV(AC134,'Inputs and Outputs'!C$19,'Inputs and Outputs'!C$20),0)</f>
        <v>103</v>
      </c>
      <c r="AE134" s="42">
        <v>101</v>
      </c>
      <c r="AF134" s="42">
        <f t="shared" ca="1" si="26"/>
        <v>101</v>
      </c>
      <c r="AG134" s="42">
        <f ca="1">IF(AF134&gt;'Inputs and Outputs'!C$7,AF134-'Inputs and Outputs'!C$7,0)</f>
        <v>1</v>
      </c>
      <c r="AH134" s="43">
        <f ca="1">(AF134*'Inputs and Outputs'!C$8)-(AG134*'Inputs and Outputs'!C$10)</f>
        <v>3840</v>
      </c>
    </row>
    <row r="135" spans="1:34" x14ac:dyDescent="0.35">
      <c r="A135" s="44">
        <v>133</v>
      </c>
      <c r="B135" s="42" t="s">
        <v>24</v>
      </c>
      <c r="C135" s="42">
        <f t="shared" ca="1" si="18"/>
        <v>0.89841704195290317</v>
      </c>
      <c r="D135" s="42">
        <f ca="1">VLOOKUP(C135,'Inputs and Outputs'!B$24:C$33,2,TRUE)</f>
        <v>5</v>
      </c>
      <c r="E135" s="42">
        <f t="shared" ca="1" si="19"/>
        <v>0.12241549845530131</v>
      </c>
      <c r="F135" s="42">
        <f ca="1">ROUND(_xlfn.NORM.INV(E135,'Inputs and Outputs'!C$15,'Inputs and Outputs'!C$16),0)</f>
        <v>94</v>
      </c>
      <c r="G135" s="42">
        <v>101</v>
      </c>
      <c r="H135" s="42">
        <f t="shared" ca="1" si="20"/>
        <v>94</v>
      </c>
      <c r="I135" s="42">
        <f ca="1">IF(H135&gt;'Inputs and Outputs'!C$7,H135-'Inputs and Outputs'!C$7,0)</f>
        <v>0</v>
      </c>
      <c r="J135" s="43">
        <f ca="1">(H135*'Inputs and Outputs'!C$8)-(I135*'Inputs and Outputs'!C$9)</f>
        <v>3760</v>
      </c>
      <c r="M135" s="44">
        <v>133</v>
      </c>
      <c r="N135" s="42" t="s">
        <v>26</v>
      </c>
      <c r="O135" s="42">
        <f t="shared" ca="1" si="21"/>
        <v>0.62431660518225729</v>
      </c>
      <c r="P135" s="42">
        <f ca="1">VLOOKUP(O135,'Inputs and Outputs'!B$24:C$33,2)</f>
        <v>3</v>
      </c>
      <c r="Q135" s="42">
        <f t="shared" ca="1" si="22"/>
        <v>0.95329970797044672</v>
      </c>
      <c r="R135" s="42">
        <f ca="1">ROUND(_xlfn.NORM.INV(Q135,'Inputs and Outputs'!C$17,'Inputs and Outputs'!C$18),0)</f>
        <v>111</v>
      </c>
      <c r="S135" s="42">
        <v>101</v>
      </c>
      <c r="T135" s="42">
        <f t="shared" ca="1" si="23"/>
        <v>101</v>
      </c>
      <c r="U135" s="42">
        <f ca="1">IF(T135&gt;'Inputs and Outputs'!C$7,T135-'Inputs and Outputs'!C$7,0)</f>
        <v>1</v>
      </c>
      <c r="V135" s="43">
        <f ca="1">(T135*'Inputs and Outputs'!C$8)-(U135*'Inputs and Outputs'!C$9)</f>
        <v>4015</v>
      </c>
      <c r="Y135" s="44">
        <v>133</v>
      </c>
      <c r="Z135" s="42" t="s">
        <v>29</v>
      </c>
      <c r="AA135" s="42">
        <f t="shared" ca="1" si="24"/>
        <v>0.79188838100487258</v>
      </c>
      <c r="AB135" s="42">
        <f ca="1">VLOOKUP(AA135,'Inputs and Outputs'!B$24:C$33,2)</f>
        <v>4</v>
      </c>
      <c r="AC135" s="42">
        <f t="shared" ca="1" si="25"/>
        <v>0.17900789458890798</v>
      </c>
      <c r="AD135" s="42">
        <f ca="1">ROUND(_xlfn.NORM.INV(AC135,'Inputs and Outputs'!C$19,'Inputs and Outputs'!C$20),0)</f>
        <v>100</v>
      </c>
      <c r="AE135" s="42">
        <v>101</v>
      </c>
      <c r="AF135" s="42">
        <f t="shared" ca="1" si="26"/>
        <v>100</v>
      </c>
      <c r="AG135" s="42">
        <f ca="1">IF(AF135&gt;'Inputs and Outputs'!C$7,AF135-'Inputs and Outputs'!C$7,0)</f>
        <v>0</v>
      </c>
      <c r="AH135" s="43">
        <f ca="1">(AF135*'Inputs and Outputs'!C$8)-(AG135*'Inputs and Outputs'!C$10)</f>
        <v>4000</v>
      </c>
    </row>
    <row r="136" spans="1:34" x14ac:dyDescent="0.35">
      <c r="A136" s="44">
        <v>134</v>
      </c>
      <c r="B136" s="42" t="s">
        <v>24</v>
      </c>
      <c r="C136" s="42">
        <f t="shared" ca="1" si="18"/>
        <v>0.38852792640365752</v>
      </c>
      <c r="D136" s="42">
        <f ca="1">VLOOKUP(C136,'Inputs and Outputs'!B$24:C$33,2,TRUE)</f>
        <v>1</v>
      </c>
      <c r="E136" s="42">
        <f t="shared" ca="1" si="19"/>
        <v>0.74905696007036104</v>
      </c>
      <c r="F136" s="42">
        <f ca="1">ROUND(_xlfn.NORM.INV(E136,'Inputs and Outputs'!C$15,'Inputs and Outputs'!C$16),0)</f>
        <v>105</v>
      </c>
      <c r="G136" s="42">
        <v>101</v>
      </c>
      <c r="H136" s="42">
        <f t="shared" ca="1" si="20"/>
        <v>101</v>
      </c>
      <c r="I136" s="42">
        <f ca="1">IF(H136&gt;'Inputs and Outputs'!C$7,H136-'Inputs and Outputs'!C$7,0)</f>
        <v>1</v>
      </c>
      <c r="J136" s="43">
        <f ca="1">(H136*'Inputs and Outputs'!C$8)-(I136*'Inputs and Outputs'!C$9)</f>
        <v>4015</v>
      </c>
      <c r="M136" s="44">
        <v>134</v>
      </c>
      <c r="N136" s="42" t="s">
        <v>26</v>
      </c>
      <c r="O136" s="42">
        <f t="shared" ca="1" si="21"/>
        <v>0.34071257751230233</v>
      </c>
      <c r="P136" s="42">
        <f ca="1">VLOOKUP(O136,'Inputs and Outputs'!B$24:C$33,2)</f>
        <v>1</v>
      </c>
      <c r="Q136" s="42">
        <f t="shared" ca="1" si="22"/>
        <v>0.8278971858581784</v>
      </c>
      <c r="R136" s="42">
        <f ca="1">ROUND(_xlfn.NORM.INV(Q136,'Inputs and Outputs'!C$17,'Inputs and Outputs'!C$18),0)</f>
        <v>108</v>
      </c>
      <c r="S136" s="42">
        <v>101</v>
      </c>
      <c r="T136" s="42">
        <f t="shared" ca="1" si="23"/>
        <v>101</v>
      </c>
      <c r="U136" s="42">
        <f ca="1">IF(T136&gt;'Inputs and Outputs'!C$7,T136-'Inputs and Outputs'!C$7,0)</f>
        <v>1</v>
      </c>
      <c r="V136" s="43">
        <f ca="1">(T136*'Inputs and Outputs'!C$8)-(U136*'Inputs and Outputs'!C$9)</f>
        <v>4015</v>
      </c>
      <c r="Y136" s="44">
        <v>134</v>
      </c>
      <c r="Z136" s="42" t="s">
        <v>29</v>
      </c>
      <c r="AA136" s="42">
        <f t="shared" ca="1" si="24"/>
        <v>0.64273372182606292</v>
      </c>
      <c r="AB136" s="42">
        <f ca="1">VLOOKUP(AA136,'Inputs and Outputs'!B$24:C$33,2)</f>
        <v>3</v>
      </c>
      <c r="AC136" s="42">
        <f t="shared" ca="1" si="25"/>
        <v>0.95738840502318534</v>
      </c>
      <c r="AD136" s="42">
        <f ca="1">ROUND(_xlfn.NORM.INV(AC136,'Inputs and Outputs'!C$19,'Inputs and Outputs'!C$20),0)</f>
        <v>114</v>
      </c>
      <c r="AE136" s="42">
        <v>101</v>
      </c>
      <c r="AF136" s="42">
        <f t="shared" ca="1" si="26"/>
        <v>101</v>
      </c>
      <c r="AG136" s="42">
        <f ca="1">IF(AF136&gt;'Inputs and Outputs'!C$7,AF136-'Inputs and Outputs'!C$7,0)</f>
        <v>1</v>
      </c>
      <c r="AH136" s="43">
        <f ca="1">(AF136*'Inputs and Outputs'!C$8)-(AG136*'Inputs and Outputs'!C$10)</f>
        <v>3840</v>
      </c>
    </row>
    <row r="137" spans="1:34" x14ac:dyDescent="0.35">
      <c r="A137" s="44">
        <v>135</v>
      </c>
      <c r="B137" s="42" t="s">
        <v>24</v>
      </c>
      <c r="C137" s="42">
        <f t="shared" ca="1" si="18"/>
        <v>0.31508300089201491</v>
      </c>
      <c r="D137" s="42">
        <f ca="1">VLOOKUP(C137,'Inputs and Outputs'!B$24:C$33,2,TRUE)</f>
        <v>1</v>
      </c>
      <c r="E137" s="42">
        <f t="shared" ca="1" si="19"/>
        <v>0.54457884451253025</v>
      </c>
      <c r="F137" s="42">
        <f ca="1">ROUND(_xlfn.NORM.INV(E137,'Inputs and Outputs'!C$15,'Inputs and Outputs'!C$16),0)</f>
        <v>102</v>
      </c>
      <c r="G137" s="42">
        <v>101</v>
      </c>
      <c r="H137" s="42">
        <f t="shared" ca="1" si="20"/>
        <v>101</v>
      </c>
      <c r="I137" s="42">
        <f ca="1">IF(H137&gt;'Inputs and Outputs'!C$7,H137-'Inputs and Outputs'!C$7,0)</f>
        <v>1</v>
      </c>
      <c r="J137" s="43">
        <f ca="1">(H137*'Inputs and Outputs'!C$8)-(I137*'Inputs and Outputs'!C$9)</f>
        <v>4015</v>
      </c>
      <c r="M137" s="44">
        <v>135</v>
      </c>
      <c r="N137" s="42" t="s">
        <v>26</v>
      </c>
      <c r="O137" s="42">
        <f t="shared" ca="1" si="21"/>
        <v>0.1441964692907507</v>
      </c>
      <c r="P137" s="42">
        <f ca="1">VLOOKUP(O137,'Inputs and Outputs'!B$24:C$33,2)</f>
        <v>0</v>
      </c>
      <c r="Q137" s="42">
        <f t="shared" ca="1" si="22"/>
        <v>0.43916278665915531</v>
      </c>
      <c r="R137" s="42">
        <f ca="1">ROUND(_xlfn.NORM.INV(Q137,'Inputs and Outputs'!C$17,'Inputs and Outputs'!C$18),0)</f>
        <v>102</v>
      </c>
      <c r="S137" s="42">
        <v>101</v>
      </c>
      <c r="T137" s="42">
        <f t="shared" ca="1" si="23"/>
        <v>101</v>
      </c>
      <c r="U137" s="42">
        <f ca="1">IF(T137&gt;'Inputs and Outputs'!C$7,T137-'Inputs and Outputs'!C$7,0)</f>
        <v>1</v>
      </c>
      <c r="V137" s="43">
        <f ca="1">(T137*'Inputs and Outputs'!C$8)-(U137*'Inputs and Outputs'!C$9)</f>
        <v>4015</v>
      </c>
      <c r="Y137" s="44">
        <v>135</v>
      </c>
      <c r="Z137" s="42" t="s">
        <v>29</v>
      </c>
      <c r="AA137" s="42">
        <f t="shared" ca="1" si="24"/>
        <v>0.43340142099212697</v>
      </c>
      <c r="AB137" s="42">
        <f ca="1">VLOOKUP(AA137,'Inputs and Outputs'!B$24:C$33,2)</f>
        <v>2</v>
      </c>
      <c r="AC137" s="42">
        <f t="shared" ca="1" si="25"/>
        <v>8.8505745637149857E-2</v>
      </c>
      <c r="AD137" s="42">
        <f ca="1">ROUND(_xlfn.NORM.INV(AC137,'Inputs and Outputs'!C$19,'Inputs and Outputs'!C$20),0)</f>
        <v>98</v>
      </c>
      <c r="AE137" s="42">
        <v>101</v>
      </c>
      <c r="AF137" s="42">
        <f t="shared" ca="1" si="26"/>
        <v>98</v>
      </c>
      <c r="AG137" s="42">
        <f ca="1">IF(AF137&gt;'Inputs and Outputs'!C$7,AF137-'Inputs and Outputs'!C$7,0)</f>
        <v>0</v>
      </c>
      <c r="AH137" s="43">
        <f ca="1">(AF137*'Inputs and Outputs'!C$8)-(AG137*'Inputs and Outputs'!C$10)</f>
        <v>3920</v>
      </c>
    </row>
    <row r="138" spans="1:34" x14ac:dyDescent="0.35">
      <c r="A138" s="44">
        <v>136</v>
      </c>
      <c r="B138" s="42" t="s">
        <v>24</v>
      </c>
      <c r="C138" s="42">
        <f t="shared" ca="1" si="18"/>
        <v>0.90193511919569569</v>
      </c>
      <c r="D138" s="42">
        <f ca="1">VLOOKUP(C138,'Inputs and Outputs'!B$24:C$33,2,TRUE)</f>
        <v>5</v>
      </c>
      <c r="E138" s="42">
        <f t="shared" ca="1" si="19"/>
        <v>0.96765776391339509</v>
      </c>
      <c r="F138" s="42">
        <f ca="1">ROUND(_xlfn.NORM.INV(E138,'Inputs and Outputs'!C$15,'Inputs and Outputs'!C$16),0)</f>
        <v>112</v>
      </c>
      <c r="G138" s="42">
        <v>101</v>
      </c>
      <c r="H138" s="42">
        <f t="shared" ca="1" si="20"/>
        <v>101</v>
      </c>
      <c r="I138" s="42">
        <f ca="1">IF(H138&gt;'Inputs and Outputs'!C$7,H138-'Inputs and Outputs'!C$7,0)</f>
        <v>1</v>
      </c>
      <c r="J138" s="43">
        <f ca="1">(H138*'Inputs and Outputs'!C$8)-(I138*'Inputs and Outputs'!C$9)</f>
        <v>4015</v>
      </c>
      <c r="M138" s="44">
        <v>136</v>
      </c>
      <c r="N138" s="42" t="s">
        <v>26</v>
      </c>
      <c r="O138" s="42">
        <f t="shared" ca="1" si="21"/>
        <v>0.66585599617721758</v>
      </c>
      <c r="P138" s="42">
        <f ca="1">VLOOKUP(O138,'Inputs and Outputs'!B$24:C$33,2)</f>
        <v>3</v>
      </c>
      <c r="Q138" s="42">
        <f t="shared" ca="1" si="22"/>
        <v>0.49437213489905918</v>
      </c>
      <c r="R138" s="42">
        <f ca="1">ROUND(_xlfn.NORM.INV(Q138,'Inputs and Outputs'!C$17,'Inputs and Outputs'!C$18),0)</f>
        <v>103</v>
      </c>
      <c r="S138" s="42">
        <v>101</v>
      </c>
      <c r="T138" s="42">
        <f t="shared" ca="1" si="23"/>
        <v>101</v>
      </c>
      <c r="U138" s="42">
        <f ca="1">IF(T138&gt;'Inputs and Outputs'!C$7,T138-'Inputs and Outputs'!C$7,0)</f>
        <v>1</v>
      </c>
      <c r="V138" s="43">
        <f ca="1">(T138*'Inputs and Outputs'!C$8)-(U138*'Inputs and Outputs'!C$9)</f>
        <v>4015</v>
      </c>
      <c r="Y138" s="44">
        <v>136</v>
      </c>
      <c r="Z138" s="42" t="s">
        <v>29</v>
      </c>
      <c r="AA138" s="42">
        <f t="shared" ca="1" si="24"/>
        <v>0.63942421909104985</v>
      </c>
      <c r="AB138" s="42">
        <f ca="1">VLOOKUP(AA138,'Inputs and Outputs'!B$24:C$33,2)</f>
        <v>3</v>
      </c>
      <c r="AC138" s="42">
        <f t="shared" ca="1" si="25"/>
        <v>0.72681610879655156</v>
      </c>
      <c r="AD138" s="42">
        <f ca="1">ROUND(_xlfn.NORM.INV(AC138,'Inputs and Outputs'!C$19,'Inputs and Outputs'!C$20),0)</f>
        <v>108</v>
      </c>
      <c r="AE138" s="42">
        <v>101</v>
      </c>
      <c r="AF138" s="42">
        <f t="shared" ca="1" si="26"/>
        <v>101</v>
      </c>
      <c r="AG138" s="42">
        <f ca="1">IF(AF138&gt;'Inputs and Outputs'!C$7,AF138-'Inputs and Outputs'!C$7,0)</f>
        <v>1</v>
      </c>
      <c r="AH138" s="43">
        <f ca="1">(AF138*'Inputs and Outputs'!C$8)-(AG138*'Inputs and Outputs'!C$10)</f>
        <v>3840</v>
      </c>
    </row>
    <row r="139" spans="1:34" x14ac:dyDescent="0.35">
      <c r="A139" s="44">
        <v>137</v>
      </c>
      <c r="B139" s="42" t="s">
        <v>24</v>
      </c>
      <c r="C139" s="42">
        <f t="shared" ca="1" si="18"/>
        <v>0.8365117128484596</v>
      </c>
      <c r="D139" s="42">
        <f ca="1">VLOOKUP(C139,'Inputs and Outputs'!B$24:C$33,2,TRUE)</f>
        <v>4</v>
      </c>
      <c r="E139" s="42">
        <f t="shared" ca="1" si="19"/>
        <v>0.50542130717443401</v>
      </c>
      <c r="F139" s="42">
        <f ca="1">ROUND(_xlfn.NORM.INV(E139,'Inputs and Outputs'!C$15,'Inputs and Outputs'!C$16),0)</f>
        <v>101</v>
      </c>
      <c r="G139" s="42">
        <v>101</v>
      </c>
      <c r="H139" s="42">
        <f t="shared" ca="1" si="20"/>
        <v>101</v>
      </c>
      <c r="I139" s="42">
        <f ca="1">IF(H139&gt;'Inputs and Outputs'!C$7,H139-'Inputs and Outputs'!C$7,0)</f>
        <v>1</v>
      </c>
      <c r="J139" s="43">
        <f ca="1">(H139*'Inputs and Outputs'!C$8)-(I139*'Inputs and Outputs'!C$9)</f>
        <v>4015</v>
      </c>
      <c r="M139" s="44">
        <v>137</v>
      </c>
      <c r="N139" s="42" t="s">
        <v>26</v>
      </c>
      <c r="O139" s="42">
        <f t="shared" ca="1" si="21"/>
        <v>0.26273006754422434</v>
      </c>
      <c r="P139" s="42">
        <f ca="1">VLOOKUP(O139,'Inputs and Outputs'!B$24:C$33,2)</f>
        <v>1</v>
      </c>
      <c r="Q139" s="42">
        <f t="shared" ca="1" si="22"/>
        <v>0.55105443061375692</v>
      </c>
      <c r="R139" s="42">
        <f ca="1">ROUND(_xlfn.NORM.INV(Q139,'Inputs and Outputs'!C$17,'Inputs and Outputs'!C$18),0)</f>
        <v>104</v>
      </c>
      <c r="S139" s="42">
        <v>101</v>
      </c>
      <c r="T139" s="42">
        <f t="shared" ca="1" si="23"/>
        <v>101</v>
      </c>
      <c r="U139" s="42">
        <f ca="1">IF(T139&gt;'Inputs and Outputs'!C$7,T139-'Inputs and Outputs'!C$7,0)</f>
        <v>1</v>
      </c>
      <c r="V139" s="43">
        <f ca="1">(T139*'Inputs and Outputs'!C$8)-(U139*'Inputs and Outputs'!C$9)</f>
        <v>4015</v>
      </c>
      <c r="Y139" s="44">
        <v>137</v>
      </c>
      <c r="Z139" s="42" t="s">
        <v>29</v>
      </c>
      <c r="AA139" s="42">
        <f t="shared" ca="1" si="24"/>
        <v>0.42052737580498845</v>
      </c>
      <c r="AB139" s="42">
        <f ca="1">VLOOKUP(AA139,'Inputs and Outputs'!B$24:C$33,2)</f>
        <v>2</v>
      </c>
      <c r="AC139" s="42">
        <f t="shared" ca="1" si="25"/>
        <v>0.35173688718938012</v>
      </c>
      <c r="AD139" s="42">
        <f ca="1">ROUND(_xlfn.NORM.INV(AC139,'Inputs and Outputs'!C$19,'Inputs and Outputs'!C$20),0)</f>
        <v>103</v>
      </c>
      <c r="AE139" s="42">
        <v>101</v>
      </c>
      <c r="AF139" s="42">
        <f t="shared" ca="1" si="26"/>
        <v>101</v>
      </c>
      <c r="AG139" s="42">
        <f ca="1">IF(AF139&gt;'Inputs and Outputs'!C$7,AF139-'Inputs and Outputs'!C$7,0)</f>
        <v>1</v>
      </c>
      <c r="AH139" s="43">
        <f ca="1">(AF139*'Inputs and Outputs'!C$8)-(AG139*'Inputs and Outputs'!C$10)</f>
        <v>3840</v>
      </c>
    </row>
    <row r="140" spans="1:34" x14ac:dyDescent="0.35">
      <c r="A140" s="44">
        <v>138</v>
      </c>
      <c r="B140" s="42" t="s">
        <v>24</v>
      </c>
      <c r="C140" s="42">
        <f t="shared" ca="1" si="18"/>
        <v>0.92603361546794261</v>
      </c>
      <c r="D140" s="42">
        <f ca="1">VLOOKUP(C140,'Inputs and Outputs'!B$24:C$33,2,TRUE)</f>
        <v>5</v>
      </c>
      <c r="E140" s="42">
        <f t="shared" ca="1" si="19"/>
        <v>0.62909642916368247</v>
      </c>
      <c r="F140" s="42">
        <f ca="1">ROUND(_xlfn.NORM.INV(E140,'Inputs and Outputs'!C$15,'Inputs and Outputs'!C$16),0)</f>
        <v>103</v>
      </c>
      <c r="G140" s="42">
        <v>101</v>
      </c>
      <c r="H140" s="42">
        <f t="shared" ca="1" si="20"/>
        <v>101</v>
      </c>
      <c r="I140" s="42">
        <f ca="1">IF(H140&gt;'Inputs and Outputs'!C$7,H140-'Inputs and Outputs'!C$7,0)</f>
        <v>1</v>
      </c>
      <c r="J140" s="43">
        <f ca="1">(H140*'Inputs and Outputs'!C$8)-(I140*'Inputs and Outputs'!C$9)</f>
        <v>4015</v>
      </c>
      <c r="M140" s="44">
        <v>138</v>
      </c>
      <c r="N140" s="42" t="s">
        <v>26</v>
      </c>
      <c r="O140" s="42">
        <f t="shared" ca="1" si="21"/>
        <v>0.61370390037046385</v>
      </c>
      <c r="P140" s="42">
        <f ca="1">VLOOKUP(O140,'Inputs and Outputs'!B$24:C$33,2)</f>
        <v>3</v>
      </c>
      <c r="Q140" s="42">
        <f t="shared" ca="1" si="22"/>
        <v>0.63466784912050112</v>
      </c>
      <c r="R140" s="42">
        <f ca="1">ROUND(_xlfn.NORM.INV(Q140,'Inputs and Outputs'!C$17,'Inputs and Outputs'!C$18),0)</f>
        <v>105</v>
      </c>
      <c r="S140" s="42">
        <v>101</v>
      </c>
      <c r="T140" s="42">
        <f t="shared" ca="1" si="23"/>
        <v>101</v>
      </c>
      <c r="U140" s="42">
        <f ca="1">IF(T140&gt;'Inputs and Outputs'!C$7,T140-'Inputs and Outputs'!C$7,0)</f>
        <v>1</v>
      </c>
      <c r="V140" s="43">
        <f ca="1">(T140*'Inputs and Outputs'!C$8)-(U140*'Inputs and Outputs'!C$9)</f>
        <v>4015</v>
      </c>
      <c r="Y140" s="44">
        <v>138</v>
      </c>
      <c r="Z140" s="42" t="s">
        <v>29</v>
      </c>
      <c r="AA140" s="42">
        <f t="shared" ca="1" si="24"/>
        <v>0.65587733019701433</v>
      </c>
      <c r="AB140" s="42">
        <f ca="1">VLOOKUP(AA140,'Inputs and Outputs'!B$24:C$33,2)</f>
        <v>3</v>
      </c>
      <c r="AC140" s="42">
        <f t="shared" ca="1" si="25"/>
        <v>0.28702671043493511</v>
      </c>
      <c r="AD140" s="42">
        <f ca="1">ROUND(_xlfn.NORM.INV(AC140,'Inputs and Outputs'!C$19,'Inputs and Outputs'!C$20),0)</f>
        <v>102</v>
      </c>
      <c r="AE140" s="42">
        <v>101</v>
      </c>
      <c r="AF140" s="42">
        <f t="shared" ca="1" si="26"/>
        <v>101</v>
      </c>
      <c r="AG140" s="42">
        <f ca="1">IF(AF140&gt;'Inputs and Outputs'!C$7,AF140-'Inputs and Outputs'!C$7,0)</f>
        <v>1</v>
      </c>
      <c r="AH140" s="43">
        <f ca="1">(AF140*'Inputs and Outputs'!C$8)-(AG140*'Inputs and Outputs'!C$10)</f>
        <v>3840</v>
      </c>
    </row>
    <row r="141" spans="1:34" x14ac:dyDescent="0.35">
      <c r="A141" s="44">
        <v>139</v>
      </c>
      <c r="B141" s="42" t="s">
        <v>24</v>
      </c>
      <c r="C141" s="42">
        <f t="shared" ca="1" si="18"/>
        <v>8.7615440459786864E-2</v>
      </c>
      <c r="D141" s="42">
        <f ca="1">VLOOKUP(C141,'Inputs and Outputs'!B$24:C$33,2,TRUE)</f>
        <v>0</v>
      </c>
      <c r="E141" s="42">
        <f t="shared" ca="1" si="19"/>
        <v>0.25791994551257003</v>
      </c>
      <c r="F141" s="42">
        <f ca="1">ROUND(_xlfn.NORM.INV(E141,'Inputs and Outputs'!C$15,'Inputs and Outputs'!C$16),0)</f>
        <v>97</v>
      </c>
      <c r="G141" s="42">
        <v>101</v>
      </c>
      <c r="H141" s="42">
        <f t="shared" ca="1" si="20"/>
        <v>97</v>
      </c>
      <c r="I141" s="42">
        <f ca="1">IF(H141&gt;'Inputs and Outputs'!C$7,H141-'Inputs and Outputs'!C$7,0)</f>
        <v>0</v>
      </c>
      <c r="J141" s="43">
        <f ca="1">(H141*'Inputs and Outputs'!C$8)-(I141*'Inputs and Outputs'!C$9)</f>
        <v>3880</v>
      </c>
      <c r="M141" s="44">
        <v>139</v>
      </c>
      <c r="N141" s="42" t="s">
        <v>26</v>
      </c>
      <c r="O141" s="42">
        <f t="shared" ca="1" si="21"/>
        <v>0.9196138344399053</v>
      </c>
      <c r="P141" s="42">
        <f ca="1">VLOOKUP(O141,'Inputs and Outputs'!B$24:C$33,2)</f>
        <v>5</v>
      </c>
      <c r="Q141" s="42">
        <f t="shared" ca="1" si="22"/>
        <v>0.87328897182533693</v>
      </c>
      <c r="R141" s="42">
        <f ca="1">ROUND(_xlfn.NORM.INV(Q141,'Inputs and Outputs'!C$17,'Inputs and Outputs'!C$18),0)</f>
        <v>109</v>
      </c>
      <c r="S141" s="42">
        <v>101</v>
      </c>
      <c r="T141" s="42">
        <f t="shared" ca="1" si="23"/>
        <v>101</v>
      </c>
      <c r="U141" s="42">
        <f ca="1">IF(T141&gt;'Inputs and Outputs'!C$7,T141-'Inputs and Outputs'!C$7,0)</f>
        <v>1</v>
      </c>
      <c r="V141" s="43">
        <f ca="1">(T141*'Inputs and Outputs'!C$8)-(U141*'Inputs and Outputs'!C$9)</f>
        <v>4015</v>
      </c>
      <c r="Y141" s="44">
        <v>139</v>
      </c>
      <c r="Z141" s="42" t="s">
        <v>29</v>
      </c>
      <c r="AA141" s="42">
        <f t="shared" ca="1" si="24"/>
        <v>6.1688343751628905E-2</v>
      </c>
      <c r="AB141" s="42">
        <f ca="1">VLOOKUP(AA141,'Inputs and Outputs'!B$24:C$33,2)</f>
        <v>0</v>
      </c>
      <c r="AC141" s="42">
        <f t="shared" ca="1" si="25"/>
        <v>0.60198138873337836</v>
      </c>
      <c r="AD141" s="42">
        <f ca="1">ROUND(_xlfn.NORM.INV(AC141,'Inputs and Outputs'!C$19,'Inputs and Outputs'!C$20),0)</f>
        <v>106</v>
      </c>
      <c r="AE141" s="42">
        <v>101</v>
      </c>
      <c r="AF141" s="42">
        <f t="shared" ca="1" si="26"/>
        <v>101</v>
      </c>
      <c r="AG141" s="42">
        <f ca="1">IF(AF141&gt;'Inputs and Outputs'!C$7,AF141-'Inputs and Outputs'!C$7,0)</f>
        <v>1</v>
      </c>
      <c r="AH141" s="43">
        <f ca="1">(AF141*'Inputs and Outputs'!C$8)-(AG141*'Inputs and Outputs'!C$10)</f>
        <v>3840</v>
      </c>
    </row>
    <row r="142" spans="1:34" x14ac:dyDescent="0.35">
      <c r="A142" s="44">
        <v>140</v>
      </c>
      <c r="B142" s="42" t="s">
        <v>24</v>
      </c>
      <c r="C142" s="42">
        <f t="shared" ca="1" si="18"/>
        <v>0.38609926296021024</v>
      </c>
      <c r="D142" s="42">
        <f ca="1">VLOOKUP(C142,'Inputs and Outputs'!B$24:C$33,2,TRUE)</f>
        <v>1</v>
      </c>
      <c r="E142" s="42">
        <f t="shared" ca="1" si="19"/>
        <v>0.83167732043890696</v>
      </c>
      <c r="F142" s="42">
        <f ca="1">ROUND(_xlfn.NORM.INV(E142,'Inputs and Outputs'!C$15,'Inputs and Outputs'!C$16),0)</f>
        <v>107</v>
      </c>
      <c r="G142" s="42">
        <v>101</v>
      </c>
      <c r="H142" s="42">
        <f t="shared" ca="1" si="20"/>
        <v>101</v>
      </c>
      <c r="I142" s="42">
        <f ca="1">IF(H142&gt;'Inputs and Outputs'!C$7,H142-'Inputs and Outputs'!C$7,0)</f>
        <v>1</v>
      </c>
      <c r="J142" s="43">
        <f ca="1">(H142*'Inputs and Outputs'!C$8)-(I142*'Inputs and Outputs'!C$9)</f>
        <v>4015</v>
      </c>
      <c r="M142" s="44">
        <v>140</v>
      </c>
      <c r="N142" s="42" t="s">
        <v>26</v>
      </c>
      <c r="O142" s="42">
        <f t="shared" ca="1" si="21"/>
        <v>0.66620467109910886</v>
      </c>
      <c r="P142" s="42">
        <f ca="1">VLOOKUP(O142,'Inputs and Outputs'!B$24:C$33,2)</f>
        <v>3</v>
      </c>
      <c r="Q142" s="42">
        <f t="shared" ca="1" si="22"/>
        <v>0.60480021825812436</v>
      </c>
      <c r="R142" s="42">
        <f ca="1">ROUND(_xlfn.NORM.INV(Q142,'Inputs and Outputs'!C$17,'Inputs and Outputs'!C$18),0)</f>
        <v>104</v>
      </c>
      <c r="S142" s="42">
        <v>101</v>
      </c>
      <c r="T142" s="42">
        <f t="shared" ca="1" si="23"/>
        <v>101</v>
      </c>
      <c r="U142" s="42">
        <f ca="1">IF(T142&gt;'Inputs and Outputs'!C$7,T142-'Inputs and Outputs'!C$7,0)</f>
        <v>1</v>
      </c>
      <c r="V142" s="43">
        <f ca="1">(T142*'Inputs and Outputs'!C$8)-(U142*'Inputs and Outputs'!C$9)</f>
        <v>4015</v>
      </c>
      <c r="Y142" s="44">
        <v>140</v>
      </c>
      <c r="Z142" s="42" t="s">
        <v>29</v>
      </c>
      <c r="AA142" s="42">
        <f t="shared" ca="1" si="24"/>
        <v>0.62024975645854563</v>
      </c>
      <c r="AB142" s="42">
        <f ca="1">VLOOKUP(AA142,'Inputs and Outputs'!B$24:C$33,2)</f>
        <v>3</v>
      </c>
      <c r="AC142" s="42">
        <f t="shared" ca="1" si="25"/>
        <v>0.27381724773528437</v>
      </c>
      <c r="AD142" s="42">
        <f ca="1">ROUND(_xlfn.NORM.INV(AC142,'Inputs and Outputs'!C$19,'Inputs and Outputs'!C$20),0)</f>
        <v>102</v>
      </c>
      <c r="AE142" s="42">
        <v>101</v>
      </c>
      <c r="AF142" s="42">
        <f t="shared" ca="1" si="26"/>
        <v>101</v>
      </c>
      <c r="AG142" s="42">
        <f ca="1">IF(AF142&gt;'Inputs and Outputs'!C$7,AF142-'Inputs and Outputs'!C$7,0)</f>
        <v>1</v>
      </c>
      <c r="AH142" s="43">
        <f ca="1">(AF142*'Inputs and Outputs'!C$8)-(AG142*'Inputs and Outputs'!C$10)</f>
        <v>3840</v>
      </c>
    </row>
    <row r="143" spans="1:34" x14ac:dyDescent="0.35">
      <c r="A143" s="44">
        <v>141</v>
      </c>
      <c r="B143" s="42" t="s">
        <v>24</v>
      </c>
      <c r="C143" s="42">
        <f t="shared" ca="1" si="18"/>
        <v>1.36485206056155E-2</v>
      </c>
      <c r="D143" s="42">
        <f ca="1">VLOOKUP(C143,'Inputs and Outputs'!B$24:C$33,2,TRUE)</f>
        <v>0</v>
      </c>
      <c r="E143" s="42">
        <f t="shared" ca="1" si="19"/>
        <v>5.827786530778889E-2</v>
      </c>
      <c r="F143" s="42">
        <f ca="1">ROUND(_xlfn.NORM.INV(E143,'Inputs and Outputs'!C$15,'Inputs and Outputs'!C$16),0)</f>
        <v>92</v>
      </c>
      <c r="G143" s="42">
        <v>101</v>
      </c>
      <c r="H143" s="42">
        <f t="shared" ca="1" si="20"/>
        <v>92</v>
      </c>
      <c r="I143" s="42">
        <f ca="1">IF(H143&gt;'Inputs and Outputs'!C$7,H143-'Inputs and Outputs'!C$7,0)</f>
        <v>0</v>
      </c>
      <c r="J143" s="43">
        <f ca="1">(H143*'Inputs and Outputs'!C$8)-(I143*'Inputs and Outputs'!C$9)</f>
        <v>3680</v>
      </c>
      <c r="M143" s="44">
        <v>141</v>
      </c>
      <c r="N143" s="42" t="s">
        <v>26</v>
      </c>
      <c r="O143" s="42">
        <f t="shared" ca="1" si="21"/>
        <v>2.4612140417470618E-2</v>
      </c>
      <c r="P143" s="42">
        <f ca="1">VLOOKUP(O143,'Inputs and Outputs'!B$24:C$33,2)</f>
        <v>0</v>
      </c>
      <c r="Q143" s="42">
        <f t="shared" ca="1" si="22"/>
        <v>0.75222335080452152</v>
      </c>
      <c r="R143" s="42">
        <f ca="1">ROUND(_xlfn.NORM.INV(Q143,'Inputs and Outputs'!C$17,'Inputs and Outputs'!C$18),0)</f>
        <v>106</v>
      </c>
      <c r="S143" s="42">
        <v>101</v>
      </c>
      <c r="T143" s="42">
        <f t="shared" ca="1" si="23"/>
        <v>101</v>
      </c>
      <c r="U143" s="42">
        <f ca="1">IF(T143&gt;'Inputs and Outputs'!C$7,T143-'Inputs and Outputs'!C$7,0)</f>
        <v>1</v>
      </c>
      <c r="V143" s="43">
        <f ca="1">(T143*'Inputs and Outputs'!C$8)-(U143*'Inputs and Outputs'!C$9)</f>
        <v>4015</v>
      </c>
      <c r="Y143" s="44">
        <v>141</v>
      </c>
      <c r="Z143" s="42" t="s">
        <v>29</v>
      </c>
      <c r="AA143" s="42">
        <f t="shared" ca="1" si="24"/>
        <v>0.38951810988851543</v>
      </c>
      <c r="AB143" s="42">
        <f ca="1">VLOOKUP(AA143,'Inputs and Outputs'!B$24:C$33,2)</f>
        <v>1</v>
      </c>
      <c r="AC143" s="42">
        <f t="shared" ca="1" si="25"/>
        <v>0.22824259678269432</v>
      </c>
      <c r="AD143" s="42">
        <f ca="1">ROUND(_xlfn.NORM.INV(AC143,'Inputs and Outputs'!C$19,'Inputs and Outputs'!C$20),0)</f>
        <v>101</v>
      </c>
      <c r="AE143" s="42">
        <v>101</v>
      </c>
      <c r="AF143" s="42">
        <f t="shared" ca="1" si="26"/>
        <v>101</v>
      </c>
      <c r="AG143" s="42">
        <f ca="1">IF(AF143&gt;'Inputs and Outputs'!C$7,AF143-'Inputs and Outputs'!C$7,0)</f>
        <v>1</v>
      </c>
      <c r="AH143" s="43">
        <f ca="1">(AF143*'Inputs and Outputs'!C$8)-(AG143*'Inputs and Outputs'!C$10)</f>
        <v>3840</v>
      </c>
    </row>
    <row r="144" spans="1:34" x14ac:dyDescent="0.35">
      <c r="A144" s="44">
        <v>142</v>
      </c>
      <c r="B144" s="42" t="s">
        <v>24</v>
      </c>
      <c r="C144" s="42">
        <f t="shared" ca="1" si="18"/>
        <v>0.38922930107059905</v>
      </c>
      <c r="D144" s="42">
        <f ca="1">VLOOKUP(C144,'Inputs and Outputs'!B$24:C$33,2,TRUE)</f>
        <v>1</v>
      </c>
      <c r="E144" s="42">
        <f t="shared" ca="1" si="19"/>
        <v>0.89516352652251496</v>
      </c>
      <c r="F144" s="42">
        <f ca="1">ROUND(_xlfn.NORM.INV(E144,'Inputs and Outputs'!C$15,'Inputs and Outputs'!C$16),0)</f>
        <v>109</v>
      </c>
      <c r="G144" s="42">
        <v>101</v>
      </c>
      <c r="H144" s="42">
        <f t="shared" ca="1" si="20"/>
        <v>101</v>
      </c>
      <c r="I144" s="42">
        <f ca="1">IF(H144&gt;'Inputs and Outputs'!C$7,H144-'Inputs and Outputs'!C$7,0)</f>
        <v>1</v>
      </c>
      <c r="J144" s="43">
        <f ca="1">(H144*'Inputs and Outputs'!C$8)-(I144*'Inputs and Outputs'!C$9)</f>
        <v>4015</v>
      </c>
      <c r="M144" s="44">
        <v>142</v>
      </c>
      <c r="N144" s="42" t="s">
        <v>26</v>
      </c>
      <c r="O144" s="42">
        <f t="shared" ca="1" si="21"/>
        <v>0.16492979080276504</v>
      </c>
      <c r="P144" s="42">
        <f ca="1">VLOOKUP(O144,'Inputs and Outputs'!B$24:C$33,2)</f>
        <v>0</v>
      </c>
      <c r="Q144" s="42">
        <f t="shared" ca="1" si="22"/>
        <v>0.95030112639826203</v>
      </c>
      <c r="R144" s="42">
        <f ca="1">ROUND(_xlfn.NORM.INV(Q144,'Inputs and Outputs'!C$17,'Inputs and Outputs'!C$18),0)</f>
        <v>111</v>
      </c>
      <c r="S144" s="42">
        <v>101</v>
      </c>
      <c r="T144" s="42">
        <f t="shared" ca="1" si="23"/>
        <v>101</v>
      </c>
      <c r="U144" s="42">
        <f ca="1">IF(T144&gt;'Inputs and Outputs'!C$7,T144-'Inputs and Outputs'!C$7,0)</f>
        <v>1</v>
      </c>
      <c r="V144" s="43">
        <f ca="1">(T144*'Inputs and Outputs'!C$8)-(U144*'Inputs and Outputs'!C$9)</f>
        <v>4015</v>
      </c>
      <c r="Y144" s="44">
        <v>142</v>
      </c>
      <c r="Z144" s="42" t="s">
        <v>29</v>
      </c>
      <c r="AA144" s="42">
        <f t="shared" ca="1" si="24"/>
        <v>0.18177644227318646</v>
      </c>
      <c r="AB144" s="42">
        <f ca="1">VLOOKUP(AA144,'Inputs and Outputs'!B$24:C$33,2)</f>
        <v>1</v>
      </c>
      <c r="AC144" s="42">
        <f t="shared" ca="1" si="25"/>
        <v>0.93373745951683373</v>
      </c>
      <c r="AD144" s="42">
        <f ca="1">ROUND(_xlfn.NORM.INV(AC144,'Inputs and Outputs'!C$19,'Inputs and Outputs'!C$20),0)</f>
        <v>113</v>
      </c>
      <c r="AE144" s="42">
        <v>101</v>
      </c>
      <c r="AF144" s="42">
        <f t="shared" ca="1" si="26"/>
        <v>101</v>
      </c>
      <c r="AG144" s="42">
        <f ca="1">IF(AF144&gt;'Inputs and Outputs'!C$7,AF144-'Inputs and Outputs'!C$7,0)</f>
        <v>1</v>
      </c>
      <c r="AH144" s="43">
        <f ca="1">(AF144*'Inputs and Outputs'!C$8)-(AG144*'Inputs and Outputs'!C$10)</f>
        <v>3840</v>
      </c>
    </row>
    <row r="145" spans="1:34" x14ac:dyDescent="0.35">
      <c r="A145" s="44">
        <v>143</v>
      </c>
      <c r="B145" s="42" t="s">
        <v>24</v>
      </c>
      <c r="C145" s="42">
        <f t="shared" ca="1" si="18"/>
        <v>0.44880991877775178</v>
      </c>
      <c r="D145" s="42">
        <f ca="1">VLOOKUP(C145,'Inputs and Outputs'!B$24:C$33,2,TRUE)</f>
        <v>2</v>
      </c>
      <c r="E145" s="42">
        <f t="shared" ca="1" si="19"/>
        <v>0.31897891792220578</v>
      </c>
      <c r="F145" s="42">
        <f ca="1">ROUND(_xlfn.NORM.INV(E145,'Inputs and Outputs'!C$15,'Inputs and Outputs'!C$16),0)</f>
        <v>98</v>
      </c>
      <c r="G145" s="42">
        <v>101</v>
      </c>
      <c r="H145" s="42">
        <f t="shared" ca="1" si="20"/>
        <v>98</v>
      </c>
      <c r="I145" s="42">
        <f ca="1">IF(H145&gt;'Inputs and Outputs'!C$7,H145-'Inputs and Outputs'!C$7,0)</f>
        <v>0</v>
      </c>
      <c r="J145" s="43">
        <f ca="1">(H145*'Inputs and Outputs'!C$8)-(I145*'Inputs and Outputs'!C$9)</f>
        <v>3920</v>
      </c>
      <c r="M145" s="44">
        <v>143</v>
      </c>
      <c r="N145" s="42" t="s">
        <v>26</v>
      </c>
      <c r="O145" s="42">
        <f t="shared" ca="1" si="21"/>
        <v>0.9107267465696044</v>
      </c>
      <c r="P145" s="42">
        <f ca="1">VLOOKUP(O145,'Inputs and Outputs'!B$24:C$33,2)</f>
        <v>5</v>
      </c>
      <c r="Q145" s="42">
        <f t="shared" ca="1" si="22"/>
        <v>0.86108837986274389</v>
      </c>
      <c r="R145" s="42">
        <f ca="1">ROUND(_xlfn.NORM.INV(Q145,'Inputs and Outputs'!C$17,'Inputs and Outputs'!C$18),0)</f>
        <v>108</v>
      </c>
      <c r="S145" s="42">
        <v>101</v>
      </c>
      <c r="T145" s="42">
        <f t="shared" ca="1" si="23"/>
        <v>101</v>
      </c>
      <c r="U145" s="42">
        <f ca="1">IF(T145&gt;'Inputs and Outputs'!C$7,T145-'Inputs and Outputs'!C$7,0)</f>
        <v>1</v>
      </c>
      <c r="V145" s="43">
        <f ca="1">(T145*'Inputs and Outputs'!C$8)-(U145*'Inputs and Outputs'!C$9)</f>
        <v>4015</v>
      </c>
      <c r="Y145" s="44">
        <v>143</v>
      </c>
      <c r="Z145" s="42" t="s">
        <v>29</v>
      </c>
      <c r="AA145" s="42">
        <f t="shared" ca="1" si="24"/>
        <v>0.26544801037780963</v>
      </c>
      <c r="AB145" s="42">
        <f ca="1">VLOOKUP(AA145,'Inputs and Outputs'!B$24:C$33,2)</f>
        <v>1</v>
      </c>
      <c r="AC145" s="42">
        <f t="shared" ca="1" si="25"/>
        <v>0.98565623650807443</v>
      </c>
      <c r="AD145" s="42">
        <f ca="1">ROUND(_xlfn.NORM.INV(AC145,'Inputs and Outputs'!C$19,'Inputs and Outputs'!C$20),0)</f>
        <v>116</v>
      </c>
      <c r="AE145" s="42">
        <v>101</v>
      </c>
      <c r="AF145" s="42">
        <f t="shared" ca="1" si="26"/>
        <v>101</v>
      </c>
      <c r="AG145" s="42">
        <f ca="1">IF(AF145&gt;'Inputs and Outputs'!C$7,AF145-'Inputs and Outputs'!C$7,0)</f>
        <v>1</v>
      </c>
      <c r="AH145" s="43">
        <f ca="1">(AF145*'Inputs and Outputs'!C$8)-(AG145*'Inputs and Outputs'!C$10)</f>
        <v>3840</v>
      </c>
    </row>
    <row r="146" spans="1:34" x14ac:dyDescent="0.35">
      <c r="A146" s="44">
        <v>144</v>
      </c>
      <c r="B146" s="42" t="s">
        <v>24</v>
      </c>
      <c r="C146" s="42">
        <f t="shared" ca="1" si="18"/>
        <v>0.76813450346886814</v>
      </c>
      <c r="D146" s="42">
        <f ca="1">VLOOKUP(C146,'Inputs and Outputs'!B$24:C$33,2,TRUE)</f>
        <v>4</v>
      </c>
      <c r="E146" s="42">
        <f t="shared" ca="1" si="19"/>
        <v>0.63167598513590717</v>
      </c>
      <c r="F146" s="42">
        <f ca="1">ROUND(_xlfn.NORM.INV(E146,'Inputs and Outputs'!C$15,'Inputs and Outputs'!C$16),0)</f>
        <v>103</v>
      </c>
      <c r="G146" s="42">
        <v>101</v>
      </c>
      <c r="H146" s="42">
        <f t="shared" ca="1" si="20"/>
        <v>101</v>
      </c>
      <c r="I146" s="42">
        <f ca="1">IF(H146&gt;'Inputs and Outputs'!C$7,H146-'Inputs and Outputs'!C$7,0)</f>
        <v>1</v>
      </c>
      <c r="J146" s="43">
        <f ca="1">(H146*'Inputs and Outputs'!C$8)-(I146*'Inputs and Outputs'!C$9)</f>
        <v>4015</v>
      </c>
      <c r="M146" s="44">
        <v>144</v>
      </c>
      <c r="N146" s="42" t="s">
        <v>26</v>
      </c>
      <c r="O146" s="42">
        <f t="shared" ca="1" si="21"/>
        <v>0.85538449622598167</v>
      </c>
      <c r="P146" s="42">
        <f ca="1">VLOOKUP(O146,'Inputs and Outputs'!B$24:C$33,2)</f>
        <v>4</v>
      </c>
      <c r="Q146" s="42">
        <f t="shared" ca="1" si="22"/>
        <v>0.7099200853877693</v>
      </c>
      <c r="R146" s="42">
        <f ca="1">ROUND(_xlfn.NORM.INV(Q146,'Inputs and Outputs'!C$17,'Inputs and Outputs'!C$18),0)</f>
        <v>106</v>
      </c>
      <c r="S146" s="42">
        <v>101</v>
      </c>
      <c r="T146" s="42">
        <f t="shared" ca="1" si="23"/>
        <v>101</v>
      </c>
      <c r="U146" s="42">
        <f ca="1">IF(T146&gt;'Inputs and Outputs'!C$7,T146-'Inputs and Outputs'!C$7,0)</f>
        <v>1</v>
      </c>
      <c r="V146" s="43">
        <f ca="1">(T146*'Inputs and Outputs'!C$8)-(U146*'Inputs and Outputs'!C$9)</f>
        <v>4015</v>
      </c>
      <c r="Y146" s="44">
        <v>144</v>
      </c>
      <c r="Z146" s="42" t="s">
        <v>29</v>
      </c>
      <c r="AA146" s="42">
        <f t="shared" ca="1" si="24"/>
        <v>0.14998690968895489</v>
      </c>
      <c r="AB146" s="42">
        <f ca="1">VLOOKUP(AA146,'Inputs and Outputs'!B$24:C$33,2)</f>
        <v>0</v>
      </c>
      <c r="AC146" s="42">
        <f t="shared" ca="1" si="25"/>
        <v>0.98790260085723458</v>
      </c>
      <c r="AD146" s="42">
        <f ca="1">ROUND(_xlfn.NORM.INV(AC146,'Inputs and Outputs'!C$19,'Inputs and Outputs'!C$20),0)</f>
        <v>116</v>
      </c>
      <c r="AE146" s="42">
        <v>101</v>
      </c>
      <c r="AF146" s="42">
        <f t="shared" ca="1" si="26"/>
        <v>101</v>
      </c>
      <c r="AG146" s="42">
        <f ca="1">IF(AF146&gt;'Inputs and Outputs'!C$7,AF146-'Inputs and Outputs'!C$7,0)</f>
        <v>1</v>
      </c>
      <c r="AH146" s="43">
        <f ca="1">(AF146*'Inputs and Outputs'!C$8)-(AG146*'Inputs and Outputs'!C$10)</f>
        <v>3840</v>
      </c>
    </row>
    <row r="147" spans="1:34" x14ac:dyDescent="0.35">
      <c r="A147" s="44">
        <v>145</v>
      </c>
      <c r="B147" s="42" t="s">
        <v>24</v>
      </c>
      <c r="C147" s="42">
        <f t="shared" ca="1" si="18"/>
        <v>8.0975664592827123E-2</v>
      </c>
      <c r="D147" s="42">
        <f ca="1">VLOOKUP(C147,'Inputs and Outputs'!B$24:C$33,2,TRUE)</f>
        <v>0</v>
      </c>
      <c r="E147" s="42">
        <f t="shared" ca="1" si="19"/>
        <v>0.96790044170655576</v>
      </c>
      <c r="F147" s="42">
        <f ca="1">ROUND(_xlfn.NORM.INV(E147,'Inputs and Outputs'!C$15,'Inputs and Outputs'!C$16),0)</f>
        <v>112</v>
      </c>
      <c r="G147" s="42">
        <v>101</v>
      </c>
      <c r="H147" s="42">
        <f t="shared" ca="1" si="20"/>
        <v>101</v>
      </c>
      <c r="I147" s="42">
        <f ca="1">IF(H147&gt;'Inputs and Outputs'!C$7,H147-'Inputs and Outputs'!C$7,0)</f>
        <v>1</v>
      </c>
      <c r="J147" s="43">
        <f ca="1">(H147*'Inputs and Outputs'!C$8)-(I147*'Inputs and Outputs'!C$9)</f>
        <v>4015</v>
      </c>
      <c r="M147" s="44">
        <v>145</v>
      </c>
      <c r="N147" s="42" t="s">
        <v>26</v>
      </c>
      <c r="O147" s="42">
        <f t="shared" ca="1" si="21"/>
        <v>0.31268734985223268</v>
      </c>
      <c r="P147" s="42">
        <f ca="1">VLOOKUP(O147,'Inputs and Outputs'!B$24:C$33,2)</f>
        <v>1</v>
      </c>
      <c r="Q147" s="42">
        <f t="shared" ca="1" si="22"/>
        <v>0.75344190601746497</v>
      </c>
      <c r="R147" s="42">
        <f ca="1">ROUND(_xlfn.NORM.INV(Q147,'Inputs and Outputs'!C$17,'Inputs and Outputs'!C$18),0)</f>
        <v>106</v>
      </c>
      <c r="S147" s="42">
        <v>101</v>
      </c>
      <c r="T147" s="42">
        <f t="shared" ca="1" si="23"/>
        <v>101</v>
      </c>
      <c r="U147" s="42">
        <f ca="1">IF(T147&gt;'Inputs and Outputs'!C$7,T147-'Inputs and Outputs'!C$7,0)</f>
        <v>1</v>
      </c>
      <c r="V147" s="43">
        <f ca="1">(T147*'Inputs and Outputs'!C$8)-(U147*'Inputs and Outputs'!C$9)</f>
        <v>4015</v>
      </c>
      <c r="Y147" s="44">
        <v>145</v>
      </c>
      <c r="Z147" s="42" t="s">
        <v>29</v>
      </c>
      <c r="AA147" s="42">
        <f t="shared" ca="1" si="24"/>
        <v>0.44124657592467231</v>
      </c>
      <c r="AB147" s="42">
        <f ca="1">VLOOKUP(AA147,'Inputs and Outputs'!B$24:C$33,2)</f>
        <v>2</v>
      </c>
      <c r="AC147" s="42">
        <f t="shared" ca="1" si="25"/>
        <v>0.55575114784869761</v>
      </c>
      <c r="AD147" s="42">
        <f ca="1">ROUND(_xlfn.NORM.INV(AC147,'Inputs and Outputs'!C$19,'Inputs and Outputs'!C$20),0)</f>
        <v>106</v>
      </c>
      <c r="AE147" s="42">
        <v>101</v>
      </c>
      <c r="AF147" s="42">
        <f t="shared" ca="1" si="26"/>
        <v>101</v>
      </c>
      <c r="AG147" s="42">
        <f ca="1">IF(AF147&gt;'Inputs and Outputs'!C$7,AF147-'Inputs and Outputs'!C$7,0)</f>
        <v>1</v>
      </c>
      <c r="AH147" s="43">
        <f ca="1">(AF147*'Inputs and Outputs'!C$8)-(AG147*'Inputs and Outputs'!C$10)</f>
        <v>3840</v>
      </c>
    </row>
    <row r="148" spans="1:34" x14ac:dyDescent="0.35">
      <c r="A148" s="44">
        <v>146</v>
      </c>
      <c r="B148" s="42" t="s">
        <v>24</v>
      </c>
      <c r="C148" s="42">
        <f t="shared" ca="1" si="18"/>
        <v>0.72415461265014747</v>
      </c>
      <c r="D148" s="42">
        <f ca="1">VLOOKUP(C148,'Inputs and Outputs'!B$24:C$33,2,TRUE)</f>
        <v>3</v>
      </c>
      <c r="E148" s="42">
        <f t="shared" ca="1" si="19"/>
        <v>0.46827342080049783</v>
      </c>
      <c r="F148" s="42">
        <f ca="1">ROUND(_xlfn.NORM.INV(E148,'Inputs and Outputs'!C$15,'Inputs and Outputs'!C$16),0)</f>
        <v>101</v>
      </c>
      <c r="G148" s="42">
        <v>101</v>
      </c>
      <c r="H148" s="42">
        <f t="shared" ca="1" si="20"/>
        <v>101</v>
      </c>
      <c r="I148" s="42">
        <f ca="1">IF(H148&gt;'Inputs and Outputs'!C$7,H148-'Inputs and Outputs'!C$7,0)</f>
        <v>1</v>
      </c>
      <c r="J148" s="43">
        <f ca="1">(H148*'Inputs and Outputs'!C$8)-(I148*'Inputs and Outputs'!C$9)</f>
        <v>4015</v>
      </c>
      <c r="M148" s="44">
        <v>146</v>
      </c>
      <c r="N148" s="42" t="s">
        <v>26</v>
      </c>
      <c r="O148" s="42">
        <f t="shared" ca="1" si="21"/>
        <v>0.78043263676908325</v>
      </c>
      <c r="P148" s="42">
        <f ca="1">VLOOKUP(O148,'Inputs and Outputs'!B$24:C$33,2)</f>
        <v>4</v>
      </c>
      <c r="Q148" s="42">
        <f t="shared" ca="1" si="22"/>
        <v>0.77508158670529548</v>
      </c>
      <c r="R148" s="42">
        <f ca="1">ROUND(_xlfn.NORM.INV(Q148,'Inputs and Outputs'!C$17,'Inputs and Outputs'!C$18),0)</f>
        <v>107</v>
      </c>
      <c r="S148" s="42">
        <v>101</v>
      </c>
      <c r="T148" s="42">
        <f t="shared" ca="1" si="23"/>
        <v>101</v>
      </c>
      <c r="U148" s="42">
        <f ca="1">IF(T148&gt;'Inputs and Outputs'!C$7,T148-'Inputs and Outputs'!C$7,0)</f>
        <v>1</v>
      </c>
      <c r="V148" s="43">
        <f ca="1">(T148*'Inputs and Outputs'!C$8)-(U148*'Inputs and Outputs'!C$9)</f>
        <v>4015</v>
      </c>
      <c r="Y148" s="44">
        <v>146</v>
      </c>
      <c r="Z148" s="42" t="s">
        <v>29</v>
      </c>
      <c r="AA148" s="42">
        <f t="shared" ca="1" si="24"/>
        <v>0.69141544085821982</v>
      </c>
      <c r="AB148" s="42">
        <f ca="1">VLOOKUP(AA148,'Inputs and Outputs'!B$24:C$33,2)</f>
        <v>3</v>
      </c>
      <c r="AC148" s="42">
        <f t="shared" ca="1" si="25"/>
        <v>0.28027522682546813</v>
      </c>
      <c r="AD148" s="42">
        <f ca="1">ROUND(_xlfn.NORM.INV(AC148,'Inputs and Outputs'!C$19,'Inputs and Outputs'!C$20),0)</f>
        <v>102</v>
      </c>
      <c r="AE148" s="42">
        <v>101</v>
      </c>
      <c r="AF148" s="42">
        <f t="shared" ca="1" si="26"/>
        <v>101</v>
      </c>
      <c r="AG148" s="42">
        <f ca="1">IF(AF148&gt;'Inputs and Outputs'!C$7,AF148-'Inputs and Outputs'!C$7,0)</f>
        <v>1</v>
      </c>
      <c r="AH148" s="43">
        <f ca="1">(AF148*'Inputs and Outputs'!C$8)-(AG148*'Inputs and Outputs'!C$10)</f>
        <v>3840</v>
      </c>
    </row>
    <row r="149" spans="1:34" x14ac:dyDescent="0.35">
      <c r="A149" s="44">
        <v>147</v>
      </c>
      <c r="B149" s="42" t="s">
        <v>24</v>
      </c>
      <c r="C149" s="42">
        <f t="shared" ca="1" si="18"/>
        <v>5.147309348038942E-2</v>
      </c>
      <c r="D149" s="42">
        <f ca="1">VLOOKUP(C149,'Inputs and Outputs'!B$24:C$33,2,TRUE)</f>
        <v>0</v>
      </c>
      <c r="E149" s="42">
        <f t="shared" ca="1" si="19"/>
        <v>0.67341468458694409</v>
      </c>
      <c r="F149" s="42">
        <f ca="1">ROUND(_xlfn.NORM.INV(E149,'Inputs and Outputs'!C$15,'Inputs and Outputs'!C$16),0)</f>
        <v>104</v>
      </c>
      <c r="G149" s="42">
        <v>101</v>
      </c>
      <c r="H149" s="42">
        <f t="shared" ca="1" si="20"/>
        <v>101</v>
      </c>
      <c r="I149" s="42">
        <f ca="1">IF(H149&gt;'Inputs and Outputs'!C$7,H149-'Inputs and Outputs'!C$7,0)</f>
        <v>1</v>
      </c>
      <c r="J149" s="43">
        <f ca="1">(H149*'Inputs and Outputs'!C$8)-(I149*'Inputs and Outputs'!C$9)</f>
        <v>4015</v>
      </c>
      <c r="M149" s="44">
        <v>147</v>
      </c>
      <c r="N149" s="42" t="s">
        <v>26</v>
      </c>
      <c r="O149" s="42">
        <f t="shared" ca="1" si="21"/>
        <v>0.88723755822935935</v>
      </c>
      <c r="P149" s="42">
        <f ca="1">VLOOKUP(O149,'Inputs and Outputs'!B$24:C$33,2)</f>
        <v>5</v>
      </c>
      <c r="Q149" s="42">
        <f t="shared" ca="1" si="22"/>
        <v>0.66232610912578138</v>
      </c>
      <c r="R149" s="42">
        <f ca="1">ROUND(_xlfn.NORM.INV(Q149,'Inputs and Outputs'!C$17,'Inputs and Outputs'!C$18),0)</f>
        <v>105</v>
      </c>
      <c r="S149" s="42">
        <v>101</v>
      </c>
      <c r="T149" s="42">
        <f t="shared" ca="1" si="23"/>
        <v>101</v>
      </c>
      <c r="U149" s="42">
        <f ca="1">IF(T149&gt;'Inputs and Outputs'!C$7,T149-'Inputs and Outputs'!C$7,0)</f>
        <v>1</v>
      </c>
      <c r="V149" s="43">
        <f ca="1">(T149*'Inputs and Outputs'!C$8)-(U149*'Inputs and Outputs'!C$9)</f>
        <v>4015</v>
      </c>
      <c r="Y149" s="44">
        <v>147</v>
      </c>
      <c r="Z149" s="42" t="s">
        <v>29</v>
      </c>
      <c r="AA149" s="42">
        <f t="shared" ca="1" si="24"/>
        <v>0.42556032892967099</v>
      </c>
      <c r="AB149" s="42">
        <f ca="1">VLOOKUP(AA149,'Inputs and Outputs'!B$24:C$33,2)</f>
        <v>2</v>
      </c>
      <c r="AC149" s="42">
        <f t="shared" ca="1" si="25"/>
        <v>0.30088908639131307</v>
      </c>
      <c r="AD149" s="42">
        <f ca="1">ROUND(_xlfn.NORM.INV(AC149,'Inputs and Outputs'!C$19,'Inputs and Outputs'!C$20),0)</f>
        <v>102</v>
      </c>
      <c r="AE149" s="42">
        <v>101</v>
      </c>
      <c r="AF149" s="42">
        <f t="shared" ca="1" si="26"/>
        <v>101</v>
      </c>
      <c r="AG149" s="42">
        <f ca="1">IF(AF149&gt;'Inputs and Outputs'!C$7,AF149-'Inputs and Outputs'!C$7,0)</f>
        <v>1</v>
      </c>
      <c r="AH149" s="43">
        <f ca="1">(AF149*'Inputs and Outputs'!C$8)-(AG149*'Inputs and Outputs'!C$10)</f>
        <v>3840</v>
      </c>
    </row>
    <row r="150" spans="1:34" x14ac:dyDescent="0.35">
      <c r="A150" s="44">
        <v>148</v>
      </c>
      <c r="B150" s="42" t="s">
        <v>24</v>
      </c>
      <c r="C150" s="42">
        <f t="shared" ca="1" si="18"/>
        <v>0.76854909233363211</v>
      </c>
      <c r="D150" s="42">
        <f ca="1">VLOOKUP(C150,'Inputs and Outputs'!B$24:C$33,2,TRUE)</f>
        <v>4</v>
      </c>
      <c r="E150" s="42">
        <f t="shared" ca="1" si="19"/>
        <v>0.27418966869757377</v>
      </c>
      <c r="F150" s="42">
        <f ca="1">ROUND(_xlfn.NORM.INV(E150,'Inputs and Outputs'!C$15,'Inputs and Outputs'!C$16),0)</f>
        <v>97</v>
      </c>
      <c r="G150" s="42">
        <v>101</v>
      </c>
      <c r="H150" s="42">
        <f t="shared" ca="1" si="20"/>
        <v>97</v>
      </c>
      <c r="I150" s="42">
        <f ca="1">IF(H150&gt;'Inputs and Outputs'!C$7,H150-'Inputs and Outputs'!C$7,0)</f>
        <v>0</v>
      </c>
      <c r="J150" s="43">
        <f ca="1">(H150*'Inputs and Outputs'!C$8)-(I150*'Inputs and Outputs'!C$9)</f>
        <v>3880</v>
      </c>
      <c r="M150" s="44">
        <v>148</v>
      </c>
      <c r="N150" s="42" t="s">
        <v>26</v>
      </c>
      <c r="O150" s="42">
        <f t="shared" ca="1" si="21"/>
        <v>0.23759976794245263</v>
      </c>
      <c r="P150" s="42">
        <f ca="1">VLOOKUP(O150,'Inputs and Outputs'!B$24:C$33,2)</f>
        <v>1</v>
      </c>
      <c r="Q150" s="42">
        <f t="shared" ca="1" si="22"/>
        <v>0.26873521718897064</v>
      </c>
      <c r="R150" s="42">
        <f ca="1">ROUND(_xlfn.NORM.INV(Q150,'Inputs and Outputs'!C$17,'Inputs and Outputs'!C$18),0)</f>
        <v>100</v>
      </c>
      <c r="S150" s="42">
        <v>101</v>
      </c>
      <c r="T150" s="42">
        <f t="shared" ca="1" si="23"/>
        <v>100</v>
      </c>
      <c r="U150" s="42">
        <f ca="1">IF(T150&gt;'Inputs and Outputs'!C$7,T150-'Inputs and Outputs'!C$7,0)</f>
        <v>0</v>
      </c>
      <c r="V150" s="43">
        <f ca="1">(T150*'Inputs and Outputs'!C$8)-(U150*'Inputs and Outputs'!C$9)</f>
        <v>4000</v>
      </c>
      <c r="Y150" s="44">
        <v>148</v>
      </c>
      <c r="Z150" s="42" t="s">
        <v>29</v>
      </c>
      <c r="AA150" s="42">
        <f t="shared" ca="1" si="24"/>
        <v>0.72518315114122234</v>
      </c>
      <c r="AB150" s="42">
        <f ca="1">VLOOKUP(AA150,'Inputs and Outputs'!B$24:C$33,2)</f>
        <v>3</v>
      </c>
      <c r="AC150" s="42">
        <f t="shared" ca="1" si="25"/>
        <v>0.67115052222352467</v>
      </c>
      <c r="AD150" s="42">
        <f ca="1">ROUND(_xlfn.NORM.INV(AC150,'Inputs and Outputs'!C$19,'Inputs and Outputs'!C$20),0)</f>
        <v>107</v>
      </c>
      <c r="AE150" s="42">
        <v>101</v>
      </c>
      <c r="AF150" s="42">
        <f t="shared" ca="1" si="26"/>
        <v>101</v>
      </c>
      <c r="AG150" s="42">
        <f ca="1">IF(AF150&gt;'Inputs and Outputs'!C$7,AF150-'Inputs and Outputs'!C$7,0)</f>
        <v>1</v>
      </c>
      <c r="AH150" s="43">
        <f ca="1">(AF150*'Inputs and Outputs'!C$8)-(AG150*'Inputs and Outputs'!C$10)</f>
        <v>3840</v>
      </c>
    </row>
    <row r="151" spans="1:34" x14ac:dyDescent="0.35">
      <c r="A151" s="44">
        <v>149</v>
      </c>
      <c r="B151" s="42" t="s">
        <v>24</v>
      </c>
      <c r="C151" s="42">
        <f t="shared" ca="1" si="18"/>
        <v>0.95324123461793531</v>
      </c>
      <c r="D151" s="42">
        <f ca="1">VLOOKUP(C151,'Inputs and Outputs'!B$24:C$33,2,TRUE)</f>
        <v>6</v>
      </c>
      <c r="E151" s="42">
        <f t="shared" ca="1" si="19"/>
        <v>0.47982438575504949</v>
      </c>
      <c r="F151" s="42">
        <f ca="1">ROUND(_xlfn.NORM.INV(E151,'Inputs and Outputs'!C$15,'Inputs and Outputs'!C$16),0)</f>
        <v>101</v>
      </c>
      <c r="G151" s="42">
        <v>101</v>
      </c>
      <c r="H151" s="42">
        <f t="shared" ca="1" si="20"/>
        <v>101</v>
      </c>
      <c r="I151" s="42">
        <f ca="1">IF(H151&gt;'Inputs and Outputs'!C$7,H151-'Inputs and Outputs'!C$7,0)</f>
        <v>1</v>
      </c>
      <c r="J151" s="43">
        <f ca="1">(H151*'Inputs and Outputs'!C$8)-(I151*'Inputs and Outputs'!C$9)</f>
        <v>4015</v>
      </c>
      <c r="M151" s="44">
        <v>149</v>
      </c>
      <c r="N151" s="42" t="s">
        <v>26</v>
      </c>
      <c r="O151" s="42">
        <f t="shared" ca="1" si="21"/>
        <v>0.17224562886668437</v>
      </c>
      <c r="P151" s="42">
        <f ca="1">VLOOKUP(O151,'Inputs and Outputs'!B$24:C$33,2)</f>
        <v>0</v>
      </c>
      <c r="Q151" s="42">
        <f t="shared" ca="1" si="22"/>
        <v>0.39922614199880657</v>
      </c>
      <c r="R151" s="42">
        <f ca="1">ROUND(_xlfn.NORM.INV(Q151,'Inputs and Outputs'!C$17,'Inputs and Outputs'!C$18),0)</f>
        <v>102</v>
      </c>
      <c r="S151" s="42">
        <v>101</v>
      </c>
      <c r="T151" s="42">
        <f t="shared" ca="1" si="23"/>
        <v>101</v>
      </c>
      <c r="U151" s="42">
        <f ca="1">IF(T151&gt;'Inputs and Outputs'!C$7,T151-'Inputs and Outputs'!C$7,0)</f>
        <v>1</v>
      </c>
      <c r="V151" s="43">
        <f ca="1">(T151*'Inputs and Outputs'!C$8)-(U151*'Inputs and Outputs'!C$9)</f>
        <v>4015</v>
      </c>
      <c r="Y151" s="44">
        <v>149</v>
      </c>
      <c r="Z151" s="42" t="s">
        <v>29</v>
      </c>
      <c r="AA151" s="42">
        <f t="shared" ca="1" si="24"/>
        <v>2.5453591532013764E-2</v>
      </c>
      <c r="AB151" s="42">
        <f ca="1">VLOOKUP(AA151,'Inputs and Outputs'!B$24:C$33,2)</f>
        <v>0</v>
      </c>
      <c r="AC151" s="42">
        <f t="shared" ca="1" si="25"/>
        <v>0.40158471429645382</v>
      </c>
      <c r="AD151" s="42">
        <f ca="1">ROUND(_xlfn.NORM.INV(AC151,'Inputs and Outputs'!C$19,'Inputs and Outputs'!C$20),0)</f>
        <v>104</v>
      </c>
      <c r="AE151" s="42">
        <v>101</v>
      </c>
      <c r="AF151" s="42">
        <f t="shared" ca="1" si="26"/>
        <v>101</v>
      </c>
      <c r="AG151" s="42">
        <f ca="1">IF(AF151&gt;'Inputs and Outputs'!C$7,AF151-'Inputs and Outputs'!C$7,0)</f>
        <v>1</v>
      </c>
      <c r="AH151" s="43">
        <f ca="1">(AF151*'Inputs and Outputs'!C$8)-(AG151*'Inputs and Outputs'!C$10)</f>
        <v>3840</v>
      </c>
    </row>
    <row r="152" spans="1:34" x14ac:dyDescent="0.35">
      <c r="A152" s="44">
        <v>150</v>
      </c>
      <c r="B152" s="42" t="s">
        <v>24</v>
      </c>
      <c r="C152" s="42">
        <f t="shared" ca="1" si="18"/>
        <v>0.30056521745536169</v>
      </c>
      <c r="D152" s="42">
        <f ca="1">VLOOKUP(C152,'Inputs and Outputs'!B$24:C$33,2,TRUE)</f>
        <v>1</v>
      </c>
      <c r="E152" s="42">
        <f t="shared" ca="1" si="19"/>
        <v>0.66999700806757456</v>
      </c>
      <c r="F152" s="42">
        <f ca="1">ROUND(_xlfn.NORM.INV(E152,'Inputs and Outputs'!C$15,'Inputs and Outputs'!C$16),0)</f>
        <v>104</v>
      </c>
      <c r="G152" s="42">
        <v>101</v>
      </c>
      <c r="H152" s="42">
        <f t="shared" ca="1" si="20"/>
        <v>101</v>
      </c>
      <c r="I152" s="42">
        <f ca="1">IF(H152&gt;'Inputs and Outputs'!C$7,H152-'Inputs and Outputs'!C$7,0)</f>
        <v>1</v>
      </c>
      <c r="J152" s="43">
        <f ca="1">(H152*'Inputs and Outputs'!C$8)-(I152*'Inputs and Outputs'!C$9)</f>
        <v>4015</v>
      </c>
      <c r="M152" s="44">
        <v>150</v>
      </c>
      <c r="N152" s="42" t="s">
        <v>26</v>
      </c>
      <c r="O152" s="42">
        <f t="shared" ca="1" si="21"/>
        <v>8.255352623020018E-2</v>
      </c>
      <c r="P152" s="42">
        <f ca="1">VLOOKUP(O152,'Inputs and Outputs'!B$24:C$33,2)</f>
        <v>0</v>
      </c>
      <c r="Q152" s="42">
        <f t="shared" ca="1" si="22"/>
        <v>9.7081502678232456E-2</v>
      </c>
      <c r="R152" s="42">
        <f ca="1">ROUND(_xlfn.NORM.INV(Q152,'Inputs and Outputs'!C$17,'Inputs and Outputs'!C$18),0)</f>
        <v>97</v>
      </c>
      <c r="S152" s="42">
        <v>101</v>
      </c>
      <c r="T152" s="42">
        <f t="shared" ca="1" si="23"/>
        <v>97</v>
      </c>
      <c r="U152" s="42">
        <f ca="1">IF(T152&gt;'Inputs and Outputs'!C$7,T152-'Inputs and Outputs'!C$7,0)</f>
        <v>0</v>
      </c>
      <c r="V152" s="43">
        <f ca="1">(T152*'Inputs and Outputs'!C$8)-(U152*'Inputs and Outputs'!C$9)</f>
        <v>3880</v>
      </c>
      <c r="Y152" s="44">
        <v>150</v>
      </c>
      <c r="Z152" s="42" t="s">
        <v>29</v>
      </c>
      <c r="AA152" s="42">
        <f t="shared" ca="1" si="24"/>
        <v>0.94767753517628484</v>
      </c>
      <c r="AB152" s="42">
        <f ca="1">VLOOKUP(AA152,'Inputs and Outputs'!B$24:C$33,2)</f>
        <v>6</v>
      </c>
      <c r="AC152" s="42">
        <f t="shared" ca="1" si="25"/>
        <v>0.33307150030402755</v>
      </c>
      <c r="AD152" s="42">
        <f ca="1">ROUND(_xlfn.NORM.INV(AC152,'Inputs and Outputs'!C$19,'Inputs and Outputs'!C$20),0)</f>
        <v>103</v>
      </c>
      <c r="AE152" s="42">
        <v>101</v>
      </c>
      <c r="AF152" s="42">
        <f t="shared" ca="1" si="26"/>
        <v>101</v>
      </c>
      <c r="AG152" s="42">
        <f ca="1">IF(AF152&gt;'Inputs and Outputs'!C$7,AF152-'Inputs and Outputs'!C$7,0)</f>
        <v>1</v>
      </c>
      <c r="AH152" s="43">
        <f ca="1">(AF152*'Inputs and Outputs'!C$8)-(AG152*'Inputs and Outputs'!C$10)</f>
        <v>3840</v>
      </c>
    </row>
    <row r="153" spans="1:34" x14ac:dyDescent="0.35">
      <c r="A153" s="44">
        <v>151</v>
      </c>
      <c r="B153" s="42" t="s">
        <v>24</v>
      </c>
      <c r="C153" s="42">
        <f t="shared" ca="1" si="18"/>
        <v>0.94076434675428511</v>
      </c>
      <c r="D153" s="42">
        <f ca="1">VLOOKUP(C153,'Inputs and Outputs'!B$24:C$33,2,TRUE)</f>
        <v>6</v>
      </c>
      <c r="E153" s="42">
        <f t="shared" ca="1" si="19"/>
        <v>0.23379269122657276</v>
      </c>
      <c r="F153" s="42">
        <f ca="1">ROUND(_xlfn.NORM.INV(E153,'Inputs and Outputs'!C$15,'Inputs and Outputs'!C$16),0)</f>
        <v>97</v>
      </c>
      <c r="G153" s="42">
        <v>101</v>
      </c>
      <c r="H153" s="42">
        <f t="shared" ca="1" si="20"/>
        <v>97</v>
      </c>
      <c r="I153" s="42">
        <f ca="1">IF(H153&gt;'Inputs and Outputs'!C$7,H153-'Inputs and Outputs'!C$7,0)</f>
        <v>0</v>
      </c>
      <c r="J153" s="43">
        <f ca="1">(H153*'Inputs and Outputs'!C$8)-(I153*'Inputs and Outputs'!C$9)</f>
        <v>3880</v>
      </c>
      <c r="M153" s="44">
        <v>151</v>
      </c>
      <c r="N153" s="42" t="s">
        <v>26</v>
      </c>
      <c r="O153" s="42">
        <f t="shared" ca="1" si="21"/>
        <v>5.5726646820799086E-2</v>
      </c>
      <c r="P153" s="42">
        <f ca="1">VLOOKUP(O153,'Inputs and Outputs'!B$24:C$33,2)</f>
        <v>0</v>
      </c>
      <c r="Q153" s="42">
        <f t="shared" ca="1" si="22"/>
        <v>0.34175346876792823</v>
      </c>
      <c r="R153" s="42">
        <f ca="1">ROUND(_xlfn.NORM.INV(Q153,'Inputs and Outputs'!C$17,'Inputs and Outputs'!C$18),0)</f>
        <v>101</v>
      </c>
      <c r="S153" s="42">
        <v>101</v>
      </c>
      <c r="T153" s="42">
        <f t="shared" ca="1" si="23"/>
        <v>101</v>
      </c>
      <c r="U153" s="42">
        <f ca="1">IF(T153&gt;'Inputs and Outputs'!C$7,T153-'Inputs and Outputs'!C$7,0)</f>
        <v>1</v>
      </c>
      <c r="V153" s="43">
        <f ca="1">(T153*'Inputs and Outputs'!C$8)-(U153*'Inputs and Outputs'!C$9)</f>
        <v>4015</v>
      </c>
      <c r="Y153" s="44">
        <v>151</v>
      </c>
      <c r="Z153" s="42" t="s">
        <v>29</v>
      </c>
      <c r="AA153" s="42">
        <f t="shared" ca="1" si="24"/>
        <v>0.96078817638365799</v>
      </c>
      <c r="AB153" s="42">
        <f ca="1">VLOOKUP(AA153,'Inputs and Outputs'!B$24:C$33,2)</f>
        <v>6</v>
      </c>
      <c r="AC153" s="42">
        <f t="shared" ca="1" si="25"/>
        <v>0.74300648720899409</v>
      </c>
      <c r="AD153" s="42">
        <f ca="1">ROUND(_xlfn.NORM.INV(AC153,'Inputs and Outputs'!C$19,'Inputs and Outputs'!C$20),0)</f>
        <v>108</v>
      </c>
      <c r="AE153" s="42">
        <v>101</v>
      </c>
      <c r="AF153" s="42">
        <f t="shared" ca="1" si="26"/>
        <v>101</v>
      </c>
      <c r="AG153" s="42">
        <f ca="1">IF(AF153&gt;'Inputs and Outputs'!C$7,AF153-'Inputs and Outputs'!C$7,0)</f>
        <v>1</v>
      </c>
      <c r="AH153" s="43">
        <f ca="1">(AF153*'Inputs and Outputs'!C$8)-(AG153*'Inputs and Outputs'!C$10)</f>
        <v>3840</v>
      </c>
    </row>
    <row r="154" spans="1:34" x14ac:dyDescent="0.35">
      <c r="A154" s="44">
        <v>152</v>
      </c>
      <c r="B154" s="42" t="s">
        <v>24</v>
      </c>
      <c r="C154" s="42">
        <f t="shared" ca="1" si="18"/>
        <v>0.54193041202771075</v>
      </c>
      <c r="D154" s="42">
        <f ca="1">VLOOKUP(C154,'Inputs and Outputs'!B$24:C$33,2,TRUE)</f>
        <v>2</v>
      </c>
      <c r="E154" s="42">
        <f t="shared" ca="1" si="19"/>
        <v>0.25881848307340449</v>
      </c>
      <c r="F154" s="42">
        <f ca="1">ROUND(_xlfn.NORM.INV(E154,'Inputs and Outputs'!C$15,'Inputs and Outputs'!C$16),0)</f>
        <v>97</v>
      </c>
      <c r="G154" s="42">
        <v>101</v>
      </c>
      <c r="H154" s="42">
        <f t="shared" ca="1" si="20"/>
        <v>97</v>
      </c>
      <c r="I154" s="42">
        <f ca="1">IF(H154&gt;'Inputs and Outputs'!C$7,H154-'Inputs and Outputs'!C$7,0)</f>
        <v>0</v>
      </c>
      <c r="J154" s="43">
        <f ca="1">(H154*'Inputs and Outputs'!C$8)-(I154*'Inputs and Outputs'!C$9)</f>
        <v>3880</v>
      </c>
      <c r="M154" s="44">
        <v>152</v>
      </c>
      <c r="N154" s="42" t="s">
        <v>26</v>
      </c>
      <c r="O154" s="42">
        <f t="shared" ca="1" si="21"/>
        <v>0.80564575430818275</v>
      </c>
      <c r="P154" s="42">
        <f ca="1">VLOOKUP(O154,'Inputs and Outputs'!B$24:C$33,2)</f>
        <v>4</v>
      </c>
      <c r="Q154" s="42">
        <f t="shared" ca="1" si="22"/>
        <v>0.9642067078375709</v>
      </c>
      <c r="R154" s="42">
        <f ca="1">ROUND(_xlfn.NORM.INV(Q154,'Inputs and Outputs'!C$17,'Inputs and Outputs'!C$18),0)</f>
        <v>112</v>
      </c>
      <c r="S154" s="42">
        <v>101</v>
      </c>
      <c r="T154" s="42">
        <f t="shared" ca="1" si="23"/>
        <v>101</v>
      </c>
      <c r="U154" s="42">
        <f ca="1">IF(T154&gt;'Inputs and Outputs'!C$7,T154-'Inputs and Outputs'!C$7,0)</f>
        <v>1</v>
      </c>
      <c r="V154" s="43">
        <f ca="1">(T154*'Inputs and Outputs'!C$8)-(U154*'Inputs and Outputs'!C$9)</f>
        <v>4015</v>
      </c>
      <c r="Y154" s="44">
        <v>152</v>
      </c>
      <c r="Z154" s="42" t="s">
        <v>29</v>
      </c>
      <c r="AA154" s="42">
        <f t="shared" ca="1" si="24"/>
        <v>0.53213020295998581</v>
      </c>
      <c r="AB154" s="42">
        <f ca="1">VLOOKUP(AA154,'Inputs and Outputs'!B$24:C$33,2)</f>
        <v>2</v>
      </c>
      <c r="AC154" s="42">
        <f t="shared" ca="1" si="25"/>
        <v>0.68995691185922992</v>
      </c>
      <c r="AD154" s="42">
        <f ca="1">ROUND(_xlfn.NORM.INV(AC154,'Inputs and Outputs'!C$19,'Inputs and Outputs'!C$20),0)</f>
        <v>107</v>
      </c>
      <c r="AE154" s="42">
        <v>101</v>
      </c>
      <c r="AF154" s="42">
        <f t="shared" ca="1" si="26"/>
        <v>101</v>
      </c>
      <c r="AG154" s="42">
        <f ca="1">IF(AF154&gt;'Inputs and Outputs'!C$7,AF154-'Inputs and Outputs'!C$7,0)</f>
        <v>1</v>
      </c>
      <c r="AH154" s="43">
        <f ca="1">(AF154*'Inputs and Outputs'!C$8)-(AG154*'Inputs and Outputs'!C$10)</f>
        <v>3840</v>
      </c>
    </row>
    <row r="155" spans="1:34" x14ac:dyDescent="0.35">
      <c r="A155" s="44">
        <v>153</v>
      </c>
      <c r="B155" s="42" t="s">
        <v>24</v>
      </c>
      <c r="C155" s="42">
        <f t="shared" ca="1" si="18"/>
        <v>0.33564259227321713</v>
      </c>
      <c r="D155" s="42">
        <f ca="1">VLOOKUP(C155,'Inputs and Outputs'!B$24:C$33,2,TRUE)</f>
        <v>1</v>
      </c>
      <c r="E155" s="42">
        <f t="shared" ca="1" si="19"/>
        <v>0.56101103262980878</v>
      </c>
      <c r="F155" s="42">
        <f ca="1">ROUND(_xlfn.NORM.INV(E155,'Inputs and Outputs'!C$15,'Inputs and Outputs'!C$16),0)</f>
        <v>102</v>
      </c>
      <c r="G155" s="42">
        <v>101</v>
      </c>
      <c r="H155" s="42">
        <f t="shared" ca="1" si="20"/>
        <v>101</v>
      </c>
      <c r="I155" s="42">
        <f ca="1">IF(H155&gt;'Inputs and Outputs'!C$7,H155-'Inputs and Outputs'!C$7,0)</f>
        <v>1</v>
      </c>
      <c r="J155" s="43">
        <f ca="1">(H155*'Inputs and Outputs'!C$8)-(I155*'Inputs and Outputs'!C$9)</f>
        <v>4015</v>
      </c>
      <c r="M155" s="44">
        <v>153</v>
      </c>
      <c r="N155" s="42" t="s">
        <v>26</v>
      </c>
      <c r="O155" s="42">
        <f t="shared" ca="1" si="21"/>
        <v>9.5490947314837316E-2</v>
      </c>
      <c r="P155" s="42">
        <f ca="1">VLOOKUP(O155,'Inputs and Outputs'!B$24:C$33,2)</f>
        <v>0</v>
      </c>
      <c r="Q155" s="42">
        <f t="shared" ca="1" si="22"/>
        <v>0.2909398514640924</v>
      </c>
      <c r="R155" s="42">
        <f ca="1">ROUND(_xlfn.NORM.INV(Q155,'Inputs and Outputs'!C$17,'Inputs and Outputs'!C$18),0)</f>
        <v>100</v>
      </c>
      <c r="S155" s="42">
        <v>101</v>
      </c>
      <c r="T155" s="42">
        <f t="shared" ca="1" si="23"/>
        <v>100</v>
      </c>
      <c r="U155" s="42">
        <f ca="1">IF(T155&gt;'Inputs and Outputs'!C$7,T155-'Inputs and Outputs'!C$7,0)</f>
        <v>0</v>
      </c>
      <c r="V155" s="43">
        <f ca="1">(T155*'Inputs and Outputs'!C$8)-(U155*'Inputs and Outputs'!C$9)</f>
        <v>4000</v>
      </c>
      <c r="Y155" s="44">
        <v>153</v>
      </c>
      <c r="Z155" s="42" t="s">
        <v>29</v>
      </c>
      <c r="AA155" s="42">
        <f t="shared" ca="1" si="24"/>
        <v>0.55595253714932991</v>
      </c>
      <c r="AB155" s="42">
        <f ca="1">VLOOKUP(AA155,'Inputs and Outputs'!B$24:C$33,2)</f>
        <v>2</v>
      </c>
      <c r="AC155" s="42">
        <f t="shared" ca="1" si="25"/>
        <v>0.55328428207463209</v>
      </c>
      <c r="AD155" s="42">
        <f ca="1">ROUND(_xlfn.NORM.INV(AC155,'Inputs and Outputs'!C$19,'Inputs and Outputs'!C$20),0)</f>
        <v>106</v>
      </c>
      <c r="AE155" s="42">
        <v>101</v>
      </c>
      <c r="AF155" s="42">
        <f t="shared" ca="1" si="26"/>
        <v>101</v>
      </c>
      <c r="AG155" s="42">
        <f ca="1">IF(AF155&gt;'Inputs and Outputs'!C$7,AF155-'Inputs and Outputs'!C$7,0)</f>
        <v>1</v>
      </c>
      <c r="AH155" s="43">
        <f ca="1">(AF155*'Inputs and Outputs'!C$8)-(AG155*'Inputs and Outputs'!C$10)</f>
        <v>3840</v>
      </c>
    </row>
    <row r="156" spans="1:34" x14ac:dyDescent="0.35">
      <c r="A156" s="44">
        <v>154</v>
      </c>
      <c r="B156" s="42" t="s">
        <v>24</v>
      </c>
      <c r="C156" s="42">
        <f t="shared" ca="1" si="18"/>
        <v>7.9395749675827187E-2</v>
      </c>
      <c r="D156" s="42">
        <f ca="1">VLOOKUP(C156,'Inputs and Outputs'!B$24:C$33,2,TRUE)</f>
        <v>0</v>
      </c>
      <c r="E156" s="42">
        <f t="shared" ca="1" si="19"/>
        <v>0.70697489570757333</v>
      </c>
      <c r="F156" s="42">
        <f ca="1">ROUND(_xlfn.NORM.INV(E156,'Inputs and Outputs'!C$15,'Inputs and Outputs'!C$16),0)</f>
        <v>104</v>
      </c>
      <c r="G156" s="42">
        <v>101</v>
      </c>
      <c r="H156" s="42">
        <f t="shared" ca="1" si="20"/>
        <v>101</v>
      </c>
      <c r="I156" s="42">
        <f ca="1">IF(H156&gt;'Inputs and Outputs'!C$7,H156-'Inputs and Outputs'!C$7,0)</f>
        <v>1</v>
      </c>
      <c r="J156" s="43">
        <f ca="1">(H156*'Inputs and Outputs'!C$8)-(I156*'Inputs and Outputs'!C$9)</f>
        <v>4015</v>
      </c>
      <c r="M156" s="44">
        <v>154</v>
      </c>
      <c r="N156" s="42" t="s">
        <v>26</v>
      </c>
      <c r="O156" s="42">
        <f t="shared" ca="1" si="21"/>
        <v>0.65496826057737034</v>
      </c>
      <c r="P156" s="42">
        <f ca="1">VLOOKUP(O156,'Inputs and Outputs'!B$24:C$33,2)</f>
        <v>3</v>
      </c>
      <c r="Q156" s="42">
        <f t="shared" ca="1" si="22"/>
        <v>0.54524062700182652</v>
      </c>
      <c r="R156" s="42">
        <f ca="1">ROUND(_xlfn.NORM.INV(Q156,'Inputs and Outputs'!C$17,'Inputs and Outputs'!C$18),0)</f>
        <v>104</v>
      </c>
      <c r="S156" s="42">
        <v>101</v>
      </c>
      <c r="T156" s="42">
        <f t="shared" ca="1" si="23"/>
        <v>101</v>
      </c>
      <c r="U156" s="42">
        <f ca="1">IF(T156&gt;'Inputs and Outputs'!C$7,T156-'Inputs and Outputs'!C$7,0)</f>
        <v>1</v>
      </c>
      <c r="V156" s="43">
        <f ca="1">(T156*'Inputs and Outputs'!C$8)-(U156*'Inputs and Outputs'!C$9)</f>
        <v>4015</v>
      </c>
      <c r="Y156" s="44">
        <v>154</v>
      </c>
      <c r="Z156" s="42" t="s">
        <v>29</v>
      </c>
      <c r="AA156" s="42">
        <f t="shared" ca="1" si="24"/>
        <v>0.1021301604843845</v>
      </c>
      <c r="AB156" s="42">
        <f ca="1">VLOOKUP(AA156,'Inputs and Outputs'!B$24:C$33,2)</f>
        <v>0</v>
      </c>
      <c r="AC156" s="42">
        <f t="shared" ca="1" si="25"/>
        <v>0.53431716940714791</v>
      </c>
      <c r="AD156" s="42">
        <f ca="1">ROUND(_xlfn.NORM.INV(AC156,'Inputs and Outputs'!C$19,'Inputs and Outputs'!C$20),0)</f>
        <v>105</v>
      </c>
      <c r="AE156" s="42">
        <v>101</v>
      </c>
      <c r="AF156" s="42">
        <f t="shared" ca="1" si="26"/>
        <v>101</v>
      </c>
      <c r="AG156" s="42">
        <f ca="1">IF(AF156&gt;'Inputs and Outputs'!C$7,AF156-'Inputs and Outputs'!C$7,0)</f>
        <v>1</v>
      </c>
      <c r="AH156" s="43">
        <f ca="1">(AF156*'Inputs and Outputs'!C$8)-(AG156*'Inputs and Outputs'!C$10)</f>
        <v>3840</v>
      </c>
    </row>
    <row r="157" spans="1:34" x14ac:dyDescent="0.35">
      <c r="A157" s="44">
        <v>155</v>
      </c>
      <c r="B157" s="42" t="s">
        <v>24</v>
      </c>
      <c r="C157" s="42">
        <f t="shared" ca="1" si="18"/>
        <v>0.16945564665129242</v>
      </c>
      <c r="D157" s="42">
        <f ca="1">VLOOKUP(C157,'Inputs and Outputs'!B$24:C$33,2,TRUE)</f>
        <v>0</v>
      </c>
      <c r="E157" s="42">
        <f t="shared" ca="1" si="19"/>
        <v>0.95140823550276854</v>
      </c>
      <c r="F157" s="42">
        <f ca="1">ROUND(_xlfn.NORM.INV(E157,'Inputs and Outputs'!C$15,'Inputs and Outputs'!C$16),0)</f>
        <v>111</v>
      </c>
      <c r="G157" s="42">
        <v>101</v>
      </c>
      <c r="H157" s="42">
        <f t="shared" ca="1" si="20"/>
        <v>101</v>
      </c>
      <c r="I157" s="42">
        <f ca="1">IF(H157&gt;'Inputs and Outputs'!C$7,H157-'Inputs and Outputs'!C$7,0)</f>
        <v>1</v>
      </c>
      <c r="J157" s="43">
        <f ca="1">(H157*'Inputs and Outputs'!C$8)-(I157*'Inputs and Outputs'!C$9)</f>
        <v>4015</v>
      </c>
      <c r="M157" s="44">
        <v>155</v>
      </c>
      <c r="N157" s="42" t="s">
        <v>26</v>
      </c>
      <c r="O157" s="42">
        <f t="shared" ca="1" si="21"/>
        <v>0.23553501954457579</v>
      </c>
      <c r="P157" s="42">
        <f ca="1">VLOOKUP(O157,'Inputs and Outputs'!B$24:C$33,2)</f>
        <v>1</v>
      </c>
      <c r="Q157" s="42">
        <f t="shared" ca="1" si="22"/>
        <v>0.27086308353775912</v>
      </c>
      <c r="R157" s="42">
        <f ca="1">ROUND(_xlfn.NORM.INV(Q157,'Inputs and Outputs'!C$17,'Inputs and Outputs'!C$18),0)</f>
        <v>100</v>
      </c>
      <c r="S157" s="42">
        <v>101</v>
      </c>
      <c r="T157" s="42">
        <f t="shared" ca="1" si="23"/>
        <v>100</v>
      </c>
      <c r="U157" s="42">
        <f ca="1">IF(T157&gt;'Inputs and Outputs'!C$7,T157-'Inputs and Outputs'!C$7,0)</f>
        <v>0</v>
      </c>
      <c r="V157" s="43">
        <f ca="1">(T157*'Inputs and Outputs'!C$8)-(U157*'Inputs and Outputs'!C$9)</f>
        <v>4000</v>
      </c>
      <c r="Y157" s="44">
        <v>155</v>
      </c>
      <c r="Z157" s="42" t="s">
        <v>29</v>
      </c>
      <c r="AA157" s="42">
        <f t="shared" ca="1" si="24"/>
        <v>5.1808494271114891E-2</v>
      </c>
      <c r="AB157" s="42">
        <f ca="1">VLOOKUP(AA157,'Inputs and Outputs'!B$24:C$33,2)</f>
        <v>0</v>
      </c>
      <c r="AC157" s="42">
        <f t="shared" ca="1" si="25"/>
        <v>3.2984735330989667E-2</v>
      </c>
      <c r="AD157" s="42">
        <f ca="1">ROUND(_xlfn.NORM.INV(AC157,'Inputs and Outputs'!C$19,'Inputs and Outputs'!C$20),0)</f>
        <v>96</v>
      </c>
      <c r="AE157" s="42">
        <v>101</v>
      </c>
      <c r="AF157" s="42">
        <f t="shared" ca="1" si="26"/>
        <v>96</v>
      </c>
      <c r="AG157" s="42">
        <f ca="1">IF(AF157&gt;'Inputs and Outputs'!C$7,AF157-'Inputs and Outputs'!C$7,0)</f>
        <v>0</v>
      </c>
      <c r="AH157" s="43">
        <f ca="1">(AF157*'Inputs and Outputs'!C$8)-(AG157*'Inputs and Outputs'!C$10)</f>
        <v>3840</v>
      </c>
    </row>
    <row r="158" spans="1:34" x14ac:dyDescent="0.35">
      <c r="A158" s="44">
        <v>156</v>
      </c>
      <c r="B158" s="42" t="s">
        <v>24</v>
      </c>
      <c r="C158" s="42">
        <f t="shared" ca="1" si="18"/>
        <v>0.65774928263511212</v>
      </c>
      <c r="D158" s="42">
        <f ca="1">VLOOKUP(C158,'Inputs and Outputs'!B$24:C$33,2,TRUE)</f>
        <v>3</v>
      </c>
      <c r="E158" s="42">
        <f t="shared" ca="1" si="19"/>
        <v>0.67912355183051265</v>
      </c>
      <c r="F158" s="42">
        <f ca="1">ROUND(_xlfn.NORM.INV(E158,'Inputs and Outputs'!C$15,'Inputs and Outputs'!C$16),0)</f>
        <v>104</v>
      </c>
      <c r="G158" s="42">
        <v>101</v>
      </c>
      <c r="H158" s="42">
        <f t="shared" ca="1" si="20"/>
        <v>101</v>
      </c>
      <c r="I158" s="42">
        <f ca="1">IF(H158&gt;'Inputs and Outputs'!C$7,H158-'Inputs and Outputs'!C$7,0)</f>
        <v>1</v>
      </c>
      <c r="J158" s="43">
        <f ca="1">(H158*'Inputs and Outputs'!C$8)-(I158*'Inputs and Outputs'!C$9)</f>
        <v>4015</v>
      </c>
      <c r="M158" s="44">
        <v>156</v>
      </c>
      <c r="N158" s="42" t="s">
        <v>26</v>
      </c>
      <c r="O158" s="42">
        <f t="shared" ca="1" si="21"/>
        <v>0.61002766227742566</v>
      </c>
      <c r="P158" s="42">
        <f ca="1">VLOOKUP(O158,'Inputs and Outputs'!B$24:C$33,2)</f>
        <v>3</v>
      </c>
      <c r="Q158" s="42">
        <f t="shared" ca="1" si="22"/>
        <v>0.32880816084584996</v>
      </c>
      <c r="R158" s="42">
        <f ca="1">ROUND(_xlfn.NORM.INV(Q158,'Inputs and Outputs'!C$17,'Inputs and Outputs'!C$18),0)</f>
        <v>101</v>
      </c>
      <c r="S158" s="42">
        <v>101</v>
      </c>
      <c r="T158" s="42">
        <f t="shared" ca="1" si="23"/>
        <v>101</v>
      </c>
      <c r="U158" s="42">
        <f ca="1">IF(T158&gt;'Inputs and Outputs'!C$7,T158-'Inputs and Outputs'!C$7,0)</f>
        <v>1</v>
      </c>
      <c r="V158" s="43">
        <f ca="1">(T158*'Inputs and Outputs'!C$8)-(U158*'Inputs and Outputs'!C$9)</f>
        <v>4015</v>
      </c>
      <c r="Y158" s="44">
        <v>156</v>
      </c>
      <c r="Z158" s="42" t="s">
        <v>29</v>
      </c>
      <c r="AA158" s="42">
        <f t="shared" ca="1" si="24"/>
        <v>0.82641042256789832</v>
      </c>
      <c r="AB158" s="42">
        <f ca="1">VLOOKUP(AA158,'Inputs and Outputs'!B$24:C$33,2)</f>
        <v>4</v>
      </c>
      <c r="AC158" s="42">
        <f t="shared" ca="1" si="25"/>
        <v>0.6842553090588479</v>
      </c>
      <c r="AD158" s="42">
        <f ca="1">ROUND(_xlfn.NORM.INV(AC158,'Inputs and Outputs'!C$19,'Inputs and Outputs'!C$20),0)</f>
        <v>107</v>
      </c>
      <c r="AE158" s="42">
        <v>101</v>
      </c>
      <c r="AF158" s="42">
        <f t="shared" ca="1" si="26"/>
        <v>101</v>
      </c>
      <c r="AG158" s="42">
        <f ca="1">IF(AF158&gt;'Inputs and Outputs'!C$7,AF158-'Inputs and Outputs'!C$7,0)</f>
        <v>1</v>
      </c>
      <c r="AH158" s="43">
        <f ca="1">(AF158*'Inputs and Outputs'!C$8)-(AG158*'Inputs and Outputs'!C$10)</f>
        <v>3840</v>
      </c>
    </row>
    <row r="159" spans="1:34" x14ac:dyDescent="0.35">
      <c r="A159" s="44">
        <v>157</v>
      </c>
      <c r="B159" s="42" t="s">
        <v>24</v>
      </c>
      <c r="C159" s="42">
        <f t="shared" ca="1" si="18"/>
        <v>0.45517063826840232</v>
      </c>
      <c r="D159" s="42">
        <f ca="1">VLOOKUP(C159,'Inputs and Outputs'!B$24:C$33,2,TRUE)</f>
        <v>2</v>
      </c>
      <c r="E159" s="42">
        <f t="shared" ca="1" si="19"/>
        <v>0.93738454494303369</v>
      </c>
      <c r="F159" s="42">
        <f ca="1">ROUND(_xlfn.NORM.INV(E159,'Inputs and Outputs'!C$15,'Inputs and Outputs'!C$16),0)</f>
        <v>110</v>
      </c>
      <c r="G159" s="42">
        <v>101</v>
      </c>
      <c r="H159" s="42">
        <f t="shared" ca="1" si="20"/>
        <v>101</v>
      </c>
      <c r="I159" s="42">
        <f ca="1">IF(H159&gt;'Inputs and Outputs'!C$7,H159-'Inputs and Outputs'!C$7,0)</f>
        <v>1</v>
      </c>
      <c r="J159" s="43">
        <f ca="1">(H159*'Inputs and Outputs'!C$8)-(I159*'Inputs and Outputs'!C$9)</f>
        <v>4015</v>
      </c>
      <c r="M159" s="44">
        <v>157</v>
      </c>
      <c r="N159" s="42" t="s">
        <v>26</v>
      </c>
      <c r="O159" s="42">
        <f t="shared" ca="1" si="21"/>
        <v>6.180190592664625E-2</v>
      </c>
      <c r="P159" s="42">
        <f ca="1">VLOOKUP(O159,'Inputs and Outputs'!B$24:C$33,2)</f>
        <v>0</v>
      </c>
      <c r="Q159" s="42">
        <f t="shared" ca="1" si="22"/>
        <v>0.30608763842237352</v>
      </c>
      <c r="R159" s="42">
        <f ca="1">ROUND(_xlfn.NORM.INV(Q159,'Inputs and Outputs'!C$17,'Inputs and Outputs'!C$18),0)</f>
        <v>100</v>
      </c>
      <c r="S159" s="42">
        <v>101</v>
      </c>
      <c r="T159" s="42">
        <f t="shared" ca="1" si="23"/>
        <v>100</v>
      </c>
      <c r="U159" s="42">
        <f ca="1">IF(T159&gt;'Inputs and Outputs'!C$7,T159-'Inputs and Outputs'!C$7,0)</f>
        <v>0</v>
      </c>
      <c r="V159" s="43">
        <f ca="1">(T159*'Inputs and Outputs'!C$8)-(U159*'Inputs and Outputs'!C$9)</f>
        <v>4000</v>
      </c>
      <c r="Y159" s="44">
        <v>157</v>
      </c>
      <c r="Z159" s="42" t="s">
        <v>29</v>
      </c>
      <c r="AA159" s="42">
        <f t="shared" ca="1" si="24"/>
        <v>0.72246780578078529</v>
      </c>
      <c r="AB159" s="42">
        <f ca="1">VLOOKUP(AA159,'Inputs and Outputs'!B$24:C$33,2)</f>
        <v>3</v>
      </c>
      <c r="AC159" s="42">
        <f t="shared" ca="1" si="25"/>
        <v>0.17925942709000131</v>
      </c>
      <c r="AD159" s="42">
        <f ca="1">ROUND(_xlfn.NORM.INV(AC159,'Inputs and Outputs'!C$19,'Inputs and Outputs'!C$20),0)</f>
        <v>100</v>
      </c>
      <c r="AE159" s="42">
        <v>101</v>
      </c>
      <c r="AF159" s="42">
        <f t="shared" ca="1" si="26"/>
        <v>100</v>
      </c>
      <c r="AG159" s="42">
        <f ca="1">IF(AF159&gt;'Inputs and Outputs'!C$7,AF159-'Inputs and Outputs'!C$7,0)</f>
        <v>0</v>
      </c>
      <c r="AH159" s="43">
        <f ca="1">(AF159*'Inputs and Outputs'!C$8)-(AG159*'Inputs and Outputs'!C$10)</f>
        <v>4000</v>
      </c>
    </row>
    <row r="160" spans="1:34" x14ac:dyDescent="0.35">
      <c r="A160" s="44">
        <v>158</v>
      </c>
      <c r="B160" s="42" t="s">
        <v>24</v>
      </c>
      <c r="C160" s="42">
        <f t="shared" ca="1" si="18"/>
        <v>0.85658183577465785</v>
      </c>
      <c r="D160" s="42">
        <f ca="1">VLOOKUP(C160,'Inputs and Outputs'!B$24:C$33,2,TRUE)</f>
        <v>4</v>
      </c>
      <c r="E160" s="42">
        <f t="shared" ca="1" si="19"/>
        <v>0.22336617211355658</v>
      </c>
      <c r="F160" s="42">
        <f ca="1">ROUND(_xlfn.NORM.INV(E160,'Inputs and Outputs'!C$15,'Inputs and Outputs'!C$16),0)</f>
        <v>96</v>
      </c>
      <c r="G160" s="42">
        <v>101</v>
      </c>
      <c r="H160" s="42">
        <f t="shared" ca="1" si="20"/>
        <v>96</v>
      </c>
      <c r="I160" s="42">
        <f ca="1">IF(H160&gt;'Inputs and Outputs'!C$7,H160-'Inputs and Outputs'!C$7,0)</f>
        <v>0</v>
      </c>
      <c r="J160" s="43">
        <f ca="1">(H160*'Inputs and Outputs'!C$8)-(I160*'Inputs and Outputs'!C$9)</f>
        <v>3840</v>
      </c>
      <c r="M160" s="44">
        <v>158</v>
      </c>
      <c r="N160" s="42" t="s">
        <v>26</v>
      </c>
      <c r="O160" s="42">
        <f t="shared" ca="1" si="21"/>
        <v>0.90479291251249438</v>
      </c>
      <c r="P160" s="42">
        <f ca="1">VLOOKUP(O160,'Inputs and Outputs'!B$24:C$33,2)</f>
        <v>5</v>
      </c>
      <c r="Q160" s="42">
        <f t="shared" ca="1" si="22"/>
        <v>0.15954780195694207</v>
      </c>
      <c r="R160" s="42">
        <f ca="1">ROUND(_xlfn.NORM.INV(Q160,'Inputs and Outputs'!C$17,'Inputs and Outputs'!C$18),0)</f>
        <v>98</v>
      </c>
      <c r="S160" s="42">
        <v>101</v>
      </c>
      <c r="T160" s="42">
        <f t="shared" ca="1" si="23"/>
        <v>98</v>
      </c>
      <c r="U160" s="42">
        <f ca="1">IF(T160&gt;'Inputs and Outputs'!C$7,T160-'Inputs and Outputs'!C$7,0)</f>
        <v>0</v>
      </c>
      <c r="V160" s="43">
        <f ca="1">(T160*'Inputs and Outputs'!C$8)-(U160*'Inputs and Outputs'!C$9)</f>
        <v>3920</v>
      </c>
      <c r="Y160" s="44">
        <v>158</v>
      </c>
      <c r="Z160" s="42" t="s">
        <v>29</v>
      </c>
      <c r="AA160" s="42">
        <f t="shared" ca="1" si="24"/>
        <v>0.97351171656060165</v>
      </c>
      <c r="AB160" s="42">
        <f ca="1">VLOOKUP(AA160,'Inputs and Outputs'!B$24:C$33,2)</f>
        <v>6</v>
      </c>
      <c r="AC160" s="42">
        <f t="shared" ca="1" si="25"/>
        <v>0.14027729472044992</v>
      </c>
      <c r="AD160" s="42">
        <f ca="1">ROUND(_xlfn.NORM.INV(AC160,'Inputs and Outputs'!C$19,'Inputs and Outputs'!C$20),0)</f>
        <v>100</v>
      </c>
      <c r="AE160" s="42">
        <v>101</v>
      </c>
      <c r="AF160" s="42">
        <f t="shared" ca="1" si="26"/>
        <v>100</v>
      </c>
      <c r="AG160" s="42">
        <f ca="1">IF(AF160&gt;'Inputs and Outputs'!C$7,AF160-'Inputs and Outputs'!C$7,0)</f>
        <v>0</v>
      </c>
      <c r="AH160" s="43">
        <f ca="1">(AF160*'Inputs and Outputs'!C$8)-(AG160*'Inputs and Outputs'!C$10)</f>
        <v>4000</v>
      </c>
    </row>
    <row r="161" spans="1:34" x14ac:dyDescent="0.35">
      <c r="A161" s="44">
        <v>159</v>
      </c>
      <c r="B161" s="42" t="s">
        <v>24</v>
      </c>
      <c r="C161" s="42">
        <f t="shared" ca="1" si="18"/>
        <v>0.31760846105798735</v>
      </c>
      <c r="D161" s="42">
        <f ca="1">VLOOKUP(C161,'Inputs and Outputs'!B$24:C$33,2,TRUE)</f>
        <v>1</v>
      </c>
      <c r="E161" s="42">
        <f t="shared" ca="1" si="19"/>
        <v>0.72231931908476488</v>
      </c>
      <c r="F161" s="42">
        <f ca="1">ROUND(_xlfn.NORM.INV(E161,'Inputs and Outputs'!C$15,'Inputs and Outputs'!C$16),0)</f>
        <v>105</v>
      </c>
      <c r="G161" s="42">
        <v>101</v>
      </c>
      <c r="H161" s="42">
        <f t="shared" ca="1" si="20"/>
        <v>101</v>
      </c>
      <c r="I161" s="42">
        <f ca="1">IF(H161&gt;'Inputs and Outputs'!C$7,H161-'Inputs and Outputs'!C$7,0)</f>
        <v>1</v>
      </c>
      <c r="J161" s="43">
        <f ca="1">(H161*'Inputs and Outputs'!C$8)-(I161*'Inputs and Outputs'!C$9)</f>
        <v>4015</v>
      </c>
      <c r="M161" s="44">
        <v>159</v>
      </c>
      <c r="N161" s="42" t="s">
        <v>26</v>
      </c>
      <c r="O161" s="42">
        <f t="shared" ca="1" si="21"/>
        <v>0.30412549710125403</v>
      </c>
      <c r="P161" s="42">
        <f ca="1">VLOOKUP(O161,'Inputs and Outputs'!B$24:C$33,2)</f>
        <v>1</v>
      </c>
      <c r="Q161" s="42">
        <f t="shared" ca="1" si="22"/>
        <v>0.84724607572557964</v>
      </c>
      <c r="R161" s="42">
        <f ca="1">ROUND(_xlfn.NORM.INV(Q161,'Inputs and Outputs'!C$17,'Inputs and Outputs'!C$18),0)</f>
        <v>108</v>
      </c>
      <c r="S161" s="42">
        <v>101</v>
      </c>
      <c r="T161" s="42">
        <f t="shared" ca="1" si="23"/>
        <v>101</v>
      </c>
      <c r="U161" s="42">
        <f ca="1">IF(T161&gt;'Inputs and Outputs'!C$7,T161-'Inputs and Outputs'!C$7,0)</f>
        <v>1</v>
      </c>
      <c r="V161" s="43">
        <f ca="1">(T161*'Inputs and Outputs'!C$8)-(U161*'Inputs and Outputs'!C$9)</f>
        <v>4015</v>
      </c>
      <c r="Y161" s="44">
        <v>159</v>
      </c>
      <c r="Z161" s="42" t="s">
        <v>29</v>
      </c>
      <c r="AA161" s="42">
        <f t="shared" ca="1" si="24"/>
        <v>0.51039960338617307</v>
      </c>
      <c r="AB161" s="42">
        <f ca="1">VLOOKUP(AA161,'Inputs and Outputs'!B$24:C$33,2)</f>
        <v>2</v>
      </c>
      <c r="AC161" s="42">
        <f t="shared" ca="1" si="25"/>
        <v>0.29384562891161925</v>
      </c>
      <c r="AD161" s="42">
        <f ca="1">ROUND(_xlfn.NORM.INV(AC161,'Inputs and Outputs'!C$19,'Inputs and Outputs'!C$20),0)</f>
        <v>102</v>
      </c>
      <c r="AE161" s="42">
        <v>101</v>
      </c>
      <c r="AF161" s="42">
        <f t="shared" ca="1" si="26"/>
        <v>101</v>
      </c>
      <c r="AG161" s="42">
        <f ca="1">IF(AF161&gt;'Inputs and Outputs'!C$7,AF161-'Inputs and Outputs'!C$7,0)</f>
        <v>1</v>
      </c>
      <c r="AH161" s="43">
        <f ca="1">(AF161*'Inputs and Outputs'!C$8)-(AG161*'Inputs and Outputs'!C$10)</f>
        <v>3840</v>
      </c>
    </row>
    <row r="162" spans="1:34" x14ac:dyDescent="0.35">
      <c r="A162" s="44">
        <v>160</v>
      </c>
      <c r="B162" s="42" t="s">
        <v>24</v>
      </c>
      <c r="C162" s="42">
        <f t="shared" ca="1" si="18"/>
        <v>0.69137659601551105</v>
      </c>
      <c r="D162" s="42">
        <f ca="1">VLOOKUP(C162,'Inputs and Outputs'!B$24:C$33,2,TRUE)</f>
        <v>3</v>
      </c>
      <c r="E162" s="42">
        <f t="shared" ca="1" si="19"/>
        <v>0.75907094093761707</v>
      </c>
      <c r="F162" s="42">
        <f ca="1">ROUND(_xlfn.NORM.INV(E162,'Inputs and Outputs'!C$15,'Inputs and Outputs'!C$16),0)</f>
        <v>105</v>
      </c>
      <c r="G162" s="42">
        <v>101</v>
      </c>
      <c r="H162" s="42">
        <f t="shared" ca="1" si="20"/>
        <v>101</v>
      </c>
      <c r="I162" s="42">
        <f ca="1">IF(H162&gt;'Inputs and Outputs'!C$7,H162-'Inputs and Outputs'!C$7,0)</f>
        <v>1</v>
      </c>
      <c r="J162" s="43">
        <f ca="1">(H162*'Inputs and Outputs'!C$8)-(I162*'Inputs and Outputs'!C$9)</f>
        <v>4015</v>
      </c>
      <c r="M162" s="44">
        <v>160</v>
      </c>
      <c r="N162" s="42" t="s">
        <v>26</v>
      </c>
      <c r="O162" s="42">
        <f t="shared" ca="1" si="21"/>
        <v>0.10048019895251825</v>
      </c>
      <c r="P162" s="42">
        <f ca="1">VLOOKUP(O162,'Inputs and Outputs'!B$24:C$33,2)</f>
        <v>0</v>
      </c>
      <c r="Q162" s="42">
        <f t="shared" ca="1" si="22"/>
        <v>0.80395174684427695</v>
      </c>
      <c r="R162" s="42">
        <f ca="1">ROUND(_xlfn.NORM.INV(Q162,'Inputs and Outputs'!C$17,'Inputs and Outputs'!C$18),0)</f>
        <v>107</v>
      </c>
      <c r="S162" s="42">
        <v>101</v>
      </c>
      <c r="T162" s="42">
        <f t="shared" ca="1" si="23"/>
        <v>101</v>
      </c>
      <c r="U162" s="42">
        <f ca="1">IF(T162&gt;'Inputs and Outputs'!C$7,T162-'Inputs and Outputs'!C$7,0)</f>
        <v>1</v>
      </c>
      <c r="V162" s="43">
        <f ca="1">(T162*'Inputs and Outputs'!C$8)-(U162*'Inputs and Outputs'!C$9)</f>
        <v>4015</v>
      </c>
      <c r="Y162" s="44">
        <v>160</v>
      </c>
      <c r="Z162" s="42" t="s">
        <v>29</v>
      </c>
      <c r="AA162" s="42">
        <f t="shared" ca="1" si="24"/>
        <v>0.7160319475658028</v>
      </c>
      <c r="AB162" s="42">
        <f ca="1">VLOOKUP(AA162,'Inputs and Outputs'!B$24:C$33,2)</f>
        <v>3</v>
      </c>
      <c r="AC162" s="42">
        <f t="shared" ca="1" si="25"/>
        <v>0.39380010539595545</v>
      </c>
      <c r="AD162" s="42">
        <f ca="1">ROUND(_xlfn.NORM.INV(AC162,'Inputs and Outputs'!C$19,'Inputs and Outputs'!C$20),0)</f>
        <v>104</v>
      </c>
      <c r="AE162" s="42">
        <v>101</v>
      </c>
      <c r="AF162" s="42">
        <f t="shared" ca="1" si="26"/>
        <v>101</v>
      </c>
      <c r="AG162" s="42">
        <f ca="1">IF(AF162&gt;'Inputs and Outputs'!C$7,AF162-'Inputs and Outputs'!C$7,0)</f>
        <v>1</v>
      </c>
      <c r="AH162" s="43">
        <f ca="1">(AF162*'Inputs and Outputs'!C$8)-(AG162*'Inputs and Outputs'!C$10)</f>
        <v>3840</v>
      </c>
    </row>
    <row r="163" spans="1:34" x14ac:dyDescent="0.35">
      <c r="A163" s="44">
        <v>161</v>
      </c>
      <c r="B163" s="42" t="s">
        <v>24</v>
      </c>
      <c r="C163" s="42">
        <f t="shared" ca="1" si="18"/>
        <v>0.69270687196073344</v>
      </c>
      <c r="D163" s="42">
        <f ca="1">VLOOKUP(C163,'Inputs and Outputs'!B$24:C$33,2,TRUE)</f>
        <v>3</v>
      </c>
      <c r="E163" s="42">
        <f t="shared" ca="1" si="19"/>
        <v>0.93679048312592172</v>
      </c>
      <c r="F163" s="42">
        <f ca="1">ROUND(_xlfn.NORM.INV(E163,'Inputs and Outputs'!C$15,'Inputs and Outputs'!C$16),0)</f>
        <v>110</v>
      </c>
      <c r="G163" s="42">
        <v>101</v>
      </c>
      <c r="H163" s="42">
        <f t="shared" ca="1" si="20"/>
        <v>101</v>
      </c>
      <c r="I163" s="42">
        <f ca="1">IF(H163&gt;'Inputs and Outputs'!C$7,H163-'Inputs and Outputs'!C$7,0)</f>
        <v>1</v>
      </c>
      <c r="J163" s="43">
        <f ca="1">(H163*'Inputs and Outputs'!C$8)-(I163*'Inputs and Outputs'!C$9)</f>
        <v>4015</v>
      </c>
      <c r="M163" s="44">
        <v>161</v>
      </c>
      <c r="N163" s="42" t="s">
        <v>26</v>
      </c>
      <c r="O163" s="42">
        <f t="shared" ca="1" si="21"/>
        <v>0.17950340185072799</v>
      </c>
      <c r="P163" s="42">
        <f ca="1">VLOOKUP(O163,'Inputs and Outputs'!B$24:C$33,2)</f>
        <v>1</v>
      </c>
      <c r="Q163" s="42">
        <f t="shared" ca="1" si="22"/>
        <v>0.74911198916462829</v>
      </c>
      <c r="R163" s="42">
        <f ca="1">ROUND(_xlfn.NORM.INV(Q163,'Inputs and Outputs'!C$17,'Inputs and Outputs'!C$18),0)</f>
        <v>106</v>
      </c>
      <c r="S163" s="42">
        <v>101</v>
      </c>
      <c r="T163" s="42">
        <f t="shared" ca="1" si="23"/>
        <v>101</v>
      </c>
      <c r="U163" s="42">
        <f ca="1">IF(T163&gt;'Inputs and Outputs'!C$7,T163-'Inputs and Outputs'!C$7,0)</f>
        <v>1</v>
      </c>
      <c r="V163" s="43">
        <f ca="1">(T163*'Inputs and Outputs'!C$8)-(U163*'Inputs and Outputs'!C$9)</f>
        <v>4015</v>
      </c>
      <c r="Y163" s="44">
        <v>161</v>
      </c>
      <c r="Z163" s="42" t="s">
        <v>29</v>
      </c>
      <c r="AA163" s="42">
        <f t="shared" ca="1" si="24"/>
        <v>0.77420651362685267</v>
      </c>
      <c r="AB163" s="42">
        <f ca="1">VLOOKUP(AA163,'Inputs and Outputs'!B$24:C$33,2)</f>
        <v>4</v>
      </c>
      <c r="AC163" s="42">
        <f t="shared" ca="1" si="25"/>
        <v>0.30720971963563282</v>
      </c>
      <c r="AD163" s="42">
        <f ca="1">ROUND(_xlfn.NORM.INV(AC163,'Inputs and Outputs'!C$19,'Inputs and Outputs'!C$20),0)</f>
        <v>102</v>
      </c>
      <c r="AE163" s="42">
        <v>101</v>
      </c>
      <c r="AF163" s="42">
        <f t="shared" ca="1" si="26"/>
        <v>101</v>
      </c>
      <c r="AG163" s="42">
        <f ca="1">IF(AF163&gt;'Inputs and Outputs'!C$7,AF163-'Inputs and Outputs'!C$7,0)</f>
        <v>1</v>
      </c>
      <c r="AH163" s="43">
        <f ca="1">(AF163*'Inputs and Outputs'!C$8)-(AG163*'Inputs and Outputs'!C$10)</f>
        <v>3840</v>
      </c>
    </row>
    <row r="164" spans="1:34" x14ac:dyDescent="0.35">
      <c r="A164" s="44">
        <v>162</v>
      </c>
      <c r="B164" s="42" t="s">
        <v>24</v>
      </c>
      <c r="C164" s="42">
        <f t="shared" ca="1" si="18"/>
        <v>0.78047973005437421</v>
      </c>
      <c r="D164" s="42">
        <f ca="1">VLOOKUP(C164,'Inputs and Outputs'!B$24:C$33,2,TRUE)</f>
        <v>4</v>
      </c>
      <c r="E164" s="42">
        <f t="shared" ca="1" si="19"/>
        <v>0.93508032671822439</v>
      </c>
      <c r="F164" s="42">
        <f ca="1">ROUND(_xlfn.NORM.INV(E164,'Inputs and Outputs'!C$15,'Inputs and Outputs'!C$16),0)</f>
        <v>110</v>
      </c>
      <c r="G164" s="42">
        <v>101</v>
      </c>
      <c r="H164" s="42">
        <f t="shared" ca="1" si="20"/>
        <v>101</v>
      </c>
      <c r="I164" s="42">
        <f ca="1">IF(H164&gt;'Inputs and Outputs'!C$7,H164-'Inputs and Outputs'!C$7,0)</f>
        <v>1</v>
      </c>
      <c r="J164" s="43">
        <f ca="1">(H164*'Inputs and Outputs'!C$8)-(I164*'Inputs and Outputs'!C$9)</f>
        <v>4015</v>
      </c>
      <c r="M164" s="44">
        <v>162</v>
      </c>
      <c r="N164" s="42" t="s">
        <v>26</v>
      </c>
      <c r="O164" s="42">
        <f t="shared" ca="1" si="21"/>
        <v>0.57960987748644099</v>
      </c>
      <c r="P164" s="42">
        <f ca="1">VLOOKUP(O164,'Inputs and Outputs'!B$24:C$33,2)</f>
        <v>2</v>
      </c>
      <c r="Q164" s="42">
        <f t="shared" ca="1" si="22"/>
        <v>0.53040371287344734</v>
      </c>
      <c r="R164" s="42">
        <f ca="1">ROUND(_xlfn.NORM.INV(Q164,'Inputs and Outputs'!C$17,'Inputs and Outputs'!C$18),0)</f>
        <v>103</v>
      </c>
      <c r="S164" s="42">
        <v>101</v>
      </c>
      <c r="T164" s="42">
        <f t="shared" ca="1" si="23"/>
        <v>101</v>
      </c>
      <c r="U164" s="42">
        <f ca="1">IF(T164&gt;'Inputs and Outputs'!C$7,T164-'Inputs and Outputs'!C$7,0)</f>
        <v>1</v>
      </c>
      <c r="V164" s="43">
        <f ca="1">(T164*'Inputs and Outputs'!C$8)-(U164*'Inputs and Outputs'!C$9)</f>
        <v>4015</v>
      </c>
      <c r="Y164" s="44">
        <v>162</v>
      </c>
      <c r="Z164" s="42" t="s">
        <v>29</v>
      </c>
      <c r="AA164" s="42">
        <f t="shared" ca="1" si="24"/>
        <v>0.6769582599425934</v>
      </c>
      <c r="AB164" s="42">
        <f ca="1">VLOOKUP(AA164,'Inputs and Outputs'!B$24:C$33,2)</f>
        <v>3</v>
      </c>
      <c r="AC164" s="42">
        <f t="shared" ca="1" si="25"/>
        <v>0.90909523347437926</v>
      </c>
      <c r="AD164" s="42">
        <f ca="1">ROUND(_xlfn.NORM.INV(AC164,'Inputs and Outputs'!C$19,'Inputs and Outputs'!C$20),0)</f>
        <v>112</v>
      </c>
      <c r="AE164" s="42">
        <v>101</v>
      </c>
      <c r="AF164" s="42">
        <f t="shared" ca="1" si="26"/>
        <v>101</v>
      </c>
      <c r="AG164" s="42">
        <f ca="1">IF(AF164&gt;'Inputs and Outputs'!C$7,AF164-'Inputs and Outputs'!C$7,0)</f>
        <v>1</v>
      </c>
      <c r="AH164" s="43">
        <f ca="1">(AF164*'Inputs and Outputs'!C$8)-(AG164*'Inputs and Outputs'!C$10)</f>
        <v>3840</v>
      </c>
    </row>
    <row r="165" spans="1:34" x14ac:dyDescent="0.35">
      <c r="A165" s="44">
        <v>163</v>
      </c>
      <c r="B165" s="42" t="s">
        <v>24</v>
      </c>
      <c r="C165" s="42">
        <f t="shared" ca="1" si="18"/>
        <v>6.9599924901230237E-2</v>
      </c>
      <c r="D165" s="42">
        <f ca="1">VLOOKUP(C165,'Inputs and Outputs'!B$24:C$33,2,TRUE)</f>
        <v>0</v>
      </c>
      <c r="E165" s="42">
        <f t="shared" ca="1" si="19"/>
        <v>0.41395854358572814</v>
      </c>
      <c r="F165" s="42">
        <f ca="1">ROUND(_xlfn.NORM.INV(E165,'Inputs and Outputs'!C$15,'Inputs and Outputs'!C$16),0)</f>
        <v>100</v>
      </c>
      <c r="G165" s="42">
        <v>101</v>
      </c>
      <c r="H165" s="42">
        <f t="shared" ca="1" si="20"/>
        <v>100</v>
      </c>
      <c r="I165" s="42">
        <f ca="1">IF(H165&gt;'Inputs and Outputs'!C$7,H165-'Inputs and Outputs'!C$7,0)</f>
        <v>0</v>
      </c>
      <c r="J165" s="43">
        <f ca="1">(H165*'Inputs and Outputs'!C$8)-(I165*'Inputs and Outputs'!C$9)</f>
        <v>4000</v>
      </c>
      <c r="M165" s="44">
        <v>163</v>
      </c>
      <c r="N165" s="42" t="s">
        <v>26</v>
      </c>
      <c r="O165" s="42">
        <f t="shared" ca="1" si="21"/>
        <v>0.19114044606841674</v>
      </c>
      <c r="P165" s="42">
        <f ca="1">VLOOKUP(O165,'Inputs and Outputs'!B$24:C$33,2)</f>
        <v>1</v>
      </c>
      <c r="Q165" s="42">
        <f t="shared" ca="1" si="22"/>
        <v>0.84862043976090928</v>
      </c>
      <c r="R165" s="42">
        <f ca="1">ROUND(_xlfn.NORM.INV(Q165,'Inputs and Outputs'!C$17,'Inputs and Outputs'!C$18),0)</f>
        <v>108</v>
      </c>
      <c r="S165" s="42">
        <v>101</v>
      </c>
      <c r="T165" s="42">
        <f t="shared" ca="1" si="23"/>
        <v>101</v>
      </c>
      <c r="U165" s="42">
        <f ca="1">IF(T165&gt;'Inputs and Outputs'!C$7,T165-'Inputs and Outputs'!C$7,0)</f>
        <v>1</v>
      </c>
      <c r="V165" s="43">
        <f ca="1">(T165*'Inputs and Outputs'!C$8)-(U165*'Inputs and Outputs'!C$9)</f>
        <v>4015</v>
      </c>
      <c r="Y165" s="44">
        <v>163</v>
      </c>
      <c r="Z165" s="42" t="s">
        <v>29</v>
      </c>
      <c r="AA165" s="42">
        <f t="shared" ca="1" si="24"/>
        <v>0.60751462205254736</v>
      </c>
      <c r="AB165" s="42">
        <f ca="1">VLOOKUP(AA165,'Inputs and Outputs'!B$24:C$33,2)</f>
        <v>3</v>
      </c>
      <c r="AC165" s="42">
        <f t="shared" ca="1" si="25"/>
        <v>0.62191534930000014</v>
      </c>
      <c r="AD165" s="42">
        <f ca="1">ROUND(_xlfn.NORM.INV(AC165,'Inputs and Outputs'!C$19,'Inputs and Outputs'!C$20),0)</f>
        <v>107</v>
      </c>
      <c r="AE165" s="42">
        <v>101</v>
      </c>
      <c r="AF165" s="42">
        <f t="shared" ca="1" si="26"/>
        <v>101</v>
      </c>
      <c r="AG165" s="42">
        <f ca="1">IF(AF165&gt;'Inputs and Outputs'!C$7,AF165-'Inputs and Outputs'!C$7,0)</f>
        <v>1</v>
      </c>
      <c r="AH165" s="43">
        <f ca="1">(AF165*'Inputs and Outputs'!C$8)-(AG165*'Inputs and Outputs'!C$10)</f>
        <v>3840</v>
      </c>
    </row>
    <row r="166" spans="1:34" x14ac:dyDescent="0.35">
      <c r="A166" s="44">
        <v>164</v>
      </c>
      <c r="B166" s="42" t="s">
        <v>24</v>
      </c>
      <c r="C166" s="42">
        <f t="shared" ca="1" si="18"/>
        <v>0.66448380058069634</v>
      </c>
      <c r="D166" s="42">
        <f ca="1">VLOOKUP(C166,'Inputs and Outputs'!B$24:C$33,2,TRUE)</f>
        <v>3</v>
      </c>
      <c r="E166" s="42">
        <f t="shared" ca="1" si="19"/>
        <v>0.87723263347166425</v>
      </c>
      <c r="F166" s="42">
        <f ca="1">ROUND(_xlfn.NORM.INV(E166,'Inputs and Outputs'!C$15,'Inputs and Outputs'!C$16),0)</f>
        <v>108</v>
      </c>
      <c r="G166" s="42">
        <v>101</v>
      </c>
      <c r="H166" s="42">
        <f t="shared" ca="1" si="20"/>
        <v>101</v>
      </c>
      <c r="I166" s="42">
        <f ca="1">IF(H166&gt;'Inputs and Outputs'!C$7,H166-'Inputs and Outputs'!C$7,0)</f>
        <v>1</v>
      </c>
      <c r="J166" s="43">
        <f ca="1">(H166*'Inputs and Outputs'!C$8)-(I166*'Inputs and Outputs'!C$9)</f>
        <v>4015</v>
      </c>
      <c r="M166" s="44">
        <v>164</v>
      </c>
      <c r="N166" s="42" t="s">
        <v>26</v>
      </c>
      <c r="O166" s="42">
        <f t="shared" ca="1" si="21"/>
        <v>0.42194825980521888</v>
      </c>
      <c r="P166" s="42">
        <f ca="1">VLOOKUP(O166,'Inputs and Outputs'!B$24:C$33,2)</f>
        <v>2</v>
      </c>
      <c r="Q166" s="42">
        <f t="shared" ca="1" si="22"/>
        <v>0.63821309376857072</v>
      </c>
      <c r="R166" s="42">
        <f ca="1">ROUND(_xlfn.NORM.INV(Q166,'Inputs and Outputs'!C$17,'Inputs and Outputs'!C$18),0)</f>
        <v>105</v>
      </c>
      <c r="S166" s="42">
        <v>101</v>
      </c>
      <c r="T166" s="42">
        <f t="shared" ca="1" si="23"/>
        <v>101</v>
      </c>
      <c r="U166" s="42">
        <f ca="1">IF(T166&gt;'Inputs and Outputs'!C$7,T166-'Inputs and Outputs'!C$7,0)</f>
        <v>1</v>
      </c>
      <c r="V166" s="43">
        <f ca="1">(T166*'Inputs and Outputs'!C$8)-(U166*'Inputs and Outputs'!C$9)</f>
        <v>4015</v>
      </c>
      <c r="Y166" s="44">
        <v>164</v>
      </c>
      <c r="Z166" s="42" t="s">
        <v>29</v>
      </c>
      <c r="AA166" s="42">
        <f t="shared" ca="1" si="24"/>
        <v>0.81691464738207431</v>
      </c>
      <c r="AB166" s="42">
        <f ca="1">VLOOKUP(AA166,'Inputs and Outputs'!B$24:C$33,2)</f>
        <v>4</v>
      </c>
      <c r="AC166" s="42">
        <f t="shared" ca="1" si="25"/>
        <v>0.59524082374546916</v>
      </c>
      <c r="AD166" s="42">
        <f ca="1">ROUND(_xlfn.NORM.INV(AC166,'Inputs and Outputs'!C$19,'Inputs and Outputs'!C$20),0)</f>
        <v>106</v>
      </c>
      <c r="AE166" s="42">
        <v>101</v>
      </c>
      <c r="AF166" s="42">
        <f t="shared" ca="1" si="26"/>
        <v>101</v>
      </c>
      <c r="AG166" s="42">
        <f ca="1">IF(AF166&gt;'Inputs and Outputs'!C$7,AF166-'Inputs and Outputs'!C$7,0)</f>
        <v>1</v>
      </c>
      <c r="AH166" s="43">
        <f ca="1">(AF166*'Inputs and Outputs'!C$8)-(AG166*'Inputs and Outputs'!C$10)</f>
        <v>3840</v>
      </c>
    </row>
    <row r="167" spans="1:34" x14ac:dyDescent="0.35">
      <c r="A167" s="44">
        <v>165</v>
      </c>
      <c r="B167" s="42" t="s">
        <v>24</v>
      </c>
      <c r="C167" s="42">
        <f t="shared" ca="1" si="18"/>
        <v>0.32089338926800259</v>
      </c>
      <c r="D167" s="42">
        <f ca="1">VLOOKUP(C167,'Inputs and Outputs'!B$24:C$33,2,TRUE)</f>
        <v>1</v>
      </c>
      <c r="E167" s="42">
        <f t="shared" ca="1" si="19"/>
        <v>0.30336883892470878</v>
      </c>
      <c r="F167" s="42">
        <f ca="1">ROUND(_xlfn.NORM.INV(E167,'Inputs and Outputs'!C$15,'Inputs and Outputs'!C$16),0)</f>
        <v>98</v>
      </c>
      <c r="G167" s="42">
        <v>101</v>
      </c>
      <c r="H167" s="42">
        <f t="shared" ca="1" si="20"/>
        <v>98</v>
      </c>
      <c r="I167" s="42">
        <f ca="1">IF(H167&gt;'Inputs and Outputs'!C$7,H167-'Inputs and Outputs'!C$7,0)</f>
        <v>0</v>
      </c>
      <c r="J167" s="43">
        <f ca="1">(H167*'Inputs and Outputs'!C$8)-(I167*'Inputs and Outputs'!C$9)</f>
        <v>3920</v>
      </c>
      <c r="M167" s="44">
        <v>165</v>
      </c>
      <c r="N167" s="42" t="s">
        <v>26</v>
      </c>
      <c r="O167" s="42">
        <f t="shared" ca="1" si="21"/>
        <v>2.6554849280620463E-2</v>
      </c>
      <c r="P167" s="42">
        <f ca="1">VLOOKUP(O167,'Inputs and Outputs'!B$24:C$33,2)</f>
        <v>0</v>
      </c>
      <c r="Q167" s="42">
        <f t="shared" ca="1" si="22"/>
        <v>0.97310641013381771</v>
      </c>
      <c r="R167" s="42">
        <f ca="1">ROUND(_xlfn.NORM.INV(Q167,'Inputs and Outputs'!C$17,'Inputs and Outputs'!C$18),0)</f>
        <v>113</v>
      </c>
      <c r="S167" s="42">
        <v>101</v>
      </c>
      <c r="T167" s="42">
        <f t="shared" ca="1" si="23"/>
        <v>101</v>
      </c>
      <c r="U167" s="42">
        <f ca="1">IF(T167&gt;'Inputs and Outputs'!C$7,T167-'Inputs and Outputs'!C$7,0)</f>
        <v>1</v>
      </c>
      <c r="V167" s="43">
        <f ca="1">(T167*'Inputs and Outputs'!C$8)-(U167*'Inputs and Outputs'!C$9)</f>
        <v>4015</v>
      </c>
      <c r="Y167" s="44">
        <v>165</v>
      </c>
      <c r="Z167" s="42" t="s">
        <v>29</v>
      </c>
      <c r="AA167" s="42">
        <f t="shared" ca="1" si="24"/>
        <v>2.4523104744535007E-2</v>
      </c>
      <c r="AB167" s="42">
        <f ca="1">VLOOKUP(AA167,'Inputs and Outputs'!B$24:C$33,2)</f>
        <v>0</v>
      </c>
      <c r="AC167" s="42">
        <f t="shared" ca="1" si="25"/>
        <v>6.8609687863587787E-2</v>
      </c>
      <c r="AD167" s="42">
        <f ca="1">ROUND(_xlfn.NORM.INV(AC167,'Inputs and Outputs'!C$19,'Inputs and Outputs'!C$20),0)</f>
        <v>98</v>
      </c>
      <c r="AE167" s="42">
        <v>101</v>
      </c>
      <c r="AF167" s="42">
        <f t="shared" ca="1" si="26"/>
        <v>98</v>
      </c>
      <c r="AG167" s="42">
        <f ca="1">IF(AF167&gt;'Inputs and Outputs'!C$7,AF167-'Inputs and Outputs'!C$7,0)</f>
        <v>0</v>
      </c>
      <c r="AH167" s="43">
        <f ca="1">(AF167*'Inputs and Outputs'!C$8)-(AG167*'Inputs and Outputs'!C$10)</f>
        <v>3920</v>
      </c>
    </row>
    <row r="168" spans="1:34" x14ac:dyDescent="0.35">
      <c r="A168" s="44">
        <v>166</v>
      </c>
      <c r="B168" s="42" t="s">
        <v>24</v>
      </c>
      <c r="C168" s="42">
        <f t="shared" ca="1" si="18"/>
        <v>0.63741707030460792</v>
      </c>
      <c r="D168" s="42">
        <f ca="1">VLOOKUP(C168,'Inputs and Outputs'!B$24:C$33,2,TRUE)</f>
        <v>3</v>
      </c>
      <c r="E168" s="42">
        <f t="shared" ca="1" si="19"/>
        <v>0.71833096797598428</v>
      </c>
      <c r="F168" s="42">
        <f ca="1">ROUND(_xlfn.NORM.INV(E168,'Inputs and Outputs'!C$15,'Inputs and Outputs'!C$16),0)</f>
        <v>104</v>
      </c>
      <c r="G168" s="42">
        <v>101</v>
      </c>
      <c r="H168" s="42">
        <f t="shared" ca="1" si="20"/>
        <v>101</v>
      </c>
      <c r="I168" s="42">
        <f ca="1">IF(H168&gt;'Inputs and Outputs'!C$7,H168-'Inputs and Outputs'!C$7,0)</f>
        <v>1</v>
      </c>
      <c r="J168" s="43">
        <f ca="1">(H168*'Inputs and Outputs'!C$8)-(I168*'Inputs and Outputs'!C$9)</f>
        <v>4015</v>
      </c>
      <c r="M168" s="44">
        <v>166</v>
      </c>
      <c r="N168" s="42" t="s">
        <v>26</v>
      </c>
      <c r="O168" s="42">
        <f t="shared" ca="1" si="21"/>
        <v>4.0734946260885696E-2</v>
      </c>
      <c r="P168" s="42">
        <f ca="1">VLOOKUP(O168,'Inputs and Outputs'!B$24:C$33,2)</f>
        <v>0</v>
      </c>
      <c r="Q168" s="42">
        <f t="shared" ca="1" si="22"/>
        <v>0.24213378693229615</v>
      </c>
      <c r="R168" s="42">
        <f ca="1">ROUND(_xlfn.NORM.INV(Q168,'Inputs and Outputs'!C$17,'Inputs and Outputs'!C$18),0)</f>
        <v>100</v>
      </c>
      <c r="S168" s="42">
        <v>101</v>
      </c>
      <c r="T168" s="42">
        <f t="shared" ca="1" si="23"/>
        <v>100</v>
      </c>
      <c r="U168" s="42">
        <f ca="1">IF(T168&gt;'Inputs and Outputs'!C$7,T168-'Inputs and Outputs'!C$7,0)</f>
        <v>0</v>
      </c>
      <c r="V168" s="43">
        <f ca="1">(T168*'Inputs and Outputs'!C$8)-(U168*'Inputs and Outputs'!C$9)</f>
        <v>4000</v>
      </c>
      <c r="Y168" s="44">
        <v>166</v>
      </c>
      <c r="Z168" s="42" t="s">
        <v>29</v>
      </c>
      <c r="AA168" s="42">
        <f t="shared" ca="1" si="24"/>
        <v>9.362748728710113E-2</v>
      </c>
      <c r="AB168" s="42">
        <f ca="1">VLOOKUP(AA168,'Inputs and Outputs'!B$24:C$33,2)</f>
        <v>0</v>
      </c>
      <c r="AC168" s="42">
        <f t="shared" ca="1" si="25"/>
        <v>0.42648413628616944</v>
      </c>
      <c r="AD168" s="42">
        <f ca="1">ROUND(_xlfn.NORM.INV(AC168,'Inputs and Outputs'!C$19,'Inputs and Outputs'!C$20),0)</f>
        <v>104</v>
      </c>
      <c r="AE168" s="42">
        <v>101</v>
      </c>
      <c r="AF168" s="42">
        <f t="shared" ca="1" si="26"/>
        <v>101</v>
      </c>
      <c r="AG168" s="42">
        <f ca="1">IF(AF168&gt;'Inputs and Outputs'!C$7,AF168-'Inputs and Outputs'!C$7,0)</f>
        <v>1</v>
      </c>
      <c r="AH168" s="43">
        <f ca="1">(AF168*'Inputs and Outputs'!C$8)-(AG168*'Inputs and Outputs'!C$10)</f>
        <v>3840</v>
      </c>
    </row>
    <row r="169" spans="1:34" x14ac:dyDescent="0.35">
      <c r="A169" s="44">
        <v>167</v>
      </c>
      <c r="B169" s="42" t="s">
        <v>24</v>
      </c>
      <c r="C169" s="42">
        <f t="shared" ca="1" si="18"/>
        <v>0.79875220438268102</v>
      </c>
      <c r="D169" s="42">
        <f ca="1">VLOOKUP(C169,'Inputs and Outputs'!B$24:C$33,2,TRUE)</f>
        <v>4</v>
      </c>
      <c r="E169" s="42">
        <f t="shared" ca="1" si="19"/>
        <v>0.79311506739775584</v>
      </c>
      <c r="F169" s="42">
        <f ca="1">ROUND(_xlfn.NORM.INV(E169,'Inputs and Outputs'!C$15,'Inputs and Outputs'!C$16),0)</f>
        <v>106</v>
      </c>
      <c r="G169" s="42">
        <v>101</v>
      </c>
      <c r="H169" s="42">
        <f t="shared" ca="1" si="20"/>
        <v>101</v>
      </c>
      <c r="I169" s="42">
        <f ca="1">IF(H169&gt;'Inputs and Outputs'!C$7,H169-'Inputs and Outputs'!C$7,0)</f>
        <v>1</v>
      </c>
      <c r="J169" s="43">
        <f ca="1">(H169*'Inputs and Outputs'!C$8)-(I169*'Inputs and Outputs'!C$9)</f>
        <v>4015</v>
      </c>
      <c r="M169" s="44">
        <v>167</v>
      </c>
      <c r="N169" s="42" t="s">
        <v>26</v>
      </c>
      <c r="O169" s="42">
        <f t="shared" ca="1" si="21"/>
        <v>0.19712175397156184</v>
      </c>
      <c r="P169" s="42">
        <f ca="1">VLOOKUP(O169,'Inputs and Outputs'!B$24:C$33,2)</f>
        <v>1</v>
      </c>
      <c r="Q169" s="42">
        <f t="shared" ca="1" si="22"/>
        <v>0.45517060699572176</v>
      </c>
      <c r="R169" s="42">
        <f ca="1">ROUND(_xlfn.NORM.INV(Q169,'Inputs and Outputs'!C$17,'Inputs and Outputs'!C$18),0)</f>
        <v>102</v>
      </c>
      <c r="S169" s="42">
        <v>101</v>
      </c>
      <c r="T169" s="42">
        <f t="shared" ca="1" si="23"/>
        <v>101</v>
      </c>
      <c r="U169" s="42">
        <f ca="1">IF(T169&gt;'Inputs and Outputs'!C$7,T169-'Inputs and Outputs'!C$7,0)</f>
        <v>1</v>
      </c>
      <c r="V169" s="43">
        <f ca="1">(T169*'Inputs and Outputs'!C$8)-(U169*'Inputs and Outputs'!C$9)</f>
        <v>4015</v>
      </c>
      <c r="Y169" s="44">
        <v>167</v>
      </c>
      <c r="Z169" s="42" t="s">
        <v>29</v>
      </c>
      <c r="AA169" s="42">
        <f t="shared" ca="1" si="24"/>
        <v>0.80543950694995736</v>
      </c>
      <c r="AB169" s="42">
        <f ca="1">VLOOKUP(AA169,'Inputs and Outputs'!B$24:C$33,2)</f>
        <v>4</v>
      </c>
      <c r="AC169" s="42">
        <f t="shared" ca="1" si="25"/>
        <v>0.43483483892641417</v>
      </c>
      <c r="AD169" s="42">
        <f ca="1">ROUND(_xlfn.NORM.INV(AC169,'Inputs and Outputs'!C$19,'Inputs and Outputs'!C$20),0)</f>
        <v>104</v>
      </c>
      <c r="AE169" s="42">
        <v>101</v>
      </c>
      <c r="AF169" s="42">
        <f t="shared" ca="1" si="26"/>
        <v>101</v>
      </c>
      <c r="AG169" s="42">
        <f ca="1">IF(AF169&gt;'Inputs and Outputs'!C$7,AF169-'Inputs and Outputs'!C$7,0)</f>
        <v>1</v>
      </c>
      <c r="AH169" s="43">
        <f ca="1">(AF169*'Inputs and Outputs'!C$8)-(AG169*'Inputs and Outputs'!C$10)</f>
        <v>3840</v>
      </c>
    </row>
    <row r="170" spans="1:34" x14ac:dyDescent="0.35">
      <c r="A170" s="44">
        <v>168</v>
      </c>
      <c r="B170" s="42" t="s">
        <v>24</v>
      </c>
      <c r="C170" s="42">
        <f t="shared" ca="1" si="18"/>
        <v>0.74250206807911612</v>
      </c>
      <c r="D170" s="42">
        <f ca="1">VLOOKUP(C170,'Inputs and Outputs'!B$24:C$33,2,TRUE)</f>
        <v>3</v>
      </c>
      <c r="E170" s="42">
        <f t="shared" ca="1" si="19"/>
        <v>0.24139492347877145</v>
      </c>
      <c r="F170" s="42">
        <f ca="1">ROUND(_xlfn.NORM.INV(E170,'Inputs and Outputs'!C$15,'Inputs and Outputs'!C$16),0)</f>
        <v>97</v>
      </c>
      <c r="G170" s="42">
        <v>101</v>
      </c>
      <c r="H170" s="42">
        <f t="shared" ca="1" si="20"/>
        <v>97</v>
      </c>
      <c r="I170" s="42">
        <f ca="1">IF(H170&gt;'Inputs and Outputs'!C$7,H170-'Inputs and Outputs'!C$7,0)</f>
        <v>0</v>
      </c>
      <c r="J170" s="43">
        <f ca="1">(H170*'Inputs and Outputs'!C$8)-(I170*'Inputs and Outputs'!C$9)</f>
        <v>3880</v>
      </c>
      <c r="M170" s="44">
        <v>168</v>
      </c>
      <c r="N170" s="42" t="s">
        <v>26</v>
      </c>
      <c r="O170" s="42">
        <f t="shared" ca="1" si="21"/>
        <v>0.97133341417281049</v>
      </c>
      <c r="P170" s="42">
        <f ca="1">VLOOKUP(O170,'Inputs and Outputs'!B$24:C$33,2)</f>
        <v>6</v>
      </c>
      <c r="Q170" s="42">
        <f t="shared" ca="1" si="22"/>
        <v>0.31723471355586785</v>
      </c>
      <c r="R170" s="42">
        <f ca="1">ROUND(_xlfn.NORM.INV(Q170,'Inputs and Outputs'!C$17,'Inputs and Outputs'!C$18),0)</f>
        <v>101</v>
      </c>
      <c r="S170" s="42">
        <v>101</v>
      </c>
      <c r="T170" s="42">
        <f t="shared" ca="1" si="23"/>
        <v>101</v>
      </c>
      <c r="U170" s="42">
        <f ca="1">IF(T170&gt;'Inputs and Outputs'!C$7,T170-'Inputs and Outputs'!C$7,0)</f>
        <v>1</v>
      </c>
      <c r="V170" s="43">
        <f ca="1">(T170*'Inputs and Outputs'!C$8)-(U170*'Inputs and Outputs'!C$9)</f>
        <v>4015</v>
      </c>
      <c r="Y170" s="44">
        <v>168</v>
      </c>
      <c r="Z170" s="42" t="s">
        <v>29</v>
      </c>
      <c r="AA170" s="42">
        <f t="shared" ca="1" si="24"/>
        <v>0.48088990475346427</v>
      </c>
      <c r="AB170" s="42">
        <f ca="1">VLOOKUP(AA170,'Inputs and Outputs'!B$24:C$33,2)</f>
        <v>2</v>
      </c>
      <c r="AC170" s="42">
        <f t="shared" ca="1" si="25"/>
        <v>7.1644811322887914E-2</v>
      </c>
      <c r="AD170" s="42">
        <f ca="1">ROUND(_xlfn.NORM.INV(AC170,'Inputs and Outputs'!C$19,'Inputs and Outputs'!C$20),0)</f>
        <v>98</v>
      </c>
      <c r="AE170" s="42">
        <v>101</v>
      </c>
      <c r="AF170" s="42">
        <f t="shared" ca="1" si="26"/>
        <v>98</v>
      </c>
      <c r="AG170" s="42">
        <f ca="1">IF(AF170&gt;'Inputs and Outputs'!C$7,AF170-'Inputs and Outputs'!C$7,0)</f>
        <v>0</v>
      </c>
      <c r="AH170" s="43">
        <f ca="1">(AF170*'Inputs and Outputs'!C$8)-(AG170*'Inputs and Outputs'!C$10)</f>
        <v>3920</v>
      </c>
    </row>
    <row r="171" spans="1:34" x14ac:dyDescent="0.35">
      <c r="A171" s="44">
        <v>169</v>
      </c>
      <c r="B171" s="42" t="s">
        <v>24</v>
      </c>
      <c r="C171" s="42">
        <f t="shared" ca="1" si="18"/>
        <v>6.51412901816949E-2</v>
      </c>
      <c r="D171" s="42">
        <f ca="1">VLOOKUP(C171,'Inputs and Outputs'!B$24:C$33,2,TRUE)</f>
        <v>0</v>
      </c>
      <c r="E171" s="42">
        <f t="shared" ca="1" si="19"/>
        <v>8.3121347015288727E-2</v>
      </c>
      <c r="F171" s="42">
        <f ca="1">ROUND(_xlfn.NORM.INV(E171,'Inputs and Outputs'!C$15,'Inputs and Outputs'!C$16),0)</f>
        <v>93</v>
      </c>
      <c r="G171" s="42">
        <v>101</v>
      </c>
      <c r="H171" s="42">
        <f t="shared" ca="1" si="20"/>
        <v>93</v>
      </c>
      <c r="I171" s="42">
        <f ca="1">IF(H171&gt;'Inputs and Outputs'!C$7,H171-'Inputs and Outputs'!C$7,0)</f>
        <v>0</v>
      </c>
      <c r="J171" s="43">
        <f ca="1">(H171*'Inputs and Outputs'!C$8)-(I171*'Inputs and Outputs'!C$9)</f>
        <v>3720</v>
      </c>
      <c r="M171" s="44">
        <v>169</v>
      </c>
      <c r="N171" s="42" t="s">
        <v>26</v>
      </c>
      <c r="O171" s="42">
        <f t="shared" ca="1" si="21"/>
        <v>0.36695481064339308</v>
      </c>
      <c r="P171" s="42">
        <f ca="1">VLOOKUP(O171,'Inputs and Outputs'!B$24:C$33,2)</f>
        <v>1</v>
      </c>
      <c r="Q171" s="42">
        <f t="shared" ca="1" si="22"/>
        <v>0.91336194883305544</v>
      </c>
      <c r="R171" s="42">
        <f ca="1">ROUND(_xlfn.NORM.INV(Q171,'Inputs and Outputs'!C$17,'Inputs and Outputs'!C$18),0)</f>
        <v>110</v>
      </c>
      <c r="S171" s="42">
        <v>101</v>
      </c>
      <c r="T171" s="42">
        <f t="shared" ca="1" si="23"/>
        <v>101</v>
      </c>
      <c r="U171" s="42">
        <f ca="1">IF(T171&gt;'Inputs and Outputs'!C$7,T171-'Inputs and Outputs'!C$7,0)</f>
        <v>1</v>
      </c>
      <c r="V171" s="43">
        <f ca="1">(T171*'Inputs and Outputs'!C$8)-(U171*'Inputs and Outputs'!C$9)</f>
        <v>4015</v>
      </c>
      <c r="Y171" s="44">
        <v>169</v>
      </c>
      <c r="Z171" s="42" t="s">
        <v>29</v>
      </c>
      <c r="AA171" s="42">
        <f t="shared" ca="1" si="24"/>
        <v>0.1966111629044861</v>
      </c>
      <c r="AB171" s="42">
        <f ca="1">VLOOKUP(AA171,'Inputs and Outputs'!B$24:C$33,2)</f>
        <v>1</v>
      </c>
      <c r="AC171" s="42">
        <f t="shared" ca="1" si="25"/>
        <v>0.1843998434076155</v>
      </c>
      <c r="AD171" s="42">
        <f ca="1">ROUND(_xlfn.NORM.INV(AC171,'Inputs and Outputs'!C$19,'Inputs and Outputs'!C$20),0)</f>
        <v>101</v>
      </c>
      <c r="AE171" s="42">
        <v>101</v>
      </c>
      <c r="AF171" s="42">
        <f t="shared" ca="1" si="26"/>
        <v>101</v>
      </c>
      <c r="AG171" s="42">
        <f ca="1">IF(AF171&gt;'Inputs and Outputs'!C$7,AF171-'Inputs and Outputs'!C$7,0)</f>
        <v>1</v>
      </c>
      <c r="AH171" s="43">
        <f ca="1">(AF171*'Inputs and Outputs'!C$8)-(AG171*'Inputs and Outputs'!C$10)</f>
        <v>3840</v>
      </c>
    </row>
    <row r="172" spans="1:34" x14ac:dyDescent="0.35">
      <c r="A172" s="44">
        <v>170</v>
      </c>
      <c r="B172" s="42" t="s">
        <v>24</v>
      </c>
      <c r="C172" s="42">
        <f t="shared" ca="1" si="18"/>
        <v>0.72353729383302756</v>
      </c>
      <c r="D172" s="42">
        <f ca="1">VLOOKUP(C172,'Inputs and Outputs'!B$24:C$33,2,TRUE)</f>
        <v>3</v>
      </c>
      <c r="E172" s="42">
        <f t="shared" ca="1" si="19"/>
        <v>0.76254522065530161</v>
      </c>
      <c r="F172" s="42">
        <f ca="1">ROUND(_xlfn.NORM.INV(E172,'Inputs and Outputs'!C$15,'Inputs and Outputs'!C$16),0)</f>
        <v>105</v>
      </c>
      <c r="G172" s="42">
        <v>101</v>
      </c>
      <c r="H172" s="42">
        <f t="shared" ca="1" si="20"/>
        <v>101</v>
      </c>
      <c r="I172" s="42">
        <f ca="1">IF(H172&gt;'Inputs and Outputs'!C$7,H172-'Inputs and Outputs'!C$7,0)</f>
        <v>1</v>
      </c>
      <c r="J172" s="43">
        <f ca="1">(H172*'Inputs and Outputs'!C$8)-(I172*'Inputs and Outputs'!C$9)</f>
        <v>4015</v>
      </c>
      <c r="M172" s="44">
        <v>170</v>
      </c>
      <c r="N172" s="42" t="s">
        <v>26</v>
      </c>
      <c r="O172" s="42">
        <f t="shared" ca="1" si="21"/>
        <v>0.69056451096364857</v>
      </c>
      <c r="P172" s="42">
        <f ca="1">VLOOKUP(O172,'Inputs and Outputs'!B$24:C$33,2)</f>
        <v>3</v>
      </c>
      <c r="Q172" s="42">
        <f t="shared" ca="1" si="22"/>
        <v>0.48639147092346269</v>
      </c>
      <c r="R172" s="42">
        <f ca="1">ROUND(_xlfn.NORM.INV(Q172,'Inputs and Outputs'!C$17,'Inputs and Outputs'!C$18),0)</f>
        <v>103</v>
      </c>
      <c r="S172" s="42">
        <v>101</v>
      </c>
      <c r="T172" s="42">
        <f t="shared" ca="1" si="23"/>
        <v>101</v>
      </c>
      <c r="U172" s="42">
        <f ca="1">IF(T172&gt;'Inputs and Outputs'!C$7,T172-'Inputs and Outputs'!C$7,0)</f>
        <v>1</v>
      </c>
      <c r="V172" s="43">
        <f ca="1">(T172*'Inputs and Outputs'!C$8)-(U172*'Inputs and Outputs'!C$9)</f>
        <v>4015</v>
      </c>
      <c r="Y172" s="44">
        <v>170</v>
      </c>
      <c r="Z172" s="42" t="s">
        <v>29</v>
      </c>
      <c r="AA172" s="42">
        <f t="shared" ca="1" si="24"/>
        <v>0.5916053820609779</v>
      </c>
      <c r="AB172" s="42">
        <f ca="1">VLOOKUP(AA172,'Inputs and Outputs'!B$24:C$33,2)</f>
        <v>2</v>
      </c>
      <c r="AC172" s="42">
        <f t="shared" ca="1" si="25"/>
        <v>0.656293528941855</v>
      </c>
      <c r="AD172" s="42">
        <f ca="1">ROUND(_xlfn.NORM.INV(AC172,'Inputs and Outputs'!C$19,'Inputs and Outputs'!C$20),0)</f>
        <v>107</v>
      </c>
      <c r="AE172" s="42">
        <v>101</v>
      </c>
      <c r="AF172" s="42">
        <f t="shared" ca="1" si="26"/>
        <v>101</v>
      </c>
      <c r="AG172" s="42">
        <f ca="1">IF(AF172&gt;'Inputs and Outputs'!C$7,AF172-'Inputs and Outputs'!C$7,0)</f>
        <v>1</v>
      </c>
      <c r="AH172" s="43">
        <f ca="1">(AF172*'Inputs and Outputs'!C$8)-(AG172*'Inputs and Outputs'!C$10)</f>
        <v>3840</v>
      </c>
    </row>
    <row r="173" spans="1:34" x14ac:dyDescent="0.35">
      <c r="A173" s="44">
        <v>171</v>
      </c>
      <c r="B173" s="42" t="s">
        <v>24</v>
      </c>
      <c r="C173" s="42">
        <f t="shared" ca="1" si="18"/>
        <v>0.51211746642746037</v>
      </c>
      <c r="D173" s="42">
        <f ca="1">VLOOKUP(C173,'Inputs and Outputs'!B$24:C$33,2,TRUE)</f>
        <v>2</v>
      </c>
      <c r="E173" s="42">
        <f t="shared" ca="1" si="19"/>
        <v>0.6622123288151105</v>
      </c>
      <c r="F173" s="42">
        <f ca="1">ROUND(_xlfn.NORM.INV(E173,'Inputs and Outputs'!C$15,'Inputs and Outputs'!C$16),0)</f>
        <v>104</v>
      </c>
      <c r="G173" s="42">
        <v>101</v>
      </c>
      <c r="H173" s="42">
        <f t="shared" ca="1" si="20"/>
        <v>101</v>
      </c>
      <c r="I173" s="42">
        <f ca="1">IF(H173&gt;'Inputs and Outputs'!C$7,H173-'Inputs and Outputs'!C$7,0)</f>
        <v>1</v>
      </c>
      <c r="J173" s="43">
        <f ca="1">(H173*'Inputs and Outputs'!C$8)-(I173*'Inputs and Outputs'!C$9)</f>
        <v>4015</v>
      </c>
      <c r="M173" s="44">
        <v>171</v>
      </c>
      <c r="N173" s="42" t="s">
        <v>26</v>
      </c>
      <c r="O173" s="42">
        <f t="shared" ca="1" si="21"/>
        <v>0.18046812589150873</v>
      </c>
      <c r="P173" s="42">
        <f ca="1">VLOOKUP(O173,'Inputs and Outputs'!B$24:C$33,2)</f>
        <v>1</v>
      </c>
      <c r="Q173" s="42">
        <f t="shared" ca="1" si="22"/>
        <v>0.74426830291418922</v>
      </c>
      <c r="R173" s="42">
        <f ca="1">ROUND(_xlfn.NORM.INV(Q173,'Inputs and Outputs'!C$17,'Inputs and Outputs'!C$18),0)</f>
        <v>106</v>
      </c>
      <c r="S173" s="42">
        <v>101</v>
      </c>
      <c r="T173" s="42">
        <f t="shared" ca="1" si="23"/>
        <v>101</v>
      </c>
      <c r="U173" s="42">
        <f ca="1">IF(T173&gt;'Inputs and Outputs'!C$7,T173-'Inputs and Outputs'!C$7,0)</f>
        <v>1</v>
      </c>
      <c r="V173" s="43">
        <f ca="1">(T173*'Inputs and Outputs'!C$8)-(U173*'Inputs and Outputs'!C$9)</f>
        <v>4015</v>
      </c>
      <c r="Y173" s="44">
        <v>171</v>
      </c>
      <c r="Z173" s="42" t="s">
        <v>29</v>
      </c>
      <c r="AA173" s="42">
        <f t="shared" ca="1" si="24"/>
        <v>0.24891780833199983</v>
      </c>
      <c r="AB173" s="42">
        <f ca="1">VLOOKUP(AA173,'Inputs and Outputs'!B$24:C$33,2)</f>
        <v>1</v>
      </c>
      <c r="AC173" s="42">
        <f t="shared" ca="1" si="25"/>
        <v>0.63309103874346029</v>
      </c>
      <c r="AD173" s="42">
        <f ca="1">ROUND(_xlfn.NORM.INV(AC173,'Inputs and Outputs'!C$19,'Inputs and Outputs'!C$20),0)</f>
        <v>107</v>
      </c>
      <c r="AE173" s="42">
        <v>101</v>
      </c>
      <c r="AF173" s="42">
        <f t="shared" ca="1" si="26"/>
        <v>101</v>
      </c>
      <c r="AG173" s="42">
        <f ca="1">IF(AF173&gt;'Inputs and Outputs'!C$7,AF173-'Inputs and Outputs'!C$7,0)</f>
        <v>1</v>
      </c>
      <c r="AH173" s="43">
        <f ca="1">(AF173*'Inputs and Outputs'!C$8)-(AG173*'Inputs and Outputs'!C$10)</f>
        <v>3840</v>
      </c>
    </row>
    <row r="174" spans="1:34" x14ac:dyDescent="0.35">
      <c r="A174" s="44">
        <v>172</v>
      </c>
      <c r="B174" s="42" t="s">
        <v>24</v>
      </c>
      <c r="C174" s="42">
        <f t="shared" ca="1" si="18"/>
        <v>0.59940196764205722</v>
      </c>
      <c r="D174" s="42">
        <f ca="1">VLOOKUP(C174,'Inputs and Outputs'!B$24:C$33,2,TRUE)</f>
        <v>2</v>
      </c>
      <c r="E174" s="42">
        <f t="shared" ca="1" si="19"/>
        <v>8.8425391691161703E-2</v>
      </c>
      <c r="F174" s="42">
        <f ca="1">ROUND(_xlfn.NORM.INV(E174,'Inputs and Outputs'!C$15,'Inputs and Outputs'!C$16),0)</f>
        <v>93</v>
      </c>
      <c r="G174" s="42">
        <v>101</v>
      </c>
      <c r="H174" s="42">
        <f t="shared" ca="1" si="20"/>
        <v>93</v>
      </c>
      <c r="I174" s="42">
        <f ca="1">IF(H174&gt;'Inputs and Outputs'!C$7,H174-'Inputs and Outputs'!C$7,0)</f>
        <v>0</v>
      </c>
      <c r="J174" s="43">
        <f ca="1">(H174*'Inputs and Outputs'!C$8)-(I174*'Inputs and Outputs'!C$9)</f>
        <v>3720</v>
      </c>
      <c r="M174" s="44">
        <v>172</v>
      </c>
      <c r="N174" s="42" t="s">
        <v>26</v>
      </c>
      <c r="O174" s="42">
        <f t="shared" ca="1" si="21"/>
        <v>0.49089050179544536</v>
      </c>
      <c r="P174" s="42">
        <f ca="1">VLOOKUP(O174,'Inputs and Outputs'!B$24:C$33,2)</f>
        <v>2</v>
      </c>
      <c r="Q174" s="42">
        <f t="shared" ca="1" si="22"/>
        <v>0.22364252703566134</v>
      </c>
      <c r="R174" s="42">
        <f ca="1">ROUND(_xlfn.NORM.INV(Q174,'Inputs and Outputs'!C$17,'Inputs and Outputs'!C$18),0)</f>
        <v>99</v>
      </c>
      <c r="S174" s="42">
        <v>101</v>
      </c>
      <c r="T174" s="42">
        <f t="shared" ca="1" si="23"/>
        <v>99</v>
      </c>
      <c r="U174" s="42">
        <f ca="1">IF(T174&gt;'Inputs and Outputs'!C$7,T174-'Inputs and Outputs'!C$7,0)</f>
        <v>0</v>
      </c>
      <c r="V174" s="43">
        <f ca="1">(T174*'Inputs and Outputs'!C$8)-(U174*'Inputs and Outputs'!C$9)</f>
        <v>3960</v>
      </c>
      <c r="Y174" s="44">
        <v>172</v>
      </c>
      <c r="Z174" s="42" t="s">
        <v>29</v>
      </c>
      <c r="AA174" s="42">
        <f t="shared" ca="1" si="24"/>
        <v>3.6649698939364095E-2</v>
      </c>
      <c r="AB174" s="42">
        <f ca="1">VLOOKUP(AA174,'Inputs and Outputs'!B$24:C$33,2)</f>
        <v>0</v>
      </c>
      <c r="AC174" s="42">
        <f t="shared" ca="1" si="25"/>
        <v>0.10478060923610177</v>
      </c>
      <c r="AD174" s="42">
        <f ca="1">ROUND(_xlfn.NORM.INV(AC174,'Inputs and Outputs'!C$19,'Inputs and Outputs'!C$20),0)</f>
        <v>99</v>
      </c>
      <c r="AE174" s="42">
        <v>101</v>
      </c>
      <c r="AF174" s="42">
        <f t="shared" ca="1" si="26"/>
        <v>99</v>
      </c>
      <c r="AG174" s="42">
        <f ca="1">IF(AF174&gt;'Inputs and Outputs'!C$7,AF174-'Inputs and Outputs'!C$7,0)</f>
        <v>0</v>
      </c>
      <c r="AH174" s="43">
        <f ca="1">(AF174*'Inputs and Outputs'!C$8)-(AG174*'Inputs and Outputs'!C$10)</f>
        <v>3960</v>
      </c>
    </row>
    <row r="175" spans="1:34" x14ac:dyDescent="0.35">
      <c r="A175" s="44">
        <v>173</v>
      </c>
      <c r="B175" s="42" t="s">
        <v>24</v>
      </c>
      <c r="C175" s="42">
        <f t="shared" ca="1" si="18"/>
        <v>0.23760006918353727</v>
      </c>
      <c r="D175" s="42">
        <f ca="1">VLOOKUP(C175,'Inputs and Outputs'!B$24:C$33,2,TRUE)</f>
        <v>1</v>
      </c>
      <c r="E175" s="42">
        <f t="shared" ca="1" si="19"/>
        <v>0.79251905914460996</v>
      </c>
      <c r="F175" s="42">
        <f ca="1">ROUND(_xlfn.NORM.INV(E175,'Inputs and Outputs'!C$15,'Inputs and Outputs'!C$16),0)</f>
        <v>106</v>
      </c>
      <c r="G175" s="42">
        <v>101</v>
      </c>
      <c r="H175" s="42">
        <f t="shared" ca="1" si="20"/>
        <v>101</v>
      </c>
      <c r="I175" s="42">
        <f ca="1">IF(H175&gt;'Inputs and Outputs'!C$7,H175-'Inputs and Outputs'!C$7,0)</f>
        <v>1</v>
      </c>
      <c r="J175" s="43">
        <f ca="1">(H175*'Inputs and Outputs'!C$8)-(I175*'Inputs and Outputs'!C$9)</f>
        <v>4015</v>
      </c>
      <c r="M175" s="44">
        <v>173</v>
      </c>
      <c r="N175" s="42" t="s">
        <v>26</v>
      </c>
      <c r="O175" s="42">
        <f t="shared" ca="1" si="21"/>
        <v>0.74906940559018564</v>
      </c>
      <c r="P175" s="42">
        <f ca="1">VLOOKUP(O175,'Inputs and Outputs'!B$24:C$33,2)</f>
        <v>3</v>
      </c>
      <c r="Q175" s="42">
        <f t="shared" ca="1" si="22"/>
        <v>0.55566732430566224</v>
      </c>
      <c r="R175" s="42">
        <f ca="1">ROUND(_xlfn.NORM.INV(Q175,'Inputs and Outputs'!C$17,'Inputs and Outputs'!C$18),0)</f>
        <v>104</v>
      </c>
      <c r="S175" s="42">
        <v>101</v>
      </c>
      <c r="T175" s="42">
        <f t="shared" ca="1" si="23"/>
        <v>101</v>
      </c>
      <c r="U175" s="42">
        <f ca="1">IF(T175&gt;'Inputs and Outputs'!C$7,T175-'Inputs and Outputs'!C$7,0)</f>
        <v>1</v>
      </c>
      <c r="V175" s="43">
        <f ca="1">(T175*'Inputs and Outputs'!C$8)-(U175*'Inputs and Outputs'!C$9)</f>
        <v>4015</v>
      </c>
      <c r="Y175" s="44">
        <v>173</v>
      </c>
      <c r="Z175" s="42" t="s">
        <v>29</v>
      </c>
      <c r="AA175" s="42">
        <f t="shared" ca="1" si="24"/>
        <v>5.2743448135559312E-3</v>
      </c>
      <c r="AB175" s="42">
        <f ca="1">VLOOKUP(AA175,'Inputs and Outputs'!B$24:C$33,2)</f>
        <v>0</v>
      </c>
      <c r="AC175" s="42">
        <f t="shared" ca="1" si="25"/>
        <v>0.16184150887633797</v>
      </c>
      <c r="AD175" s="42">
        <f ca="1">ROUND(_xlfn.NORM.INV(AC175,'Inputs and Outputs'!C$19,'Inputs and Outputs'!C$20),0)</f>
        <v>100</v>
      </c>
      <c r="AE175" s="42">
        <v>101</v>
      </c>
      <c r="AF175" s="42">
        <f t="shared" ca="1" si="26"/>
        <v>100</v>
      </c>
      <c r="AG175" s="42">
        <f ca="1">IF(AF175&gt;'Inputs and Outputs'!C$7,AF175-'Inputs and Outputs'!C$7,0)</f>
        <v>0</v>
      </c>
      <c r="AH175" s="43">
        <f ca="1">(AF175*'Inputs and Outputs'!C$8)-(AG175*'Inputs and Outputs'!C$10)</f>
        <v>4000</v>
      </c>
    </row>
    <row r="176" spans="1:34" x14ac:dyDescent="0.35">
      <c r="A176" s="44">
        <v>174</v>
      </c>
      <c r="B176" s="42" t="s">
        <v>24</v>
      </c>
      <c r="C176" s="42">
        <f t="shared" ca="1" si="18"/>
        <v>0.28502803090678919</v>
      </c>
      <c r="D176" s="42">
        <f ca="1">VLOOKUP(C176,'Inputs and Outputs'!B$24:C$33,2,TRUE)</f>
        <v>1</v>
      </c>
      <c r="E176" s="42">
        <f t="shared" ca="1" si="19"/>
        <v>0.15054733485830873</v>
      </c>
      <c r="F176" s="42">
        <f ca="1">ROUND(_xlfn.NORM.INV(E176,'Inputs and Outputs'!C$15,'Inputs and Outputs'!C$16),0)</f>
        <v>95</v>
      </c>
      <c r="G176" s="42">
        <v>101</v>
      </c>
      <c r="H176" s="42">
        <f t="shared" ca="1" si="20"/>
        <v>95</v>
      </c>
      <c r="I176" s="42">
        <f ca="1">IF(H176&gt;'Inputs and Outputs'!C$7,H176-'Inputs and Outputs'!C$7,0)</f>
        <v>0</v>
      </c>
      <c r="J176" s="43">
        <f ca="1">(H176*'Inputs and Outputs'!C$8)-(I176*'Inputs and Outputs'!C$9)</f>
        <v>3800</v>
      </c>
      <c r="M176" s="44">
        <v>174</v>
      </c>
      <c r="N176" s="42" t="s">
        <v>26</v>
      </c>
      <c r="O176" s="42">
        <f t="shared" ca="1" si="21"/>
        <v>0.73397442714474814</v>
      </c>
      <c r="P176" s="42">
        <f ca="1">VLOOKUP(O176,'Inputs and Outputs'!B$24:C$33,2)</f>
        <v>3</v>
      </c>
      <c r="Q176" s="42">
        <f t="shared" ca="1" si="22"/>
        <v>0.99944371607253424</v>
      </c>
      <c r="R176" s="42">
        <f ca="1">ROUND(_xlfn.NORM.INV(Q176,'Inputs and Outputs'!C$17,'Inputs and Outputs'!C$18),0)</f>
        <v>119</v>
      </c>
      <c r="S176" s="42">
        <v>101</v>
      </c>
      <c r="T176" s="42">
        <f t="shared" ca="1" si="23"/>
        <v>101</v>
      </c>
      <c r="U176" s="42">
        <f ca="1">IF(T176&gt;'Inputs and Outputs'!C$7,T176-'Inputs and Outputs'!C$7,0)</f>
        <v>1</v>
      </c>
      <c r="V176" s="43">
        <f ca="1">(T176*'Inputs and Outputs'!C$8)-(U176*'Inputs and Outputs'!C$9)</f>
        <v>4015</v>
      </c>
      <c r="Y176" s="44">
        <v>174</v>
      </c>
      <c r="Z176" s="42" t="s">
        <v>29</v>
      </c>
      <c r="AA176" s="42">
        <f t="shared" ca="1" si="24"/>
        <v>0.14897911523066842</v>
      </c>
      <c r="AB176" s="42">
        <f ca="1">VLOOKUP(AA176,'Inputs and Outputs'!B$24:C$33,2)</f>
        <v>0</v>
      </c>
      <c r="AC176" s="42">
        <f t="shared" ca="1" si="25"/>
        <v>0.75313995535259082</v>
      </c>
      <c r="AD176" s="42">
        <f ca="1">ROUND(_xlfn.NORM.INV(AC176,'Inputs and Outputs'!C$19,'Inputs and Outputs'!C$20),0)</f>
        <v>108</v>
      </c>
      <c r="AE176" s="42">
        <v>101</v>
      </c>
      <c r="AF176" s="42">
        <f t="shared" ca="1" si="26"/>
        <v>101</v>
      </c>
      <c r="AG176" s="42">
        <f ca="1">IF(AF176&gt;'Inputs and Outputs'!C$7,AF176-'Inputs and Outputs'!C$7,0)</f>
        <v>1</v>
      </c>
      <c r="AH176" s="43">
        <f ca="1">(AF176*'Inputs and Outputs'!C$8)-(AG176*'Inputs and Outputs'!C$10)</f>
        <v>3840</v>
      </c>
    </row>
    <row r="177" spans="1:34" x14ac:dyDescent="0.35">
      <c r="A177" s="44">
        <v>175</v>
      </c>
      <c r="B177" s="42" t="s">
        <v>24</v>
      </c>
      <c r="C177" s="42">
        <f t="shared" ca="1" si="18"/>
        <v>0.74302980312817057</v>
      </c>
      <c r="D177" s="42">
        <f ca="1">VLOOKUP(C177,'Inputs and Outputs'!B$24:C$33,2,TRUE)</f>
        <v>3</v>
      </c>
      <c r="E177" s="42">
        <f t="shared" ca="1" si="19"/>
        <v>0.19373879248234049</v>
      </c>
      <c r="F177" s="42">
        <f ca="1">ROUND(_xlfn.NORM.INV(E177,'Inputs and Outputs'!C$15,'Inputs and Outputs'!C$16),0)</f>
        <v>96</v>
      </c>
      <c r="G177" s="42">
        <v>101</v>
      </c>
      <c r="H177" s="42">
        <f t="shared" ca="1" si="20"/>
        <v>96</v>
      </c>
      <c r="I177" s="42">
        <f ca="1">IF(H177&gt;'Inputs and Outputs'!C$7,H177-'Inputs and Outputs'!C$7,0)</f>
        <v>0</v>
      </c>
      <c r="J177" s="43">
        <f ca="1">(H177*'Inputs and Outputs'!C$8)-(I177*'Inputs and Outputs'!C$9)</f>
        <v>3840</v>
      </c>
      <c r="M177" s="44">
        <v>175</v>
      </c>
      <c r="N177" s="42" t="s">
        <v>26</v>
      </c>
      <c r="O177" s="42">
        <f t="shared" ca="1" si="21"/>
        <v>0.47343630575268503</v>
      </c>
      <c r="P177" s="42">
        <f ca="1">VLOOKUP(O177,'Inputs and Outputs'!B$24:C$33,2)</f>
        <v>2</v>
      </c>
      <c r="Q177" s="42">
        <f t="shared" ca="1" si="22"/>
        <v>0.5800029399692036</v>
      </c>
      <c r="R177" s="42">
        <f ca="1">ROUND(_xlfn.NORM.INV(Q177,'Inputs and Outputs'!C$17,'Inputs and Outputs'!C$18),0)</f>
        <v>104</v>
      </c>
      <c r="S177" s="42">
        <v>101</v>
      </c>
      <c r="T177" s="42">
        <f t="shared" ca="1" si="23"/>
        <v>101</v>
      </c>
      <c r="U177" s="42">
        <f ca="1">IF(T177&gt;'Inputs and Outputs'!C$7,T177-'Inputs and Outputs'!C$7,0)</f>
        <v>1</v>
      </c>
      <c r="V177" s="43">
        <f ca="1">(T177*'Inputs and Outputs'!C$8)-(U177*'Inputs and Outputs'!C$9)</f>
        <v>4015</v>
      </c>
      <c r="Y177" s="44">
        <v>175</v>
      </c>
      <c r="Z177" s="42" t="s">
        <v>29</v>
      </c>
      <c r="AA177" s="42">
        <f t="shared" ca="1" si="24"/>
        <v>0.98427176836501096</v>
      </c>
      <c r="AB177" s="42">
        <f ca="1">VLOOKUP(AA177,'Inputs and Outputs'!B$24:C$33,2)</f>
        <v>7</v>
      </c>
      <c r="AC177" s="42">
        <f t="shared" ca="1" si="25"/>
        <v>0.39514632731755195</v>
      </c>
      <c r="AD177" s="42">
        <f ca="1">ROUND(_xlfn.NORM.INV(AC177,'Inputs and Outputs'!C$19,'Inputs and Outputs'!C$20),0)</f>
        <v>104</v>
      </c>
      <c r="AE177" s="42">
        <v>101</v>
      </c>
      <c r="AF177" s="42">
        <f t="shared" ca="1" si="26"/>
        <v>101</v>
      </c>
      <c r="AG177" s="42">
        <f ca="1">IF(AF177&gt;'Inputs and Outputs'!C$7,AF177-'Inputs and Outputs'!C$7,0)</f>
        <v>1</v>
      </c>
      <c r="AH177" s="43">
        <f ca="1">(AF177*'Inputs and Outputs'!C$8)-(AG177*'Inputs and Outputs'!C$10)</f>
        <v>3840</v>
      </c>
    </row>
    <row r="178" spans="1:34" x14ac:dyDescent="0.35">
      <c r="A178" s="44">
        <v>176</v>
      </c>
      <c r="B178" s="42" t="s">
        <v>24</v>
      </c>
      <c r="C178" s="42">
        <f t="shared" ca="1" si="18"/>
        <v>0.41658885919834743</v>
      </c>
      <c r="D178" s="42">
        <f ca="1">VLOOKUP(C178,'Inputs and Outputs'!B$24:C$33,2,TRUE)</f>
        <v>2</v>
      </c>
      <c r="E178" s="42">
        <f t="shared" ca="1" si="19"/>
        <v>0.15460001956218639</v>
      </c>
      <c r="F178" s="42">
        <f ca="1">ROUND(_xlfn.NORM.INV(E178,'Inputs and Outputs'!C$15,'Inputs and Outputs'!C$16),0)</f>
        <v>95</v>
      </c>
      <c r="G178" s="42">
        <v>101</v>
      </c>
      <c r="H178" s="42">
        <f t="shared" ca="1" si="20"/>
        <v>95</v>
      </c>
      <c r="I178" s="42">
        <f ca="1">IF(H178&gt;'Inputs and Outputs'!C$7,H178-'Inputs and Outputs'!C$7,0)</f>
        <v>0</v>
      </c>
      <c r="J178" s="43">
        <f ca="1">(H178*'Inputs and Outputs'!C$8)-(I178*'Inputs and Outputs'!C$9)</f>
        <v>3800</v>
      </c>
      <c r="M178" s="44">
        <v>176</v>
      </c>
      <c r="N178" s="42" t="s">
        <v>26</v>
      </c>
      <c r="O178" s="42">
        <f t="shared" ca="1" si="21"/>
        <v>3.5527992234871686E-2</v>
      </c>
      <c r="P178" s="42">
        <f ca="1">VLOOKUP(O178,'Inputs and Outputs'!B$24:C$33,2)</f>
        <v>0</v>
      </c>
      <c r="Q178" s="42">
        <f t="shared" ca="1" si="22"/>
        <v>0.55430678716092585</v>
      </c>
      <c r="R178" s="42">
        <f ca="1">ROUND(_xlfn.NORM.INV(Q178,'Inputs and Outputs'!C$17,'Inputs and Outputs'!C$18),0)</f>
        <v>104</v>
      </c>
      <c r="S178" s="42">
        <v>101</v>
      </c>
      <c r="T178" s="42">
        <f t="shared" ca="1" si="23"/>
        <v>101</v>
      </c>
      <c r="U178" s="42">
        <f ca="1">IF(T178&gt;'Inputs and Outputs'!C$7,T178-'Inputs and Outputs'!C$7,0)</f>
        <v>1</v>
      </c>
      <c r="V178" s="43">
        <f ca="1">(T178*'Inputs and Outputs'!C$8)-(U178*'Inputs and Outputs'!C$9)</f>
        <v>4015</v>
      </c>
      <c r="Y178" s="44">
        <v>176</v>
      </c>
      <c r="Z178" s="42" t="s">
        <v>29</v>
      </c>
      <c r="AA178" s="42">
        <f t="shared" ca="1" si="24"/>
        <v>0.86003702203659438</v>
      </c>
      <c r="AB178" s="42">
        <f ca="1">VLOOKUP(AA178,'Inputs and Outputs'!B$24:C$33,2)</f>
        <v>4</v>
      </c>
      <c r="AC178" s="42">
        <f t="shared" ca="1" si="25"/>
        <v>0.40083089211816214</v>
      </c>
      <c r="AD178" s="42">
        <f ca="1">ROUND(_xlfn.NORM.INV(AC178,'Inputs and Outputs'!C$19,'Inputs and Outputs'!C$20),0)</f>
        <v>104</v>
      </c>
      <c r="AE178" s="42">
        <v>101</v>
      </c>
      <c r="AF178" s="42">
        <f t="shared" ca="1" si="26"/>
        <v>101</v>
      </c>
      <c r="AG178" s="42">
        <f ca="1">IF(AF178&gt;'Inputs and Outputs'!C$7,AF178-'Inputs and Outputs'!C$7,0)</f>
        <v>1</v>
      </c>
      <c r="AH178" s="43">
        <f ca="1">(AF178*'Inputs and Outputs'!C$8)-(AG178*'Inputs and Outputs'!C$10)</f>
        <v>3840</v>
      </c>
    </row>
    <row r="179" spans="1:34" x14ac:dyDescent="0.35">
      <c r="A179" s="44">
        <v>177</v>
      </c>
      <c r="B179" s="42" t="s">
        <v>24</v>
      </c>
      <c r="C179" s="42">
        <f t="shared" ca="1" si="18"/>
        <v>8.0460999835448188E-2</v>
      </c>
      <c r="D179" s="42">
        <f ca="1">VLOOKUP(C179,'Inputs and Outputs'!B$24:C$33,2,TRUE)</f>
        <v>0</v>
      </c>
      <c r="E179" s="42">
        <f t="shared" ca="1" si="19"/>
        <v>3.7509608135958272E-3</v>
      </c>
      <c r="F179" s="42">
        <f ca="1">ROUND(_xlfn.NORM.INV(E179,'Inputs and Outputs'!C$15,'Inputs and Outputs'!C$16),0)</f>
        <v>85</v>
      </c>
      <c r="G179" s="42">
        <v>101</v>
      </c>
      <c r="H179" s="42">
        <f t="shared" ca="1" si="20"/>
        <v>85</v>
      </c>
      <c r="I179" s="42">
        <f ca="1">IF(H179&gt;'Inputs and Outputs'!C$7,H179-'Inputs and Outputs'!C$7,0)</f>
        <v>0</v>
      </c>
      <c r="J179" s="43">
        <f ca="1">(H179*'Inputs and Outputs'!C$8)-(I179*'Inputs and Outputs'!C$9)</f>
        <v>3400</v>
      </c>
      <c r="M179" s="44">
        <v>177</v>
      </c>
      <c r="N179" s="42" t="s">
        <v>26</v>
      </c>
      <c r="O179" s="42">
        <f t="shared" ca="1" si="21"/>
        <v>0.76617907219538772</v>
      </c>
      <c r="P179" s="42">
        <f ca="1">VLOOKUP(O179,'Inputs and Outputs'!B$24:C$33,2)</f>
        <v>4</v>
      </c>
      <c r="Q179" s="42">
        <f t="shared" ca="1" si="22"/>
        <v>0.31160131719665407</v>
      </c>
      <c r="R179" s="42">
        <f ca="1">ROUND(_xlfn.NORM.INV(Q179,'Inputs and Outputs'!C$17,'Inputs and Outputs'!C$18),0)</f>
        <v>101</v>
      </c>
      <c r="S179" s="42">
        <v>101</v>
      </c>
      <c r="T179" s="42">
        <f t="shared" ca="1" si="23"/>
        <v>101</v>
      </c>
      <c r="U179" s="42">
        <f ca="1">IF(T179&gt;'Inputs and Outputs'!C$7,T179-'Inputs and Outputs'!C$7,0)</f>
        <v>1</v>
      </c>
      <c r="V179" s="43">
        <f ca="1">(T179*'Inputs and Outputs'!C$8)-(U179*'Inputs and Outputs'!C$9)</f>
        <v>4015</v>
      </c>
      <c r="Y179" s="44">
        <v>177</v>
      </c>
      <c r="Z179" s="42" t="s">
        <v>29</v>
      </c>
      <c r="AA179" s="42">
        <f t="shared" ca="1" si="24"/>
        <v>0.78276378334339403</v>
      </c>
      <c r="AB179" s="42">
        <f ca="1">VLOOKUP(AA179,'Inputs and Outputs'!B$24:C$33,2)</f>
        <v>4</v>
      </c>
      <c r="AC179" s="42">
        <f t="shared" ca="1" si="25"/>
        <v>0.2184435559160377</v>
      </c>
      <c r="AD179" s="42">
        <f ca="1">ROUND(_xlfn.NORM.INV(AC179,'Inputs and Outputs'!C$19,'Inputs and Outputs'!C$20),0)</f>
        <v>101</v>
      </c>
      <c r="AE179" s="42">
        <v>101</v>
      </c>
      <c r="AF179" s="42">
        <f t="shared" ca="1" si="26"/>
        <v>101</v>
      </c>
      <c r="AG179" s="42">
        <f ca="1">IF(AF179&gt;'Inputs and Outputs'!C$7,AF179-'Inputs and Outputs'!C$7,0)</f>
        <v>1</v>
      </c>
      <c r="AH179" s="43">
        <f ca="1">(AF179*'Inputs and Outputs'!C$8)-(AG179*'Inputs and Outputs'!C$10)</f>
        <v>3840</v>
      </c>
    </row>
    <row r="180" spans="1:34" x14ac:dyDescent="0.35">
      <c r="A180" s="44">
        <v>178</v>
      </c>
      <c r="B180" s="42" t="s">
        <v>24</v>
      </c>
      <c r="C180" s="42">
        <f t="shared" ca="1" si="18"/>
        <v>4.7707373022966459E-2</v>
      </c>
      <c r="D180" s="42">
        <f ca="1">VLOOKUP(C180,'Inputs and Outputs'!B$24:C$33,2,TRUE)</f>
        <v>0</v>
      </c>
      <c r="E180" s="42">
        <f t="shared" ca="1" si="19"/>
        <v>0.70536128765035955</v>
      </c>
      <c r="F180" s="42">
        <f ca="1">ROUND(_xlfn.NORM.INV(E180,'Inputs and Outputs'!C$15,'Inputs and Outputs'!C$16),0)</f>
        <v>104</v>
      </c>
      <c r="G180" s="42">
        <v>101</v>
      </c>
      <c r="H180" s="42">
        <f t="shared" ca="1" si="20"/>
        <v>101</v>
      </c>
      <c r="I180" s="42">
        <f ca="1">IF(H180&gt;'Inputs and Outputs'!C$7,H180-'Inputs and Outputs'!C$7,0)</f>
        <v>1</v>
      </c>
      <c r="J180" s="43">
        <f ca="1">(H180*'Inputs and Outputs'!C$8)-(I180*'Inputs and Outputs'!C$9)</f>
        <v>4015</v>
      </c>
      <c r="M180" s="44">
        <v>178</v>
      </c>
      <c r="N180" s="42" t="s">
        <v>26</v>
      </c>
      <c r="O180" s="42">
        <f t="shared" ca="1" si="21"/>
        <v>0.29482407750523631</v>
      </c>
      <c r="P180" s="42">
        <f ca="1">VLOOKUP(O180,'Inputs and Outputs'!B$24:C$33,2)</f>
        <v>1</v>
      </c>
      <c r="Q180" s="42">
        <f t="shared" ca="1" si="22"/>
        <v>0.50226623213048049</v>
      </c>
      <c r="R180" s="42">
        <f ca="1">ROUND(_xlfn.NORM.INV(Q180,'Inputs and Outputs'!C$17,'Inputs and Outputs'!C$18),0)</f>
        <v>103</v>
      </c>
      <c r="S180" s="42">
        <v>101</v>
      </c>
      <c r="T180" s="42">
        <f t="shared" ca="1" si="23"/>
        <v>101</v>
      </c>
      <c r="U180" s="42">
        <f ca="1">IF(T180&gt;'Inputs and Outputs'!C$7,T180-'Inputs and Outputs'!C$7,0)</f>
        <v>1</v>
      </c>
      <c r="V180" s="43">
        <f ca="1">(T180*'Inputs and Outputs'!C$8)-(U180*'Inputs and Outputs'!C$9)</f>
        <v>4015</v>
      </c>
      <c r="Y180" s="44">
        <v>178</v>
      </c>
      <c r="Z180" s="42" t="s">
        <v>29</v>
      </c>
      <c r="AA180" s="42">
        <f t="shared" ca="1" si="24"/>
        <v>0.76645043578187122</v>
      </c>
      <c r="AB180" s="42">
        <f ca="1">VLOOKUP(AA180,'Inputs and Outputs'!B$24:C$33,2)</f>
        <v>4</v>
      </c>
      <c r="AC180" s="42">
        <f t="shared" ca="1" si="25"/>
        <v>0.84507145832239527</v>
      </c>
      <c r="AD180" s="42">
        <f ca="1">ROUND(_xlfn.NORM.INV(AC180,'Inputs and Outputs'!C$19,'Inputs and Outputs'!C$20),0)</f>
        <v>110</v>
      </c>
      <c r="AE180" s="42">
        <v>101</v>
      </c>
      <c r="AF180" s="42">
        <f t="shared" ca="1" si="26"/>
        <v>101</v>
      </c>
      <c r="AG180" s="42">
        <f ca="1">IF(AF180&gt;'Inputs and Outputs'!C$7,AF180-'Inputs and Outputs'!C$7,0)</f>
        <v>1</v>
      </c>
      <c r="AH180" s="43">
        <f ca="1">(AF180*'Inputs and Outputs'!C$8)-(AG180*'Inputs and Outputs'!C$10)</f>
        <v>3840</v>
      </c>
    </row>
    <row r="181" spans="1:34" x14ac:dyDescent="0.35">
      <c r="A181" s="44">
        <v>179</v>
      </c>
      <c r="B181" s="42" t="s">
        <v>24</v>
      </c>
      <c r="C181" s="42">
        <f t="shared" ca="1" si="18"/>
        <v>0.47312161064579905</v>
      </c>
      <c r="D181" s="42">
        <f ca="1">VLOOKUP(C181,'Inputs and Outputs'!B$24:C$33,2,TRUE)</f>
        <v>2</v>
      </c>
      <c r="E181" s="42">
        <f t="shared" ca="1" si="19"/>
        <v>0.42982819533682204</v>
      </c>
      <c r="F181" s="42">
        <f ca="1">ROUND(_xlfn.NORM.INV(E181,'Inputs and Outputs'!C$15,'Inputs and Outputs'!C$16),0)</f>
        <v>100</v>
      </c>
      <c r="G181" s="42">
        <v>101</v>
      </c>
      <c r="H181" s="42">
        <f t="shared" ca="1" si="20"/>
        <v>100</v>
      </c>
      <c r="I181" s="42">
        <f ca="1">IF(H181&gt;'Inputs and Outputs'!C$7,H181-'Inputs and Outputs'!C$7,0)</f>
        <v>0</v>
      </c>
      <c r="J181" s="43">
        <f ca="1">(H181*'Inputs and Outputs'!C$8)-(I181*'Inputs and Outputs'!C$9)</f>
        <v>4000</v>
      </c>
      <c r="M181" s="44">
        <v>179</v>
      </c>
      <c r="N181" s="42" t="s">
        <v>26</v>
      </c>
      <c r="O181" s="42">
        <f t="shared" ca="1" si="21"/>
        <v>0.87489014259150522</v>
      </c>
      <c r="P181" s="42">
        <f ca="1">VLOOKUP(O181,'Inputs and Outputs'!B$24:C$33,2)</f>
        <v>5</v>
      </c>
      <c r="Q181" s="42">
        <f t="shared" ca="1" si="22"/>
        <v>0.92402600173319294</v>
      </c>
      <c r="R181" s="42">
        <f ca="1">ROUND(_xlfn.NORM.INV(Q181,'Inputs and Outputs'!C$17,'Inputs and Outputs'!C$18),0)</f>
        <v>110</v>
      </c>
      <c r="S181" s="42">
        <v>101</v>
      </c>
      <c r="T181" s="42">
        <f t="shared" ca="1" si="23"/>
        <v>101</v>
      </c>
      <c r="U181" s="42">
        <f ca="1">IF(T181&gt;'Inputs and Outputs'!C$7,T181-'Inputs and Outputs'!C$7,0)</f>
        <v>1</v>
      </c>
      <c r="V181" s="43">
        <f ca="1">(T181*'Inputs and Outputs'!C$8)-(U181*'Inputs and Outputs'!C$9)</f>
        <v>4015</v>
      </c>
      <c r="Y181" s="44">
        <v>179</v>
      </c>
      <c r="Z181" s="42" t="s">
        <v>29</v>
      </c>
      <c r="AA181" s="42">
        <f t="shared" ca="1" si="24"/>
        <v>0.82175142644004107</v>
      </c>
      <c r="AB181" s="42">
        <f ca="1">VLOOKUP(AA181,'Inputs and Outputs'!B$24:C$33,2)</f>
        <v>4</v>
      </c>
      <c r="AC181" s="42">
        <f t="shared" ca="1" si="25"/>
        <v>4.1053620812956937E-2</v>
      </c>
      <c r="AD181" s="42">
        <f ca="1">ROUND(_xlfn.NORM.INV(AC181,'Inputs and Outputs'!C$19,'Inputs and Outputs'!C$20),0)</f>
        <v>96</v>
      </c>
      <c r="AE181" s="42">
        <v>101</v>
      </c>
      <c r="AF181" s="42">
        <f t="shared" ca="1" si="26"/>
        <v>96</v>
      </c>
      <c r="AG181" s="42">
        <f ca="1">IF(AF181&gt;'Inputs and Outputs'!C$7,AF181-'Inputs and Outputs'!C$7,0)</f>
        <v>0</v>
      </c>
      <c r="AH181" s="43">
        <f ca="1">(AF181*'Inputs and Outputs'!C$8)-(AG181*'Inputs and Outputs'!C$10)</f>
        <v>3840</v>
      </c>
    </row>
    <row r="182" spans="1:34" x14ac:dyDescent="0.35">
      <c r="A182" s="44">
        <v>180</v>
      </c>
      <c r="B182" s="42" t="s">
        <v>24</v>
      </c>
      <c r="C182" s="42">
        <f t="shared" ca="1" si="18"/>
        <v>0.970569754784809</v>
      </c>
      <c r="D182" s="42">
        <f ca="1">VLOOKUP(C182,'Inputs and Outputs'!B$24:C$33,2,TRUE)</f>
        <v>6</v>
      </c>
      <c r="E182" s="42">
        <f t="shared" ca="1" si="19"/>
        <v>0.62459191847577578</v>
      </c>
      <c r="F182" s="42">
        <f ca="1">ROUND(_xlfn.NORM.INV(E182,'Inputs and Outputs'!C$15,'Inputs and Outputs'!C$16),0)</f>
        <v>103</v>
      </c>
      <c r="G182" s="42">
        <v>101</v>
      </c>
      <c r="H182" s="42">
        <f t="shared" ca="1" si="20"/>
        <v>101</v>
      </c>
      <c r="I182" s="42">
        <f ca="1">IF(H182&gt;'Inputs and Outputs'!C$7,H182-'Inputs and Outputs'!C$7,0)</f>
        <v>1</v>
      </c>
      <c r="J182" s="43">
        <f ca="1">(H182*'Inputs and Outputs'!C$8)-(I182*'Inputs and Outputs'!C$9)</f>
        <v>4015</v>
      </c>
      <c r="M182" s="44">
        <v>180</v>
      </c>
      <c r="N182" s="42" t="s">
        <v>26</v>
      </c>
      <c r="O182" s="42">
        <f t="shared" ca="1" si="21"/>
        <v>0.91337710907636738</v>
      </c>
      <c r="P182" s="42">
        <f ca="1">VLOOKUP(O182,'Inputs and Outputs'!B$24:C$33,2)</f>
        <v>5</v>
      </c>
      <c r="Q182" s="42">
        <f t="shared" ca="1" si="22"/>
        <v>0.90606165638400349</v>
      </c>
      <c r="R182" s="42">
        <f ca="1">ROUND(_xlfn.NORM.INV(Q182,'Inputs and Outputs'!C$17,'Inputs and Outputs'!C$18),0)</f>
        <v>110</v>
      </c>
      <c r="S182" s="42">
        <v>101</v>
      </c>
      <c r="T182" s="42">
        <f t="shared" ca="1" si="23"/>
        <v>101</v>
      </c>
      <c r="U182" s="42">
        <f ca="1">IF(T182&gt;'Inputs and Outputs'!C$7,T182-'Inputs and Outputs'!C$7,0)</f>
        <v>1</v>
      </c>
      <c r="V182" s="43">
        <f ca="1">(T182*'Inputs and Outputs'!C$8)-(U182*'Inputs and Outputs'!C$9)</f>
        <v>4015</v>
      </c>
      <c r="Y182" s="44">
        <v>180</v>
      </c>
      <c r="Z182" s="42" t="s">
        <v>29</v>
      </c>
      <c r="AA182" s="42">
        <f t="shared" ca="1" si="24"/>
        <v>8.8233631102496712E-4</v>
      </c>
      <c r="AB182" s="42">
        <f ca="1">VLOOKUP(AA182,'Inputs and Outputs'!B$24:C$33,2)</f>
        <v>0</v>
      </c>
      <c r="AC182" s="42">
        <f t="shared" ca="1" si="25"/>
        <v>2.3106981043990116E-2</v>
      </c>
      <c r="AD182" s="42">
        <f ca="1">ROUND(_xlfn.NORM.INV(AC182,'Inputs and Outputs'!C$19,'Inputs and Outputs'!C$20),0)</f>
        <v>95</v>
      </c>
      <c r="AE182" s="42">
        <v>101</v>
      </c>
      <c r="AF182" s="42">
        <f t="shared" ca="1" si="26"/>
        <v>95</v>
      </c>
      <c r="AG182" s="42">
        <f ca="1">IF(AF182&gt;'Inputs and Outputs'!C$7,AF182-'Inputs and Outputs'!C$7,0)</f>
        <v>0</v>
      </c>
      <c r="AH182" s="43">
        <f ca="1">(AF182*'Inputs and Outputs'!C$8)-(AG182*'Inputs and Outputs'!C$10)</f>
        <v>3800</v>
      </c>
    </row>
    <row r="183" spans="1:34" x14ac:dyDescent="0.35">
      <c r="A183" s="44">
        <v>181</v>
      </c>
      <c r="B183" s="42" t="s">
        <v>24</v>
      </c>
      <c r="C183" s="42">
        <f t="shared" ca="1" si="18"/>
        <v>0.61705885953055883</v>
      </c>
      <c r="D183" s="42">
        <f ca="1">VLOOKUP(C183,'Inputs and Outputs'!B$24:C$33,2,TRUE)</f>
        <v>3</v>
      </c>
      <c r="E183" s="42">
        <f t="shared" ca="1" si="19"/>
        <v>0.8732549044760638</v>
      </c>
      <c r="F183" s="42">
        <f ca="1">ROUND(_xlfn.NORM.INV(E183,'Inputs and Outputs'!C$15,'Inputs and Outputs'!C$16),0)</f>
        <v>108</v>
      </c>
      <c r="G183" s="42">
        <v>101</v>
      </c>
      <c r="H183" s="42">
        <f t="shared" ca="1" si="20"/>
        <v>101</v>
      </c>
      <c r="I183" s="42">
        <f ca="1">IF(H183&gt;'Inputs and Outputs'!C$7,H183-'Inputs and Outputs'!C$7,0)</f>
        <v>1</v>
      </c>
      <c r="J183" s="43">
        <f ca="1">(H183*'Inputs and Outputs'!C$8)-(I183*'Inputs and Outputs'!C$9)</f>
        <v>4015</v>
      </c>
      <c r="M183" s="44">
        <v>181</v>
      </c>
      <c r="N183" s="42" t="s">
        <v>26</v>
      </c>
      <c r="O183" s="42">
        <f t="shared" ca="1" si="21"/>
        <v>0.81890770647140199</v>
      </c>
      <c r="P183" s="42">
        <f ca="1">VLOOKUP(O183,'Inputs and Outputs'!B$24:C$33,2)</f>
        <v>4</v>
      </c>
      <c r="Q183" s="42">
        <f t="shared" ca="1" si="22"/>
        <v>0.61201581289772922</v>
      </c>
      <c r="R183" s="42">
        <f ca="1">ROUND(_xlfn.NORM.INV(Q183,'Inputs and Outputs'!C$17,'Inputs and Outputs'!C$18),0)</f>
        <v>104</v>
      </c>
      <c r="S183" s="42">
        <v>101</v>
      </c>
      <c r="T183" s="42">
        <f t="shared" ca="1" si="23"/>
        <v>101</v>
      </c>
      <c r="U183" s="42">
        <f ca="1">IF(T183&gt;'Inputs and Outputs'!C$7,T183-'Inputs and Outputs'!C$7,0)</f>
        <v>1</v>
      </c>
      <c r="V183" s="43">
        <f ca="1">(T183*'Inputs and Outputs'!C$8)-(U183*'Inputs and Outputs'!C$9)</f>
        <v>4015</v>
      </c>
      <c r="Y183" s="44">
        <v>181</v>
      </c>
      <c r="Z183" s="42" t="s">
        <v>29</v>
      </c>
      <c r="AA183" s="42">
        <f t="shared" ca="1" si="24"/>
        <v>0.32370522892073161</v>
      </c>
      <c r="AB183" s="42">
        <f ca="1">VLOOKUP(AA183,'Inputs and Outputs'!B$24:C$33,2)</f>
        <v>1</v>
      </c>
      <c r="AC183" s="42">
        <f t="shared" ca="1" si="25"/>
        <v>0.38151262483634329</v>
      </c>
      <c r="AD183" s="42">
        <f ca="1">ROUND(_xlfn.NORM.INV(AC183,'Inputs and Outputs'!C$19,'Inputs and Outputs'!C$20),0)</f>
        <v>103</v>
      </c>
      <c r="AE183" s="42">
        <v>101</v>
      </c>
      <c r="AF183" s="42">
        <f t="shared" ca="1" si="26"/>
        <v>101</v>
      </c>
      <c r="AG183" s="42">
        <f ca="1">IF(AF183&gt;'Inputs and Outputs'!C$7,AF183-'Inputs and Outputs'!C$7,0)</f>
        <v>1</v>
      </c>
      <c r="AH183" s="43">
        <f ca="1">(AF183*'Inputs and Outputs'!C$8)-(AG183*'Inputs and Outputs'!C$10)</f>
        <v>3840</v>
      </c>
    </row>
    <row r="184" spans="1:34" x14ac:dyDescent="0.35">
      <c r="A184" s="44">
        <v>182</v>
      </c>
      <c r="B184" s="42" t="s">
        <v>24</v>
      </c>
      <c r="C184" s="42">
        <f t="shared" ca="1" si="18"/>
        <v>0.97427101321202558</v>
      </c>
      <c r="D184" s="42">
        <f ca="1">VLOOKUP(C184,'Inputs and Outputs'!B$24:C$33,2,TRUE)</f>
        <v>6</v>
      </c>
      <c r="E184" s="42">
        <f t="shared" ca="1" si="19"/>
        <v>0.12596107885368824</v>
      </c>
      <c r="F184" s="42">
        <f ca="1">ROUND(_xlfn.NORM.INV(E184,'Inputs and Outputs'!C$15,'Inputs and Outputs'!C$16),0)</f>
        <v>94</v>
      </c>
      <c r="G184" s="42">
        <v>101</v>
      </c>
      <c r="H184" s="42">
        <f t="shared" ca="1" si="20"/>
        <v>94</v>
      </c>
      <c r="I184" s="42">
        <f ca="1">IF(H184&gt;'Inputs and Outputs'!C$7,H184-'Inputs and Outputs'!C$7,0)</f>
        <v>0</v>
      </c>
      <c r="J184" s="43">
        <f ca="1">(H184*'Inputs and Outputs'!C$8)-(I184*'Inputs and Outputs'!C$9)</f>
        <v>3760</v>
      </c>
      <c r="M184" s="44">
        <v>182</v>
      </c>
      <c r="N184" s="42" t="s">
        <v>26</v>
      </c>
      <c r="O184" s="42">
        <f t="shared" ca="1" si="21"/>
        <v>0.75917273598838042</v>
      </c>
      <c r="P184" s="42">
        <f ca="1">VLOOKUP(O184,'Inputs and Outputs'!B$24:C$33,2)</f>
        <v>4</v>
      </c>
      <c r="Q184" s="42">
        <f t="shared" ca="1" si="22"/>
        <v>4.6007382378658535E-2</v>
      </c>
      <c r="R184" s="42">
        <f ca="1">ROUND(_xlfn.NORM.INV(Q184,'Inputs and Outputs'!C$17,'Inputs and Outputs'!C$18),0)</f>
        <v>95</v>
      </c>
      <c r="S184" s="42">
        <v>101</v>
      </c>
      <c r="T184" s="42">
        <f t="shared" ca="1" si="23"/>
        <v>95</v>
      </c>
      <c r="U184" s="42">
        <f ca="1">IF(T184&gt;'Inputs and Outputs'!C$7,T184-'Inputs and Outputs'!C$7,0)</f>
        <v>0</v>
      </c>
      <c r="V184" s="43">
        <f ca="1">(T184*'Inputs and Outputs'!C$8)-(U184*'Inputs and Outputs'!C$9)</f>
        <v>3800</v>
      </c>
      <c r="Y184" s="44">
        <v>182</v>
      </c>
      <c r="Z184" s="42" t="s">
        <v>29</v>
      </c>
      <c r="AA184" s="42">
        <f t="shared" ca="1" si="24"/>
        <v>0.52079829186688997</v>
      </c>
      <c r="AB184" s="42">
        <f ca="1">VLOOKUP(AA184,'Inputs and Outputs'!B$24:C$33,2)</f>
        <v>2</v>
      </c>
      <c r="AC184" s="42">
        <f t="shared" ca="1" si="25"/>
        <v>0.33921430043098166</v>
      </c>
      <c r="AD184" s="42">
        <f ca="1">ROUND(_xlfn.NORM.INV(AC184,'Inputs and Outputs'!C$19,'Inputs and Outputs'!C$20),0)</f>
        <v>103</v>
      </c>
      <c r="AE184" s="42">
        <v>101</v>
      </c>
      <c r="AF184" s="42">
        <f t="shared" ca="1" si="26"/>
        <v>101</v>
      </c>
      <c r="AG184" s="42">
        <f ca="1">IF(AF184&gt;'Inputs and Outputs'!C$7,AF184-'Inputs and Outputs'!C$7,0)</f>
        <v>1</v>
      </c>
      <c r="AH184" s="43">
        <f ca="1">(AF184*'Inputs and Outputs'!C$8)-(AG184*'Inputs and Outputs'!C$10)</f>
        <v>3840</v>
      </c>
    </row>
    <row r="185" spans="1:34" x14ac:dyDescent="0.35">
      <c r="A185" s="44">
        <v>183</v>
      </c>
      <c r="B185" s="42" t="s">
        <v>24</v>
      </c>
      <c r="C185" s="42">
        <f t="shared" ca="1" si="18"/>
        <v>0.27262044641701122</v>
      </c>
      <c r="D185" s="42">
        <f ca="1">VLOOKUP(C185,'Inputs and Outputs'!B$24:C$33,2,TRUE)</f>
        <v>1</v>
      </c>
      <c r="E185" s="42">
        <f t="shared" ca="1" si="19"/>
        <v>0.56358283236121265</v>
      </c>
      <c r="F185" s="42">
        <f ca="1">ROUND(_xlfn.NORM.INV(E185,'Inputs and Outputs'!C$15,'Inputs and Outputs'!C$16),0)</f>
        <v>102</v>
      </c>
      <c r="G185" s="42">
        <v>101</v>
      </c>
      <c r="H185" s="42">
        <f t="shared" ca="1" si="20"/>
        <v>101</v>
      </c>
      <c r="I185" s="42">
        <f ca="1">IF(H185&gt;'Inputs and Outputs'!C$7,H185-'Inputs and Outputs'!C$7,0)</f>
        <v>1</v>
      </c>
      <c r="J185" s="43">
        <f ca="1">(H185*'Inputs and Outputs'!C$8)-(I185*'Inputs and Outputs'!C$9)</f>
        <v>4015</v>
      </c>
      <c r="M185" s="44">
        <v>183</v>
      </c>
      <c r="N185" s="42" t="s">
        <v>26</v>
      </c>
      <c r="O185" s="42">
        <f t="shared" ca="1" si="21"/>
        <v>0.63673445562884901</v>
      </c>
      <c r="P185" s="42">
        <f ca="1">VLOOKUP(O185,'Inputs and Outputs'!B$24:C$33,2)</f>
        <v>3</v>
      </c>
      <c r="Q185" s="42">
        <f t="shared" ca="1" si="22"/>
        <v>4.8360343935218486E-2</v>
      </c>
      <c r="R185" s="42">
        <f ca="1">ROUND(_xlfn.NORM.INV(Q185,'Inputs and Outputs'!C$17,'Inputs and Outputs'!C$18),0)</f>
        <v>95</v>
      </c>
      <c r="S185" s="42">
        <v>101</v>
      </c>
      <c r="T185" s="42">
        <f t="shared" ca="1" si="23"/>
        <v>95</v>
      </c>
      <c r="U185" s="42">
        <f ca="1">IF(T185&gt;'Inputs and Outputs'!C$7,T185-'Inputs and Outputs'!C$7,0)</f>
        <v>0</v>
      </c>
      <c r="V185" s="43">
        <f ca="1">(T185*'Inputs and Outputs'!C$8)-(U185*'Inputs and Outputs'!C$9)</f>
        <v>3800</v>
      </c>
      <c r="Y185" s="44">
        <v>183</v>
      </c>
      <c r="Z185" s="42" t="s">
        <v>29</v>
      </c>
      <c r="AA185" s="42">
        <f t="shared" ca="1" si="24"/>
        <v>0.11030546614333703</v>
      </c>
      <c r="AB185" s="42">
        <f ca="1">VLOOKUP(AA185,'Inputs and Outputs'!B$24:C$33,2)</f>
        <v>0</v>
      </c>
      <c r="AC185" s="42">
        <f t="shared" ca="1" si="25"/>
        <v>0.99753080573502273</v>
      </c>
      <c r="AD185" s="42">
        <f ca="1">ROUND(_xlfn.NORM.INV(AC185,'Inputs and Outputs'!C$19,'Inputs and Outputs'!C$20),0)</f>
        <v>119</v>
      </c>
      <c r="AE185" s="42">
        <v>101</v>
      </c>
      <c r="AF185" s="42">
        <f t="shared" ca="1" si="26"/>
        <v>101</v>
      </c>
      <c r="AG185" s="42">
        <f ca="1">IF(AF185&gt;'Inputs and Outputs'!C$7,AF185-'Inputs and Outputs'!C$7,0)</f>
        <v>1</v>
      </c>
      <c r="AH185" s="43">
        <f ca="1">(AF185*'Inputs and Outputs'!C$8)-(AG185*'Inputs and Outputs'!C$10)</f>
        <v>3840</v>
      </c>
    </row>
    <row r="186" spans="1:34" x14ac:dyDescent="0.35">
      <c r="A186" s="44">
        <v>184</v>
      </c>
      <c r="B186" s="42" t="s">
        <v>24</v>
      </c>
      <c r="C186" s="42">
        <f t="shared" ca="1" si="18"/>
        <v>0.57688170726596066</v>
      </c>
      <c r="D186" s="42">
        <f ca="1">VLOOKUP(C186,'Inputs and Outputs'!B$24:C$33,2,TRUE)</f>
        <v>2</v>
      </c>
      <c r="E186" s="42">
        <f t="shared" ca="1" si="19"/>
        <v>0.41835778587042383</v>
      </c>
      <c r="F186" s="42">
        <f ca="1">ROUND(_xlfn.NORM.INV(E186,'Inputs and Outputs'!C$15,'Inputs and Outputs'!C$16),0)</f>
        <v>100</v>
      </c>
      <c r="G186" s="42">
        <v>101</v>
      </c>
      <c r="H186" s="42">
        <f t="shared" ca="1" si="20"/>
        <v>100</v>
      </c>
      <c r="I186" s="42">
        <f ca="1">IF(H186&gt;'Inputs and Outputs'!C$7,H186-'Inputs and Outputs'!C$7,0)</f>
        <v>0</v>
      </c>
      <c r="J186" s="43">
        <f ca="1">(H186*'Inputs and Outputs'!C$8)-(I186*'Inputs and Outputs'!C$9)</f>
        <v>4000</v>
      </c>
      <c r="M186" s="44">
        <v>184</v>
      </c>
      <c r="N186" s="42" t="s">
        <v>26</v>
      </c>
      <c r="O186" s="42">
        <f t="shared" ca="1" si="21"/>
        <v>5.1005151765528667E-2</v>
      </c>
      <c r="P186" s="42">
        <f ca="1">VLOOKUP(O186,'Inputs and Outputs'!B$24:C$33,2)</f>
        <v>0</v>
      </c>
      <c r="Q186" s="42">
        <f t="shared" ca="1" si="22"/>
        <v>4.3240151272229022E-2</v>
      </c>
      <c r="R186" s="42">
        <f ca="1">ROUND(_xlfn.NORM.INV(Q186,'Inputs and Outputs'!C$17,'Inputs and Outputs'!C$18),0)</f>
        <v>94</v>
      </c>
      <c r="S186" s="42">
        <v>101</v>
      </c>
      <c r="T186" s="42">
        <f t="shared" ca="1" si="23"/>
        <v>94</v>
      </c>
      <c r="U186" s="42">
        <f ca="1">IF(T186&gt;'Inputs and Outputs'!C$7,T186-'Inputs and Outputs'!C$7,0)</f>
        <v>0</v>
      </c>
      <c r="V186" s="43">
        <f ca="1">(T186*'Inputs and Outputs'!C$8)-(U186*'Inputs and Outputs'!C$9)</f>
        <v>3760</v>
      </c>
      <c r="Y186" s="44">
        <v>184</v>
      </c>
      <c r="Z186" s="42" t="s">
        <v>29</v>
      </c>
      <c r="AA186" s="42">
        <f t="shared" ca="1" si="24"/>
        <v>6.3825696497922801E-2</v>
      </c>
      <c r="AB186" s="42">
        <f ca="1">VLOOKUP(AA186,'Inputs and Outputs'!B$24:C$33,2)</f>
        <v>0</v>
      </c>
      <c r="AC186" s="42">
        <f t="shared" ca="1" si="25"/>
        <v>0.30879752860552445</v>
      </c>
      <c r="AD186" s="42">
        <f ca="1">ROUND(_xlfn.NORM.INV(AC186,'Inputs and Outputs'!C$19,'Inputs and Outputs'!C$20),0)</f>
        <v>103</v>
      </c>
      <c r="AE186" s="42">
        <v>101</v>
      </c>
      <c r="AF186" s="42">
        <f t="shared" ca="1" si="26"/>
        <v>101</v>
      </c>
      <c r="AG186" s="42">
        <f ca="1">IF(AF186&gt;'Inputs and Outputs'!C$7,AF186-'Inputs and Outputs'!C$7,0)</f>
        <v>1</v>
      </c>
      <c r="AH186" s="43">
        <f ca="1">(AF186*'Inputs and Outputs'!C$8)-(AG186*'Inputs and Outputs'!C$10)</f>
        <v>3840</v>
      </c>
    </row>
    <row r="187" spans="1:34" x14ac:dyDescent="0.35">
      <c r="A187" s="44">
        <v>185</v>
      </c>
      <c r="B187" s="42" t="s">
        <v>24</v>
      </c>
      <c r="C187" s="42">
        <f t="shared" ca="1" si="18"/>
        <v>1.8239667471226961E-2</v>
      </c>
      <c r="D187" s="42">
        <f ca="1">VLOOKUP(C187,'Inputs and Outputs'!B$24:C$33,2,TRUE)</f>
        <v>0</v>
      </c>
      <c r="E187" s="42">
        <f t="shared" ca="1" si="19"/>
        <v>0.32028764617983185</v>
      </c>
      <c r="F187" s="42">
        <f ca="1">ROUND(_xlfn.NORM.INV(E187,'Inputs and Outputs'!C$15,'Inputs and Outputs'!C$16),0)</f>
        <v>98</v>
      </c>
      <c r="G187" s="42">
        <v>101</v>
      </c>
      <c r="H187" s="42">
        <f t="shared" ca="1" si="20"/>
        <v>98</v>
      </c>
      <c r="I187" s="42">
        <f ca="1">IF(H187&gt;'Inputs and Outputs'!C$7,H187-'Inputs and Outputs'!C$7,0)</f>
        <v>0</v>
      </c>
      <c r="J187" s="43">
        <f ca="1">(H187*'Inputs and Outputs'!C$8)-(I187*'Inputs and Outputs'!C$9)</f>
        <v>3920</v>
      </c>
      <c r="M187" s="44">
        <v>185</v>
      </c>
      <c r="N187" s="42" t="s">
        <v>26</v>
      </c>
      <c r="O187" s="42">
        <f t="shared" ca="1" si="21"/>
        <v>0.91919749529039985</v>
      </c>
      <c r="P187" s="42">
        <f ca="1">VLOOKUP(O187,'Inputs and Outputs'!B$24:C$33,2)</f>
        <v>5</v>
      </c>
      <c r="Q187" s="42">
        <f t="shared" ca="1" si="22"/>
        <v>0.32103674307984065</v>
      </c>
      <c r="R187" s="42">
        <f ca="1">ROUND(_xlfn.NORM.INV(Q187,'Inputs and Outputs'!C$17,'Inputs and Outputs'!C$18),0)</f>
        <v>101</v>
      </c>
      <c r="S187" s="42">
        <v>101</v>
      </c>
      <c r="T187" s="42">
        <f t="shared" ca="1" si="23"/>
        <v>101</v>
      </c>
      <c r="U187" s="42">
        <f ca="1">IF(T187&gt;'Inputs and Outputs'!C$7,T187-'Inputs and Outputs'!C$7,0)</f>
        <v>1</v>
      </c>
      <c r="V187" s="43">
        <f ca="1">(T187*'Inputs and Outputs'!C$8)-(U187*'Inputs and Outputs'!C$9)</f>
        <v>4015</v>
      </c>
      <c r="Y187" s="44">
        <v>185</v>
      </c>
      <c r="Z187" s="42" t="s">
        <v>29</v>
      </c>
      <c r="AA187" s="42">
        <f t="shared" ca="1" si="24"/>
        <v>0.56268028741210407</v>
      </c>
      <c r="AB187" s="42">
        <f ca="1">VLOOKUP(AA187,'Inputs and Outputs'!B$24:C$33,2)</f>
        <v>2</v>
      </c>
      <c r="AC187" s="42">
        <f t="shared" ca="1" si="25"/>
        <v>0.46869159287850037</v>
      </c>
      <c r="AD187" s="42">
        <f ca="1">ROUND(_xlfn.NORM.INV(AC187,'Inputs and Outputs'!C$19,'Inputs and Outputs'!C$20),0)</f>
        <v>105</v>
      </c>
      <c r="AE187" s="42">
        <v>101</v>
      </c>
      <c r="AF187" s="42">
        <f t="shared" ca="1" si="26"/>
        <v>101</v>
      </c>
      <c r="AG187" s="42">
        <f ca="1">IF(AF187&gt;'Inputs and Outputs'!C$7,AF187-'Inputs and Outputs'!C$7,0)</f>
        <v>1</v>
      </c>
      <c r="AH187" s="43">
        <f ca="1">(AF187*'Inputs and Outputs'!C$8)-(AG187*'Inputs and Outputs'!C$10)</f>
        <v>3840</v>
      </c>
    </row>
    <row r="188" spans="1:34" x14ac:dyDescent="0.35">
      <c r="A188" s="44">
        <v>186</v>
      </c>
      <c r="B188" s="42" t="s">
        <v>24</v>
      </c>
      <c r="C188" s="42">
        <f t="shared" ca="1" si="18"/>
        <v>0.55098719770614413</v>
      </c>
      <c r="D188" s="42">
        <f ca="1">VLOOKUP(C188,'Inputs and Outputs'!B$24:C$33,2,TRUE)</f>
        <v>2</v>
      </c>
      <c r="E188" s="42">
        <f t="shared" ca="1" si="19"/>
        <v>0.47358797331865532</v>
      </c>
      <c r="F188" s="42">
        <f ca="1">ROUND(_xlfn.NORM.INV(E188,'Inputs and Outputs'!C$15,'Inputs and Outputs'!C$16),0)</f>
        <v>101</v>
      </c>
      <c r="G188" s="42">
        <v>101</v>
      </c>
      <c r="H188" s="42">
        <f t="shared" ca="1" si="20"/>
        <v>101</v>
      </c>
      <c r="I188" s="42">
        <f ca="1">IF(H188&gt;'Inputs and Outputs'!C$7,H188-'Inputs and Outputs'!C$7,0)</f>
        <v>1</v>
      </c>
      <c r="J188" s="43">
        <f ca="1">(H188*'Inputs and Outputs'!C$8)-(I188*'Inputs and Outputs'!C$9)</f>
        <v>4015</v>
      </c>
      <c r="M188" s="44">
        <v>186</v>
      </c>
      <c r="N188" s="42" t="s">
        <v>26</v>
      </c>
      <c r="O188" s="42">
        <f t="shared" ca="1" si="21"/>
        <v>0.26849676068710937</v>
      </c>
      <c r="P188" s="42">
        <f ca="1">VLOOKUP(O188,'Inputs and Outputs'!B$24:C$33,2)</f>
        <v>1</v>
      </c>
      <c r="Q188" s="42">
        <f t="shared" ca="1" si="22"/>
        <v>0.12510326283310047</v>
      </c>
      <c r="R188" s="42">
        <f ca="1">ROUND(_xlfn.NORM.INV(Q188,'Inputs and Outputs'!C$17,'Inputs and Outputs'!C$18),0)</f>
        <v>97</v>
      </c>
      <c r="S188" s="42">
        <v>101</v>
      </c>
      <c r="T188" s="42">
        <f t="shared" ca="1" si="23"/>
        <v>97</v>
      </c>
      <c r="U188" s="42">
        <f ca="1">IF(T188&gt;'Inputs and Outputs'!C$7,T188-'Inputs and Outputs'!C$7,0)</f>
        <v>0</v>
      </c>
      <c r="V188" s="43">
        <f ca="1">(T188*'Inputs and Outputs'!C$8)-(U188*'Inputs and Outputs'!C$9)</f>
        <v>3880</v>
      </c>
      <c r="Y188" s="44">
        <v>186</v>
      </c>
      <c r="Z188" s="42" t="s">
        <v>29</v>
      </c>
      <c r="AA188" s="42">
        <f t="shared" ca="1" si="24"/>
        <v>0.77814529945911637</v>
      </c>
      <c r="AB188" s="42">
        <f ca="1">VLOOKUP(AA188,'Inputs and Outputs'!B$24:C$33,2)</f>
        <v>4</v>
      </c>
      <c r="AC188" s="42">
        <f t="shared" ca="1" si="25"/>
        <v>0.70874369843727247</v>
      </c>
      <c r="AD188" s="42">
        <f ca="1">ROUND(_xlfn.NORM.INV(AC188,'Inputs and Outputs'!C$19,'Inputs and Outputs'!C$20),0)</f>
        <v>108</v>
      </c>
      <c r="AE188" s="42">
        <v>101</v>
      </c>
      <c r="AF188" s="42">
        <f t="shared" ca="1" si="26"/>
        <v>101</v>
      </c>
      <c r="AG188" s="42">
        <f ca="1">IF(AF188&gt;'Inputs and Outputs'!C$7,AF188-'Inputs and Outputs'!C$7,0)</f>
        <v>1</v>
      </c>
      <c r="AH188" s="43">
        <f ca="1">(AF188*'Inputs and Outputs'!C$8)-(AG188*'Inputs and Outputs'!C$10)</f>
        <v>3840</v>
      </c>
    </row>
    <row r="189" spans="1:34" x14ac:dyDescent="0.35">
      <c r="A189" s="44">
        <v>187</v>
      </c>
      <c r="B189" s="42" t="s">
        <v>24</v>
      </c>
      <c r="C189" s="42">
        <f t="shared" ca="1" si="18"/>
        <v>0.13462909699103964</v>
      </c>
      <c r="D189" s="42">
        <f ca="1">VLOOKUP(C189,'Inputs and Outputs'!B$24:C$33,2,TRUE)</f>
        <v>0</v>
      </c>
      <c r="E189" s="42">
        <f t="shared" ca="1" si="19"/>
        <v>0.54076271227212602</v>
      </c>
      <c r="F189" s="42">
        <f ca="1">ROUND(_xlfn.NORM.INV(E189,'Inputs and Outputs'!C$15,'Inputs and Outputs'!C$16),0)</f>
        <v>102</v>
      </c>
      <c r="G189" s="42">
        <v>101</v>
      </c>
      <c r="H189" s="42">
        <f t="shared" ca="1" si="20"/>
        <v>101</v>
      </c>
      <c r="I189" s="42">
        <f ca="1">IF(H189&gt;'Inputs and Outputs'!C$7,H189-'Inputs and Outputs'!C$7,0)</f>
        <v>1</v>
      </c>
      <c r="J189" s="43">
        <f ca="1">(H189*'Inputs and Outputs'!C$8)-(I189*'Inputs and Outputs'!C$9)</f>
        <v>4015</v>
      </c>
      <c r="M189" s="44">
        <v>187</v>
      </c>
      <c r="N189" s="42" t="s">
        <v>26</v>
      </c>
      <c r="O189" s="42">
        <f t="shared" ca="1" si="21"/>
        <v>7.0763770523174618E-2</v>
      </c>
      <c r="P189" s="42">
        <f ca="1">VLOOKUP(O189,'Inputs and Outputs'!B$24:C$33,2)</f>
        <v>0</v>
      </c>
      <c r="Q189" s="42">
        <f t="shared" ca="1" si="22"/>
        <v>0.47131818457666907</v>
      </c>
      <c r="R189" s="42">
        <f ca="1">ROUND(_xlfn.NORM.INV(Q189,'Inputs and Outputs'!C$17,'Inputs and Outputs'!C$18),0)</f>
        <v>103</v>
      </c>
      <c r="S189" s="42">
        <v>101</v>
      </c>
      <c r="T189" s="42">
        <f t="shared" ca="1" si="23"/>
        <v>101</v>
      </c>
      <c r="U189" s="42">
        <f ca="1">IF(T189&gt;'Inputs and Outputs'!C$7,T189-'Inputs and Outputs'!C$7,0)</f>
        <v>1</v>
      </c>
      <c r="V189" s="43">
        <f ca="1">(T189*'Inputs and Outputs'!C$8)-(U189*'Inputs and Outputs'!C$9)</f>
        <v>4015</v>
      </c>
      <c r="Y189" s="44">
        <v>187</v>
      </c>
      <c r="Z189" s="42" t="s">
        <v>29</v>
      </c>
      <c r="AA189" s="42">
        <f t="shared" ca="1" si="24"/>
        <v>0.31444281939437935</v>
      </c>
      <c r="AB189" s="42">
        <f ca="1">VLOOKUP(AA189,'Inputs and Outputs'!B$24:C$33,2)</f>
        <v>1</v>
      </c>
      <c r="AC189" s="42">
        <f t="shared" ca="1" si="25"/>
        <v>0.46473109056022421</v>
      </c>
      <c r="AD189" s="42">
        <f ca="1">ROUND(_xlfn.NORM.INV(AC189,'Inputs and Outputs'!C$19,'Inputs and Outputs'!C$20),0)</f>
        <v>105</v>
      </c>
      <c r="AE189" s="42">
        <v>101</v>
      </c>
      <c r="AF189" s="42">
        <f t="shared" ca="1" si="26"/>
        <v>101</v>
      </c>
      <c r="AG189" s="42">
        <f ca="1">IF(AF189&gt;'Inputs and Outputs'!C$7,AF189-'Inputs and Outputs'!C$7,0)</f>
        <v>1</v>
      </c>
      <c r="AH189" s="43">
        <f ca="1">(AF189*'Inputs and Outputs'!C$8)-(AG189*'Inputs and Outputs'!C$10)</f>
        <v>3840</v>
      </c>
    </row>
    <row r="190" spans="1:34" x14ac:dyDescent="0.35">
      <c r="A190" s="44">
        <v>188</v>
      </c>
      <c r="B190" s="42" t="s">
        <v>24</v>
      </c>
      <c r="C190" s="42">
        <f t="shared" ca="1" si="18"/>
        <v>0.75107176499721628</v>
      </c>
      <c r="D190" s="42">
        <f ca="1">VLOOKUP(C190,'Inputs and Outputs'!B$24:C$33,2,TRUE)</f>
        <v>3</v>
      </c>
      <c r="E190" s="42">
        <f t="shared" ca="1" si="19"/>
        <v>0.54440580623542278</v>
      </c>
      <c r="F190" s="42">
        <f ca="1">ROUND(_xlfn.NORM.INV(E190,'Inputs and Outputs'!C$15,'Inputs and Outputs'!C$16),0)</f>
        <v>102</v>
      </c>
      <c r="G190" s="42">
        <v>101</v>
      </c>
      <c r="H190" s="42">
        <f t="shared" ca="1" si="20"/>
        <v>101</v>
      </c>
      <c r="I190" s="42">
        <f ca="1">IF(H190&gt;'Inputs and Outputs'!C$7,H190-'Inputs and Outputs'!C$7,0)</f>
        <v>1</v>
      </c>
      <c r="J190" s="43">
        <f ca="1">(H190*'Inputs and Outputs'!C$8)-(I190*'Inputs and Outputs'!C$9)</f>
        <v>4015</v>
      </c>
      <c r="M190" s="44">
        <v>188</v>
      </c>
      <c r="N190" s="42" t="s">
        <v>26</v>
      </c>
      <c r="O190" s="42">
        <f t="shared" ca="1" si="21"/>
        <v>0.98610657295230475</v>
      </c>
      <c r="P190" s="42">
        <f ca="1">VLOOKUP(O190,'Inputs and Outputs'!B$24:C$33,2)</f>
        <v>7</v>
      </c>
      <c r="Q190" s="42">
        <f t="shared" ca="1" si="22"/>
        <v>8.5101541183714269E-2</v>
      </c>
      <c r="R190" s="42">
        <f ca="1">ROUND(_xlfn.NORM.INV(Q190,'Inputs and Outputs'!C$17,'Inputs and Outputs'!C$18),0)</f>
        <v>96</v>
      </c>
      <c r="S190" s="42">
        <v>101</v>
      </c>
      <c r="T190" s="42">
        <f t="shared" ca="1" si="23"/>
        <v>96</v>
      </c>
      <c r="U190" s="42">
        <f ca="1">IF(T190&gt;'Inputs and Outputs'!C$7,T190-'Inputs and Outputs'!C$7,0)</f>
        <v>0</v>
      </c>
      <c r="V190" s="43">
        <f ca="1">(T190*'Inputs and Outputs'!C$8)-(U190*'Inputs and Outputs'!C$9)</f>
        <v>3840</v>
      </c>
      <c r="Y190" s="44">
        <v>188</v>
      </c>
      <c r="Z190" s="42" t="s">
        <v>29</v>
      </c>
      <c r="AA190" s="42">
        <f t="shared" ca="1" si="24"/>
        <v>0.4031091644076038</v>
      </c>
      <c r="AB190" s="42">
        <f ca="1">VLOOKUP(AA190,'Inputs and Outputs'!B$24:C$33,2)</f>
        <v>2</v>
      </c>
      <c r="AC190" s="42">
        <f t="shared" ca="1" si="25"/>
        <v>0.4321213481935664</v>
      </c>
      <c r="AD190" s="42">
        <f ca="1">ROUND(_xlfn.NORM.INV(AC190,'Inputs and Outputs'!C$19,'Inputs and Outputs'!C$20),0)</f>
        <v>104</v>
      </c>
      <c r="AE190" s="42">
        <v>101</v>
      </c>
      <c r="AF190" s="42">
        <f t="shared" ca="1" si="26"/>
        <v>101</v>
      </c>
      <c r="AG190" s="42">
        <f ca="1">IF(AF190&gt;'Inputs and Outputs'!C$7,AF190-'Inputs and Outputs'!C$7,0)</f>
        <v>1</v>
      </c>
      <c r="AH190" s="43">
        <f ca="1">(AF190*'Inputs and Outputs'!C$8)-(AG190*'Inputs and Outputs'!C$10)</f>
        <v>3840</v>
      </c>
    </row>
    <row r="191" spans="1:34" x14ac:dyDescent="0.35">
      <c r="A191" s="44">
        <v>189</v>
      </c>
      <c r="B191" s="42" t="s">
        <v>24</v>
      </c>
      <c r="C191" s="42">
        <f t="shared" ca="1" si="18"/>
        <v>0.45178113604008607</v>
      </c>
      <c r="D191" s="42">
        <f ca="1">VLOOKUP(C191,'Inputs and Outputs'!B$24:C$33,2,TRUE)</f>
        <v>2</v>
      </c>
      <c r="E191" s="42">
        <f t="shared" ca="1" si="19"/>
        <v>0.82783320376595881</v>
      </c>
      <c r="F191" s="42">
        <f ca="1">ROUND(_xlfn.NORM.INV(E191,'Inputs and Outputs'!C$15,'Inputs and Outputs'!C$16),0)</f>
        <v>107</v>
      </c>
      <c r="G191" s="42">
        <v>101</v>
      </c>
      <c r="H191" s="42">
        <f t="shared" ca="1" si="20"/>
        <v>101</v>
      </c>
      <c r="I191" s="42">
        <f ca="1">IF(H191&gt;'Inputs and Outputs'!C$7,H191-'Inputs and Outputs'!C$7,0)</f>
        <v>1</v>
      </c>
      <c r="J191" s="43">
        <f ca="1">(H191*'Inputs and Outputs'!C$8)-(I191*'Inputs and Outputs'!C$9)</f>
        <v>4015</v>
      </c>
      <c r="M191" s="44">
        <v>189</v>
      </c>
      <c r="N191" s="42" t="s">
        <v>26</v>
      </c>
      <c r="O191" s="42">
        <f t="shared" ca="1" si="21"/>
        <v>4.8142099699813867E-2</v>
      </c>
      <c r="P191" s="42">
        <f ca="1">VLOOKUP(O191,'Inputs and Outputs'!B$24:C$33,2)</f>
        <v>0</v>
      </c>
      <c r="Q191" s="42">
        <f t="shared" ca="1" si="22"/>
        <v>0.51923544115076026</v>
      </c>
      <c r="R191" s="42">
        <f ca="1">ROUND(_xlfn.NORM.INV(Q191,'Inputs and Outputs'!C$17,'Inputs and Outputs'!C$18),0)</f>
        <v>103</v>
      </c>
      <c r="S191" s="42">
        <v>101</v>
      </c>
      <c r="T191" s="42">
        <f t="shared" ca="1" si="23"/>
        <v>101</v>
      </c>
      <c r="U191" s="42">
        <f ca="1">IF(T191&gt;'Inputs and Outputs'!C$7,T191-'Inputs and Outputs'!C$7,0)</f>
        <v>1</v>
      </c>
      <c r="V191" s="43">
        <f ca="1">(T191*'Inputs and Outputs'!C$8)-(U191*'Inputs and Outputs'!C$9)</f>
        <v>4015</v>
      </c>
      <c r="Y191" s="44">
        <v>189</v>
      </c>
      <c r="Z191" s="42" t="s">
        <v>29</v>
      </c>
      <c r="AA191" s="42">
        <f t="shared" ca="1" si="24"/>
        <v>0.65589907619427223</v>
      </c>
      <c r="AB191" s="42">
        <f ca="1">VLOOKUP(AA191,'Inputs and Outputs'!B$24:C$33,2)</f>
        <v>3</v>
      </c>
      <c r="AC191" s="42">
        <f t="shared" ca="1" si="25"/>
        <v>0.99089240934401501</v>
      </c>
      <c r="AD191" s="42">
        <f ca="1">ROUND(_xlfn.NORM.INV(AC191,'Inputs and Outputs'!C$19,'Inputs and Outputs'!C$20),0)</f>
        <v>117</v>
      </c>
      <c r="AE191" s="42">
        <v>101</v>
      </c>
      <c r="AF191" s="42">
        <f t="shared" ca="1" si="26"/>
        <v>101</v>
      </c>
      <c r="AG191" s="42">
        <f ca="1">IF(AF191&gt;'Inputs and Outputs'!C$7,AF191-'Inputs and Outputs'!C$7,0)</f>
        <v>1</v>
      </c>
      <c r="AH191" s="43">
        <f ca="1">(AF191*'Inputs and Outputs'!C$8)-(AG191*'Inputs and Outputs'!C$10)</f>
        <v>3840</v>
      </c>
    </row>
    <row r="192" spans="1:34" x14ac:dyDescent="0.35">
      <c r="A192" s="44">
        <v>190</v>
      </c>
      <c r="B192" s="42" t="s">
        <v>24</v>
      </c>
      <c r="C192" s="42">
        <f t="shared" ca="1" si="18"/>
        <v>0.19892003214881282</v>
      </c>
      <c r="D192" s="42">
        <f ca="1">VLOOKUP(C192,'Inputs and Outputs'!B$24:C$33,2,TRUE)</f>
        <v>1</v>
      </c>
      <c r="E192" s="42">
        <f t="shared" ca="1" si="19"/>
        <v>0.12811926371912952</v>
      </c>
      <c r="F192" s="42">
        <f ca="1">ROUND(_xlfn.NORM.INV(E192,'Inputs and Outputs'!C$15,'Inputs and Outputs'!C$16),0)</f>
        <v>94</v>
      </c>
      <c r="G192" s="42">
        <v>101</v>
      </c>
      <c r="H192" s="42">
        <f t="shared" ca="1" si="20"/>
        <v>94</v>
      </c>
      <c r="I192" s="42">
        <f ca="1">IF(H192&gt;'Inputs and Outputs'!C$7,H192-'Inputs and Outputs'!C$7,0)</f>
        <v>0</v>
      </c>
      <c r="J192" s="43">
        <f ca="1">(H192*'Inputs and Outputs'!C$8)-(I192*'Inputs and Outputs'!C$9)</f>
        <v>3760</v>
      </c>
      <c r="M192" s="44">
        <v>190</v>
      </c>
      <c r="N192" s="42" t="s">
        <v>26</v>
      </c>
      <c r="O192" s="42">
        <f t="shared" ca="1" si="21"/>
        <v>0.71663540763083866</v>
      </c>
      <c r="P192" s="42">
        <f ca="1">VLOOKUP(O192,'Inputs and Outputs'!B$24:C$33,2)</f>
        <v>3</v>
      </c>
      <c r="Q192" s="42">
        <f t="shared" ca="1" si="22"/>
        <v>0.39741130383157197</v>
      </c>
      <c r="R192" s="42">
        <f ca="1">ROUND(_xlfn.NORM.INV(Q192,'Inputs and Outputs'!C$17,'Inputs and Outputs'!C$18),0)</f>
        <v>102</v>
      </c>
      <c r="S192" s="42">
        <v>101</v>
      </c>
      <c r="T192" s="42">
        <f t="shared" ca="1" si="23"/>
        <v>101</v>
      </c>
      <c r="U192" s="42">
        <f ca="1">IF(T192&gt;'Inputs and Outputs'!C$7,T192-'Inputs and Outputs'!C$7,0)</f>
        <v>1</v>
      </c>
      <c r="V192" s="43">
        <f ca="1">(T192*'Inputs and Outputs'!C$8)-(U192*'Inputs and Outputs'!C$9)</f>
        <v>4015</v>
      </c>
      <c r="Y192" s="44">
        <v>190</v>
      </c>
      <c r="Z192" s="42" t="s">
        <v>29</v>
      </c>
      <c r="AA192" s="42">
        <f t="shared" ca="1" si="24"/>
        <v>0.92764504213854582</v>
      </c>
      <c r="AB192" s="42">
        <f ca="1">VLOOKUP(AA192,'Inputs and Outputs'!B$24:C$33,2)</f>
        <v>5</v>
      </c>
      <c r="AC192" s="42">
        <f t="shared" ca="1" si="25"/>
        <v>0.59641799719516875</v>
      </c>
      <c r="AD192" s="42">
        <f ca="1">ROUND(_xlfn.NORM.INV(AC192,'Inputs and Outputs'!C$19,'Inputs and Outputs'!C$20),0)</f>
        <v>106</v>
      </c>
      <c r="AE192" s="42">
        <v>101</v>
      </c>
      <c r="AF192" s="42">
        <f t="shared" ca="1" si="26"/>
        <v>101</v>
      </c>
      <c r="AG192" s="42">
        <f ca="1">IF(AF192&gt;'Inputs and Outputs'!C$7,AF192-'Inputs and Outputs'!C$7,0)</f>
        <v>1</v>
      </c>
      <c r="AH192" s="43">
        <f ca="1">(AF192*'Inputs and Outputs'!C$8)-(AG192*'Inputs and Outputs'!C$10)</f>
        <v>3840</v>
      </c>
    </row>
    <row r="193" spans="1:34" x14ac:dyDescent="0.35">
      <c r="A193" s="44">
        <v>191</v>
      </c>
      <c r="B193" s="42" t="s">
        <v>24</v>
      </c>
      <c r="C193" s="42">
        <f t="shared" ca="1" si="18"/>
        <v>9.6372437823632362E-2</v>
      </c>
      <c r="D193" s="42">
        <f ca="1">VLOOKUP(C193,'Inputs and Outputs'!B$24:C$33,2,TRUE)</f>
        <v>0</v>
      </c>
      <c r="E193" s="42">
        <f t="shared" ca="1" si="19"/>
        <v>0.42022147929988696</v>
      </c>
      <c r="F193" s="42">
        <f ca="1">ROUND(_xlfn.NORM.INV(E193,'Inputs and Outputs'!C$15,'Inputs and Outputs'!C$16),0)</f>
        <v>100</v>
      </c>
      <c r="G193" s="42">
        <v>101</v>
      </c>
      <c r="H193" s="42">
        <f t="shared" ca="1" si="20"/>
        <v>100</v>
      </c>
      <c r="I193" s="42">
        <f ca="1">IF(H193&gt;'Inputs and Outputs'!C$7,H193-'Inputs and Outputs'!C$7,0)</f>
        <v>0</v>
      </c>
      <c r="J193" s="43">
        <f ca="1">(H193*'Inputs and Outputs'!C$8)-(I193*'Inputs and Outputs'!C$9)</f>
        <v>4000</v>
      </c>
      <c r="M193" s="44">
        <v>191</v>
      </c>
      <c r="N193" s="42" t="s">
        <v>26</v>
      </c>
      <c r="O193" s="42">
        <f t="shared" ca="1" si="21"/>
        <v>0.19135471051361663</v>
      </c>
      <c r="P193" s="42">
        <f ca="1">VLOOKUP(O193,'Inputs and Outputs'!B$24:C$33,2)</f>
        <v>1</v>
      </c>
      <c r="Q193" s="42">
        <f t="shared" ca="1" si="22"/>
        <v>0.42948170150917431</v>
      </c>
      <c r="R193" s="42">
        <f ca="1">ROUND(_xlfn.NORM.INV(Q193,'Inputs and Outputs'!C$17,'Inputs and Outputs'!C$18),0)</f>
        <v>102</v>
      </c>
      <c r="S193" s="42">
        <v>101</v>
      </c>
      <c r="T193" s="42">
        <f t="shared" ca="1" si="23"/>
        <v>101</v>
      </c>
      <c r="U193" s="42">
        <f ca="1">IF(T193&gt;'Inputs and Outputs'!C$7,T193-'Inputs and Outputs'!C$7,0)</f>
        <v>1</v>
      </c>
      <c r="V193" s="43">
        <f ca="1">(T193*'Inputs and Outputs'!C$8)-(U193*'Inputs and Outputs'!C$9)</f>
        <v>4015</v>
      </c>
      <c r="Y193" s="44">
        <v>191</v>
      </c>
      <c r="Z193" s="42" t="s">
        <v>29</v>
      </c>
      <c r="AA193" s="42">
        <f t="shared" ca="1" si="24"/>
        <v>0.94697345488405305</v>
      </c>
      <c r="AB193" s="42">
        <f ca="1">VLOOKUP(AA193,'Inputs and Outputs'!B$24:C$33,2)</f>
        <v>6</v>
      </c>
      <c r="AC193" s="42">
        <f t="shared" ca="1" si="25"/>
        <v>0.66740721134128256</v>
      </c>
      <c r="AD193" s="42">
        <f ca="1">ROUND(_xlfn.NORM.INV(AC193,'Inputs and Outputs'!C$19,'Inputs and Outputs'!C$20),0)</f>
        <v>107</v>
      </c>
      <c r="AE193" s="42">
        <v>101</v>
      </c>
      <c r="AF193" s="42">
        <f t="shared" ca="1" si="26"/>
        <v>101</v>
      </c>
      <c r="AG193" s="42">
        <f ca="1">IF(AF193&gt;'Inputs and Outputs'!C$7,AF193-'Inputs and Outputs'!C$7,0)</f>
        <v>1</v>
      </c>
      <c r="AH193" s="43">
        <f ca="1">(AF193*'Inputs and Outputs'!C$8)-(AG193*'Inputs and Outputs'!C$10)</f>
        <v>3840</v>
      </c>
    </row>
    <row r="194" spans="1:34" x14ac:dyDescent="0.35">
      <c r="A194" s="44">
        <v>192</v>
      </c>
      <c r="B194" s="42" t="s">
        <v>24</v>
      </c>
      <c r="C194" s="42">
        <f t="shared" ca="1" si="18"/>
        <v>8.2647113858369536E-2</v>
      </c>
      <c r="D194" s="42">
        <f ca="1">VLOOKUP(C194,'Inputs and Outputs'!B$24:C$33,2,TRUE)</f>
        <v>0</v>
      </c>
      <c r="E194" s="42">
        <f t="shared" ca="1" si="19"/>
        <v>1.3868568492315991E-2</v>
      </c>
      <c r="F194" s="42">
        <f ca="1">ROUND(_xlfn.NORM.INV(E194,'Inputs and Outputs'!C$15,'Inputs and Outputs'!C$16),0)</f>
        <v>88</v>
      </c>
      <c r="G194" s="42">
        <v>101</v>
      </c>
      <c r="H194" s="42">
        <f t="shared" ca="1" si="20"/>
        <v>88</v>
      </c>
      <c r="I194" s="42">
        <f ca="1">IF(H194&gt;'Inputs and Outputs'!C$7,H194-'Inputs and Outputs'!C$7,0)</f>
        <v>0</v>
      </c>
      <c r="J194" s="43">
        <f ca="1">(H194*'Inputs and Outputs'!C$8)-(I194*'Inputs and Outputs'!C$9)</f>
        <v>3520</v>
      </c>
      <c r="M194" s="44">
        <v>192</v>
      </c>
      <c r="N194" s="42" t="s">
        <v>26</v>
      </c>
      <c r="O194" s="42">
        <f t="shared" ca="1" si="21"/>
        <v>0.15321711611143907</v>
      </c>
      <c r="P194" s="42">
        <f ca="1">VLOOKUP(O194,'Inputs and Outputs'!B$24:C$33,2)</f>
        <v>0</v>
      </c>
      <c r="Q194" s="42">
        <f t="shared" ca="1" si="22"/>
        <v>0.2983712878224386</v>
      </c>
      <c r="R194" s="42">
        <f ca="1">ROUND(_xlfn.NORM.INV(Q194,'Inputs and Outputs'!C$17,'Inputs and Outputs'!C$18),0)</f>
        <v>100</v>
      </c>
      <c r="S194" s="42">
        <v>101</v>
      </c>
      <c r="T194" s="42">
        <f t="shared" ca="1" si="23"/>
        <v>100</v>
      </c>
      <c r="U194" s="42">
        <f ca="1">IF(T194&gt;'Inputs and Outputs'!C$7,T194-'Inputs and Outputs'!C$7,0)</f>
        <v>0</v>
      </c>
      <c r="V194" s="43">
        <f ca="1">(T194*'Inputs and Outputs'!C$8)-(U194*'Inputs and Outputs'!C$9)</f>
        <v>4000</v>
      </c>
      <c r="Y194" s="44">
        <v>192</v>
      </c>
      <c r="Z194" s="42" t="s">
        <v>29</v>
      </c>
      <c r="AA194" s="42">
        <f t="shared" ca="1" si="24"/>
        <v>0.64140911265054923</v>
      </c>
      <c r="AB194" s="42">
        <f ca="1">VLOOKUP(AA194,'Inputs and Outputs'!B$24:C$33,2)</f>
        <v>3</v>
      </c>
      <c r="AC194" s="42">
        <f t="shared" ca="1" si="25"/>
        <v>0.22693875143579867</v>
      </c>
      <c r="AD194" s="42">
        <f ca="1">ROUND(_xlfn.NORM.INV(AC194,'Inputs and Outputs'!C$19,'Inputs and Outputs'!C$20),0)</f>
        <v>101</v>
      </c>
      <c r="AE194" s="42">
        <v>101</v>
      </c>
      <c r="AF194" s="42">
        <f t="shared" ca="1" si="26"/>
        <v>101</v>
      </c>
      <c r="AG194" s="42">
        <f ca="1">IF(AF194&gt;'Inputs and Outputs'!C$7,AF194-'Inputs and Outputs'!C$7,0)</f>
        <v>1</v>
      </c>
      <c r="AH194" s="43">
        <f ca="1">(AF194*'Inputs and Outputs'!C$8)-(AG194*'Inputs and Outputs'!C$10)</f>
        <v>3840</v>
      </c>
    </row>
    <row r="195" spans="1:34" x14ac:dyDescent="0.35">
      <c r="A195" s="44">
        <v>193</v>
      </c>
      <c r="B195" s="42" t="s">
        <v>24</v>
      </c>
      <c r="C195" s="42">
        <f t="shared" ca="1" si="18"/>
        <v>0.7168219299493177</v>
      </c>
      <c r="D195" s="42">
        <f ca="1">VLOOKUP(C195,'Inputs and Outputs'!B$24:C$33,2,TRUE)</f>
        <v>3</v>
      </c>
      <c r="E195" s="42">
        <f t="shared" ca="1" si="19"/>
        <v>0.41848143173092611</v>
      </c>
      <c r="F195" s="42">
        <f ca="1">ROUND(_xlfn.NORM.INV(E195,'Inputs and Outputs'!C$15,'Inputs and Outputs'!C$16),0)</f>
        <v>100</v>
      </c>
      <c r="G195" s="42">
        <v>101</v>
      </c>
      <c r="H195" s="42">
        <f t="shared" ca="1" si="20"/>
        <v>100</v>
      </c>
      <c r="I195" s="42">
        <f ca="1">IF(H195&gt;'Inputs and Outputs'!C$7,H195-'Inputs and Outputs'!C$7,0)</f>
        <v>0</v>
      </c>
      <c r="J195" s="43">
        <f ca="1">(H195*'Inputs and Outputs'!C$8)-(I195*'Inputs and Outputs'!C$9)</f>
        <v>4000</v>
      </c>
      <c r="M195" s="44">
        <v>193</v>
      </c>
      <c r="N195" s="42" t="s">
        <v>26</v>
      </c>
      <c r="O195" s="42">
        <f t="shared" ca="1" si="21"/>
        <v>0.48436656525802224</v>
      </c>
      <c r="P195" s="42">
        <f ca="1">VLOOKUP(O195,'Inputs and Outputs'!B$24:C$33,2)</f>
        <v>2</v>
      </c>
      <c r="Q195" s="42">
        <f t="shared" ca="1" si="22"/>
        <v>0.73085992531994248</v>
      </c>
      <c r="R195" s="42">
        <f ca="1">ROUND(_xlfn.NORM.INV(Q195,'Inputs and Outputs'!C$17,'Inputs and Outputs'!C$18),0)</f>
        <v>106</v>
      </c>
      <c r="S195" s="42">
        <v>101</v>
      </c>
      <c r="T195" s="42">
        <f t="shared" ca="1" si="23"/>
        <v>101</v>
      </c>
      <c r="U195" s="42">
        <f ca="1">IF(T195&gt;'Inputs and Outputs'!C$7,T195-'Inputs and Outputs'!C$7,0)</f>
        <v>1</v>
      </c>
      <c r="V195" s="43">
        <f ca="1">(T195*'Inputs and Outputs'!C$8)-(U195*'Inputs and Outputs'!C$9)</f>
        <v>4015</v>
      </c>
      <c r="Y195" s="44">
        <v>193</v>
      </c>
      <c r="Z195" s="42" t="s">
        <v>29</v>
      </c>
      <c r="AA195" s="42">
        <f t="shared" ca="1" si="24"/>
        <v>0.16469443279534368</v>
      </c>
      <c r="AB195" s="42">
        <f ca="1">VLOOKUP(AA195,'Inputs and Outputs'!B$24:C$33,2)</f>
        <v>0</v>
      </c>
      <c r="AC195" s="42">
        <f t="shared" ca="1" si="25"/>
        <v>0.51460429472284841</v>
      </c>
      <c r="AD195" s="42">
        <f ca="1">ROUND(_xlfn.NORM.INV(AC195,'Inputs and Outputs'!C$19,'Inputs and Outputs'!C$20),0)</f>
        <v>105</v>
      </c>
      <c r="AE195" s="42">
        <v>101</v>
      </c>
      <c r="AF195" s="42">
        <f t="shared" ca="1" si="26"/>
        <v>101</v>
      </c>
      <c r="AG195" s="42">
        <f ca="1">IF(AF195&gt;'Inputs and Outputs'!C$7,AF195-'Inputs and Outputs'!C$7,0)</f>
        <v>1</v>
      </c>
      <c r="AH195" s="43">
        <f ca="1">(AF195*'Inputs and Outputs'!C$8)-(AG195*'Inputs and Outputs'!C$10)</f>
        <v>3840</v>
      </c>
    </row>
    <row r="196" spans="1:34" x14ac:dyDescent="0.35">
      <c r="A196" s="44">
        <v>194</v>
      </c>
      <c r="B196" s="42" t="s">
        <v>24</v>
      </c>
      <c r="C196" s="42">
        <f t="shared" ref="C196:C259" ca="1" si="27">RAND()</f>
        <v>0.81418719532501627</v>
      </c>
      <c r="D196" s="42">
        <f ca="1">VLOOKUP(C196,'Inputs and Outputs'!B$24:C$33,2,TRUE)</f>
        <v>4</v>
      </c>
      <c r="E196" s="42">
        <f t="shared" ref="E196:E259" ca="1" si="28">RAND()</f>
        <v>0.9817045232202225</v>
      </c>
      <c r="F196" s="42">
        <f ca="1">ROUND(_xlfn.NORM.INV(E196,'Inputs and Outputs'!C$15,'Inputs and Outputs'!C$16),0)</f>
        <v>114</v>
      </c>
      <c r="G196" s="42">
        <v>101</v>
      </c>
      <c r="H196" s="42">
        <f t="shared" ref="H196:H259" ca="1" si="29">MIN(F196,G196)</f>
        <v>101</v>
      </c>
      <c r="I196" s="42">
        <f ca="1">IF(H196&gt;'Inputs and Outputs'!C$7,H196-'Inputs and Outputs'!C$7,0)</f>
        <v>1</v>
      </c>
      <c r="J196" s="43">
        <f ca="1">(H196*'Inputs and Outputs'!C$8)-(I196*'Inputs and Outputs'!C$9)</f>
        <v>4015</v>
      </c>
      <c r="M196" s="44">
        <v>194</v>
      </c>
      <c r="N196" s="42" t="s">
        <v>26</v>
      </c>
      <c r="O196" s="42">
        <f t="shared" ref="O196:O259" ca="1" si="30">RAND()</f>
        <v>0.79467857726790736</v>
      </c>
      <c r="P196" s="42">
        <f ca="1">VLOOKUP(O196,'Inputs and Outputs'!B$24:C$33,2)</f>
        <v>4</v>
      </c>
      <c r="Q196" s="42">
        <f t="shared" ref="Q196:Q259" ca="1" si="31">RAND()</f>
        <v>0.29294829973696079</v>
      </c>
      <c r="R196" s="42">
        <f ca="1">ROUND(_xlfn.NORM.INV(Q196,'Inputs and Outputs'!C$17,'Inputs and Outputs'!C$18),0)</f>
        <v>100</v>
      </c>
      <c r="S196" s="42">
        <v>101</v>
      </c>
      <c r="T196" s="42">
        <f t="shared" ref="T196:T259" ca="1" si="32">MIN(R196:S196)</f>
        <v>100</v>
      </c>
      <c r="U196" s="42">
        <f ca="1">IF(T196&gt;'Inputs and Outputs'!C$7,T196-'Inputs and Outputs'!C$7,0)</f>
        <v>0</v>
      </c>
      <c r="V196" s="43">
        <f ca="1">(T196*'Inputs and Outputs'!C$8)-(U196*'Inputs and Outputs'!C$9)</f>
        <v>4000</v>
      </c>
      <c r="Y196" s="44">
        <v>194</v>
      </c>
      <c r="Z196" s="42" t="s">
        <v>29</v>
      </c>
      <c r="AA196" s="42">
        <f t="shared" ref="AA196:AA259" ca="1" si="33">RAND()</f>
        <v>0.53727623694109738</v>
      </c>
      <c r="AB196" s="42">
        <f ca="1">VLOOKUP(AA196,'Inputs and Outputs'!B$24:C$33,2)</f>
        <v>2</v>
      </c>
      <c r="AC196" s="42">
        <f t="shared" ref="AC196:AC259" ca="1" si="34">RAND()</f>
        <v>0.81129140836060443</v>
      </c>
      <c r="AD196" s="42">
        <f ca="1">ROUND(_xlfn.NORM.INV(AC196,'Inputs and Outputs'!C$19,'Inputs and Outputs'!C$20),0)</f>
        <v>109</v>
      </c>
      <c r="AE196" s="42">
        <v>101</v>
      </c>
      <c r="AF196" s="42">
        <f t="shared" ref="AF196:AF259" ca="1" si="35">MIN(AD196:AE196)</f>
        <v>101</v>
      </c>
      <c r="AG196" s="42">
        <f ca="1">IF(AF196&gt;'Inputs and Outputs'!C$7,AF196-'Inputs and Outputs'!C$7,0)</f>
        <v>1</v>
      </c>
      <c r="AH196" s="43">
        <f ca="1">(AF196*'Inputs and Outputs'!C$8)-(AG196*'Inputs and Outputs'!C$10)</f>
        <v>3840</v>
      </c>
    </row>
    <row r="197" spans="1:34" x14ac:dyDescent="0.35">
      <c r="A197" s="44">
        <v>195</v>
      </c>
      <c r="B197" s="42" t="s">
        <v>24</v>
      </c>
      <c r="C197" s="42">
        <f t="shared" ca="1" si="27"/>
        <v>0.20647060900198788</v>
      </c>
      <c r="D197" s="42">
        <f ca="1">VLOOKUP(C197,'Inputs and Outputs'!B$24:C$33,2,TRUE)</f>
        <v>1</v>
      </c>
      <c r="E197" s="42">
        <f t="shared" ca="1" si="28"/>
        <v>0.43028913180778616</v>
      </c>
      <c r="F197" s="42">
        <f ca="1">ROUND(_xlfn.NORM.INV(E197,'Inputs and Outputs'!C$15,'Inputs and Outputs'!C$16),0)</f>
        <v>100</v>
      </c>
      <c r="G197" s="42">
        <v>101</v>
      </c>
      <c r="H197" s="42">
        <f t="shared" ca="1" si="29"/>
        <v>100</v>
      </c>
      <c r="I197" s="42">
        <f ca="1">IF(H197&gt;'Inputs and Outputs'!C$7,H197-'Inputs and Outputs'!C$7,0)</f>
        <v>0</v>
      </c>
      <c r="J197" s="43">
        <f ca="1">(H197*'Inputs and Outputs'!C$8)-(I197*'Inputs and Outputs'!C$9)</f>
        <v>4000</v>
      </c>
      <c r="M197" s="44">
        <v>195</v>
      </c>
      <c r="N197" s="42" t="s">
        <v>26</v>
      </c>
      <c r="O197" s="42">
        <f t="shared" ca="1" si="30"/>
        <v>0.59708184915877105</v>
      </c>
      <c r="P197" s="42">
        <f ca="1">VLOOKUP(O197,'Inputs and Outputs'!B$24:C$33,2)</f>
        <v>2</v>
      </c>
      <c r="Q197" s="42">
        <f t="shared" ca="1" si="31"/>
        <v>0.26525965622326342</v>
      </c>
      <c r="R197" s="42">
        <f ca="1">ROUND(_xlfn.NORM.INV(Q197,'Inputs and Outputs'!C$17,'Inputs and Outputs'!C$18),0)</f>
        <v>100</v>
      </c>
      <c r="S197" s="42">
        <v>101</v>
      </c>
      <c r="T197" s="42">
        <f t="shared" ca="1" si="32"/>
        <v>100</v>
      </c>
      <c r="U197" s="42">
        <f ca="1">IF(T197&gt;'Inputs and Outputs'!C$7,T197-'Inputs and Outputs'!C$7,0)</f>
        <v>0</v>
      </c>
      <c r="V197" s="43">
        <f ca="1">(T197*'Inputs and Outputs'!C$8)-(U197*'Inputs and Outputs'!C$9)</f>
        <v>4000</v>
      </c>
      <c r="Y197" s="44">
        <v>195</v>
      </c>
      <c r="Z197" s="42" t="s">
        <v>29</v>
      </c>
      <c r="AA197" s="42">
        <f t="shared" ca="1" si="33"/>
        <v>0.64192152354860343</v>
      </c>
      <c r="AB197" s="42">
        <f ca="1">VLOOKUP(AA197,'Inputs and Outputs'!B$24:C$33,2)</f>
        <v>3</v>
      </c>
      <c r="AC197" s="42">
        <f t="shared" ca="1" si="34"/>
        <v>0.54287367215731719</v>
      </c>
      <c r="AD197" s="42">
        <f ca="1">ROUND(_xlfn.NORM.INV(AC197,'Inputs and Outputs'!C$19,'Inputs and Outputs'!C$20),0)</f>
        <v>106</v>
      </c>
      <c r="AE197" s="42">
        <v>101</v>
      </c>
      <c r="AF197" s="42">
        <f t="shared" ca="1" si="35"/>
        <v>101</v>
      </c>
      <c r="AG197" s="42">
        <f ca="1">IF(AF197&gt;'Inputs and Outputs'!C$7,AF197-'Inputs and Outputs'!C$7,0)</f>
        <v>1</v>
      </c>
      <c r="AH197" s="43">
        <f ca="1">(AF197*'Inputs and Outputs'!C$8)-(AG197*'Inputs and Outputs'!C$10)</f>
        <v>3840</v>
      </c>
    </row>
    <row r="198" spans="1:34" x14ac:dyDescent="0.35">
      <c r="A198" s="44">
        <v>196</v>
      </c>
      <c r="B198" s="42" t="s">
        <v>24</v>
      </c>
      <c r="C198" s="42">
        <f t="shared" ca="1" si="27"/>
        <v>0.59434988178068737</v>
      </c>
      <c r="D198" s="42">
        <f ca="1">VLOOKUP(C198,'Inputs and Outputs'!B$24:C$33,2,TRUE)</f>
        <v>2</v>
      </c>
      <c r="E198" s="42">
        <f t="shared" ca="1" si="28"/>
        <v>0.87415921327679713</v>
      </c>
      <c r="F198" s="42">
        <f ca="1">ROUND(_xlfn.NORM.INV(E198,'Inputs and Outputs'!C$15,'Inputs and Outputs'!C$16),0)</f>
        <v>108</v>
      </c>
      <c r="G198" s="42">
        <v>101</v>
      </c>
      <c r="H198" s="42">
        <f t="shared" ca="1" si="29"/>
        <v>101</v>
      </c>
      <c r="I198" s="42">
        <f ca="1">IF(H198&gt;'Inputs and Outputs'!C$7,H198-'Inputs and Outputs'!C$7,0)</f>
        <v>1</v>
      </c>
      <c r="J198" s="43">
        <f ca="1">(H198*'Inputs and Outputs'!C$8)-(I198*'Inputs and Outputs'!C$9)</f>
        <v>4015</v>
      </c>
      <c r="M198" s="44">
        <v>196</v>
      </c>
      <c r="N198" s="42" t="s">
        <v>26</v>
      </c>
      <c r="O198" s="42">
        <f t="shared" ca="1" si="30"/>
        <v>0.96427353101894797</v>
      </c>
      <c r="P198" s="42">
        <f ca="1">VLOOKUP(O198,'Inputs and Outputs'!B$24:C$33,2)</f>
        <v>6</v>
      </c>
      <c r="Q198" s="42">
        <f t="shared" ca="1" si="31"/>
        <v>0.18421903748818635</v>
      </c>
      <c r="R198" s="42">
        <f ca="1">ROUND(_xlfn.NORM.INV(Q198,'Inputs and Outputs'!C$17,'Inputs and Outputs'!C$18),0)</f>
        <v>99</v>
      </c>
      <c r="S198" s="42">
        <v>101</v>
      </c>
      <c r="T198" s="42">
        <f t="shared" ca="1" si="32"/>
        <v>99</v>
      </c>
      <c r="U198" s="42">
        <f ca="1">IF(T198&gt;'Inputs and Outputs'!C$7,T198-'Inputs and Outputs'!C$7,0)</f>
        <v>0</v>
      </c>
      <c r="V198" s="43">
        <f ca="1">(T198*'Inputs and Outputs'!C$8)-(U198*'Inputs and Outputs'!C$9)</f>
        <v>3960</v>
      </c>
      <c r="Y198" s="44">
        <v>196</v>
      </c>
      <c r="Z198" s="42" t="s">
        <v>29</v>
      </c>
      <c r="AA198" s="42">
        <f t="shared" ca="1" si="33"/>
        <v>0.96523957175833053</v>
      </c>
      <c r="AB198" s="42">
        <f ca="1">VLOOKUP(AA198,'Inputs and Outputs'!B$24:C$33,2)</f>
        <v>6</v>
      </c>
      <c r="AC198" s="42">
        <f t="shared" ca="1" si="34"/>
        <v>0.35370671903626438</v>
      </c>
      <c r="AD198" s="42">
        <f ca="1">ROUND(_xlfn.NORM.INV(AC198,'Inputs and Outputs'!C$19,'Inputs and Outputs'!C$20),0)</f>
        <v>103</v>
      </c>
      <c r="AE198" s="42">
        <v>101</v>
      </c>
      <c r="AF198" s="42">
        <f t="shared" ca="1" si="35"/>
        <v>101</v>
      </c>
      <c r="AG198" s="42">
        <f ca="1">IF(AF198&gt;'Inputs and Outputs'!C$7,AF198-'Inputs and Outputs'!C$7,0)</f>
        <v>1</v>
      </c>
      <c r="AH198" s="43">
        <f ca="1">(AF198*'Inputs and Outputs'!C$8)-(AG198*'Inputs and Outputs'!C$10)</f>
        <v>3840</v>
      </c>
    </row>
    <row r="199" spans="1:34" x14ac:dyDescent="0.35">
      <c r="A199" s="44">
        <v>197</v>
      </c>
      <c r="B199" s="42" t="s">
        <v>24</v>
      </c>
      <c r="C199" s="42">
        <f t="shared" ca="1" si="27"/>
        <v>7.9236086704409847E-2</v>
      </c>
      <c r="D199" s="42">
        <f ca="1">VLOOKUP(C199,'Inputs and Outputs'!B$24:C$33,2,TRUE)</f>
        <v>0</v>
      </c>
      <c r="E199" s="42">
        <f t="shared" ca="1" si="28"/>
        <v>0.38839906143952196</v>
      </c>
      <c r="F199" s="42">
        <f ca="1">ROUND(_xlfn.NORM.INV(E199,'Inputs and Outputs'!C$15,'Inputs and Outputs'!C$16),0)</f>
        <v>99</v>
      </c>
      <c r="G199" s="42">
        <v>101</v>
      </c>
      <c r="H199" s="42">
        <f t="shared" ca="1" si="29"/>
        <v>99</v>
      </c>
      <c r="I199" s="42">
        <f ca="1">IF(H199&gt;'Inputs and Outputs'!C$7,H199-'Inputs and Outputs'!C$7,0)</f>
        <v>0</v>
      </c>
      <c r="J199" s="43">
        <f ca="1">(H199*'Inputs and Outputs'!C$8)-(I199*'Inputs and Outputs'!C$9)</f>
        <v>3960</v>
      </c>
      <c r="M199" s="44">
        <v>197</v>
      </c>
      <c r="N199" s="42" t="s">
        <v>26</v>
      </c>
      <c r="O199" s="42">
        <f t="shared" ca="1" si="30"/>
        <v>0.79904830175753316</v>
      </c>
      <c r="P199" s="42">
        <f ca="1">VLOOKUP(O199,'Inputs and Outputs'!B$24:C$33,2)</f>
        <v>4</v>
      </c>
      <c r="Q199" s="42">
        <f t="shared" ca="1" si="31"/>
        <v>0.57932140466013304</v>
      </c>
      <c r="R199" s="42">
        <f ca="1">ROUND(_xlfn.NORM.INV(Q199,'Inputs and Outputs'!C$17,'Inputs and Outputs'!C$18),0)</f>
        <v>104</v>
      </c>
      <c r="S199" s="42">
        <v>101</v>
      </c>
      <c r="T199" s="42">
        <f t="shared" ca="1" si="32"/>
        <v>101</v>
      </c>
      <c r="U199" s="42">
        <f ca="1">IF(T199&gt;'Inputs and Outputs'!C$7,T199-'Inputs and Outputs'!C$7,0)</f>
        <v>1</v>
      </c>
      <c r="V199" s="43">
        <f ca="1">(T199*'Inputs and Outputs'!C$8)-(U199*'Inputs and Outputs'!C$9)</f>
        <v>4015</v>
      </c>
      <c r="Y199" s="44">
        <v>197</v>
      </c>
      <c r="Z199" s="42" t="s">
        <v>29</v>
      </c>
      <c r="AA199" s="42">
        <f t="shared" ca="1" si="33"/>
        <v>0.50157214598566624</v>
      </c>
      <c r="AB199" s="42">
        <f ca="1">VLOOKUP(AA199,'Inputs and Outputs'!B$24:C$33,2)</f>
        <v>2</v>
      </c>
      <c r="AC199" s="42">
        <f t="shared" ca="1" si="34"/>
        <v>0.64702036181279432</v>
      </c>
      <c r="AD199" s="42">
        <f ca="1">ROUND(_xlfn.NORM.INV(AC199,'Inputs and Outputs'!C$19,'Inputs and Outputs'!C$20),0)</f>
        <v>107</v>
      </c>
      <c r="AE199" s="42">
        <v>101</v>
      </c>
      <c r="AF199" s="42">
        <f t="shared" ca="1" si="35"/>
        <v>101</v>
      </c>
      <c r="AG199" s="42">
        <f ca="1">IF(AF199&gt;'Inputs and Outputs'!C$7,AF199-'Inputs and Outputs'!C$7,0)</f>
        <v>1</v>
      </c>
      <c r="AH199" s="43">
        <f ca="1">(AF199*'Inputs and Outputs'!C$8)-(AG199*'Inputs and Outputs'!C$10)</f>
        <v>3840</v>
      </c>
    </row>
    <row r="200" spans="1:34" x14ac:dyDescent="0.35">
      <c r="A200" s="44">
        <v>198</v>
      </c>
      <c r="B200" s="42" t="s">
        <v>24</v>
      </c>
      <c r="C200" s="42">
        <f t="shared" ca="1" si="27"/>
        <v>0.75465130772126154</v>
      </c>
      <c r="D200" s="42">
        <f ca="1">VLOOKUP(C200,'Inputs and Outputs'!B$24:C$33,2,TRUE)</f>
        <v>4</v>
      </c>
      <c r="E200" s="42">
        <f t="shared" ca="1" si="28"/>
        <v>0.55896121385181585</v>
      </c>
      <c r="F200" s="42">
        <f ca="1">ROUND(_xlfn.NORM.INV(E200,'Inputs and Outputs'!C$15,'Inputs and Outputs'!C$16),0)</f>
        <v>102</v>
      </c>
      <c r="G200" s="42">
        <v>101</v>
      </c>
      <c r="H200" s="42">
        <f t="shared" ca="1" si="29"/>
        <v>101</v>
      </c>
      <c r="I200" s="42">
        <f ca="1">IF(H200&gt;'Inputs and Outputs'!C$7,H200-'Inputs and Outputs'!C$7,0)</f>
        <v>1</v>
      </c>
      <c r="J200" s="43">
        <f ca="1">(H200*'Inputs and Outputs'!C$8)-(I200*'Inputs and Outputs'!C$9)</f>
        <v>4015</v>
      </c>
      <c r="M200" s="44">
        <v>198</v>
      </c>
      <c r="N200" s="42" t="s">
        <v>26</v>
      </c>
      <c r="O200" s="42">
        <f t="shared" ca="1" si="30"/>
        <v>0.72570136513999706</v>
      </c>
      <c r="P200" s="42">
        <f ca="1">VLOOKUP(O200,'Inputs and Outputs'!B$24:C$33,2)</f>
        <v>3</v>
      </c>
      <c r="Q200" s="42">
        <f t="shared" ca="1" si="31"/>
        <v>0.34280625234093098</v>
      </c>
      <c r="R200" s="42">
        <f ca="1">ROUND(_xlfn.NORM.INV(Q200,'Inputs and Outputs'!C$17,'Inputs and Outputs'!C$18),0)</f>
        <v>101</v>
      </c>
      <c r="S200" s="42">
        <v>101</v>
      </c>
      <c r="T200" s="42">
        <f t="shared" ca="1" si="32"/>
        <v>101</v>
      </c>
      <c r="U200" s="42">
        <f ca="1">IF(T200&gt;'Inputs and Outputs'!C$7,T200-'Inputs and Outputs'!C$7,0)</f>
        <v>1</v>
      </c>
      <c r="V200" s="43">
        <f ca="1">(T200*'Inputs and Outputs'!C$8)-(U200*'Inputs and Outputs'!C$9)</f>
        <v>4015</v>
      </c>
      <c r="Y200" s="44">
        <v>198</v>
      </c>
      <c r="Z200" s="42" t="s">
        <v>29</v>
      </c>
      <c r="AA200" s="42">
        <f t="shared" ca="1" si="33"/>
        <v>6.2160593244787399E-2</v>
      </c>
      <c r="AB200" s="42">
        <f ca="1">VLOOKUP(AA200,'Inputs and Outputs'!B$24:C$33,2)</f>
        <v>0</v>
      </c>
      <c r="AC200" s="42">
        <f t="shared" ca="1" si="34"/>
        <v>0.15951754673277918</v>
      </c>
      <c r="AD200" s="42">
        <f ca="1">ROUND(_xlfn.NORM.INV(AC200,'Inputs and Outputs'!C$19,'Inputs and Outputs'!C$20),0)</f>
        <v>100</v>
      </c>
      <c r="AE200" s="42">
        <v>101</v>
      </c>
      <c r="AF200" s="42">
        <f t="shared" ca="1" si="35"/>
        <v>100</v>
      </c>
      <c r="AG200" s="42">
        <f ca="1">IF(AF200&gt;'Inputs and Outputs'!C$7,AF200-'Inputs and Outputs'!C$7,0)</f>
        <v>0</v>
      </c>
      <c r="AH200" s="43">
        <f ca="1">(AF200*'Inputs and Outputs'!C$8)-(AG200*'Inputs and Outputs'!C$10)</f>
        <v>4000</v>
      </c>
    </row>
    <row r="201" spans="1:34" x14ac:dyDescent="0.35">
      <c r="A201" s="44">
        <v>199</v>
      </c>
      <c r="B201" s="42" t="s">
        <v>24</v>
      </c>
      <c r="C201" s="42">
        <f t="shared" ca="1" si="27"/>
        <v>0.78987194515895709</v>
      </c>
      <c r="D201" s="42">
        <f ca="1">VLOOKUP(C201,'Inputs and Outputs'!B$24:C$33,2,TRUE)</f>
        <v>4</v>
      </c>
      <c r="E201" s="42">
        <f t="shared" ca="1" si="28"/>
        <v>0.81154781370467599</v>
      </c>
      <c r="F201" s="42">
        <f ca="1">ROUND(_xlfn.NORM.INV(E201,'Inputs and Outputs'!C$15,'Inputs and Outputs'!C$16),0)</f>
        <v>106</v>
      </c>
      <c r="G201" s="42">
        <v>101</v>
      </c>
      <c r="H201" s="42">
        <f t="shared" ca="1" si="29"/>
        <v>101</v>
      </c>
      <c r="I201" s="42">
        <f ca="1">IF(H201&gt;'Inputs and Outputs'!C$7,H201-'Inputs and Outputs'!C$7,0)</f>
        <v>1</v>
      </c>
      <c r="J201" s="43">
        <f ca="1">(H201*'Inputs and Outputs'!C$8)-(I201*'Inputs and Outputs'!C$9)</f>
        <v>4015</v>
      </c>
      <c r="M201" s="44">
        <v>199</v>
      </c>
      <c r="N201" s="42" t="s">
        <v>26</v>
      </c>
      <c r="O201" s="42">
        <f t="shared" ca="1" si="30"/>
        <v>0.37791919485232373</v>
      </c>
      <c r="P201" s="42">
        <f ca="1">VLOOKUP(O201,'Inputs and Outputs'!B$24:C$33,2)</f>
        <v>1</v>
      </c>
      <c r="Q201" s="42">
        <f t="shared" ca="1" si="31"/>
        <v>0.39586553637226518</v>
      </c>
      <c r="R201" s="42">
        <f ca="1">ROUND(_xlfn.NORM.INV(Q201,'Inputs and Outputs'!C$17,'Inputs and Outputs'!C$18),0)</f>
        <v>102</v>
      </c>
      <c r="S201" s="42">
        <v>101</v>
      </c>
      <c r="T201" s="42">
        <f t="shared" ca="1" si="32"/>
        <v>101</v>
      </c>
      <c r="U201" s="42">
        <f ca="1">IF(T201&gt;'Inputs and Outputs'!C$7,T201-'Inputs and Outputs'!C$7,0)</f>
        <v>1</v>
      </c>
      <c r="V201" s="43">
        <f ca="1">(T201*'Inputs and Outputs'!C$8)-(U201*'Inputs and Outputs'!C$9)</f>
        <v>4015</v>
      </c>
      <c r="Y201" s="44">
        <v>199</v>
      </c>
      <c r="Z201" s="42" t="s">
        <v>29</v>
      </c>
      <c r="AA201" s="42">
        <f t="shared" ca="1" si="33"/>
        <v>0.91391648635717382</v>
      </c>
      <c r="AB201" s="42">
        <f ca="1">VLOOKUP(AA201,'Inputs and Outputs'!B$24:C$33,2)</f>
        <v>5</v>
      </c>
      <c r="AC201" s="42">
        <f t="shared" ca="1" si="34"/>
        <v>0.36188668708976979</v>
      </c>
      <c r="AD201" s="42">
        <f ca="1">ROUND(_xlfn.NORM.INV(AC201,'Inputs and Outputs'!C$19,'Inputs and Outputs'!C$20),0)</f>
        <v>103</v>
      </c>
      <c r="AE201" s="42">
        <v>101</v>
      </c>
      <c r="AF201" s="42">
        <f t="shared" ca="1" si="35"/>
        <v>101</v>
      </c>
      <c r="AG201" s="42">
        <f ca="1">IF(AF201&gt;'Inputs and Outputs'!C$7,AF201-'Inputs and Outputs'!C$7,0)</f>
        <v>1</v>
      </c>
      <c r="AH201" s="43">
        <f ca="1">(AF201*'Inputs and Outputs'!C$8)-(AG201*'Inputs and Outputs'!C$10)</f>
        <v>3840</v>
      </c>
    </row>
    <row r="202" spans="1:34" x14ac:dyDescent="0.35">
      <c r="A202" s="44">
        <v>200</v>
      </c>
      <c r="B202" s="42" t="s">
        <v>24</v>
      </c>
      <c r="C202" s="42">
        <f t="shared" ca="1" si="27"/>
        <v>0.6437018402717446</v>
      </c>
      <c r="D202" s="42">
        <f ca="1">VLOOKUP(C202,'Inputs and Outputs'!B$24:C$33,2,TRUE)</f>
        <v>3</v>
      </c>
      <c r="E202" s="42">
        <f t="shared" ca="1" si="28"/>
        <v>0.22031850510910034</v>
      </c>
      <c r="F202" s="42">
        <f ca="1">ROUND(_xlfn.NORM.INV(E202,'Inputs and Outputs'!C$15,'Inputs and Outputs'!C$16),0)</f>
        <v>96</v>
      </c>
      <c r="G202" s="42">
        <v>101</v>
      </c>
      <c r="H202" s="42">
        <f t="shared" ca="1" si="29"/>
        <v>96</v>
      </c>
      <c r="I202" s="42">
        <f ca="1">IF(H202&gt;'Inputs and Outputs'!C$7,H202-'Inputs and Outputs'!C$7,0)</f>
        <v>0</v>
      </c>
      <c r="J202" s="43">
        <f ca="1">(H202*'Inputs and Outputs'!C$8)-(I202*'Inputs and Outputs'!C$9)</f>
        <v>3840</v>
      </c>
      <c r="M202" s="44">
        <v>200</v>
      </c>
      <c r="N202" s="42" t="s">
        <v>26</v>
      </c>
      <c r="O202" s="42">
        <f t="shared" ca="1" si="30"/>
        <v>0.7631008211019138</v>
      </c>
      <c r="P202" s="42">
        <f ca="1">VLOOKUP(O202,'Inputs and Outputs'!B$24:C$33,2)</f>
        <v>4</v>
      </c>
      <c r="Q202" s="42">
        <f t="shared" ca="1" si="31"/>
        <v>0.76496669540464457</v>
      </c>
      <c r="R202" s="42">
        <f ca="1">ROUND(_xlfn.NORM.INV(Q202,'Inputs and Outputs'!C$17,'Inputs and Outputs'!C$18),0)</f>
        <v>107</v>
      </c>
      <c r="S202" s="42">
        <v>101</v>
      </c>
      <c r="T202" s="42">
        <f t="shared" ca="1" si="32"/>
        <v>101</v>
      </c>
      <c r="U202" s="42">
        <f ca="1">IF(T202&gt;'Inputs and Outputs'!C$7,T202-'Inputs and Outputs'!C$7,0)</f>
        <v>1</v>
      </c>
      <c r="V202" s="43">
        <f ca="1">(T202*'Inputs and Outputs'!C$8)-(U202*'Inputs and Outputs'!C$9)</f>
        <v>4015</v>
      </c>
      <c r="Y202" s="44">
        <v>200</v>
      </c>
      <c r="Z202" s="42" t="s">
        <v>29</v>
      </c>
      <c r="AA202" s="42">
        <f t="shared" ca="1" si="33"/>
        <v>0.36072845251253982</v>
      </c>
      <c r="AB202" s="42">
        <f ca="1">VLOOKUP(AA202,'Inputs and Outputs'!B$24:C$33,2)</f>
        <v>1</v>
      </c>
      <c r="AC202" s="42">
        <f t="shared" ca="1" si="34"/>
        <v>0.64829333833947367</v>
      </c>
      <c r="AD202" s="42">
        <f ca="1">ROUND(_xlfn.NORM.INV(AC202,'Inputs and Outputs'!C$19,'Inputs and Outputs'!C$20),0)</f>
        <v>107</v>
      </c>
      <c r="AE202" s="42">
        <v>101</v>
      </c>
      <c r="AF202" s="42">
        <f t="shared" ca="1" si="35"/>
        <v>101</v>
      </c>
      <c r="AG202" s="42">
        <f ca="1">IF(AF202&gt;'Inputs and Outputs'!C$7,AF202-'Inputs and Outputs'!C$7,0)</f>
        <v>1</v>
      </c>
      <c r="AH202" s="43">
        <f ca="1">(AF202*'Inputs and Outputs'!C$8)-(AG202*'Inputs and Outputs'!C$10)</f>
        <v>3840</v>
      </c>
    </row>
    <row r="203" spans="1:34" x14ac:dyDescent="0.35">
      <c r="A203" s="44">
        <v>201</v>
      </c>
      <c r="B203" s="42" t="s">
        <v>24</v>
      </c>
      <c r="C203" s="42">
        <f t="shared" ca="1" si="27"/>
        <v>0.57345684347668835</v>
      </c>
      <c r="D203" s="42">
        <f ca="1">VLOOKUP(C203,'Inputs and Outputs'!B$24:C$33,2,TRUE)</f>
        <v>2</v>
      </c>
      <c r="E203" s="42">
        <f t="shared" ca="1" si="28"/>
        <v>3.0244467411792098E-2</v>
      </c>
      <c r="F203" s="42">
        <f ca="1">ROUND(_xlfn.NORM.INV(E203,'Inputs and Outputs'!C$15,'Inputs and Outputs'!C$16),0)</f>
        <v>90</v>
      </c>
      <c r="G203" s="42">
        <v>101</v>
      </c>
      <c r="H203" s="42">
        <f t="shared" ca="1" si="29"/>
        <v>90</v>
      </c>
      <c r="I203" s="42">
        <f ca="1">IF(H203&gt;'Inputs and Outputs'!C$7,H203-'Inputs and Outputs'!C$7,0)</f>
        <v>0</v>
      </c>
      <c r="J203" s="43">
        <f ca="1">(H203*'Inputs and Outputs'!C$8)-(I203*'Inputs and Outputs'!C$9)</f>
        <v>3600</v>
      </c>
      <c r="M203" s="44">
        <v>201</v>
      </c>
      <c r="N203" s="42" t="s">
        <v>26</v>
      </c>
      <c r="O203" s="42">
        <f t="shared" ca="1" si="30"/>
        <v>0.66797849346598936</v>
      </c>
      <c r="P203" s="42">
        <f ca="1">VLOOKUP(O203,'Inputs and Outputs'!B$24:C$33,2)</f>
        <v>3</v>
      </c>
      <c r="Q203" s="42">
        <f t="shared" ca="1" si="31"/>
        <v>0.6435536534810723</v>
      </c>
      <c r="R203" s="42">
        <f ca="1">ROUND(_xlfn.NORM.INV(Q203,'Inputs and Outputs'!C$17,'Inputs and Outputs'!C$18),0)</f>
        <v>105</v>
      </c>
      <c r="S203" s="42">
        <v>101</v>
      </c>
      <c r="T203" s="42">
        <f t="shared" ca="1" si="32"/>
        <v>101</v>
      </c>
      <c r="U203" s="42">
        <f ca="1">IF(T203&gt;'Inputs and Outputs'!C$7,T203-'Inputs and Outputs'!C$7,0)</f>
        <v>1</v>
      </c>
      <c r="V203" s="43">
        <f ca="1">(T203*'Inputs and Outputs'!C$8)-(U203*'Inputs and Outputs'!C$9)</f>
        <v>4015</v>
      </c>
      <c r="Y203" s="44">
        <v>201</v>
      </c>
      <c r="Z203" s="42" t="s">
        <v>29</v>
      </c>
      <c r="AA203" s="42">
        <f t="shared" ca="1" si="33"/>
        <v>0.53507437966039773</v>
      </c>
      <c r="AB203" s="42">
        <f ca="1">VLOOKUP(AA203,'Inputs and Outputs'!B$24:C$33,2)</f>
        <v>2</v>
      </c>
      <c r="AC203" s="42">
        <f t="shared" ca="1" si="34"/>
        <v>0.86451404671104737</v>
      </c>
      <c r="AD203" s="42">
        <f ca="1">ROUND(_xlfn.NORM.INV(AC203,'Inputs and Outputs'!C$19,'Inputs and Outputs'!C$20),0)</f>
        <v>111</v>
      </c>
      <c r="AE203" s="42">
        <v>101</v>
      </c>
      <c r="AF203" s="42">
        <f t="shared" ca="1" si="35"/>
        <v>101</v>
      </c>
      <c r="AG203" s="42">
        <f ca="1">IF(AF203&gt;'Inputs and Outputs'!C$7,AF203-'Inputs and Outputs'!C$7,0)</f>
        <v>1</v>
      </c>
      <c r="AH203" s="43">
        <f ca="1">(AF203*'Inputs and Outputs'!C$8)-(AG203*'Inputs and Outputs'!C$10)</f>
        <v>3840</v>
      </c>
    </row>
    <row r="204" spans="1:34" x14ac:dyDescent="0.35">
      <c r="A204" s="44">
        <v>202</v>
      </c>
      <c r="B204" s="42" t="s">
        <v>24</v>
      </c>
      <c r="C204" s="42">
        <f t="shared" ca="1" si="27"/>
        <v>0.65318660269725604</v>
      </c>
      <c r="D204" s="42">
        <f ca="1">VLOOKUP(C204,'Inputs and Outputs'!B$24:C$33,2,TRUE)</f>
        <v>3</v>
      </c>
      <c r="E204" s="42">
        <f t="shared" ca="1" si="28"/>
        <v>0.13049115283529089</v>
      </c>
      <c r="F204" s="42">
        <f ca="1">ROUND(_xlfn.NORM.INV(E204,'Inputs and Outputs'!C$15,'Inputs and Outputs'!C$16),0)</f>
        <v>94</v>
      </c>
      <c r="G204" s="42">
        <v>101</v>
      </c>
      <c r="H204" s="42">
        <f t="shared" ca="1" si="29"/>
        <v>94</v>
      </c>
      <c r="I204" s="42">
        <f ca="1">IF(H204&gt;'Inputs and Outputs'!C$7,H204-'Inputs and Outputs'!C$7,0)</f>
        <v>0</v>
      </c>
      <c r="J204" s="43">
        <f ca="1">(H204*'Inputs and Outputs'!C$8)-(I204*'Inputs and Outputs'!C$9)</f>
        <v>3760</v>
      </c>
      <c r="M204" s="44">
        <v>202</v>
      </c>
      <c r="N204" s="42" t="s">
        <v>26</v>
      </c>
      <c r="O204" s="42">
        <f t="shared" ca="1" si="30"/>
        <v>0.65485928100266089</v>
      </c>
      <c r="P204" s="42">
        <f ca="1">VLOOKUP(O204,'Inputs and Outputs'!B$24:C$33,2)</f>
        <v>3</v>
      </c>
      <c r="Q204" s="42">
        <f t="shared" ca="1" si="31"/>
        <v>1.6949885084702077E-2</v>
      </c>
      <c r="R204" s="42">
        <f ca="1">ROUND(_xlfn.NORM.INV(Q204,'Inputs and Outputs'!C$17,'Inputs and Outputs'!C$18),0)</f>
        <v>92</v>
      </c>
      <c r="S204" s="42">
        <v>101</v>
      </c>
      <c r="T204" s="42">
        <f t="shared" ca="1" si="32"/>
        <v>92</v>
      </c>
      <c r="U204" s="42">
        <f ca="1">IF(T204&gt;'Inputs and Outputs'!C$7,T204-'Inputs and Outputs'!C$7,0)</f>
        <v>0</v>
      </c>
      <c r="V204" s="43">
        <f ca="1">(T204*'Inputs and Outputs'!C$8)-(U204*'Inputs and Outputs'!C$9)</f>
        <v>3680</v>
      </c>
      <c r="Y204" s="44">
        <v>202</v>
      </c>
      <c r="Z204" s="42" t="s">
        <v>29</v>
      </c>
      <c r="AA204" s="42">
        <f t="shared" ca="1" si="33"/>
        <v>0.12787139507787715</v>
      </c>
      <c r="AB204" s="42">
        <f ca="1">VLOOKUP(AA204,'Inputs and Outputs'!B$24:C$33,2)</f>
        <v>0</v>
      </c>
      <c r="AC204" s="42">
        <f t="shared" ca="1" si="34"/>
        <v>0.36630022541541296</v>
      </c>
      <c r="AD204" s="42">
        <f ca="1">ROUND(_xlfn.NORM.INV(AC204,'Inputs and Outputs'!C$19,'Inputs and Outputs'!C$20),0)</f>
        <v>103</v>
      </c>
      <c r="AE204" s="42">
        <v>101</v>
      </c>
      <c r="AF204" s="42">
        <f t="shared" ca="1" si="35"/>
        <v>101</v>
      </c>
      <c r="AG204" s="42">
        <f ca="1">IF(AF204&gt;'Inputs and Outputs'!C$7,AF204-'Inputs and Outputs'!C$7,0)</f>
        <v>1</v>
      </c>
      <c r="AH204" s="43">
        <f ca="1">(AF204*'Inputs and Outputs'!C$8)-(AG204*'Inputs and Outputs'!C$10)</f>
        <v>3840</v>
      </c>
    </row>
    <row r="205" spans="1:34" x14ac:dyDescent="0.35">
      <c r="A205" s="44">
        <v>203</v>
      </c>
      <c r="B205" s="42" t="s">
        <v>24</v>
      </c>
      <c r="C205" s="42">
        <f t="shared" ca="1" si="27"/>
        <v>0.66886577536971414</v>
      </c>
      <c r="D205" s="42">
        <f ca="1">VLOOKUP(C205,'Inputs and Outputs'!B$24:C$33,2,TRUE)</f>
        <v>3</v>
      </c>
      <c r="E205" s="42">
        <f t="shared" ca="1" si="28"/>
        <v>0.94239161987019437</v>
      </c>
      <c r="F205" s="42">
        <f ca="1">ROUND(_xlfn.NORM.INV(E205,'Inputs and Outputs'!C$15,'Inputs and Outputs'!C$16),0)</f>
        <v>110</v>
      </c>
      <c r="G205" s="42">
        <v>101</v>
      </c>
      <c r="H205" s="42">
        <f t="shared" ca="1" si="29"/>
        <v>101</v>
      </c>
      <c r="I205" s="42">
        <f ca="1">IF(H205&gt;'Inputs and Outputs'!C$7,H205-'Inputs and Outputs'!C$7,0)</f>
        <v>1</v>
      </c>
      <c r="J205" s="43">
        <f ca="1">(H205*'Inputs and Outputs'!C$8)-(I205*'Inputs and Outputs'!C$9)</f>
        <v>4015</v>
      </c>
      <c r="M205" s="44">
        <v>203</v>
      </c>
      <c r="N205" s="42" t="s">
        <v>26</v>
      </c>
      <c r="O205" s="42">
        <f t="shared" ca="1" si="30"/>
        <v>0.47197869949442739</v>
      </c>
      <c r="P205" s="42">
        <f ca="1">VLOOKUP(O205,'Inputs and Outputs'!B$24:C$33,2)</f>
        <v>2</v>
      </c>
      <c r="Q205" s="42">
        <f t="shared" ca="1" si="31"/>
        <v>0.49946722829942491</v>
      </c>
      <c r="R205" s="42">
        <f ca="1">ROUND(_xlfn.NORM.INV(Q205,'Inputs and Outputs'!C$17,'Inputs and Outputs'!C$18),0)</f>
        <v>103</v>
      </c>
      <c r="S205" s="42">
        <v>101</v>
      </c>
      <c r="T205" s="42">
        <f t="shared" ca="1" si="32"/>
        <v>101</v>
      </c>
      <c r="U205" s="42">
        <f ca="1">IF(T205&gt;'Inputs and Outputs'!C$7,T205-'Inputs and Outputs'!C$7,0)</f>
        <v>1</v>
      </c>
      <c r="V205" s="43">
        <f ca="1">(T205*'Inputs and Outputs'!C$8)-(U205*'Inputs and Outputs'!C$9)</f>
        <v>4015</v>
      </c>
      <c r="Y205" s="44">
        <v>203</v>
      </c>
      <c r="Z205" s="42" t="s">
        <v>29</v>
      </c>
      <c r="AA205" s="42">
        <f t="shared" ca="1" si="33"/>
        <v>0.33180444564994049</v>
      </c>
      <c r="AB205" s="42">
        <f ca="1">VLOOKUP(AA205,'Inputs and Outputs'!B$24:C$33,2)</f>
        <v>1</v>
      </c>
      <c r="AC205" s="42">
        <f t="shared" ca="1" si="34"/>
        <v>0.36141613308359433</v>
      </c>
      <c r="AD205" s="42">
        <f ca="1">ROUND(_xlfn.NORM.INV(AC205,'Inputs and Outputs'!C$19,'Inputs and Outputs'!C$20),0)</f>
        <v>103</v>
      </c>
      <c r="AE205" s="42">
        <v>101</v>
      </c>
      <c r="AF205" s="42">
        <f t="shared" ca="1" si="35"/>
        <v>101</v>
      </c>
      <c r="AG205" s="42">
        <f ca="1">IF(AF205&gt;'Inputs and Outputs'!C$7,AF205-'Inputs and Outputs'!C$7,0)</f>
        <v>1</v>
      </c>
      <c r="AH205" s="43">
        <f ca="1">(AF205*'Inputs and Outputs'!C$8)-(AG205*'Inputs and Outputs'!C$10)</f>
        <v>3840</v>
      </c>
    </row>
    <row r="206" spans="1:34" x14ac:dyDescent="0.35">
      <c r="A206" s="44">
        <v>204</v>
      </c>
      <c r="B206" s="42" t="s">
        <v>24</v>
      </c>
      <c r="C206" s="42">
        <f t="shared" ca="1" si="27"/>
        <v>0.82663349429545707</v>
      </c>
      <c r="D206" s="42">
        <f ca="1">VLOOKUP(C206,'Inputs and Outputs'!B$24:C$33,2,TRUE)</f>
        <v>4</v>
      </c>
      <c r="E206" s="42">
        <f t="shared" ca="1" si="28"/>
        <v>7.1060492482077464E-2</v>
      </c>
      <c r="F206" s="42">
        <f ca="1">ROUND(_xlfn.NORM.INV(E206,'Inputs and Outputs'!C$15,'Inputs and Outputs'!C$16),0)</f>
        <v>92</v>
      </c>
      <c r="G206" s="42">
        <v>101</v>
      </c>
      <c r="H206" s="42">
        <f t="shared" ca="1" si="29"/>
        <v>92</v>
      </c>
      <c r="I206" s="42">
        <f ca="1">IF(H206&gt;'Inputs and Outputs'!C$7,H206-'Inputs and Outputs'!C$7,0)</f>
        <v>0</v>
      </c>
      <c r="J206" s="43">
        <f ca="1">(H206*'Inputs and Outputs'!C$8)-(I206*'Inputs and Outputs'!C$9)</f>
        <v>3680</v>
      </c>
      <c r="M206" s="44">
        <v>204</v>
      </c>
      <c r="N206" s="42" t="s">
        <v>26</v>
      </c>
      <c r="O206" s="42">
        <f t="shared" ca="1" si="30"/>
        <v>0.8461472134253718</v>
      </c>
      <c r="P206" s="42">
        <f ca="1">VLOOKUP(O206,'Inputs and Outputs'!B$24:C$33,2)</f>
        <v>4</v>
      </c>
      <c r="Q206" s="42">
        <f t="shared" ca="1" si="31"/>
        <v>0.97046277098227041</v>
      </c>
      <c r="R206" s="42">
        <f ca="1">ROUND(_xlfn.NORM.INV(Q206,'Inputs and Outputs'!C$17,'Inputs and Outputs'!C$18),0)</f>
        <v>112</v>
      </c>
      <c r="S206" s="42">
        <v>101</v>
      </c>
      <c r="T206" s="42">
        <f t="shared" ca="1" si="32"/>
        <v>101</v>
      </c>
      <c r="U206" s="42">
        <f ca="1">IF(T206&gt;'Inputs and Outputs'!C$7,T206-'Inputs and Outputs'!C$7,0)</f>
        <v>1</v>
      </c>
      <c r="V206" s="43">
        <f ca="1">(T206*'Inputs and Outputs'!C$8)-(U206*'Inputs and Outputs'!C$9)</f>
        <v>4015</v>
      </c>
      <c r="Y206" s="44">
        <v>204</v>
      </c>
      <c r="Z206" s="42" t="s">
        <v>29</v>
      </c>
      <c r="AA206" s="42">
        <f t="shared" ca="1" si="33"/>
        <v>0.7765919625524923</v>
      </c>
      <c r="AB206" s="42">
        <f ca="1">VLOOKUP(AA206,'Inputs and Outputs'!B$24:C$33,2)</f>
        <v>4</v>
      </c>
      <c r="AC206" s="42">
        <f t="shared" ca="1" si="34"/>
        <v>0.97117440518609532</v>
      </c>
      <c r="AD206" s="42">
        <f ca="1">ROUND(_xlfn.NORM.INV(AC206,'Inputs and Outputs'!C$19,'Inputs and Outputs'!C$20),0)</f>
        <v>114</v>
      </c>
      <c r="AE206" s="42">
        <v>101</v>
      </c>
      <c r="AF206" s="42">
        <f t="shared" ca="1" si="35"/>
        <v>101</v>
      </c>
      <c r="AG206" s="42">
        <f ca="1">IF(AF206&gt;'Inputs and Outputs'!C$7,AF206-'Inputs and Outputs'!C$7,0)</f>
        <v>1</v>
      </c>
      <c r="AH206" s="43">
        <f ca="1">(AF206*'Inputs and Outputs'!C$8)-(AG206*'Inputs and Outputs'!C$10)</f>
        <v>3840</v>
      </c>
    </row>
    <row r="207" spans="1:34" x14ac:dyDescent="0.35">
      <c r="A207" s="44">
        <v>205</v>
      </c>
      <c r="B207" s="42" t="s">
        <v>24</v>
      </c>
      <c r="C207" s="42">
        <f t="shared" ca="1" si="27"/>
        <v>0.83134224820371028</v>
      </c>
      <c r="D207" s="42">
        <f ca="1">VLOOKUP(C207,'Inputs and Outputs'!B$24:C$33,2,TRUE)</f>
        <v>4</v>
      </c>
      <c r="E207" s="42">
        <f t="shared" ca="1" si="28"/>
        <v>0.40476917414667923</v>
      </c>
      <c r="F207" s="42">
        <f ca="1">ROUND(_xlfn.NORM.INV(E207,'Inputs and Outputs'!C$15,'Inputs and Outputs'!C$16),0)</f>
        <v>100</v>
      </c>
      <c r="G207" s="42">
        <v>101</v>
      </c>
      <c r="H207" s="42">
        <f t="shared" ca="1" si="29"/>
        <v>100</v>
      </c>
      <c r="I207" s="42">
        <f ca="1">IF(H207&gt;'Inputs and Outputs'!C$7,H207-'Inputs and Outputs'!C$7,0)</f>
        <v>0</v>
      </c>
      <c r="J207" s="43">
        <f ca="1">(H207*'Inputs and Outputs'!C$8)-(I207*'Inputs and Outputs'!C$9)</f>
        <v>4000</v>
      </c>
      <c r="M207" s="44">
        <v>205</v>
      </c>
      <c r="N207" s="42" t="s">
        <v>26</v>
      </c>
      <c r="O207" s="42">
        <f t="shared" ca="1" si="30"/>
        <v>0.32368538956516701</v>
      </c>
      <c r="P207" s="42">
        <f ca="1">VLOOKUP(O207,'Inputs and Outputs'!B$24:C$33,2)</f>
        <v>1</v>
      </c>
      <c r="Q207" s="42">
        <f t="shared" ca="1" si="31"/>
        <v>0.73873085878021394</v>
      </c>
      <c r="R207" s="42">
        <f ca="1">ROUND(_xlfn.NORM.INV(Q207,'Inputs and Outputs'!C$17,'Inputs and Outputs'!C$18),0)</f>
        <v>106</v>
      </c>
      <c r="S207" s="42">
        <v>101</v>
      </c>
      <c r="T207" s="42">
        <f t="shared" ca="1" si="32"/>
        <v>101</v>
      </c>
      <c r="U207" s="42">
        <f ca="1">IF(T207&gt;'Inputs and Outputs'!C$7,T207-'Inputs and Outputs'!C$7,0)</f>
        <v>1</v>
      </c>
      <c r="V207" s="43">
        <f ca="1">(T207*'Inputs and Outputs'!C$8)-(U207*'Inputs and Outputs'!C$9)</f>
        <v>4015</v>
      </c>
      <c r="Y207" s="44">
        <v>205</v>
      </c>
      <c r="Z207" s="42" t="s">
        <v>29</v>
      </c>
      <c r="AA207" s="42">
        <f t="shared" ca="1" si="33"/>
        <v>2.306430294244155E-2</v>
      </c>
      <c r="AB207" s="42">
        <f ca="1">VLOOKUP(AA207,'Inputs and Outputs'!B$24:C$33,2)</f>
        <v>0</v>
      </c>
      <c r="AC207" s="42">
        <f t="shared" ca="1" si="34"/>
        <v>5.8456203559942632E-2</v>
      </c>
      <c r="AD207" s="42">
        <f ca="1">ROUND(_xlfn.NORM.INV(AC207,'Inputs and Outputs'!C$19,'Inputs and Outputs'!C$20),0)</f>
        <v>97</v>
      </c>
      <c r="AE207" s="42">
        <v>101</v>
      </c>
      <c r="AF207" s="42">
        <f t="shared" ca="1" si="35"/>
        <v>97</v>
      </c>
      <c r="AG207" s="42">
        <f ca="1">IF(AF207&gt;'Inputs and Outputs'!C$7,AF207-'Inputs and Outputs'!C$7,0)</f>
        <v>0</v>
      </c>
      <c r="AH207" s="43">
        <f ca="1">(AF207*'Inputs and Outputs'!C$8)-(AG207*'Inputs and Outputs'!C$10)</f>
        <v>3880</v>
      </c>
    </row>
    <row r="208" spans="1:34" x14ac:dyDescent="0.35">
      <c r="A208" s="44">
        <v>206</v>
      </c>
      <c r="B208" s="42" t="s">
        <v>24</v>
      </c>
      <c r="C208" s="42">
        <f t="shared" ca="1" si="27"/>
        <v>0.73586323754290239</v>
      </c>
      <c r="D208" s="42">
        <f ca="1">VLOOKUP(C208,'Inputs and Outputs'!B$24:C$33,2,TRUE)</f>
        <v>3</v>
      </c>
      <c r="E208" s="42">
        <f t="shared" ca="1" si="28"/>
        <v>0.13937873533328937</v>
      </c>
      <c r="F208" s="42">
        <f ca="1">ROUND(_xlfn.NORM.INV(E208,'Inputs and Outputs'!C$15,'Inputs and Outputs'!C$16),0)</f>
        <v>95</v>
      </c>
      <c r="G208" s="42">
        <v>101</v>
      </c>
      <c r="H208" s="42">
        <f t="shared" ca="1" si="29"/>
        <v>95</v>
      </c>
      <c r="I208" s="42">
        <f ca="1">IF(H208&gt;'Inputs and Outputs'!C$7,H208-'Inputs and Outputs'!C$7,0)</f>
        <v>0</v>
      </c>
      <c r="J208" s="43">
        <f ca="1">(H208*'Inputs and Outputs'!C$8)-(I208*'Inputs and Outputs'!C$9)</f>
        <v>3800</v>
      </c>
      <c r="M208" s="44">
        <v>206</v>
      </c>
      <c r="N208" s="42" t="s">
        <v>26</v>
      </c>
      <c r="O208" s="42">
        <f t="shared" ca="1" si="30"/>
        <v>0.69012532495061452</v>
      </c>
      <c r="P208" s="42">
        <f ca="1">VLOOKUP(O208,'Inputs and Outputs'!B$24:C$33,2)</f>
        <v>3</v>
      </c>
      <c r="Q208" s="42">
        <f t="shared" ca="1" si="31"/>
        <v>5.7012308548424206E-2</v>
      </c>
      <c r="R208" s="42">
        <f ca="1">ROUND(_xlfn.NORM.INV(Q208,'Inputs and Outputs'!C$17,'Inputs and Outputs'!C$18),0)</f>
        <v>95</v>
      </c>
      <c r="S208" s="42">
        <v>101</v>
      </c>
      <c r="T208" s="42">
        <f t="shared" ca="1" si="32"/>
        <v>95</v>
      </c>
      <c r="U208" s="42">
        <f ca="1">IF(T208&gt;'Inputs and Outputs'!C$7,T208-'Inputs and Outputs'!C$7,0)</f>
        <v>0</v>
      </c>
      <c r="V208" s="43">
        <f ca="1">(T208*'Inputs and Outputs'!C$8)-(U208*'Inputs and Outputs'!C$9)</f>
        <v>3800</v>
      </c>
      <c r="Y208" s="44">
        <v>206</v>
      </c>
      <c r="Z208" s="42" t="s">
        <v>29</v>
      </c>
      <c r="AA208" s="42">
        <f t="shared" ca="1" si="33"/>
        <v>0.5767402066966878</v>
      </c>
      <c r="AB208" s="42">
        <f ca="1">VLOOKUP(AA208,'Inputs and Outputs'!B$24:C$33,2)</f>
        <v>2</v>
      </c>
      <c r="AC208" s="42">
        <f t="shared" ca="1" si="34"/>
        <v>0.12653140396093188</v>
      </c>
      <c r="AD208" s="42">
        <f ca="1">ROUND(_xlfn.NORM.INV(AC208,'Inputs and Outputs'!C$19,'Inputs and Outputs'!C$20),0)</f>
        <v>99</v>
      </c>
      <c r="AE208" s="42">
        <v>101</v>
      </c>
      <c r="AF208" s="42">
        <f t="shared" ca="1" si="35"/>
        <v>99</v>
      </c>
      <c r="AG208" s="42">
        <f ca="1">IF(AF208&gt;'Inputs and Outputs'!C$7,AF208-'Inputs and Outputs'!C$7,0)</f>
        <v>0</v>
      </c>
      <c r="AH208" s="43">
        <f ca="1">(AF208*'Inputs and Outputs'!C$8)-(AG208*'Inputs and Outputs'!C$10)</f>
        <v>3960</v>
      </c>
    </row>
    <row r="209" spans="1:34" x14ac:dyDescent="0.35">
      <c r="A209" s="44">
        <v>207</v>
      </c>
      <c r="B209" s="42" t="s">
        <v>24</v>
      </c>
      <c r="C209" s="42">
        <f t="shared" ca="1" si="27"/>
        <v>0.34785005426278282</v>
      </c>
      <c r="D209" s="42">
        <f ca="1">VLOOKUP(C209,'Inputs and Outputs'!B$24:C$33,2,TRUE)</f>
        <v>1</v>
      </c>
      <c r="E209" s="42">
        <f t="shared" ca="1" si="28"/>
        <v>0.24856576968337618</v>
      </c>
      <c r="F209" s="42">
        <f ca="1">ROUND(_xlfn.NORM.INV(E209,'Inputs and Outputs'!C$15,'Inputs and Outputs'!C$16),0)</f>
        <v>97</v>
      </c>
      <c r="G209" s="42">
        <v>101</v>
      </c>
      <c r="H209" s="42">
        <f t="shared" ca="1" si="29"/>
        <v>97</v>
      </c>
      <c r="I209" s="42">
        <f ca="1">IF(H209&gt;'Inputs and Outputs'!C$7,H209-'Inputs and Outputs'!C$7,0)</f>
        <v>0</v>
      </c>
      <c r="J209" s="43">
        <f ca="1">(H209*'Inputs and Outputs'!C$8)-(I209*'Inputs and Outputs'!C$9)</f>
        <v>3880</v>
      </c>
      <c r="M209" s="44">
        <v>207</v>
      </c>
      <c r="N209" s="42" t="s">
        <v>26</v>
      </c>
      <c r="O209" s="42">
        <f t="shared" ca="1" si="30"/>
        <v>0.59805965135756234</v>
      </c>
      <c r="P209" s="42">
        <f ca="1">VLOOKUP(O209,'Inputs and Outputs'!B$24:C$33,2)</f>
        <v>2</v>
      </c>
      <c r="Q209" s="42">
        <f t="shared" ca="1" si="31"/>
        <v>0.34298284134318147</v>
      </c>
      <c r="R209" s="42">
        <f ca="1">ROUND(_xlfn.NORM.INV(Q209,'Inputs and Outputs'!C$17,'Inputs and Outputs'!C$18),0)</f>
        <v>101</v>
      </c>
      <c r="S209" s="42">
        <v>101</v>
      </c>
      <c r="T209" s="42">
        <f t="shared" ca="1" si="32"/>
        <v>101</v>
      </c>
      <c r="U209" s="42">
        <f ca="1">IF(T209&gt;'Inputs and Outputs'!C$7,T209-'Inputs and Outputs'!C$7,0)</f>
        <v>1</v>
      </c>
      <c r="V209" s="43">
        <f ca="1">(T209*'Inputs and Outputs'!C$8)-(U209*'Inputs and Outputs'!C$9)</f>
        <v>4015</v>
      </c>
      <c r="Y209" s="44">
        <v>207</v>
      </c>
      <c r="Z209" s="42" t="s">
        <v>29</v>
      </c>
      <c r="AA209" s="42">
        <f t="shared" ca="1" si="33"/>
        <v>0.64650739450920192</v>
      </c>
      <c r="AB209" s="42">
        <f ca="1">VLOOKUP(AA209,'Inputs and Outputs'!B$24:C$33,2)</f>
        <v>3</v>
      </c>
      <c r="AC209" s="42">
        <f t="shared" ca="1" si="34"/>
        <v>0.13261925771766814</v>
      </c>
      <c r="AD209" s="42">
        <f ca="1">ROUND(_xlfn.NORM.INV(AC209,'Inputs and Outputs'!C$19,'Inputs and Outputs'!C$20),0)</f>
        <v>99</v>
      </c>
      <c r="AE209" s="42">
        <v>101</v>
      </c>
      <c r="AF209" s="42">
        <f t="shared" ca="1" si="35"/>
        <v>99</v>
      </c>
      <c r="AG209" s="42">
        <f ca="1">IF(AF209&gt;'Inputs and Outputs'!C$7,AF209-'Inputs and Outputs'!C$7,0)</f>
        <v>0</v>
      </c>
      <c r="AH209" s="43">
        <f ca="1">(AF209*'Inputs and Outputs'!C$8)-(AG209*'Inputs and Outputs'!C$10)</f>
        <v>3960</v>
      </c>
    </row>
    <row r="210" spans="1:34" x14ac:dyDescent="0.35">
      <c r="A210" s="44">
        <v>208</v>
      </c>
      <c r="B210" s="42" t="s">
        <v>24</v>
      </c>
      <c r="C210" s="42">
        <f t="shared" ca="1" si="27"/>
        <v>0.77286700302973155</v>
      </c>
      <c r="D210" s="42">
        <f ca="1">VLOOKUP(C210,'Inputs and Outputs'!B$24:C$33,2,TRUE)</f>
        <v>4</v>
      </c>
      <c r="E210" s="42">
        <f t="shared" ca="1" si="28"/>
        <v>0.20053501454641753</v>
      </c>
      <c r="F210" s="42">
        <f ca="1">ROUND(_xlfn.NORM.INV(E210,'Inputs and Outputs'!C$15,'Inputs and Outputs'!C$16),0)</f>
        <v>96</v>
      </c>
      <c r="G210" s="42">
        <v>101</v>
      </c>
      <c r="H210" s="42">
        <f t="shared" ca="1" si="29"/>
        <v>96</v>
      </c>
      <c r="I210" s="42">
        <f ca="1">IF(H210&gt;'Inputs and Outputs'!C$7,H210-'Inputs and Outputs'!C$7,0)</f>
        <v>0</v>
      </c>
      <c r="J210" s="43">
        <f ca="1">(H210*'Inputs and Outputs'!C$8)-(I210*'Inputs and Outputs'!C$9)</f>
        <v>3840</v>
      </c>
      <c r="M210" s="44">
        <v>208</v>
      </c>
      <c r="N210" s="42" t="s">
        <v>26</v>
      </c>
      <c r="O210" s="42">
        <f t="shared" ca="1" si="30"/>
        <v>0.38172909300473667</v>
      </c>
      <c r="P210" s="42">
        <f ca="1">VLOOKUP(O210,'Inputs and Outputs'!B$24:C$33,2)</f>
        <v>1</v>
      </c>
      <c r="Q210" s="42">
        <f t="shared" ca="1" si="31"/>
        <v>0.59390899809111319</v>
      </c>
      <c r="R210" s="42">
        <f ca="1">ROUND(_xlfn.NORM.INV(Q210,'Inputs and Outputs'!C$17,'Inputs and Outputs'!C$18),0)</f>
        <v>104</v>
      </c>
      <c r="S210" s="42">
        <v>101</v>
      </c>
      <c r="T210" s="42">
        <f t="shared" ca="1" si="32"/>
        <v>101</v>
      </c>
      <c r="U210" s="42">
        <f ca="1">IF(T210&gt;'Inputs and Outputs'!C$7,T210-'Inputs and Outputs'!C$7,0)</f>
        <v>1</v>
      </c>
      <c r="V210" s="43">
        <f ca="1">(T210*'Inputs and Outputs'!C$8)-(U210*'Inputs and Outputs'!C$9)</f>
        <v>4015</v>
      </c>
      <c r="Y210" s="44">
        <v>208</v>
      </c>
      <c r="Z210" s="42" t="s">
        <v>29</v>
      </c>
      <c r="AA210" s="42">
        <f t="shared" ca="1" si="33"/>
        <v>0.61891670514913433</v>
      </c>
      <c r="AB210" s="42">
        <f ca="1">VLOOKUP(AA210,'Inputs and Outputs'!B$24:C$33,2)</f>
        <v>3</v>
      </c>
      <c r="AC210" s="42">
        <f t="shared" ca="1" si="34"/>
        <v>0.91625603659363375</v>
      </c>
      <c r="AD210" s="42">
        <f ca="1">ROUND(_xlfn.NORM.INV(AC210,'Inputs and Outputs'!C$19,'Inputs and Outputs'!C$20),0)</f>
        <v>112</v>
      </c>
      <c r="AE210" s="42">
        <v>101</v>
      </c>
      <c r="AF210" s="42">
        <f t="shared" ca="1" si="35"/>
        <v>101</v>
      </c>
      <c r="AG210" s="42">
        <f ca="1">IF(AF210&gt;'Inputs and Outputs'!C$7,AF210-'Inputs and Outputs'!C$7,0)</f>
        <v>1</v>
      </c>
      <c r="AH210" s="43">
        <f ca="1">(AF210*'Inputs and Outputs'!C$8)-(AG210*'Inputs and Outputs'!C$10)</f>
        <v>3840</v>
      </c>
    </row>
    <row r="211" spans="1:34" x14ac:dyDescent="0.35">
      <c r="A211" s="44">
        <v>209</v>
      </c>
      <c r="B211" s="42" t="s">
        <v>24</v>
      </c>
      <c r="C211" s="42">
        <f t="shared" ca="1" si="27"/>
        <v>0.64470251096417308</v>
      </c>
      <c r="D211" s="42">
        <f ca="1">VLOOKUP(C211,'Inputs and Outputs'!B$24:C$33,2,TRUE)</f>
        <v>3</v>
      </c>
      <c r="E211" s="42">
        <f t="shared" ca="1" si="28"/>
        <v>0.12700405684475313</v>
      </c>
      <c r="F211" s="42">
        <f ca="1">ROUND(_xlfn.NORM.INV(E211,'Inputs and Outputs'!C$15,'Inputs and Outputs'!C$16),0)</f>
        <v>94</v>
      </c>
      <c r="G211" s="42">
        <v>101</v>
      </c>
      <c r="H211" s="42">
        <f t="shared" ca="1" si="29"/>
        <v>94</v>
      </c>
      <c r="I211" s="42">
        <f ca="1">IF(H211&gt;'Inputs and Outputs'!C$7,H211-'Inputs and Outputs'!C$7,0)</f>
        <v>0</v>
      </c>
      <c r="J211" s="43">
        <f ca="1">(H211*'Inputs and Outputs'!C$8)-(I211*'Inputs and Outputs'!C$9)</f>
        <v>3760</v>
      </c>
      <c r="M211" s="44">
        <v>209</v>
      </c>
      <c r="N211" s="42" t="s">
        <v>26</v>
      </c>
      <c r="O211" s="42">
        <f t="shared" ca="1" si="30"/>
        <v>0.15505435800661516</v>
      </c>
      <c r="P211" s="42">
        <f ca="1">VLOOKUP(O211,'Inputs and Outputs'!B$24:C$33,2)</f>
        <v>0</v>
      </c>
      <c r="Q211" s="42">
        <f t="shared" ca="1" si="31"/>
        <v>0.51733625208131651</v>
      </c>
      <c r="R211" s="42">
        <f ca="1">ROUND(_xlfn.NORM.INV(Q211,'Inputs and Outputs'!C$17,'Inputs and Outputs'!C$18),0)</f>
        <v>103</v>
      </c>
      <c r="S211" s="42">
        <v>101</v>
      </c>
      <c r="T211" s="42">
        <f t="shared" ca="1" si="32"/>
        <v>101</v>
      </c>
      <c r="U211" s="42">
        <f ca="1">IF(T211&gt;'Inputs and Outputs'!C$7,T211-'Inputs and Outputs'!C$7,0)</f>
        <v>1</v>
      </c>
      <c r="V211" s="43">
        <f ca="1">(T211*'Inputs and Outputs'!C$8)-(U211*'Inputs and Outputs'!C$9)</f>
        <v>4015</v>
      </c>
      <c r="Y211" s="44">
        <v>209</v>
      </c>
      <c r="Z211" s="42" t="s">
        <v>29</v>
      </c>
      <c r="AA211" s="42">
        <f t="shared" ca="1" si="33"/>
        <v>0.99958205790603827</v>
      </c>
      <c r="AB211" s="42">
        <f ca="1">VLOOKUP(AA211,'Inputs and Outputs'!B$24:C$33,2)</f>
        <v>9</v>
      </c>
      <c r="AC211" s="42">
        <f t="shared" ca="1" si="34"/>
        <v>4.761176883836038E-3</v>
      </c>
      <c r="AD211" s="42">
        <f ca="1">ROUND(_xlfn.NORM.INV(AC211,'Inputs and Outputs'!C$19,'Inputs and Outputs'!C$20),0)</f>
        <v>92</v>
      </c>
      <c r="AE211" s="42">
        <v>101</v>
      </c>
      <c r="AF211" s="42">
        <f t="shared" ca="1" si="35"/>
        <v>92</v>
      </c>
      <c r="AG211" s="42">
        <f ca="1">IF(AF211&gt;'Inputs and Outputs'!C$7,AF211-'Inputs and Outputs'!C$7,0)</f>
        <v>0</v>
      </c>
      <c r="AH211" s="43">
        <f ca="1">(AF211*'Inputs and Outputs'!C$8)-(AG211*'Inputs and Outputs'!C$10)</f>
        <v>3680</v>
      </c>
    </row>
    <row r="212" spans="1:34" x14ac:dyDescent="0.35">
      <c r="A212" s="44">
        <v>210</v>
      </c>
      <c r="B212" s="42" t="s">
        <v>24</v>
      </c>
      <c r="C212" s="42">
        <f t="shared" ca="1" si="27"/>
        <v>0.76653687371407053</v>
      </c>
      <c r="D212" s="42">
        <f ca="1">VLOOKUP(C212,'Inputs and Outputs'!B$24:C$33,2,TRUE)</f>
        <v>4</v>
      </c>
      <c r="E212" s="42">
        <f t="shared" ca="1" si="28"/>
        <v>0.62541549727615331</v>
      </c>
      <c r="F212" s="42">
        <f ca="1">ROUND(_xlfn.NORM.INV(E212,'Inputs and Outputs'!C$15,'Inputs and Outputs'!C$16),0)</f>
        <v>103</v>
      </c>
      <c r="G212" s="42">
        <v>101</v>
      </c>
      <c r="H212" s="42">
        <f t="shared" ca="1" si="29"/>
        <v>101</v>
      </c>
      <c r="I212" s="42">
        <f ca="1">IF(H212&gt;'Inputs and Outputs'!C$7,H212-'Inputs and Outputs'!C$7,0)</f>
        <v>1</v>
      </c>
      <c r="J212" s="43">
        <f ca="1">(H212*'Inputs and Outputs'!C$8)-(I212*'Inputs and Outputs'!C$9)</f>
        <v>4015</v>
      </c>
      <c r="M212" s="44">
        <v>210</v>
      </c>
      <c r="N212" s="42" t="s">
        <v>26</v>
      </c>
      <c r="O212" s="42">
        <f t="shared" ca="1" si="30"/>
        <v>0.6094676359842417</v>
      </c>
      <c r="P212" s="42">
        <f ca="1">VLOOKUP(O212,'Inputs and Outputs'!B$24:C$33,2)</f>
        <v>3</v>
      </c>
      <c r="Q212" s="42">
        <f t="shared" ca="1" si="31"/>
        <v>0.14359823317910614</v>
      </c>
      <c r="R212" s="42">
        <f ca="1">ROUND(_xlfn.NORM.INV(Q212,'Inputs and Outputs'!C$17,'Inputs and Outputs'!C$18),0)</f>
        <v>98</v>
      </c>
      <c r="S212" s="42">
        <v>101</v>
      </c>
      <c r="T212" s="42">
        <f t="shared" ca="1" si="32"/>
        <v>98</v>
      </c>
      <c r="U212" s="42">
        <f ca="1">IF(T212&gt;'Inputs and Outputs'!C$7,T212-'Inputs and Outputs'!C$7,0)</f>
        <v>0</v>
      </c>
      <c r="V212" s="43">
        <f ca="1">(T212*'Inputs and Outputs'!C$8)-(U212*'Inputs and Outputs'!C$9)</f>
        <v>3920</v>
      </c>
      <c r="Y212" s="44">
        <v>210</v>
      </c>
      <c r="Z212" s="42" t="s">
        <v>29</v>
      </c>
      <c r="AA212" s="42">
        <f t="shared" ca="1" si="33"/>
        <v>0.5854330062635974</v>
      </c>
      <c r="AB212" s="42">
        <f ca="1">VLOOKUP(AA212,'Inputs and Outputs'!B$24:C$33,2)</f>
        <v>2</v>
      </c>
      <c r="AC212" s="42">
        <f t="shared" ca="1" si="34"/>
        <v>0.48355025098114135</v>
      </c>
      <c r="AD212" s="42">
        <f ca="1">ROUND(_xlfn.NORM.INV(AC212,'Inputs and Outputs'!C$19,'Inputs and Outputs'!C$20),0)</f>
        <v>105</v>
      </c>
      <c r="AE212" s="42">
        <v>101</v>
      </c>
      <c r="AF212" s="42">
        <f t="shared" ca="1" si="35"/>
        <v>101</v>
      </c>
      <c r="AG212" s="42">
        <f ca="1">IF(AF212&gt;'Inputs and Outputs'!C$7,AF212-'Inputs and Outputs'!C$7,0)</f>
        <v>1</v>
      </c>
      <c r="AH212" s="43">
        <f ca="1">(AF212*'Inputs and Outputs'!C$8)-(AG212*'Inputs and Outputs'!C$10)</f>
        <v>3840</v>
      </c>
    </row>
    <row r="213" spans="1:34" x14ac:dyDescent="0.35">
      <c r="A213" s="44">
        <v>211</v>
      </c>
      <c r="B213" s="42" t="s">
        <v>24</v>
      </c>
      <c r="C213" s="42">
        <f t="shared" ca="1" si="27"/>
        <v>0.85730560664282618</v>
      </c>
      <c r="D213" s="42">
        <f ca="1">VLOOKUP(C213,'Inputs and Outputs'!B$24:C$33,2,TRUE)</f>
        <v>4</v>
      </c>
      <c r="E213" s="42">
        <f t="shared" ca="1" si="28"/>
        <v>0.75770638069244844</v>
      </c>
      <c r="F213" s="42">
        <f ca="1">ROUND(_xlfn.NORM.INV(E213,'Inputs and Outputs'!C$15,'Inputs and Outputs'!C$16),0)</f>
        <v>105</v>
      </c>
      <c r="G213" s="42">
        <v>101</v>
      </c>
      <c r="H213" s="42">
        <f t="shared" ca="1" si="29"/>
        <v>101</v>
      </c>
      <c r="I213" s="42">
        <f ca="1">IF(H213&gt;'Inputs and Outputs'!C$7,H213-'Inputs and Outputs'!C$7,0)</f>
        <v>1</v>
      </c>
      <c r="J213" s="43">
        <f ca="1">(H213*'Inputs and Outputs'!C$8)-(I213*'Inputs and Outputs'!C$9)</f>
        <v>4015</v>
      </c>
      <c r="M213" s="44">
        <v>211</v>
      </c>
      <c r="N213" s="42" t="s">
        <v>26</v>
      </c>
      <c r="O213" s="42">
        <f t="shared" ca="1" si="30"/>
        <v>0.6765478347329853</v>
      </c>
      <c r="P213" s="42">
        <f ca="1">VLOOKUP(O213,'Inputs and Outputs'!B$24:C$33,2)</f>
        <v>3</v>
      </c>
      <c r="Q213" s="42">
        <f t="shared" ca="1" si="31"/>
        <v>0.18427893281160457</v>
      </c>
      <c r="R213" s="42">
        <f ca="1">ROUND(_xlfn.NORM.INV(Q213,'Inputs and Outputs'!C$17,'Inputs and Outputs'!C$18),0)</f>
        <v>99</v>
      </c>
      <c r="S213" s="42">
        <v>101</v>
      </c>
      <c r="T213" s="42">
        <f t="shared" ca="1" si="32"/>
        <v>99</v>
      </c>
      <c r="U213" s="42">
        <f ca="1">IF(T213&gt;'Inputs and Outputs'!C$7,T213-'Inputs and Outputs'!C$7,0)</f>
        <v>0</v>
      </c>
      <c r="V213" s="43">
        <f ca="1">(T213*'Inputs and Outputs'!C$8)-(U213*'Inputs and Outputs'!C$9)</f>
        <v>3960</v>
      </c>
      <c r="Y213" s="44">
        <v>211</v>
      </c>
      <c r="Z213" s="42" t="s">
        <v>29</v>
      </c>
      <c r="AA213" s="42">
        <f t="shared" ca="1" si="33"/>
        <v>0.52690475211602394</v>
      </c>
      <c r="AB213" s="42">
        <f ca="1">VLOOKUP(AA213,'Inputs and Outputs'!B$24:C$33,2)</f>
        <v>2</v>
      </c>
      <c r="AC213" s="42">
        <f t="shared" ca="1" si="34"/>
        <v>0.27780113283494368</v>
      </c>
      <c r="AD213" s="42">
        <f ca="1">ROUND(_xlfn.NORM.INV(AC213,'Inputs and Outputs'!C$19,'Inputs and Outputs'!C$20),0)</f>
        <v>102</v>
      </c>
      <c r="AE213" s="42">
        <v>101</v>
      </c>
      <c r="AF213" s="42">
        <f t="shared" ca="1" si="35"/>
        <v>101</v>
      </c>
      <c r="AG213" s="42">
        <f ca="1">IF(AF213&gt;'Inputs and Outputs'!C$7,AF213-'Inputs and Outputs'!C$7,0)</f>
        <v>1</v>
      </c>
      <c r="AH213" s="43">
        <f ca="1">(AF213*'Inputs and Outputs'!C$8)-(AG213*'Inputs and Outputs'!C$10)</f>
        <v>3840</v>
      </c>
    </row>
    <row r="214" spans="1:34" x14ac:dyDescent="0.35">
      <c r="A214" s="44">
        <v>212</v>
      </c>
      <c r="B214" s="42" t="s">
        <v>24</v>
      </c>
      <c r="C214" s="42">
        <f t="shared" ca="1" si="27"/>
        <v>0.45799617014266414</v>
      </c>
      <c r="D214" s="42">
        <f ca="1">VLOOKUP(C214,'Inputs and Outputs'!B$24:C$33,2,TRUE)</f>
        <v>2</v>
      </c>
      <c r="E214" s="42">
        <f t="shared" ca="1" si="28"/>
        <v>0.81338715642753801</v>
      </c>
      <c r="F214" s="42">
        <f ca="1">ROUND(_xlfn.NORM.INV(E214,'Inputs and Outputs'!C$15,'Inputs and Outputs'!C$16),0)</f>
        <v>106</v>
      </c>
      <c r="G214" s="42">
        <v>101</v>
      </c>
      <c r="H214" s="42">
        <f t="shared" ca="1" si="29"/>
        <v>101</v>
      </c>
      <c r="I214" s="42">
        <f ca="1">IF(H214&gt;'Inputs and Outputs'!C$7,H214-'Inputs and Outputs'!C$7,0)</f>
        <v>1</v>
      </c>
      <c r="J214" s="43">
        <f ca="1">(H214*'Inputs and Outputs'!C$8)-(I214*'Inputs and Outputs'!C$9)</f>
        <v>4015</v>
      </c>
      <c r="M214" s="44">
        <v>212</v>
      </c>
      <c r="N214" s="42" t="s">
        <v>26</v>
      </c>
      <c r="O214" s="42">
        <f t="shared" ca="1" si="30"/>
        <v>0.54955689103135374</v>
      </c>
      <c r="P214" s="42">
        <f ca="1">VLOOKUP(O214,'Inputs and Outputs'!B$24:C$33,2)</f>
        <v>2</v>
      </c>
      <c r="Q214" s="42">
        <f t="shared" ca="1" si="31"/>
        <v>0.76148325574599096</v>
      </c>
      <c r="R214" s="42">
        <f ca="1">ROUND(_xlfn.NORM.INV(Q214,'Inputs and Outputs'!C$17,'Inputs and Outputs'!C$18),0)</f>
        <v>107</v>
      </c>
      <c r="S214" s="42">
        <v>101</v>
      </c>
      <c r="T214" s="42">
        <f t="shared" ca="1" si="32"/>
        <v>101</v>
      </c>
      <c r="U214" s="42">
        <f ca="1">IF(T214&gt;'Inputs and Outputs'!C$7,T214-'Inputs and Outputs'!C$7,0)</f>
        <v>1</v>
      </c>
      <c r="V214" s="43">
        <f ca="1">(T214*'Inputs and Outputs'!C$8)-(U214*'Inputs and Outputs'!C$9)</f>
        <v>4015</v>
      </c>
      <c r="Y214" s="44">
        <v>212</v>
      </c>
      <c r="Z214" s="42" t="s">
        <v>29</v>
      </c>
      <c r="AA214" s="42">
        <f t="shared" ca="1" si="33"/>
        <v>3.9820731347842475E-2</v>
      </c>
      <c r="AB214" s="42">
        <f ca="1">VLOOKUP(AA214,'Inputs and Outputs'!B$24:C$33,2)</f>
        <v>0</v>
      </c>
      <c r="AC214" s="42">
        <f t="shared" ca="1" si="34"/>
        <v>7.5148223792972701E-2</v>
      </c>
      <c r="AD214" s="42">
        <f ca="1">ROUND(_xlfn.NORM.INV(AC214,'Inputs and Outputs'!C$19,'Inputs and Outputs'!C$20),0)</f>
        <v>98</v>
      </c>
      <c r="AE214" s="42">
        <v>101</v>
      </c>
      <c r="AF214" s="42">
        <f t="shared" ca="1" si="35"/>
        <v>98</v>
      </c>
      <c r="AG214" s="42">
        <f ca="1">IF(AF214&gt;'Inputs and Outputs'!C$7,AF214-'Inputs and Outputs'!C$7,0)</f>
        <v>0</v>
      </c>
      <c r="AH214" s="43">
        <f ca="1">(AF214*'Inputs and Outputs'!C$8)-(AG214*'Inputs and Outputs'!C$10)</f>
        <v>3920</v>
      </c>
    </row>
    <row r="215" spans="1:34" x14ac:dyDescent="0.35">
      <c r="A215" s="44">
        <v>213</v>
      </c>
      <c r="B215" s="42" t="s">
        <v>24</v>
      </c>
      <c r="C215" s="42">
        <f t="shared" ca="1" si="27"/>
        <v>0.92006411517448616</v>
      </c>
      <c r="D215" s="42">
        <f ca="1">VLOOKUP(C215,'Inputs and Outputs'!B$24:C$33,2,TRUE)</f>
        <v>5</v>
      </c>
      <c r="E215" s="42">
        <f t="shared" ca="1" si="28"/>
        <v>0.73216442566065154</v>
      </c>
      <c r="F215" s="42">
        <f ca="1">ROUND(_xlfn.NORM.INV(E215,'Inputs and Outputs'!C$15,'Inputs and Outputs'!C$16),0)</f>
        <v>105</v>
      </c>
      <c r="G215" s="42">
        <v>101</v>
      </c>
      <c r="H215" s="42">
        <f t="shared" ca="1" si="29"/>
        <v>101</v>
      </c>
      <c r="I215" s="42">
        <f ca="1">IF(H215&gt;'Inputs and Outputs'!C$7,H215-'Inputs and Outputs'!C$7,0)</f>
        <v>1</v>
      </c>
      <c r="J215" s="43">
        <f ca="1">(H215*'Inputs and Outputs'!C$8)-(I215*'Inputs and Outputs'!C$9)</f>
        <v>4015</v>
      </c>
      <c r="M215" s="44">
        <v>213</v>
      </c>
      <c r="N215" s="42" t="s">
        <v>26</v>
      </c>
      <c r="O215" s="42">
        <f t="shared" ca="1" si="30"/>
        <v>0.50849247576644363</v>
      </c>
      <c r="P215" s="42">
        <f ca="1">VLOOKUP(O215,'Inputs and Outputs'!B$24:C$33,2)</f>
        <v>2</v>
      </c>
      <c r="Q215" s="42">
        <f t="shared" ca="1" si="31"/>
        <v>0.40260221569106669</v>
      </c>
      <c r="R215" s="42">
        <f ca="1">ROUND(_xlfn.NORM.INV(Q215,'Inputs and Outputs'!C$17,'Inputs and Outputs'!C$18),0)</f>
        <v>102</v>
      </c>
      <c r="S215" s="42">
        <v>101</v>
      </c>
      <c r="T215" s="42">
        <f t="shared" ca="1" si="32"/>
        <v>101</v>
      </c>
      <c r="U215" s="42">
        <f ca="1">IF(T215&gt;'Inputs and Outputs'!C$7,T215-'Inputs and Outputs'!C$7,0)</f>
        <v>1</v>
      </c>
      <c r="V215" s="43">
        <f ca="1">(T215*'Inputs and Outputs'!C$8)-(U215*'Inputs and Outputs'!C$9)</f>
        <v>4015</v>
      </c>
      <c r="Y215" s="44">
        <v>213</v>
      </c>
      <c r="Z215" s="42" t="s">
        <v>29</v>
      </c>
      <c r="AA215" s="42">
        <f t="shared" ca="1" si="33"/>
        <v>0.90482323358888417</v>
      </c>
      <c r="AB215" s="42">
        <f ca="1">VLOOKUP(AA215,'Inputs and Outputs'!B$24:C$33,2)</f>
        <v>5</v>
      </c>
      <c r="AC215" s="42">
        <f t="shared" ca="1" si="34"/>
        <v>0.87220851230702034</v>
      </c>
      <c r="AD215" s="42">
        <f ca="1">ROUND(_xlfn.NORM.INV(AC215,'Inputs and Outputs'!C$19,'Inputs and Outputs'!C$20),0)</f>
        <v>111</v>
      </c>
      <c r="AE215" s="42">
        <v>101</v>
      </c>
      <c r="AF215" s="42">
        <f t="shared" ca="1" si="35"/>
        <v>101</v>
      </c>
      <c r="AG215" s="42">
        <f ca="1">IF(AF215&gt;'Inputs and Outputs'!C$7,AF215-'Inputs and Outputs'!C$7,0)</f>
        <v>1</v>
      </c>
      <c r="AH215" s="43">
        <f ca="1">(AF215*'Inputs and Outputs'!C$8)-(AG215*'Inputs and Outputs'!C$10)</f>
        <v>3840</v>
      </c>
    </row>
    <row r="216" spans="1:34" x14ac:dyDescent="0.35">
      <c r="A216" s="44">
        <v>214</v>
      </c>
      <c r="B216" s="42" t="s">
        <v>24</v>
      </c>
      <c r="C216" s="42">
        <f t="shared" ca="1" si="27"/>
        <v>0.47550889276289421</v>
      </c>
      <c r="D216" s="42">
        <f ca="1">VLOOKUP(C216,'Inputs and Outputs'!B$24:C$33,2,TRUE)</f>
        <v>2</v>
      </c>
      <c r="E216" s="42">
        <f t="shared" ca="1" si="28"/>
        <v>0.63095603611231987</v>
      </c>
      <c r="F216" s="42">
        <f ca="1">ROUND(_xlfn.NORM.INV(E216,'Inputs and Outputs'!C$15,'Inputs and Outputs'!C$16),0)</f>
        <v>103</v>
      </c>
      <c r="G216" s="42">
        <v>101</v>
      </c>
      <c r="H216" s="42">
        <f t="shared" ca="1" si="29"/>
        <v>101</v>
      </c>
      <c r="I216" s="42">
        <f ca="1">IF(H216&gt;'Inputs and Outputs'!C$7,H216-'Inputs and Outputs'!C$7,0)</f>
        <v>1</v>
      </c>
      <c r="J216" s="43">
        <f ca="1">(H216*'Inputs and Outputs'!C$8)-(I216*'Inputs and Outputs'!C$9)</f>
        <v>4015</v>
      </c>
      <c r="M216" s="44">
        <v>214</v>
      </c>
      <c r="N216" s="42" t="s">
        <v>26</v>
      </c>
      <c r="O216" s="42">
        <f t="shared" ca="1" si="30"/>
        <v>0.53000988673729266</v>
      </c>
      <c r="P216" s="42">
        <f ca="1">VLOOKUP(O216,'Inputs and Outputs'!B$24:C$33,2)</f>
        <v>2</v>
      </c>
      <c r="Q216" s="42">
        <f t="shared" ca="1" si="31"/>
        <v>0.98964422278952713</v>
      </c>
      <c r="R216" s="42">
        <f ca="1">ROUND(_xlfn.NORM.INV(Q216,'Inputs and Outputs'!C$17,'Inputs and Outputs'!C$18),0)</f>
        <v>115</v>
      </c>
      <c r="S216" s="42">
        <v>101</v>
      </c>
      <c r="T216" s="42">
        <f t="shared" ca="1" si="32"/>
        <v>101</v>
      </c>
      <c r="U216" s="42">
        <f ca="1">IF(T216&gt;'Inputs and Outputs'!C$7,T216-'Inputs and Outputs'!C$7,0)</f>
        <v>1</v>
      </c>
      <c r="V216" s="43">
        <f ca="1">(T216*'Inputs and Outputs'!C$8)-(U216*'Inputs and Outputs'!C$9)</f>
        <v>4015</v>
      </c>
      <c r="Y216" s="44">
        <v>214</v>
      </c>
      <c r="Z216" s="42" t="s">
        <v>29</v>
      </c>
      <c r="AA216" s="42">
        <f t="shared" ca="1" si="33"/>
        <v>0.96163071650701204</v>
      </c>
      <c r="AB216" s="42">
        <f ca="1">VLOOKUP(AA216,'Inputs and Outputs'!B$24:C$33,2)</f>
        <v>6</v>
      </c>
      <c r="AC216" s="42">
        <f t="shared" ca="1" si="34"/>
        <v>0.367602081516051</v>
      </c>
      <c r="AD216" s="42">
        <f ca="1">ROUND(_xlfn.NORM.INV(AC216,'Inputs and Outputs'!C$19,'Inputs and Outputs'!C$20),0)</f>
        <v>103</v>
      </c>
      <c r="AE216" s="42">
        <v>101</v>
      </c>
      <c r="AF216" s="42">
        <f t="shared" ca="1" si="35"/>
        <v>101</v>
      </c>
      <c r="AG216" s="42">
        <f ca="1">IF(AF216&gt;'Inputs and Outputs'!C$7,AF216-'Inputs and Outputs'!C$7,0)</f>
        <v>1</v>
      </c>
      <c r="AH216" s="43">
        <f ca="1">(AF216*'Inputs and Outputs'!C$8)-(AG216*'Inputs and Outputs'!C$10)</f>
        <v>3840</v>
      </c>
    </row>
    <row r="217" spans="1:34" x14ac:dyDescent="0.35">
      <c r="A217" s="44">
        <v>215</v>
      </c>
      <c r="B217" s="42" t="s">
        <v>24</v>
      </c>
      <c r="C217" s="42">
        <f t="shared" ca="1" si="27"/>
        <v>0.57164205401543688</v>
      </c>
      <c r="D217" s="42">
        <f ca="1">VLOOKUP(C217,'Inputs and Outputs'!B$24:C$33,2,TRUE)</f>
        <v>2</v>
      </c>
      <c r="E217" s="42">
        <f t="shared" ca="1" si="28"/>
        <v>0.18872949964546459</v>
      </c>
      <c r="F217" s="42">
        <f ca="1">ROUND(_xlfn.NORM.INV(E217,'Inputs and Outputs'!C$15,'Inputs and Outputs'!C$16),0)</f>
        <v>96</v>
      </c>
      <c r="G217" s="42">
        <v>101</v>
      </c>
      <c r="H217" s="42">
        <f t="shared" ca="1" si="29"/>
        <v>96</v>
      </c>
      <c r="I217" s="42">
        <f ca="1">IF(H217&gt;'Inputs and Outputs'!C$7,H217-'Inputs and Outputs'!C$7,0)</f>
        <v>0</v>
      </c>
      <c r="J217" s="43">
        <f ca="1">(H217*'Inputs and Outputs'!C$8)-(I217*'Inputs and Outputs'!C$9)</f>
        <v>3840</v>
      </c>
      <c r="M217" s="44">
        <v>215</v>
      </c>
      <c r="N217" s="42" t="s">
        <v>26</v>
      </c>
      <c r="O217" s="42">
        <f t="shared" ca="1" si="30"/>
        <v>0.86931874918842689</v>
      </c>
      <c r="P217" s="42">
        <f ca="1">VLOOKUP(O217,'Inputs and Outputs'!B$24:C$33,2)</f>
        <v>5</v>
      </c>
      <c r="Q217" s="42">
        <f t="shared" ca="1" si="31"/>
        <v>0.35014292785595802</v>
      </c>
      <c r="R217" s="42">
        <f ca="1">ROUND(_xlfn.NORM.INV(Q217,'Inputs and Outputs'!C$17,'Inputs and Outputs'!C$18),0)</f>
        <v>101</v>
      </c>
      <c r="S217" s="42">
        <v>101</v>
      </c>
      <c r="T217" s="42">
        <f t="shared" ca="1" si="32"/>
        <v>101</v>
      </c>
      <c r="U217" s="42">
        <f ca="1">IF(T217&gt;'Inputs and Outputs'!C$7,T217-'Inputs and Outputs'!C$7,0)</f>
        <v>1</v>
      </c>
      <c r="V217" s="43">
        <f ca="1">(T217*'Inputs and Outputs'!C$8)-(U217*'Inputs and Outputs'!C$9)</f>
        <v>4015</v>
      </c>
      <c r="Y217" s="44">
        <v>215</v>
      </c>
      <c r="Z217" s="42" t="s">
        <v>29</v>
      </c>
      <c r="AA217" s="42">
        <f t="shared" ca="1" si="33"/>
        <v>0.42999474769931079</v>
      </c>
      <c r="AB217" s="42">
        <f ca="1">VLOOKUP(AA217,'Inputs and Outputs'!B$24:C$33,2)</f>
        <v>2</v>
      </c>
      <c r="AC217" s="42">
        <f t="shared" ca="1" si="34"/>
        <v>0.81779056378607018</v>
      </c>
      <c r="AD217" s="42">
        <f ca="1">ROUND(_xlfn.NORM.INV(AC217,'Inputs and Outputs'!C$19,'Inputs and Outputs'!C$20),0)</f>
        <v>110</v>
      </c>
      <c r="AE217" s="42">
        <v>101</v>
      </c>
      <c r="AF217" s="42">
        <f t="shared" ca="1" si="35"/>
        <v>101</v>
      </c>
      <c r="AG217" s="42">
        <f ca="1">IF(AF217&gt;'Inputs and Outputs'!C$7,AF217-'Inputs and Outputs'!C$7,0)</f>
        <v>1</v>
      </c>
      <c r="AH217" s="43">
        <f ca="1">(AF217*'Inputs and Outputs'!C$8)-(AG217*'Inputs and Outputs'!C$10)</f>
        <v>3840</v>
      </c>
    </row>
    <row r="218" spans="1:34" x14ac:dyDescent="0.35">
      <c r="A218" s="44">
        <v>216</v>
      </c>
      <c r="B218" s="42" t="s">
        <v>24</v>
      </c>
      <c r="C218" s="42">
        <f t="shared" ca="1" si="27"/>
        <v>0.48886825343579288</v>
      </c>
      <c r="D218" s="42">
        <f ca="1">VLOOKUP(C218,'Inputs and Outputs'!B$24:C$33,2,TRUE)</f>
        <v>2</v>
      </c>
      <c r="E218" s="42">
        <f t="shared" ca="1" si="28"/>
        <v>0.92944552506694278</v>
      </c>
      <c r="F218" s="42">
        <f ca="1">ROUND(_xlfn.NORM.INV(E218,'Inputs and Outputs'!C$15,'Inputs and Outputs'!C$16),0)</f>
        <v>110</v>
      </c>
      <c r="G218" s="42">
        <v>101</v>
      </c>
      <c r="H218" s="42">
        <f t="shared" ca="1" si="29"/>
        <v>101</v>
      </c>
      <c r="I218" s="42">
        <f ca="1">IF(H218&gt;'Inputs and Outputs'!C$7,H218-'Inputs and Outputs'!C$7,0)</f>
        <v>1</v>
      </c>
      <c r="J218" s="43">
        <f ca="1">(H218*'Inputs and Outputs'!C$8)-(I218*'Inputs and Outputs'!C$9)</f>
        <v>4015</v>
      </c>
      <c r="M218" s="44">
        <v>216</v>
      </c>
      <c r="N218" s="42" t="s">
        <v>26</v>
      </c>
      <c r="O218" s="42">
        <f t="shared" ca="1" si="30"/>
        <v>0.23435674415226204</v>
      </c>
      <c r="P218" s="42">
        <f ca="1">VLOOKUP(O218,'Inputs and Outputs'!B$24:C$33,2)</f>
        <v>1</v>
      </c>
      <c r="Q218" s="42">
        <f t="shared" ca="1" si="31"/>
        <v>0.33602603102688988</v>
      </c>
      <c r="R218" s="42">
        <f ca="1">ROUND(_xlfn.NORM.INV(Q218,'Inputs and Outputs'!C$17,'Inputs and Outputs'!C$18),0)</f>
        <v>101</v>
      </c>
      <c r="S218" s="42">
        <v>101</v>
      </c>
      <c r="T218" s="42">
        <f t="shared" ca="1" si="32"/>
        <v>101</v>
      </c>
      <c r="U218" s="42">
        <f ca="1">IF(T218&gt;'Inputs and Outputs'!C$7,T218-'Inputs and Outputs'!C$7,0)</f>
        <v>1</v>
      </c>
      <c r="V218" s="43">
        <f ca="1">(T218*'Inputs and Outputs'!C$8)-(U218*'Inputs and Outputs'!C$9)</f>
        <v>4015</v>
      </c>
      <c r="Y218" s="44">
        <v>216</v>
      </c>
      <c r="Z218" s="42" t="s">
        <v>29</v>
      </c>
      <c r="AA218" s="42">
        <f t="shared" ca="1" si="33"/>
        <v>0.74377982246554286</v>
      </c>
      <c r="AB218" s="42">
        <f ca="1">VLOOKUP(AA218,'Inputs and Outputs'!B$24:C$33,2)</f>
        <v>3</v>
      </c>
      <c r="AC218" s="42">
        <f t="shared" ca="1" si="34"/>
        <v>0.74230419529281333</v>
      </c>
      <c r="AD218" s="42">
        <f ca="1">ROUND(_xlfn.NORM.INV(AC218,'Inputs and Outputs'!C$19,'Inputs and Outputs'!C$20),0)</f>
        <v>108</v>
      </c>
      <c r="AE218" s="42">
        <v>101</v>
      </c>
      <c r="AF218" s="42">
        <f t="shared" ca="1" si="35"/>
        <v>101</v>
      </c>
      <c r="AG218" s="42">
        <f ca="1">IF(AF218&gt;'Inputs and Outputs'!C$7,AF218-'Inputs and Outputs'!C$7,0)</f>
        <v>1</v>
      </c>
      <c r="AH218" s="43">
        <f ca="1">(AF218*'Inputs and Outputs'!C$8)-(AG218*'Inputs and Outputs'!C$10)</f>
        <v>3840</v>
      </c>
    </row>
    <row r="219" spans="1:34" x14ac:dyDescent="0.35">
      <c r="A219" s="44">
        <v>217</v>
      </c>
      <c r="B219" s="42" t="s">
        <v>24</v>
      </c>
      <c r="C219" s="42">
        <f t="shared" ca="1" si="27"/>
        <v>0.30154594028614545</v>
      </c>
      <c r="D219" s="42">
        <f ca="1">VLOOKUP(C219,'Inputs and Outputs'!B$24:C$33,2,TRUE)</f>
        <v>1</v>
      </c>
      <c r="E219" s="42">
        <f t="shared" ca="1" si="28"/>
        <v>0.85553650044896601</v>
      </c>
      <c r="F219" s="42">
        <f ca="1">ROUND(_xlfn.NORM.INV(E219,'Inputs and Outputs'!C$15,'Inputs and Outputs'!C$16),0)</f>
        <v>107</v>
      </c>
      <c r="G219" s="42">
        <v>101</v>
      </c>
      <c r="H219" s="42">
        <f t="shared" ca="1" si="29"/>
        <v>101</v>
      </c>
      <c r="I219" s="42">
        <f ca="1">IF(H219&gt;'Inputs and Outputs'!C$7,H219-'Inputs and Outputs'!C$7,0)</f>
        <v>1</v>
      </c>
      <c r="J219" s="43">
        <f ca="1">(H219*'Inputs and Outputs'!C$8)-(I219*'Inputs and Outputs'!C$9)</f>
        <v>4015</v>
      </c>
      <c r="M219" s="44">
        <v>217</v>
      </c>
      <c r="N219" s="42" t="s">
        <v>26</v>
      </c>
      <c r="O219" s="42">
        <f t="shared" ca="1" si="30"/>
        <v>0.6006547846302992</v>
      </c>
      <c r="P219" s="42">
        <f ca="1">VLOOKUP(O219,'Inputs and Outputs'!B$24:C$33,2)</f>
        <v>2</v>
      </c>
      <c r="Q219" s="42">
        <f t="shared" ca="1" si="31"/>
        <v>0.17149006799004629</v>
      </c>
      <c r="R219" s="42">
        <f ca="1">ROUND(_xlfn.NORM.INV(Q219,'Inputs and Outputs'!C$17,'Inputs and Outputs'!C$18),0)</f>
        <v>98</v>
      </c>
      <c r="S219" s="42">
        <v>101</v>
      </c>
      <c r="T219" s="42">
        <f t="shared" ca="1" si="32"/>
        <v>98</v>
      </c>
      <c r="U219" s="42">
        <f ca="1">IF(T219&gt;'Inputs and Outputs'!C$7,T219-'Inputs and Outputs'!C$7,0)</f>
        <v>0</v>
      </c>
      <c r="V219" s="43">
        <f ca="1">(T219*'Inputs and Outputs'!C$8)-(U219*'Inputs and Outputs'!C$9)</f>
        <v>3920</v>
      </c>
      <c r="Y219" s="44">
        <v>217</v>
      </c>
      <c r="Z219" s="42" t="s">
        <v>29</v>
      </c>
      <c r="AA219" s="42">
        <f t="shared" ca="1" si="33"/>
        <v>0.16531462192615676</v>
      </c>
      <c r="AB219" s="42">
        <f ca="1">VLOOKUP(AA219,'Inputs and Outputs'!B$24:C$33,2)</f>
        <v>0</v>
      </c>
      <c r="AC219" s="42">
        <f t="shared" ca="1" si="34"/>
        <v>0.92380982413235546</v>
      </c>
      <c r="AD219" s="42">
        <f ca="1">ROUND(_xlfn.NORM.INV(AC219,'Inputs and Outputs'!C$19,'Inputs and Outputs'!C$20),0)</f>
        <v>112</v>
      </c>
      <c r="AE219" s="42">
        <v>101</v>
      </c>
      <c r="AF219" s="42">
        <f t="shared" ca="1" si="35"/>
        <v>101</v>
      </c>
      <c r="AG219" s="42">
        <f ca="1">IF(AF219&gt;'Inputs and Outputs'!C$7,AF219-'Inputs and Outputs'!C$7,0)</f>
        <v>1</v>
      </c>
      <c r="AH219" s="43">
        <f ca="1">(AF219*'Inputs and Outputs'!C$8)-(AG219*'Inputs and Outputs'!C$10)</f>
        <v>3840</v>
      </c>
    </row>
    <row r="220" spans="1:34" x14ac:dyDescent="0.35">
      <c r="A220" s="44">
        <v>218</v>
      </c>
      <c r="B220" s="42" t="s">
        <v>24</v>
      </c>
      <c r="C220" s="42">
        <f t="shared" ca="1" si="27"/>
        <v>0.34081731845678864</v>
      </c>
      <c r="D220" s="42">
        <f ca="1">VLOOKUP(C220,'Inputs and Outputs'!B$24:C$33,2,TRUE)</f>
        <v>1</v>
      </c>
      <c r="E220" s="42">
        <f t="shared" ca="1" si="28"/>
        <v>0.42984442955842062</v>
      </c>
      <c r="F220" s="42">
        <f ca="1">ROUND(_xlfn.NORM.INV(E220,'Inputs and Outputs'!C$15,'Inputs and Outputs'!C$16),0)</f>
        <v>100</v>
      </c>
      <c r="G220" s="42">
        <v>101</v>
      </c>
      <c r="H220" s="42">
        <f t="shared" ca="1" si="29"/>
        <v>100</v>
      </c>
      <c r="I220" s="42">
        <f ca="1">IF(H220&gt;'Inputs and Outputs'!C$7,H220-'Inputs and Outputs'!C$7,0)</f>
        <v>0</v>
      </c>
      <c r="J220" s="43">
        <f ca="1">(H220*'Inputs and Outputs'!C$8)-(I220*'Inputs and Outputs'!C$9)</f>
        <v>4000</v>
      </c>
      <c r="M220" s="44">
        <v>218</v>
      </c>
      <c r="N220" s="42" t="s">
        <v>26</v>
      </c>
      <c r="O220" s="42">
        <f t="shared" ca="1" si="30"/>
        <v>4.4249555142995889E-2</v>
      </c>
      <c r="P220" s="42">
        <f ca="1">VLOOKUP(O220,'Inputs and Outputs'!B$24:C$33,2)</f>
        <v>0</v>
      </c>
      <c r="Q220" s="42">
        <f t="shared" ca="1" si="31"/>
        <v>0.18837510972190374</v>
      </c>
      <c r="R220" s="42">
        <f ca="1">ROUND(_xlfn.NORM.INV(Q220,'Inputs and Outputs'!C$17,'Inputs and Outputs'!C$18),0)</f>
        <v>99</v>
      </c>
      <c r="S220" s="42">
        <v>101</v>
      </c>
      <c r="T220" s="42">
        <f t="shared" ca="1" si="32"/>
        <v>99</v>
      </c>
      <c r="U220" s="42">
        <f ca="1">IF(T220&gt;'Inputs and Outputs'!C$7,T220-'Inputs and Outputs'!C$7,0)</f>
        <v>0</v>
      </c>
      <c r="V220" s="43">
        <f ca="1">(T220*'Inputs and Outputs'!C$8)-(U220*'Inputs and Outputs'!C$9)</f>
        <v>3960</v>
      </c>
      <c r="Y220" s="44">
        <v>218</v>
      </c>
      <c r="Z220" s="42" t="s">
        <v>29</v>
      </c>
      <c r="AA220" s="42">
        <f t="shared" ca="1" si="33"/>
        <v>0.33619509882831533</v>
      </c>
      <c r="AB220" s="42">
        <f ca="1">VLOOKUP(AA220,'Inputs and Outputs'!B$24:C$33,2)</f>
        <v>1</v>
      </c>
      <c r="AC220" s="42">
        <f t="shared" ca="1" si="34"/>
        <v>0.71869396018439646</v>
      </c>
      <c r="AD220" s="42">
        <f ca="1">ROUND(_xlfn.NORM.INV(AC220,'Inputs and Outputs'!C$19,'Inputs and Outputs'!C$20),0)</f>
        <v>108</v>
      </c>
      <c r="AE220" s="42">
        <v>101</v>
      </c>
      <c r="AF220" s="42">
        <f t="shared" ca="1" si="35"/>
        <v>101</v>
      </c>
      <c r="AG220" s="42">
        <f ca="1">IF(AF220&gt;'Inputs and Outputs'!C$7,AF220-'Inputs and Outputs'!C$7,0)</f>
        <v>1</v>
      </c>
      <c r="AH220" s="43">
        <f ca="1">(AF220*'Inputs and Outputs'!C$8)-(AG220*'Inputs and Outputs'!C$10)</f>
        <v>3840</v>
      </c>
    </row>
    <row r="221" spans="1:34" x14ac:dyDescent="0.35">
      <c r="A221" s="44">
        <v>219</v>
      </c>
      <c r="B221" s="42" t="s">
        <v>24</v>
      </c>
      <c r="C221" s="42">
        <f t="shared" ca="1" si="27"/>
        <v>0.145262908838384</v>
      </c>
      <c r="D221" s="42">
        <f ca="1">VLOOKUP(C221,'Inputs and Outputs'!B$24:C$33,2,TRUE)</f>
        <v>0</v>
      </c>
      <c r="E221" s="42">
        <f t="shared" ca="1" si="28"/>
        <v>0.33792230887128261</v>
      </c>
      <c r="F221" s="42">
        <f ca="1">ROUND(_xlfn.NORM.INV(E221,'Inputs and Outputs'!C$15,'Inputs and Outputs'!C$16),0)</f>
        <v>98</v>
      </c>
      <c r="G221" s="42">
        <v>101</v>
      </c>
      <c r="H221" s="42">
        <f t="shared" ca="1" si="29"/>
        <v>98</v>
      </c>
      <c r="I221" s="42">
        <f ca="1">IF(H221&gt;'Inputs and Outputs'!C$7,H221-'Inputs and Outputs'!C$7,0)</f>
        <v>0</v>
      </c>
      <c r="J221" s="43">
        <f ca="1">(H221*'Inputs and Outputs'!C$8)-(I221*'Inputs and Outputs'!C$9)</f>
        <v>3920</v>
      </c>
      <c r="M221" s="44">
        <v>219</v>
      </c>
      <c r="N221" s="42" t="s">
        <v>26</v>
      </c>
      <c r="O221" s="42">
        <f t="shared" ca="1" si="30"/>
        <v>0.11984141440412832</v>
      </c>
      <c r="P221" s="42">
        <f ca="1">VLOOKUP(O221,'Inputs and Outputs'!B$24:C$33,2)</f>
        <v>0</v>
      </c>
      <c r="Q221" s="42">
        <f t="shared" ca="1" si="31"/>
        <v>0.39904852112781086</v>
      </c>
      <c r="R221" s="42">
        <f ca="1">ROUND(_xlfn.NORM.INV(Q221,'Inputs and Outputs'!C$17,'Inputs and Outputs'!C$18),0)</f>
        <v>102</v>
      </c>
      <c r="S221" s="42">
        <v>101</v>
      </c>
      <c r="T221" s="42">
        <f t="shared" ca="1" si="32"/>
        <v>101</v>
      </c>
      <c r="U221" s="42">
        <f ca="1">IF(T221&gt;'Inputs and Outputs'!C$7,T221-'Inputs and Outputs'!C$7,0)</f>
        <v>1</v>
      </c>
      <c r="V221" s="43">
        <f ca="1">(T221*'Inputs and Outputs'!C$8)-(U221*'Inputs and Outputs'!C$9)</f>
        <v>4015</v>
      </c>
      <c r="Y221" s="44">
        <v>219</v>
      </c>
      <c r="Z221" s="42" t="s">
        <v>29</v>
      </c>
      <c r="AA221" s="42">
        <f t="shared" ca="1" si="33"/>
        <v>0.91501444004778587</v>
      </c>
      <c r="AB221" s="42">
        <f ca="1">VLOOKUP(AA221,'Inputs and Outputs'!B$24:C$33,2)</f>
        <v>5</v>
      </c>
      <c r="AC221" s="42">
        <f t="shared" ca="1" si="34"/>
        <v>0.1357959767730097</v>
      </c>
      <c r="AD221" s="42">
        <f ca="1">ROUND(_xlfn.NORM.INV(AC221,'Inputs and Outputs'!C$19,'Inputs and Outputs'!C$20),0)</f>
        <v>100</v>
      </c>
      <c r="AE221" s="42">
        <v>101</v>
      </c>
      <c r="AF221" s="42">
        <f t="shared" ca="1" si="35"/>
        <v>100</v>
      </c>
      <c r="AG221" s="42">
        <f ca="1">IF(AF221&gt;'Inputs and Outputs'!C$7,AF221-'Inputs and Outputs'!C$7,0)</f>
        <v>0</v>
      </c>
      <c r="AH221" s="43">
        <f ca="1">(AF221*'Inputs and Outputs'!C$8)-(AG221*'Inputs and Outputs'!C$10)</f>
        <v>4000</v>
      </c>
    </row>
    <row r="222" spans="1:34" x14ac:dyDescent="0.35">
      <c r="A222" s="44">
        <v>220</v>
      </c>
      <c r="B222" s="42" t="s">
        <v>24</v>
      </c>
      <c r="C222" s="42">
        <f t="shared" ca="1" si="27"/>
        <v>0.11221958965204892</v>
      </c>
      <c r="D222" s="42">
        <f ca="1">VLOOKUP(C222,'Inputs and Outputs'!B$24:C$33,2,TRUE)</f>
        <v>0</v>
      </c>
      <c r="E222" s="42">
        <f t="shared" ca="1" si="28"/>
        <v>0.6133523131767179</v>
      </c>
      <c r="F222" s="42">
        <f ca="1">ROUND(_xlfn.NORM.INV(E222,'Inputs and Outputs'!C$15,'Inputs and Outputs'!C$16),0)</f>
        <v>103</v>
      </c>
      <c r="G222" s="42">
        <v>101</v>
      </c>
      <c r="H222" s="42">
        <f t="shared" ca="1" si="29"/>
        <v>101</v>
      </c>
      <c r="I222" s="42">
        <f ca="1">IF(H222&gt;'Inputs and Outputs'!C$7,H222-'Inputs and Outputs'!C$7,0)</f>
        <v>1</v>
      </c>
      <c r="J222" s="43">
        <f ca="1">(H222*'Inputs and Outputs'!C$8)-(I222*'Inputs and Outputs'!C$9)</f>
        <v>4015</v>
      </c>
      <c r="M222" s="44">
        <v>220</v>
      </c>
      <c r="N222" s="42" t="s">
        <v>26</v>
      </c>
      <c r="O222" s="42">
        <f t="shared" ca="1" si="30"/>
        <v>0.92989004446768486</v>
      </c>
      <c r="P222" s="42">
        <f ca="1">VLOOKUP(O222,'Inputs and Outputs'!B$24:C$33,2)</f>
        <v>5</v>
      </c>
      <c r="Q222" s="42">
        <f t="shared" ca="1" si="31"/>
        <v>0.73915142276401924</v>
      </c>
      <c r="R222" s="42">
        <f ca="1">ROUND(_xlfn.NORM.INV(Q222,'Inputs and Outputs'!C$17,'Inputs and Outputs'!C$18),0)</f>
        <v>106</v>
      </c>
      <c r="S222" s="42">
        <v>101</v>
      </c>
      <c r="T222" s="42">
        <f t="shared" ca="1" si="32"/>
        <v>101</v>
      </c>
      <c r="U222" s="42">
        <f ca="1">IF(T222&gt;'Inputs and Outputs'!C$7,T222-'Inputs and Outputs'!C$7,0)</f>
        <v>1</v>
      </c>
      <c r="V222" s="43">
        <f ca="1">(T222*'Inputs and Outputs'!C$8)-(U222*'Inputs and Outputs'!C$9)</f>
        <v>4015</v>
      </c>
      <c r="Y222" s="44">
        <v>220</v>
      </c>
      <c r="Z222" s="42" t="s">
        <v>29</v>
      </c>
      <c r="AA222" s="42">
        <f t="shared" ca="1" si="33"/>
        <v>0.77771433568508508</v>
      </c>
      <c r="AB222" s="42">
        <f ca="1">VLOOKUP(AA222,'Inputs and Outputs'!B$24:C$33,2)</f>
        <v>4</v>
      </c>
      <c r="AC222" s="42">
        <f t="shared" ca="1" si="34"/>
        <v>0.16765004701480835</v>
      </c>
      <c r="AD222" s="42">
        <f ca="1">ROUND(_xlfn.NORM.INV(AC222,'Inputs and Outputs'!C$19,'Inputs and Outputs'!C$20),0)</f>
        <v>100</v>
      </c>
      <c r="AE222" s="42">
        <v>101</v>
      </c>
      <c r="AF222" s="42">
        <f t="shared" ca="1" si="35"/>
        <v>100</v>
      </c>
      <c r="AG222" s="42">
        <f ca="1">IF(AF222&gt;'Inputs and Outputs'!C$7,AF222-'Inputs and Outputs'!C$7,0)</f>
        <v>0</v>
      </c>
      <c r="AH222" s="43">
        <f ca="1">(AF222*'Inputs and Outputs'!C$8)-(AG222*'Inputs and Outputs'!C$10)</f>
        <v>4000</v>
      </c>
    </row>
    <row r="223" spans="1:34" x14ac:dyDescent="0.35">
      <c r="A223" s="44">
        <v>221</v>
      </c>
      <c r="B223" s="42" t="s">
        <v>24</v>
      </c>
      <c r="C223" s="42">
        <f t="shared" ca="1" si="27"/>
        <v>0.58722438576358649</v>
      </c>
      <c r="D223" s="42">
        <f ca="1">VLOOKUP(C223,'Inputs and Outputs'!B$24:C$33,2,TRUE)</f>
        <v>2</v>
      </c>
      <c r="E223" s="42">
        <f t="shared" ca="1" si="28"/>
        <v>0.21867992797960645</v>
      </c>
      <c r="F223" s="42">
        <f ca="1">ROUND(_xlfn.NORM.INV(E223,'Inputs and Outputs'!C$15,'Inputs and Outputs'!C$16),0)</f>
        <v>96</v>
      </c>
      <c r="G223" s="42">
        <v>101</v>
      </c>
      <c r="H223" s="42">
        <f t="shared" ca="1" si="29"/>
        <v>96</v>
      </c>
      <c r="I223" s="42">
        <f ca="1">IF(H223&gt;'Inputs and Outputs'!C$7,H223-'Inputs and Outputs'!C$7,0)</f>
        <v>0</v>
      </c>
      <c r="J223" s="43">
        <f ca="1">(H223*'Inputs and Outputs'!C$8)-(I223*'Inputs and Outputs'!C$9)</f>
        <v>3840</v>
      </c>
      <c r="M223" s="44">
        <v>221</v>
      </c>
      <c r="N223" s="42" t="s">
        <v>26</v>
      </c>
      <c r="O223" s="42">
        <f t="shared" ca="1" si="30"/>
        <v>1.1771151826743487E-2</v>
      </c>
      <c r="P223" s="42">
        <f ca="1">VLOOKUP(O223,'Inputs and Outputs'!B$24:C$33,2)</f>
        <v>0</v>
      </c>
      <c r="Q223" s="42">
        <f t="shared" ca="1" si="31"/>
        <v>0.68066612508327951</v>
      </c>
      <c r="R223" s="42">
        <f ca="1">ROUND(_xlfn.NORM.INV(Q223,'Inputs and Outputs'!C$17,'Inputs and Outputs'!C$18),0)</f>
        <v>105</v>
      </c>
      <c r="S223" s="42">
        <v>101</v>
      </c>
      <c r="T223" s="42">
        <f t="shared" ca="1" si="32"/>
        <v>101</v>
      </c>
      <c r="U223" s="42">
        <f ca="1">IF(T223&gt;'Inputs and Outputs'!C$7,T223-'Inputs and Outputs'!C$7,0)</f>
        <v>1</v>
      </c>
      <c r="V223" s="43">
        <f ca="1">(T223*'Inputs and Outputs'!C$8)-(U223*'Inputs and Outputs'!C$9)</f>
        <v>4015</v>
      </c>
      <c r="Y223" s="44">
        <v>221</v>
      </c>
      <c r="Z223" s="42" t="s">
        <v>29</v>
      </c>
      <c r="AA223" s="42">
        <f t="shared" ca="1" si="33"/>
        <v>0.87271702326034684</v>
      </c>
      <c r="AB223" s="42">
        <f ca="1">VLOOKUP(AA223,'Inputs and Outputs'!B$24:C$33,2)</f>
        <v>5</v>
      </c>
      <c r="AC223" s="42">
        <f t="shared" ca="1" si="34"/>
        <v>0.20666642543754898</v>
      </c>
      <c r="AD223" s="42">
        <f ca="1">ROUND(_xlfn.NORM.INV(AC223,'Inputs and Outputs'!C$19,'Inputs and Outputs'!C$20),0)</f>
        <v>101</v>
      </c>
      <c r="AE223" s="42">
        <v>101</v>
      </c>
      <c r="AF223" s="42">
        <f t="shared" ca="1" si="35"/>
        <v>101</v>
      </c>
      <c r="AG223" s="42">
        <f ca="1">IF(AF223&gt;'Inputs and Outputs'!C$7,AF223-'Inputs and Outputs'!C$7,0)</f>
        <v>1</v>
      </c>
      <c r="AH223" s="43">
        <f ca="1">(AF223*'Inputs and Outputs'!C$8)-(AG223*'Inputs and Outputs'!C$10)</f>
        <v>3840</v>
      </c>
    </row>
    <row r="224" spans="1:34" x14ac:dyDescent="0.35">
      <c r="A224" s="44">
        <v>222</v>
      </c>
      <c r="B224" s="42" t="s">
        <v>24</v>
      </c>
      <c r="C224" s="42">
        <f t="shared" ca="1" si="27"/>
        <v>0.89747198272713169</v>
      </c>
      <c r="D224" s="42">
        <f ca="1">VLOOKUP(C224,'Inputs and Outputs'!B$24:C$33,2,TRUE)</f>
        <v>5</v>
      </c>
      <c r="E224" s="42">
        <f t="shared" ca="1" si="28"/>
        <v>0.98353493380632617</v>
      </c>
      <c r="F224" s="42">
        <f ca="1">ROUND(_xlfn.NORM.INV(E224,'Inputs and Outputs'!C$15,'Inputs and Outputs'!C$16),0)</f>
        <v>114</v>
      </c>
      <c r="G224" s="42">
        <v>101</v>
      </c>
      <c r="H224" s="42">
        <f t="shared" ca="1" si="29"/>
        <v>101</v>
      </c>
      <c r="I224" s="42">
        <f ca="1">IF(H224&gt;'Inputs and Outputs'!C$7,H224-'Inputs and Outputs'!C$7,0)</f>
        <v>1</v>
      </c>
      <c r="J224" s="43">
        <f ca="1">(H224*'Inputs and Outputs'!C$8)-(I224*'Inputs and Outputs'!C$9)</f>
        <v>4015</v>
      </c>
      <c r="M224" s="44">
        <v>222</v>
      </c>
      <c r="N224" s="42" t="s">
        <v>26</v>
      </c>
      <c r="O224" s="42">
        <f t="shared" ca="1" si="30"/>
        <v>5.0795944733135645E-2</v>
      </c>
      <c r="P224" s="42">
        <f ca="1">VLOOKUP(O224,'Inputs and Outputs'!B$24:C$33,2)</f>
        <v>0</v>
      </c>
      <c r="Q224" s="42">
        <f t="shared" ca="1" si="31"/>
        <v>0.87389108041078334</v>
      </c>
      <c r="R224" s="42">
        <f ca="1">ROUND(_xlfn.NORM.INV(Q224,'Inputs and Outputs'!C$17,'Inputs and Outputs'!C$18),0)</f>
        <v>109</v>
      </c>
      <c r="S224" s="42">
        <v>101</v>
      </c>
      <c r="T224" s="42">
        <f t="shared" ca="1" si="32"/>
        <v>101</v>
      </c>
      <c r="U224" s="42">
        <f ca="1">IF(T224&gt;'Inputs and Outputs'!C$7,T224-'Inputs and Outputs'!C$7,0)</f>
        <v>1</v>
      </c>
      <c r="V224" s="43">
        <f ca="1">(T224*'Inputs and Outputs'!C$8)-(U224*'Inputs and Outputs'!C$9)</f>
        <v>4015</v>
      </c>
      <c r="Y224" s="44">
        <v>222</v>
      </c>
      <c r="Z224" s="42" t="s">
        <v>29</v>
      </c>
      <c r="AA224" s="42">
        <f t="shared" ca="1" si="33"/>
        <v>0.96890165667874395</v>
      </c>
      <c r="AB224" s="42">
        <f ca="1">VLOOKUP(AA224,'Inputs and Outputs'!B$24:C$33,2)</f>
        <v>6</v>
      </c>
      <c r="AC224" s="42">
        <f t="shared" ca="1" si="34"/>
        <v>0.18242789484076716</v>
      </c>
      <c r="AD224" s="42">
        <f ca="1">ROUND(_xlfn.NORM.INV(AC224,'Inputs and Outputs'!C$19,'Inputs and Outputs'!C$20),0)</f>
        <v>100</v>
      </c>
      <c r="AE224" s="42">
        <v>101</v>
      </c>
      <c r="AF224" s="42">
        <f t="shared" ca="1" si="35"/>
        <v>100</v>
      </c>
      <c r="AG224" s="42">
        <f ca="1">IF(AF224&gt;'Inputs and Outputs'!C$7,AF224-'Inputs and Outputs'!C$7,0)</f>
        <v>0</v>
      </c>
      <c r="AH224" s="43">
        <f ca="1">(AF224*'Inputs and Outputs'!C$8)-(AG224*'Inputs and Outputs'!C$10)</f>
        <v>4000</v>
      </c>
    </row>
    <row r="225" spans="1:34" x14ac:dyDescent="0.35">
      <c r="A225" s="44">
        <v>223</v>
      </c>
      <c r="B225" s="42" t="s">
        <v>24</v>
      </c>
      <c r="C225" s="42">
        <f t="shared" ca="1" si="27"/>
        <v>0.36621838977699639</v>
      </c>
      <c r="D225" s="42">
        <f ca="1">VLOOKUP(C225,'Inputs and Outputs'!B$24:C$33,2,TRUE)</f>
        <v>1</v>
      </c>
      <c r="E225" s="42">
        <f t="shared" ca="1" si="28"/>
        <v>0.32325307857970798</v>
      </c>
      <c r="F225" s="42">
        <f ca="1">ROUND(_xlfn.NORM.INV(E225,'Inputs and Outputs'!C$15,'Inputs and Outputs'!C$16),0)</f>
        <v>98</v>
      </c>
      <c r="G225" s="42">
        <v>101</v>
      </c>
      <c r="H225" s="42">
        <f t="shared" ca="1" si="29"/>
        <v>98</v>
      </c>
      <c r="I225" s="42">
        <f ca="1">IF(H225&gt;'Inputs and Outputs'!C$7,H225-'Inputs and Outputs'!C$7,0)</f>
        <v>0</v>
      </c>
      <c r="J225" s="43">
        <f ca="1">(H225*'Inputs and Outputs'!C$8)-(I225*'Inputs and Outputs'!C$9)</f>
        <v>3920</v>
      </c>
      <c r="M225" s="44">
        <v>223</v>
      </c>
      <c r="N225" s="42" t="s">
        <v>26</v>
      </c>
      <c r="O225" s="42">
        <f t="shared" ca="1" si="30"/>
        <v>0.87617562520135739</v>
      </c>
      <c r="P225" s="42">
        <f ca="1">VLOOKUP(O225,'Inputs and Outputs'!B$24:C$33,2)</f>
        <v>5</v>
      </c>
      <c r="Q225" s="42">
        <f t="shared" ca="1" si="31"/>
        <v>0.76296452738371301</v>
      </c>
      <c r="R225" s="42">
        <f ca="1">ROUND(_xlfn.NORM.INV(Q225,'Inputs and Outputs'!C$17,'Inputs and Outputs'!C$18),0)</f>
        <v>107</v>
      </c>
      <c r="S225" s="42">
        <v>101</v>
      </c>
      <c r="T225" s="42">
        <f t="shared" ca="1" si="32"/>
        <v>101</v>
      </c>
      <c r="U225" s="42">
        <f ca="1">IF(T225&gt;'Inputs and Outputs'!C$7,T225-'Inputs and Outputs'!C$7,0)</f>
        <v>1</v>
      </c>
      <c r="V225" s="43">
        <f ca="1">(T225*'Inputs and Outputs'!C$8)-(U225*'Inputs and Outputs'!C$9)</f>
        <v>4015</v>
      </c>
      <c r="Y225" s="44">
        <v>223</v>
      </c>
      <c r="Z225" s="42" t="s">
        <v>29</v>
      </c>
      <c r="AA225" s="42">
        <f t="shared" ca="1" si="33"/>
        <v>3.1144500778723549E-2</v>
      </c>
      <c r="AB225" s="42">
        <f ca="1">VLOOKUP(AA225,'Inputs and Outputs'!B$24:C$33,2)</f>
        <v>0</v>
      </c>
      <c r="AC225" s="42">
        <f t="shared" ca="1" si="34"/>
        <v>0.67959937732869247</v>
      </c>
      <c r="AD225" s="42">
        <f ca="1">ROUND(_xlfn.NORM.INV(AC225,'Inputs and Outputs'!C$19,'Inputs and Outputs'!C$20),0)</f>
        <v>107</v>
      </c>
      <c r="AE225" s="42">
        <v>101</v>
      </c>
      <c r="AF225" s="42">
        <f t="shared" ca="1" si="35"/>
        <v>101</v>
      </c>
      <c r="AG225" s="42">
        <f ca="1">IF(AF225&gt;'Inputs and Outputs'!C$7,AF225-'Inputs and Outputs'!C$7,0)</f>
        <v>1</v>
      </c>
      <c r="AH225" s="43">
        <f ca="1">(AF225*'Inputs and Outputs'!C$8)-(AG225*'Inputs and Outputs'!C$10)</f>
        <v>3840</v>
      </c>
    </row>
    <row r="226" spans="1:34" x14ac:dyDescent="0.35">
      <c r="A226" s="44">
        <v>224</v>
      </c>
      <c r="B226" s="42" t="s">
        <v>24</v>
      </c>
      <c r="C226" s="42">
        <f t="shared" ca="1" si="27"/>
        <v>1.2267054458584892E-2</v>
      </c>
      <c r="D226" s="42">
        <f ca="1">VLOOKUP(C226,'Inputs and Outputs'!B$24:C$33,2,TRUE)</f>
        <v>0</v>
      </c>
      <c r="E226" s="42">
        <f t="shared" ca="1" si="28"/>
        <v>0.4306952690224618</v>
      </c>
      <c r="F226" s="42">
        <f ca="1">ROUND(_xlfn.NORM.INV(E226,'Inputs and Outputs'!C$15,'Inputs and Outputs'!C$16),0)</f>
        <v>100</v>
      </c>
      <c r="G226" s="42">
        <v>101</v>
      </c>
      <c r="H226" s="42">
        <f t="shared" ca="1" si="29"/>
        <v>100</v>
      </c>
      <c r="I226" s="42">
        <f ca="1">IF(H226&gt;'Inputs and Outputs'!C$7,H226-'Inputs and Outputs'!C$7,0)</f>
        <v>0</v>
      </c>
      <c r="J226" s="43">
        <f ca="1">(H226*'Inputs and Outputs'!C$8)-(I226*'Inputs and Outputs'!C$9)</f>
        <v>4000</v>
      </c>
      <c r="M226" s="44">
        <v>224</v>
      </c>
      <c r="N226" s="42" t="s">
        <v>26</v>
      </c>
      <c r="O226" s="42">
        <f t="shared" ca="1" si="30"/>
        <v>0.87511496940524225</v>
      </c>
      <c r="P226" s="42">
        <f ca="1">VLOOKUP(O226,'Inputs and Outputs'!B$24:C$33,2)</f>
        <v>5</v>
      </c>
      <c r="Q226" s="42">
        <f t="shared" ca="1" si="31"/>
        <v>2.9272329688792675E-2</v>
      </c>
      <c r="R226" s="42">
        <f ca="1">ROUND(_xlfn.NORM.INV(Q226,'Inputs and Outputs'!C$17,'Inputs and Outputs'!C$18),0)</f>
        <v>94</v>
      </c>
      <c r="S226" s="42">
        <v>101</v>
      </c>
      <c r="T226" s="42">
        <f t="shared" ca="1" si="32"/>
        <v>94</v>
      </c>
      <c r="U226" s="42">
        <f ca="1">IF(T226&gt;'Inputs and Outputs'!C$7,T226-'Inputs and Outputs'!C$7,0)</f>
        <v>0</v>
      </c>
      <c r="V226" s="43">
        <f ca="1">(T226*'Inputs and Outputs'!C$8)-(U226*'Inputs and Outputs'!C$9)</f>
        <v>3760</v>
      </c>
      <c r="Y226" s="44">
        <v>224</v>
      </c>
      <c r="Z226" s="42" t="s">
        <v>29</v>
      </c>
      <c r="AA226" s="42">
        <f t="shared" ca="1" si="33"/>
        <v>0.57889559044083305</v>
      </c>
      <c r="AB226" s="42">
        <f ca="1">VLOOKUP(AA226,'Inputs and Outputs'!B$24:C$33,2)</f>
        <v>2</v>
      </c>
      <c r="AC226" s="42">
        <f t="shared" ca="1" si="34"/>
        <v>0.9349167076299244</v>
      </c>
      <c r="AD226" s="42">
        <f ca="1">ROUND(_xlfn.NORM.INV(AC226,'Inputs and Outputs'!C$19,'Inputs and Outputs'!C$20),0)</f>
        <v>113</v>
      </c>
      <c r="AE226" s="42">
        <v>101</v>
      </c>
      <c r="AF226" s="42">
        <f t="shared" ca="1" si="35"/>
        <v>101</v>
      </c>
      <c r="AG226" s="42">
        <f ca="1">IF(AF226&gt;'Inputs and Outputs'!C$7,AF226-'Inputs and Outputs'!C$7,0)</f>
        <v>1</v>
      </c>
      <c r="AH226" s="43">
        <f ca="1">(AF226*'Inputs and Outputs'!C$8)-(AG226*'Inputs and Outputs'!C$10)</f>
        <v>3840</v>
      </c>
    </row>
    <row r="227" spans="1:34" x14ac:dyDescent="0.35">
      <c r="A227" s="44">
        <v>225</v>
      </c>
      <c r="B227" s="42" t="s">
        <v>24</v>
      </c>
      <c r="C227" s="42">
        <f t="shared" ca="1" si="27"/>
        <v>0.48711486148046024</v>
      </c>
      <c r="D227" s="42">
        <f ca="1">VLOOKUP(C227,'Inputs and Outputs'!B$24:C$33,2,TRUE)</f>
        <v>2</v>
      </c>
      <c r="E227" s="42">
        <f t="shared" ca="1" si="28"/>
        <v>8.1200968271637697E-2</v>
      </c>
      <c r="F227" s="42">
        <f ca="1">ROUND(_xlfn.NORM.INV(E227,'Inputs and Outputs'!C$15,'Inputs and Outputs'!C$16),0)</f>
        <v>93</v>
      </c>
      <c r="G227" s="42">
        <v>101</v>
      </c>
      <c r="H227" s="42">
        <f t="shared" ca="1" si="29"/>
        <v>93</v>
      </c>
      <c r="I227" s="42">
        <f ca="1">IF(H227&gt;'Inputs and Outputs'!C$7,H227-'Inputs and Outputs'!C$7,0)</f>
        <v>0</v>
      </c>
      <c r="J227" s="43">
        <f ca="1">(H227*'Inputs and Outputs'!C$8)-(I227*'Inputs and Outputs'!C$9)</f>
        <v>3720</v>
      </c>
      <c r="M227" s="44">
        <v>225</v>
      </c>
      <c r="N227" s="42" t="s">
        <v>26</v>
      </c>
      <c r="O227" s="42">
        <f t="shared" ca="1" si="30"/>
        <v>0.60670783558256991</v>
      </c>
      <c r="P227" s="42">
        <f ca="1">VLOOKUP(O227,'Inputs and Outputs'!B$24:C$33,2)</f>
        <v>3</v>
      </c>
      <c r="Q227" s="42">
        <f t="shared" ca="1" si="31"/>
        <v>0.60823158496003504</v>
      </c>
      <c r="R227" s="42">
        <f ca="1">ROUND(_xlfn.NORM.INV(Q227,'Inputs and Outputs'!C$17,'Inputs and Outputs'!C$18),0)</f>
        <v>104</v>
      </c>
      <c r="S227" s="42">
        <v>101</v>
      </c>
      <c r="T227" s="42">
        <f t="shared" ca="1" si="32"/>
        <v>101</v>
      </c>
      <c r="U227" s="42">
        <f ca="1">IF(T227&gt;'Inputs and Outputs'!C$7,T227-'Inputs and Outputs'!C$7,0)</f>
        <v>1</v>
      </c>
      <c r="V227" s="43">
        <f ca="1">(T227*'Inputs and Outputs'!C$8)-(U227*'Inputs and Outputs'!C$9)</f>
        <v>4015</v>
      </c>
      <c r="Y227" s="44">
        <v>225</v>
      </c>
      <c r="Z227" s="42" t="s">
        <v>29</v>
      </c>
      <c r="AA227" s="42">
        <f t="shared" ca="1" si="33"/>
        <v>0.54904988223298301</v>
      </c>
      <c r="AB227" s="42">
        <f ca="1">VLOOKUP(AA227,'Inputs and Outputs'!B$24:C$33,2)</f>
        <v>2</v>
      </c>
      <c r="AC227" s="42">
        <f t="shared" ca="1" si="34"/>
        <v>0.95553174797874785</v>
      </c>
      <c r="AD227" s="42">
        <f ca="1">ROUND(_xlfn.NORM.INV(AC227,'Inputs and Outputs'!C$19,'Inputs and Outputs'!C$20),0)</f>
        <v>114</v>
      </c>
      <c r="AE227" s="42">
        <v>101</v>
      </c>
      <c r="AF227" s="42">
        <f t="shared" ca="1" si="35"/>
        <v>101</v>
      </c>
      <c r="AG227" s="42">
        <f ca="1">IF(AF227&gt;'Inputs and Outputs'!C$7,AF227-'Inputs and Outputs'!C$7,0)</f>
        <v>1</v>
      </c>
      <c r="AH227" s="43">
        <f ca="1">(AF227*'Inputs and Outputs'!C$8)-(AG227*'Inputs and Outputs'!C$10)</f>
        <v>3840</v>
      </c>
    </row>
    <row r="228" spans="1:34" x14ac:dyDescent="0.35">
      <c r="A228" s="44">
        <v>226</v>
      </c>
      <c r="B228" s="42" t="s">
        <v>24</v>
      </c>
      <c r="C228" s="42">
        <f t="shared" ca="1" si="27"/>
        <v>0.84545223662001112</v>
      </c>
      <c r="D228" s="42">
        <f ca="1">VLOOKUP(C228,'Inputs and Outputs'!B$24:C$33,2,TRUE)</f>
        <v>4</v>
      </c>
      <c r="E228" s="42">
        <f t="shared" ca="1" si="28"/>
        <v>0.55842675767272432</v>
      </c>
      <c r="F228" s="42">
        <f ca="1">ROUND(_xlfn.NORM.INV(E228,'Inputs and Outputs'!C$15,'Inputs and Outputs'!C$16),0)</f>
        <v>102</v>
      </c>
      <c r="G228" s="42">
        <v>101</v>
      </c>
      <c r="H228" s="42">
        <f t="shared" ca="1" si="29"/>
        <v>101</v>
      </c>
      <c r="I228" s="42">
        <f ca="1">IF(H228&gt;'Inputs and Outputs'!C$7,H228-'Inputs and Outputs'!C$7,0)</f>
        <v>1</v>
      </c>
      <c r="J228" s="43">
        <f ca="1">(H228*'Inputs and Outputs'!C$8)-(I228*'Inputs and Outputs'!C$9)</f>
        <v>4015</v>
      </c>
      <c r="M228" s="44">
        <v>226</v>
      </c>
      <c r="N228" s="42" t="s">
        <v>26</v>
      </c>
      <c r="O228" s="42">
        <f t="shared" ca="1" si="30"/>
        <v>0.15916394342514761</v>
      </c>
      <c r="P228" s="42">
        <f ca="1">VLOOKUP(O228,'Inputs and Outputs'!B$24:C$33,2)</f>
        <v>0</v>
      </c>
      <c r="Q228" s="42">
        <f t="shared" ca="1" si="31"/>
        <v>0.9014635473788839</v>
      </c>
      <c r="R228" s="42">
        <f ca="1">ROUND(_xlfn.NORM.INV(Q228,'Inputs and Outputs'!C$17,'Inputs and Outputs'!C$18),0)</f>
        <v>109</v>
      </c>
      <c r="S228" s="42">
        <v>101</v>
      </c>
      <c r="T228" s="42">
        <f t="shared" ca="1" si="32"/>
        <v>101</v>
      </c>
      <c r="U228" s="42">
        <f ca="1">IF(T228&gt;'Inputs and Outputs'!C$7,T228-'Inputs and Outputs'!C$7,0)</f>
        <v>1</v>
      </c>
      <c r="V228" s="43">
        <f ca="1">(T228*'Inputs and Outputs'!C$8)-(U228*'Inputs and Outputs'!C$9)</f>
        <v>4015</v>
      </c>
      <c r="Y228" s="44">
        <v>226</v>
      </c>
      <c r="Z228" s="42" t="s">
        <v>29</v>
      </c>
      <c r="AA228" s="42">
        <f t="shared" ca="1" si="33"/>
        <v>0.77376682829819288</v>
      </c>
      <c r="AB228" s="42">
        <f ca="1">VLOOKUP(AA228,'Inputs and Outputs'!B$24:C$33,2)</f>
        <v>4</v>
      </c>
      <c r="AC228" s="42">
        <f t="shared" ca="1" si="34"/>
        <v>0.92670917444297718</v>
      </c>
      <c r="AD228" s="42">
        <f ca="1">ROUND(_xlfn.NORM.INV(AC228,'Inputs and Outputs'!C$19,'Inputs and Outputs'!C$20),0)</f>
        <v>112</v>
      </c>
      <c r="AE228" s="42">
        <v>101</v>
      </c>
      <c r="AF228" s="42">
        <f t="shared" ca="1" si="35"/>
        <v>101</v>
      </c>
      <c r="AG228" s="42">
        <f ca="1">IF(AF228&gt;'Inputs and Outputs'!C$7,AF228-'Inputs and Outputs'!C$7,0)</f>
        <v>1</v>
      </c>
      <c r="AH228" s="43">
        <f ca="1">(AF228*'Inputs and Outputs'!C$8)-(AG228*'Inputs and Outputs'!C$10)</f>
        <v>3840</v>
      </c>
    </row>
    <row r="229" spans="1:34" x14ac:dyDescent="0.35">
      <c r="A229" s="44">
        <v>227</v>
      </c>
      <c r="B229" s="42" t="s">
        <v>24</v>
      </c>
      <c r="C229" s="42">
        <f t="shared" ca="1" si="27"/>
        <v>0.36194258333187646</v>
      </c>
      <c r="D229" s="42">
        <f ca="1">VLOOKUP(C229,'Inputs and Outputs'!B$24:C$33,2,TRUE)</f>
        <v>1</v>
      </c>
      <c r="E229" s="42">
        <f t="shared" ca="1" si="28"/>
        <v>0.36103386340280996</v>
      </c>
      <c r="F229" s="42">
        <f ca="1">ROUND(_xlfn.NORM.INV(E229,'Inputs and Outputs'!C$15,'Inputs and Outputs'!C$16),0)</f>
        <v>99</v>
      </c>
      <c r="G229" s="42">
        <v>101</v>
      </c>
      <c r="H229" s="42">
        <f t="shared" ca="1" si="29"/>
        <v>99</v>
      </c>
      <c r="I229" s="42">
        <f ca="1">IF(H229&gt;'Inputs and Outputs'!C$7,H229-'Inputs and Outputs'!C$7,0)</f>
        <v>0</v>
      </c>
      <c r="J229" s="43">
        <f ca="1">(H229*'Inputs and Outputs'!C$8)-(I229*'Inputs and Outputs'!C$9)</f>
        <v>3960</v>
      </c>
      <c r="M229" s="44">
        <v>227</v>
      </c>
      <c r="N229" s="42" t="s">
        <v>26</v>
      </c>
      <c r="O229" s="42">
        <f t="shared" ca="1" si="30"/>
        <v>8.9519510241382161E-2</v>
      </c>
      <c r="P229" s="42">
        <f ca="1">VLOOKUP(O229,'Inputs and Outputs'!B$24:C$33,2)</f>
        <v>0</v>
      </c>
      <c r="Q229" s="42">
        <f t="shared" ca="1" si="31"/>
        <v>0.71158415914698159</v>
      </c>
      <c r="R229" s="42">
        <f ca="1">ROUND(_xlfn.NORM.INV(Q229,'Inputs and Outputs'!C$17,'Inputs and Outputs'!C$18),0)</f>
        <v>106</v>
      </c>
      <c r="S229" s="42">
        <v>101</v>
      </c>
      <c r="T229" s="42">
        <f t="shared" ca="1" si="32"/>
        <v>101</v>
      </c>
      <c r="U229" s="42">
        <f ca="1">IF(T229&gt;'Inputs and Outputs'!C$7,T229-'Inputs and Outputs'!C$7,0)</f>
        <v>1</v>
      </c>
      <c r="V229" s="43">
        <f ca="1">(T229*'Inputs and Outputs'!C$8)-(U229*'Inputs and Outputs'!C$9)</f>
        <v>4015</v>
      </c>
      <c r="Y229" s="44">
        <v>227</v>
      </c>
      <c r="Z229" s="42" t="s">
        <v>29</v>
      </c>
      <c r="AA229" s="42">
        <f t="shared" ca="1" si="33"/>
        <v>0.59608412980388592</v>
      </c>
      <c r="AB229" s="42">
        <f ca="1">VLOOKUP(AA229,'Inputs and Outputs'!B$24:C$33,2)</f>
        <v>2</v>
      </c>
      <c r="AC229" s="42">
        <f t="shared" ca="1" si="34"/>
        <v>0.33033655964571829</v>
      </c>
      <c r="AD229" s="42">
        <f ca="1">ROUND(_xlfn.NORM.INV(AC229,'Inputs and Outputs'!C$19,'Inputs and Outputs'!C$20),0)</f>
        <v>103</v>
      </c>
      <c r="AE229" s="42">
        <v>101</v>
      </c>
      <c r="AF229" s="42">
        <f t="shared" ca="1" si="35"/>
        <v>101</v>
      </c>
      <c r="AG229" s="42">
        <f ca="1">IF(AF229&gt;'Inputs and Outputs'!C$7,AF229-'Inputs and Outputs'!C$7,0)</f>
        <v>1</v>
      </c>
      <c r="AH229" s="43">
        <f ca="1">(AF229*'Inputs and Outputs'!C$8)-(AG229*'Inputs and Outputs'!C$10)</f>
        <v>3840</v>
      </c>
    </row>
    <row r="230" spans="1:34" x14ac:dyDescent="0.35">
      <c r="A230" s="44">
        <v>228</v>
      </c>
      <c r="B230" s="42" t="s">
        <v>24</v>
      </c>
      <c r="C230" s="42">
        <f t="shared" ca="1" si="27"/>
        <v>0.7116428926714331</v>
      </c>
      <c r="D230" s="42">
        <f ca="1">VLOOKUP(C230,'Inputs and Outputs'!B$24:C$33,2,TRUE)</f>
        <v>3</v>
      </c>
      <c r="E230" s="42">
        <f t="shared" ca="1" si="28"/>
        <v>0.91042540583623444</v>
      </c>
      <c r="F230" s="42">
        <f ca="1">ROUND(_xlfn.NORM.INV(E230,'Inputs and Outputs'!C$15,'Inputs and Outputs'!C$16),0)</f>
        <v>109</v>
      </c>
      <c r="G230" s="42">
        <v>101</v>
      </c>
      <c r="H230" s="42">
        <f t="shared" ca="1" si="29"/>
        <v>101</v>
      </c>
      <c r="I230" s="42">
        <f ca="1">IF(H230&gt;'Inputs and Outputs'!C$7,H230-'Inputs and Outputs'!C$7,0)</f>
        <v>1</v>
      </c>
      <c r="J230" s="43">
        <f ca="1">(H230*'Inputs and Outputs'!C$8)-(I230*'Inputs and Outputs'!C$9)</f>
        <v>4015</v>
      </c>
      <c r="M230" s="44">
        <v>228</v>
      </c>
      <c r="N230" s="42" t="s">
        <v>26</v>
      </c>
      <c r="O230" s="42">
        <f t="shared" ca="1" si="30"/>
        <v>0.86083376599597983</v>
      </c>
      <c r="P230" s="42">
        <f ca="1">VLOOKUP(O230,'Inputs and Outputs'!B$24:C$33,2)</f>
        <v>4</v>
      </c>
      <c r="Q230" s="42">
        <f t="shared" ca="1" si="31"/>
        <v>0.17227394569356613</v>
      </c>
      <c r="R230" s="42">
        <f ca="1">ROUND(_xlfn.NORM.INV(Q230,'Inputs and Outputs'!C$17,'Inputs and Outputs'!C$18),0)</f>
        <v>98</v>
      </c>
      <c r="S230" s="42">
        <v>101</v>
      </c>
      <c r="T230" s="42">
        <f t="shared" ca="1" si="32"/>
        <v>98</v>
      </c>
      <c r="U230" s="42">
        <f ca="1">IF(T230&gt;'Inputs and Outputs'!C$7,T230-'Inputs and Outputs'!C$7,0)</f>
        <v>0</v>
      </c>
      <c r="V230" s="43">
        <f ca="1">(T230*'Inputs and Outputs'!C$8)-(U230*'Inputs and Outputs'!C$9)</f>
        <v>3920</v>
      </c>
      <c r="Y230" s="44">
        <v>228</v>
      </c>
      <c r="Z230" s="42" t="s">
        <v>29</v>
      </c>
      <c r="AA230" s="42">
        <f t="shared" ca="1" si="33"/>
        <v>0.84257371397074521</v>
      </c>
      <c r="AB230" s="42">
        <f ca="1">VLOOKUP(AA230,'Inputs and Outputs'!B$24:C$33,2)</f>
        <v>4</v>
      </c>
      <c r="AC230" s="42">
        <f t="shared" ca="1" si="34"/>
        <v>0.45702268505844879</v>
      </c>
      <c r="AD230" s="42">
        <f ca="1">ROUND(_xlfn.NORM.INV(AC230,'Inputs and Outputs'!C$19,'Inputs and Outputs'!C$20),0)</f>
        <v>104</v>
      </c>
      <c r="AE230" s="42">
        <v>101</v>
      </c>
      <c r="AF230" s="42">
        <f t="shared" ca="1" si="35"/>
        <v>101</v>
      </c>
      <c r="AG230" s="42">
        <f ca="1">IF(AF230&gt;'Inputs and Outputs'!C$7,AF230-'Inputs and Outputs'!C$7,0)</f>
        <v>1</v>
      </c>
      <c r="AH230" s="43">
        <f ca="1">(AF230*'Inputs and Outputs'!C$8)-(AG230*'Inputs and Outputs'!C$10)</f>
        <v>3840</v>
      </c>
    </row>
    <row r="231" spans="1:34" x14ac:dyDescent="0.35">
      <c r="A231" s="44">
        <v>229</v>
      </c>
      <c r="B231" s="42" t="s">
        <v>24</v>
      </c>
      <c r="C231" s="42">
        <f t="shared" ca="1" si="27"/>
        <v>0.14774771423903887</v>
      </c>
      <c r="D231" s="42">
        <f ca="1">VLOOKUP(C231,'Inputs and Outputs'!B$24:C$33,2,TRUE)</f>
        <v>0</v>
      </c>
      <c r="E231" s="42">
        <f t="shared" ca="1" si="28"/>
        <v>0.89283780045509686</v>
      </c>
      <c r="F231" s="42">
        <f ca="1">ROUND(_xlfn.NORM.INV(E231,'Inputs and Outputs'!C$15,'Inputs and Outputs'!C$16),0)</f>
        <v>108</v>
      </c>
      <c r="G231" s="42">
        <v>101</v>
      </c>
      <c r="H231" s="42">
        <f t="shared" ca="1" si="29"/>
        <v>101</v>
      </c>
      <c r="I231" s="42">
        <f ca="1">IF(H231&gt;'Inputs and Outputs'!C$7,H231-'Inputs and Outputs'!C$7,0)</f>
        <v>1</v>
      </c>
      <c r="J231" s="43">
        <f ca="1">(H231*'Inputs and Outputs'!C$8)-(I231*'Inputs and Outputs'!C$9)</f>
        <v>4015</v>
      </c>
      <c r="M231" s="44">
        <v>229</v>
      </c>
      <c r="N231" s="42" t="s">
        <v>26</v>
      </c>
      <c r="O231" s="42">
        <f t="shared" ca="1" si="30"/>
        <v>0.82053028170612052</v>
      </c>
      <c r="P231" s="42">
        <f ca="1">VLOOKUP(O231,'Inputs and Outputs'!B$24:C$33,2)</f>
        <v>4</v>
      </c>
      <c r="Q231" s="42">
        <f t="shared" ca="1" si="31"/>
        <v>0.57015318555115535</v>
      </c>
      <c r="R231" s="42">
        <f ca="1">ROUND(_xlfn.NORM.INV(Q231,'Inputs and Outputs'!C$17,'Inputs and Outputs'!C$18),0)</f>
        <v>104</v>
      </c>
      <c r="S231" s="42">
        <v>101</v>
      </c>
      <c r="T231" s="42">
        <f t="shared" ca="1" si="32"/>
        <v>101</v>
      </c>
      <c r="U231" s="42">
        <f ca="1">IF(T231&gt;'Inputs and Outputs'!C$7,T231-'Inputs and Outputs'!C$7,0)</f>
        <v>1</v>
      </c>
      <c r="V231" s="43">
        <f ca="1">(T231*'Inputs and Outputs'!C$8)-(U231*'Inputs and Outputs'!C$9)</f>
        <v>4015</v>
      </c>
      <c r="Y231" s="44">
        <v>229</v>
      </c>
      <c r="Z231" s="42" t="s">
        <v>29</v>
      </c>
      <c r="AA231" s="42">
        <f t="shared" ca="1" si="33"/>
        <v>0.62202650106927049</v>
      </c>
      <c r="AB231" s="42">
        <f ca="1">VLOOKUP(AA231,'Inputs and Outputs'!B$24:C$33,2)</f>
        <v>3</v>
      </c>
      <c r="AC231" s="42">
        <f t="shared" ca="1" si="34"/>
        <v>0.91240957749219209</v>
      </c>
      <c r="AD231" s="42">
        <f ca="1">ROUND(_xlfn.NORM.INV(AC231,'Inputs and Outputs'!C$19,'Inputs and Outputs'!C$20),0)</f>
        <v>112</v>
      </c>
      <c r="AE231" s="42">
        <v>101</v>
      </c>
      <c r="AF231" s="42">
        <f t="shared" ca="1" si="35"/>
        <v>101</v>
      </c>
      <c r="AG231" s="42">
        <f ca="1">IF(AF231&gt;'Inputs and Outputs'!C$7,AF231-'Inputs and Outputs'!C$7,0)</f>
        <v>1</v>
      </c>
      <c r="AH231" s="43">
        <f ca="1">(AF231*'Inputs and Outputs'!C$8)-(AG231*'Inputs and Outputs'!C$10)</f>
        <v>3840</v>
      </c>
    </row>
    <row r="232" spans="1:34" x14ac:dyDescent="0.35">
      <c r="A232" s="44">
        <v>230</v>
      </c>
      <c r="B232" s="42" t="s">
        <v>24</v>
      </c>
      <c r="C232" s="42">
        <f t="shared" ca="1" si="27"/>
        <v>0.96956823464128916</v>
      </c>
      <c r="D232" s="42">
        <f ca="1">VLOOKUP(C232,'Inputs and Outputs'!B$24:C$33,2,TRUE)</f>
        <v>6</v>
      </c>
      <c r="E232" s="42">
        <f t="shared" ca="1" si="28"/>
        <v>0.75227545490855352</v>
      </c>
      <c r="F232" s="42">
        <f ca="1">ROUND(_xlfn.NORM.INV(E232,'Inputs and Outputs'!C$15,'Inputs and Outputs'!C$16),0)</f>
        <v>105</v>
      </c>
      <c r="G232" s="42">
        <v>101</v>
      </c>
      <c r="H232" s="42">
        <f t="shared" ca="1" si="29"/>
        <v>101</v>
      </c>
      <c r="I232" s="42">
        <f ca="1">IF(H232&gt;'Inputs and Outputs'!C$7,H232-'Inputs and Outputs'!C$7,0)</f>
        <v>1</v>
      </c>
      <c r="J232" s="43">
        <f ca="1">(H232*'Inputs and Outputs'!C$8)-(I232*'Inputs and Outputs'!C$9)</f>
        <v>4015</v>
      </c>
      <c r="M232" s="44">
        <v>230</v>
      </c>
      <c r="N232" s="42" t="s">
        <v>26</v>
      </c>
      <c r="O232" s="42">
        <f t="shared" ca="1" si="30"/>
        <v>0.51456056594843835</v>
      </c>
      <c r="P232" s="42">
        <f ca="1">VLOOKUP(O232,'Inputs and Outputs'!B$24:C$33,2)</f>
        <v>2</v>
      </c>
      <c r="Q232" s="42">
        <f t="shared" ca="1" si="31"/>
        <v>0.55737456566427479</v>
      </c>
      <c r="R232" s="42">
        <f ca="1">ROUND(_xlfn.NORM.INV(Q232,'Inputs and Outputs'!C$17,'Inputs and Outputs'!C$18),0)</f>
        <v>104</v>
      </c>
      <c r="S232" s="42">
        <v>101</v>
      </c>
      <c r="T232" s="42">
        <f t="shared" ca="1" si="32"/>
        <v>101</v>
      </c>
      <c r="U232" s="42">
        <f ca="1">IF(T232&gt;'Inputs and Outputs'!C$7,T232-'Inputs and Outputs'!C$7,0)</f>
        <v>1</v>
      </c>
      <c r="V232" s="43">
        <f ca="1">(T232*'Inputs and Outputs'!C$8)-(U232*'Inputs and Outputs'!C$9)</f>
        <v>4015</v>
      </c>
      <c r="Y232" s="44">
        <v>230</v>
      </c>
      <c r="Z232" s="42" t="s">
        <v>29</v>
      </c>
      <c r="AA232" s="42">
        <f t="shared" ca="1" si="33"/>
        <v>0.38773230598398201</v>
      </c>
      <c r="AB232" s="42">
        <f ca="1">VLOOKUP(AA232,'Inputs and Outputs'!B$24:C$33,2)</f>
        <v>1</v>
      </c>
      <c r="AC232" s="42">
        <f t="shared" ca="1" si="34"/>
        <v>0.92154242508220707</v>
      </c>
      <c r="AD232" s="42">
        <f ca="1">ROUND(_xlfn.NORM.INV(AC232,'Inputs and Outputs'!C$19,'Inputs and Outputs'!C$20),0)</f>
        <v>112</v>
      </c>
      <c r="AE232" s="42">
        <v>101</v>
      </c>
      <c r="AF232" s="42">
        <f t="shared" ca="1" si="35"/>
        <v>101</v>
      </c>
      <c r="AG232" s="42">
        <f ca="1">IF(AF232&gt;'Inputs and Outputs'!C$7,AF232-'Inputs and Outputs'!C$7,0)</f>
        <v>1</v>
      </c>
      <c r="AH232" s="43">
        <f ca="1">(AF232*'Inputs and Outputs'!C$8)-(AG232*'Inputs and Outputs'!C$10)</f>
        <v>3840</v>
      </c>
    </row>
    <row r="233" spans="1:34" x14ac:dyDescent="0.35">
      <c r="A233" s="44">
        <v>231</v>
      </c>
      <c r="B233" s="42" t="s">
        <v>24</v>
      </c>
      <c r="C233" s="42">
        <f t="shared" ca="1" si="27"/>
        <v>0.19337805505170003</v>
      </c>
      <c r="D233" s="42">
        <f ca="1">VLOOKUP(C233,'Inputs and Outputs'!B$24:C$33,2,TRUE)</f>
        <v>1</v>
      </c>
      <c r="E233" s="42">
        <f t="shared" ca="1" si="28"/>
        <v>0.78381716191544759</v>
      </c>
      <c r="F233" s="42">
        <f ca="1">ROUND(_xlfn.NORM.INV(E233,'Inputs and Outputs'!C$15,'Inputs and Outputs'!C$16),0)</f>
        <v>106</v>
      </c>
      <c r="G233" s="42">
        <v>101</v>
      </c>
      <c r="H233" s="42">
        <f t="shared" ca="1" si="29"/>
        <v>101</v>
      </c>
      <c r="I233" s="42">
        <f ca="1">IF(H233&gt;'Inputs and Outputs'!C$7,H233-'Inputs and Outputs'!C$7,0)</f>
        <v>1</v>
      </c>
      <c r="J233" s="43">
        <f ca="1">(H233*'Inputs and Outputs'!C$8)-(I233*'Inputs and Outputs'!C$9)</f>
        <v>4015</v>
      </c>
      <c r="M233" s="44">
        <v>231</v>
      </c>
      <c r="N233" s="42" t="s">
        <v>26</v>
      </c>
      <c r="O233" s="42">
        <f t="shared" ca="1" si="30"/>
        <v>0.41896831220945885</v>
      </c>
      <c r="P233" s="42">
        <f ca="1">VLOOKUP(O233,'Inputs and Outputs'!B$24:C$33,2)</f>
        <v>2</v>
      </c>
      <c r="Q233" s="42">
        <f t="shared" ca="1" si="31"/>
        <v>0.88139493606719599</v>
      </c>
      <c r="R233" s="42">
        <f ca="1">ROUND(_xlfn.NORM.INV(Q233,'Inputs and Outputs'!C$17,'Inputs and Outputs'!C$18),0)</f>
        <v>109</v>
      </c>
      <c r="S233" s="42">
        <v>101</v>
      </c>
      <c r="T233" s="42">
        <f t="shared" ca="1" si="32"/>
        <v>101</v>
      </c>
      <c r="U233" s="42">
        <f ca="1">IF(T233&gt;'Inputs and Outputs'!C$7,T233-'Inputs and Outputs'!C$7,0)</f>
        <v>1</v>
      </c>
      <c r="V233" s="43">
        <f ca="1">(T233*'Inputs and Outputs'!C$8)-(U233*'Inputs and Outputs'!C$9)</f>
        <v>4015</v>
      </c>
      <c r="Y233" s="44">
        <v>231</v>
      </c>
      <c r="Z233" s="42" t="s">
        <v>29</v>
      </c>
      <c r="AA233" s="42">
        <f t="shared" ca="1" si="33"/>
        <v>0.281184061779024</v>
      </c>
      <c r="AB233" s="42">
        <f ca="1">VLOOKUP(AA233,'Inputs and Outputs'!B$24:C$33,2)</f>
        <v>1</v>
      </c>
      <c r="AC233" s="42">
        <f t="shared" ca="1" si="34"/>
        <v>0.94463383445035742</v>
      </c>
      <c r="AD233" s="42">
        <f ca="1">ROUND(_xlfn.NORM.INV(AC233,'Inputs and Outputs'!C$19,'Inputs and Outputs'!C$20),0)</f>
        <v>113</v>
      </c>
      <c r="AE233" s="42">
        <v>101</v>
      </c>
      <c r="AF233" s="42">
        <f t="shared" ca="1" si="35"/>
        <v>101</v>
      </c>
      <c r="AG233" s="42">
        <f ca="1">IF(AF233&gt;'Inputs and Outputs'!C$7,AF233-'Inputs and Outputs'!C$7,0)</f>
        <v>1</v>
      </c>
      <c r="AH233" s="43">
        <f ca="1">(AF233*'Inputs and Outputs'!C$8)-(AG233*'Inputs and Outputs'!C$10)</f>
        <v>3840</v>
      </c>
    </row>
    <row r="234" spans="1:34" x14ac:dyDescent="0.35">
      <c r="A234" s="44">
        <v>232</v>
      </c>
      <c r="B234" s="42" t="s">
        <v>24</v>
      </c>
      <c r="C234" s="42">
        <f t="shared" ca="1" si="27"/>
        <v>0.77716202015155533</v>
      </c>
      <c r="D234" s="42">
        <f ca="1">VLOOKUP(C234,'Inputs and Outputs'!B$24:C$33,2,TRUE)</f>
        <v>4</v>
      </c>
      <c r="E234" s="42">
        <f t="shared" ca="1" si="28"/>
        <v>0.3475053976735597</v>
      </c>
      <c r="F234" s="42">
        <f ca="1">ROUND(_xlfn.NORM.INV(E234,'Inputs and Outputs'!C$15,'Inputs and Outputs'!C$16),0)</f>
        <v>99</v>
      </c>
      <c r="G234" s="42">
        <v>101</v>
      </c>
      <c r="H234" s="42">
        <f t="shared" ca="1" si="29"/>
        <v>99</v>
      </c>
      <c r="I234" s="42">
        <f ca="1">IF(H234&gt;'Inputs and Outputs'!C$7,H234-'Inputs and Outputs'!C$7,0)</f>
        <v>0</v>
      </c>
      <c r="J234" s="43">
        <f ca="1">(H234*'Inputs and Outputs'!C$8)-(I234*'Inputs and Outputs'!C$9)</f>
        <v>3960</v>
      </c>
      <c r="M234" s="44">
        <v>232</v>
      </c>
      <c r="N234" s="42" t="s">
        <v>26</v>
      </c>
      <c r="O234" s="42">
        <f t="shared" ca="1" si="30"/>
        <v>0.29850678957065013</v>
      </c>
      <c r="P234" s="42">
        <f ca="1">VLOOKUP(O234,'Inputs and Outputs'!B$24:C$33,2)</f>
        <v>1</v>
      </c>
      <c r="Q234" s="42">
        <f t="shared" ca="1" si="31"/>
        <v>0.93808388823557609</v>
      </c>
      <c r="R234" s="42">
        <f ca="1">ROUND(_xlfn.NORM.INV(Q234,'Inputs and Outputs'!C$17,'Inputs and Outputs'!C$18),0)</f>
        <v>111</v>
      </c>
      <c r="S234" s="42">
        <v>101</v>
      </c>
      <c r="T234" s="42">
        <f t="shared" ca="1" si="32"/>
        <v>101</v>
      </c>
      <c r="U234" s="42">
        <f ca="1">IF(T234&gt;'Inputs and Outputs'!C$7,T234-'Inputs and Outputs'!C$7,0)</f>
        <v>1</v>
      </c>
      <c r="V234" s="43">
        <f ca="1">(T234*'Inputs and Outputs'!C$8)-(U234*'Inputs and Outputs'!C$9)</f>
        <v>4015</v>
      </c>
      <c r="Y234" s="44">
        <v>232</v>
      </c>
      <c r="Z234" s="42" t="s">
        <v>29</v>
      </c>
      <c r="AA234" s="42">
        <f t="shared" ca="1" si="33"/>
        <v>0.74461478556854255</v>
      </c>
      <c r="AB234" s="42">
        <f ca="1">VLOOKUP(AA234,'Inputs and Outputs'!B$24:C$33,2)</f>
        <v>3</v>
      </c>
      <c r="AC234" s="42">
        <f t="shared" ca="1" si="34"/>
        <v>0.85060552833739589</v>
      </c>
      <c r="AD234" s="42">
        <f ca="1">ROUND(_xlfn.NORM.INV(AC234,'Inputs and Outputs'!C$19,'Inputs and Outputs'!C$20),0)</f>
        <v>110</v>
      </c>
      <c r="AE234" s="42">
        <v>101</v>
      </c>
      <c r="AF234" s="42">
        <f t="shared" ca="1" si="35"/>
        <v>101</v>
      </c>
      <c r="AG234" s="42">
        <f ca="1">IF(AF234&gt;'Inputs and Outputs'!C$7,AF234-'Inputs and Outputs'!C$7,0)</f>
        <v>1</v>
      </c>
      <c r="AH234" s="43">
        <f ca="1">(AF234*'Inputs and Outputs'!C$8)-(AG234*'Inputs and Outputs'!C$10)</f>
        <v>3840</v>
      </c>
    </row>
    <row r="235" spans="1:34" x14ac:dyDescent="0.35">
      <c r="A235" s="44">
        <v>233</v>
      </c>
      <c r="B235" s="42" t="s">
        <v>24</v>
      </c>
      <c r="C235" s="42">
        <f t="shared" ca="1" si="27"/>
        <v>0.5878352780242031</v>
      </c>
      <c r="D235" s="42">
        <f ca="1">VLOOKUP(C235,'Inputs and Outputs'!B$24:C$33,2,TRUE)</f>
        <v>2</v>
      </c>
      <c r="E235" s="42">
        <f t="shared" ca="1" si="28"/>
        <v>0.80648551236949484</v>
      </c>
      <c r="F235" s="42">
        <f ca="1">ROUND(_xlfn.NORM.INV(E235,'Inputs and Outputs'!C$15,'Inputs and Outputs'!C$16),0)</f>
        <v>106</v>
      </c>
      <c r="G235" s="42">
        <v>101</v>
      </c>
      <c r="H235" s="42">
        <f t="shared" ca="1" si="29"/>
        <v>101</v>
      </c>
      <c r="I235" s="42">
        <f ca="1">IF(H235&gt;'Inputs and Outputs'!C$7,H235-'Inputs and Outputs'!C$7,0)</f>
        <v>1</v>
      </c>
      <c r="J235" s="43">
        <f ca="1">(H235*'Inputs and Outputs'!C$8)-(I235*'Inputs and Outputs'!C$9)</f>
        <v>4015</v>
      </c>
      <c r="M235" s="44">
        <v>233</v>
      </c>
      <c r="N235" s="42" t="s">
        <v>26</v>
      </c>
      <c r="O235" s="42">
        <f t="shared" ca="1" si="30"/>
        <v>0.7007880460647038</v>
      </c>
      <c r="P235" s="42">
        <f ca="1">VLOOKUP(O235,'Inputs and Outputs'!B$24:C$33,2)</f>
        <v>3</v>
      </c>
      <c r="Q235" s="42">
        <f t="shared" ca="1" si="31"/>
        <v>0.29134705812419581</v>
      </c>
      <c r="R235" s="42">
        <f ca="1">ROUND(_xlfn.NORM.INV(Q235,'Inputs and Outputs'!C$17,'Inputs and Outputs'!C$18),0)</f>
        <v>100</v>
      </c>
      <c r="S235" s="42">
        <v>101</v>
      </c>
      <c r="T235" s="42">
        <f t="shared" ca="1" si="32"/>
        <v>100</v>
      </c>
      <c r="U235" s="42">
        <f ca="1">IF(T235&gt;'Inputs and Outputs'!C$7,T235-'Inputs and Outputs'!C$7,0)</f>
        <v>0</v>
      </c>
      <c r="V235" s="43">
        <f ca="1">(T235*'Inputs and Outputs'!C$8)-(U235*'Inputs and Outputs'!C$9)</f>
        <v>4000</v>
      </c>
      <c r="Y235" s="44">
        <v>233</v>
      </c>
      <c r="Z235" s="42" t="s">
        <v>29</v>
      </c>
      <c r="AA235" s="42">
        <f t="shared" ca="1" si="33"/>
        <v>0.89052968862947102</v>
      </c>
      <c r="AB235" s="42">
        <f ca="1">VLOOKUP(AA235,'Inputs and Outputs'!B$24:C$33,2)</f>
        <v>5</v>
      </c>
      <c r="AC235" s="42">
        <f t="shared" ca="1" si="34"/>
        <v>0.39260628983965262</v>
      </c>
      <c r="AD235" s="42">
        <f ca="1">ROUND(_xlfn.NORM.INV(AC235,'Inputs and Outputs'!C$19,'Inputs and Outputs'!C$20),0)</f>
        <v>104</v>
      </c>
      <c r="AE235" s="42">
        <v>101</v>
      </c>
      <c r="AF235" s="42">
        <f t="shared" ca="1" si="35"/>
        <v>101</v>
      </c>
      <c r="AG235" s="42">
        <f ca="1">IF(AF235&gt;'Inputs and Outputs'!C$7,AF235-'Inputs and Outputs'!C$7,0)</f>
        <v>1</v>
      </c>
      <c r="AH235" s="43">
        <f ca="1">(AF235*'Inputs and Outputs'!C$8)-(AG235*'Inputs and Outputs'!C$10)</f>
        <v>3840</v>
      </c>
    </row>
    <row r="236" spans="1:34" x14ac:dyDescent="0.35">
      <c r="A236" s="44">
        <v>234</v>
      </c>
      <c r="B236" s="42" t="s">
        <v>24</v>
      </c>
      <c r="C236" s="42">
        <f t="shared" ca="1" si="27"/>
        <v>0.4800763667503174</v>
      </c>
      <c r="D236" s="42">
        <f ca="1">VLOOKUP(C236,'Inputs and Outputs'!B$24:C$33,2,TRUE)</f>
        <v>2</v>
      </c>
      <c r="E236" s="42">
        <f t="shared" ca="1" si="28"/>
        <v>0.63452340357634918</v>
      </c>
      <c r="F236" s="42">
        <f ca="1">ROUND(_xlfn.NORM.INV(E236,'Inputs and Outputs'!C$15,'Inputs and Outputs'!C$16),0)</f>
        <v>103</v>
      </c>
      <c r="G236" s="42">
        <v>101</v>
      </c>
      <c r="H236" s="42">
        <f t="shared" ca="1" si="29"/>
        <v>101</v>
      </c>
      <c r="I236" s="42">
        <f ca="1">IF(H236&gt;'Inputs and Outputs'!C$7,H236-'Inputs and Outputs'!C$7,0)</f>
        <v>1</v>
      </c>
      <c r="J236" s="43">
        <f ca="1">(H236*'Inputs and Outputs'!C$8)-(I236*'Inputs and Outputs'!C$9)</f>
        <v>4015</v>
      </c>
      <c r="M236" s="44">
        <v>234</v>
      </c>
      <c r="N236" s="42" t="s">
        <v>26</v>
      </c>
      <c r="O236" s="42">
        <f t="shared" ca="1" si="30"/>
        <v>0.23883425959028237</v>
      </c>
      <c r="P236" s="42">
        <f ca="1">VLOOKUP(O236,'Inputs and Outputs'!B$24:C$33,2)</f>
        <v>1</v>
      </c>
      <c r="Q236" s="42">
        <f t="shared" ca="1" si="31"/>
        <v>0.24747266565964465</v>
      </c>
      <c r="R236" s="42">
        <f ca="1">ROUND(_xlfn.NORM.INV(Q236,'Inputs and Outputs'!C$17,'Inputs and Outputs'!C$18),0)</f>
        <v>100</v>
      </c>
      <c r="S236" s="42">
        <v>101</v>
      </c>
      <c r="T236" s="42">
        <f t="shared" ca="1" si="32"/>
        <v>100</v>
      </c>
      <c r="U236" s="42">
        <f ca="1">IF(T236&gt;'Inputs and Outputs'!C$7,T236-'Inputs and Outputs'!C$7,0)</f>
        <v>0</v>
      </c>
      <c r="V236" s="43">
        <f ca="1">(T236*'Inputs and Outputs'!C$8)-(U236*'Inputs and Outputs'!C$9)</f>
        <v>4000</v>
      </c>
      <c r="Y236" s="44">
        <v>234</v>
      </c>
      <c r="Z236" s="42" t="s">
        <v>29</v>
      </c>
      <c r="AA236" s="42">
        <f t="shared" ca="1" si="33"/>
        <v>0.28720086873092243</v>
      </c>
      <c r="AB236" s="42">
        <f ca="1">VLOOKUP(AA236,'Inputs and Outputs'!B$24:C$33,2)</f>
        <v>1</v>
      </c>
      <c r="AC236" s="42">
        <f t="shared" ca="1" si="34"/>
        <v>0.23584609314520955</v>
      </c>
      <c r="AD236" s="42">
        <f ca="1">ROUND(_xlfn.NORM.INV(AC236,'Inputs and Outputs'!C$19,'Inputs and Outputs'!C$20),0)</f>
        <v>101</v>
      </c>
      <c r="AE236" s="42">
        <v>101</v>
      </c>
      <c r="AF236" s="42">
        <f t="shared" ca="1" si="35"/>
        <v>101</v>
      </c>
      <c r="AG236" s="42">
        <f ca="1">IF(AF236&gt;'Inputs and Outputs'!C$7,AF236-'Inputs and Outputs'!C$7,0)</f>
        <v>1</v>
      </c>
      <c r="AH236" s="43">
        <f ca="1">(AF236*'Inputs and Outputs'!C$8)-(AG236*'Inputs and Outputs'!C$10)</f>
        <v>3840</v>
      </c>
    </row>
    <row r="237" spans="1:34" x14ac:dyDescent="0.35">
      <c r="A237" s="44">
        <v>235</v>
      </c>
      <c r="B237" s="42" t="s">
        <v>24</v>
      </c>
      <c r="C237" s="42">
        <f t="shared" ca="1" si="27"/>
        <v>0.4293778972479968</v>
      </c>
      <c r="D237" s="42">
        <f ca="1">VLOOKUP(C237,'Inputs and Outputs'!B$24:C$33,2,TRUE)</f>
        <v>2</v>
      </c>
      <c r="E237" s="42">
        <f t="shared" ca="1" si="28"/>
        <v>0.45317243563412712</v>
      </c>
      <c r="F237" s="42">
        <f ca="1">ROUND(_xlfn.NORM.INV(E237,'Inputs and Outputs'!C$15,'Inputs and Outputs'!C$16),0)</f>
        <v>100</v>
      </c>
      <c r="G237" s="42">
        <v>101</v>
      </c>
      <c r="H237" s="42">
        <f t="shared" ca="1" si="29"/>
        <v>100</v>
      </c>
      <c r="I237" s="42">
        <f ca="1">IF(H237&gt;'Inputs and Outputs'!C$7,H237-'Inputs and Outputs'!C$7,0)</f>
        <v>0</v>
      </c>
      <c r="J237" s="43">
        <f ca="1">(H237*'Inputs and Outputs'!C$8)-(I237*'Inputs and Outputs'!C$9)</f>
        <v>4000</v>
      </c>
      <c r="M237" s="44">
        <v>235</v>
      </c>
      <c r="N237" s="42" t="s">
        <v>26</v>
      </c>
      <c r="O237" s="42">
        <f t="shared" ca="1" si="30"/>
        <v>0.29521614998030787</v>
      </c>
      <c r="P237" s="42">
        <f ca="1">VLOOKUP(O237,'Inputs and Outputs'!B$24:C$33,2)</f>
        <v>1</v>
      </c>
      <c r="Q237" s="42">
        <f t="shared" ca="1" si="31"/>
        <v>4.6092295683126672E-2</v>
      </c>
      <c r="R237" s="42">
        <f ca="1">ROUND(_xlfn.NORM.INV(Q237,'Inputs and Outputs'!C$17,'Inputs and Outputs'!C$18),0)</f>
        <v>95</v>
      </c>
      <c r="S237" s="42">
        <v>101</v>
      </c>
      <c r="T237" s="42">
        <f t="shared" ca="1" si="32"/>
        <v>95</v>
      </c>
      <c r="U237" s="42">
        <f ca="1">IF(T237&gt;'Inputs and Outputs'!C$7,T237-'Inputs and Outputs'!C$7,0)</f>
        <v>0</v>
      </c>
      <c r="V237" s="43">
        <f ca="1">(T237*'Inputs and Outputs'!C$8)-(U237*'Inputs and Outputs'!C$9)</f>
        <v>3800</v>
      </c>
      <c r="Y237" s="44">
        <v>235</v>
      </c>
      <c r="Z237" s="42" t="s">
        <v>29</v>
      </c>
      <c r="AA237" s="42">
        <f t="shared" ca="1" si="33"/>
        <v>0.51838463856316497</v>
      </c>
      <c r="AB237" s="42">
        <f ca="1">VLOOKUP(AA237,'Inputs and Outputs'!B$24:C$33,2)</f>
        <v>2</v>
      </c>
      <c r="AC237" s="42">
        <f t="shared" ca="1" si="34"/>
        <v>0.6240297590252043</v>
      </c>
      <c r="AD237" s="42">
        <f ca="1">ROUND(_xlfn.NORM.INV(AC237,'Inputs and Outputs'!C$19,'Inputs and Outputs'!C$20),0)</f>
        <v>107</v>
      </c>
      <c r="AE237" s="42">
        <v>101</v>
      </c>
      <c r="AF237" s="42">
        <f t="shared" ca="1" si="35"/>
        <v>101</v>
      </c>
      <c r="AG237" s="42">
        <f ca="1">IF(AF237&gt;'Inputs and Outputs'!C$7,AF237-'Inputs and Outputs'!C$7,0)</f>
        <v>1</v>
      </c>
      <c r="AH237" s="43">
        <f ca="1">(AF237*'Inputs and Outputs'!C$8)-(AG237*'Inputs and Outputs'!C$10)</f>
        <v>3840</v>
      </c>
    </row>
    <row r="238" spans="1:34" x14ac:dyDescent="0.35">
      <c r="A238" s="44">
        <v>236</v>
      </c>
      <c r="B238" s="42" t="s">
        <v>24</v>
      </c>
      <c r="C238" s="42">
        <f t="shared" ca="1" si="27"/>
        <v>4.5852052936937615E-2</v>
      </c>
      <c r="D238" s="42">
        <f ca="1">VLOOKUP(C238,'Inputs and Outputs'!B$24:C$33,2,TRUE)</f>
        <v>0</v>
      </c>
      <c r="E238" s="42">
        <f t="shared" ca="1" si="28"/>
        <v>0.9827949684903976</v>
      </c>
      <c r="F238" s="42">
        <f ca="1">ROUND(_xlfn.NORM.INV(E238,'Inputs and Outputs'!C$15,'Inputs and Outputs'!C$16),0)</f>
        <v>114</v>
      </c>
      <c r="G238" s="42">
        <v>101</v>
      </c>
      <c r="H238" s="42">
        <f t="shared" ca="1" si="29"/>
        <v>101</v>
      </c>
      <c r="I238" s="42">
        <f ca="1">IF(H238&gt;'Inputs and Outputs'!C$7,H238-'Inputs and Outputs'!C$7,0)</f>
        <v>1</v>
      </c>
      <c r="J238" s="43">
        <f ca="1">(H238*'Inputs and Outputs'!C$8)-(I238*'Inputs and Outputs'!C$9)</f>
        <v>4015</v>
      </c>
      <c r="M238" s="44">
        <v>236</v>
      </c>
      <c r="N238" s="42" t="s">
        <v>26</v>
      </c>
      <c r="O238" s="42">
        <f t="shared" ca="1" si="30"/>
        <v>0.71666859557187557</v>
      </c>
      <c r="P238" s="42">
        <f ca="1">VLOOKUP(O238,'Inputs and Outputs'!B$24:C$33,2)</f>
        <v>3</v>
      </c>
      <c r="Q238" s="42">
        <f t="shared" ca="1" si="31"/>
        <v>0.58012505732729425</v>
      </c>
      <c r="R238" s="42">
        <f ca="1">ROUND(_xlfn.NORM.INV(Q238,'Inputs and Outputs'!C$17,'Inputs and Outputs'!C$18),0)</f>
        <v>104</v>
      </c>
      <c r="S238" s="42">
        <v>101</v>
      </c>
      <c r="T238" s="42">
        <f t="shared" ca="1" si="32"/>
        <v>101</v>
      </c>
      <c r="U238" s="42">
        <f ca="1">IF(T238&gt;'Inputs and Outputs'!C$7,T238-'Inputs and Outputs'!C$7,0)</f>
        <v>1</v>
      </c>
      <c r="V238" s="43">
        <f ca="1">(T238*'Inputs and Outputs'!C$8)-(U238*'Inputs and Outputs'!C$9)</f>
        <v>4015</v>
      </c>
      <c r="Y238" s="44">
        <v>236</v>
      </c>
      <c r="Z238" s="42" t="s">
        <v>29</v>
      </c>
      <c r="AA238" s="42">
        <f t="shared" ca="1" si="33"/>
        <v>0.27116853688336484</v>
      </c>
      <c r="AB238" s="42">
        <f ca="1">VLOOKUP(AA238,'Inputs and Outputs'!B$24:C$33,2)</f>
        <v>1</v>
      </c>
      <c r="AC238" s="42">
        <f t="shared" ca="1" si="34"/>
        <v>0.87125953564926184</v>
      </c>
      <c r="AD238" s="42">
        <f ca="1">ROUND(_xlfn.NORM.INV(AC238,'Inputs and Outputs'!C$19,'Inputs and Outputs'!C$20),0)</f>
        <v>111</v>
      </c>
      <c r="AE238" s="42">
        <v>101</v>
      </c>
      <c r="AF238" s="42">
        <f t="shared" ca="1" si="35"/>
        <v>101</v>
      </c>
      <c r="AG238" s="42">
        <f ca="1">IF(AF238&gt;'Inputs and Outputs'!C$7,AF238-'Inputs and Outputs'!C$7,0)</f>
        <v>1</v>
      </c>
      <c r="AH238" s="43">
        <f ca="1">(AF238*'Inputs and Outputs'!C$8)-(AG238*'Inputs and Outputs'!C$10)</f>
        <v>3840</v>
      </c>
    </row>
    <row r="239" spans="1:34" x14ac:dyDescent="0.35">
      <c r="A239" s="44">
        <v>237</v>
      </c>
      <c r="B239" s="42" t="s">
        <v>24</v>
      </c>
      <c r="C239" s="42">
        <f t="shared" ca="1" si="27"/>
        <v>0.98623215619822735</v>
      </c>
      <c r="D239" s="42">
        <f ca="1">VLOOKUP(C239,'Inputs and Outputs'!B$24:C$33,2,TRUE)</f>
        <v>7</v>
      </c>
      <c r="E239" s="42">
        <f t="shared" ca="1" si="28"/>
        <v>0.55781053323715746</v>
      </c>
      <c r="F239" s="42">
        <f ca="1">ROUND(_xlfn.NORM.INV(E239,'Inputs and Outputs'!C$15,'Inputs and Outputs'!C$16),0)</f>
        <v>102</v>
      </c>
      <c r="G239" s="42">
        <v>101</v>
      </c>
      <c r="H239" s="42">
        <f t="shared" ca="1" si="29"/>
        <v>101</v>
      </c>
      <c r="I239" s="42">
        <f ca="1">IF(H239&gt;'Inputs and Outputs'!C$7,H239-'Inputs and Outputs'!C$7,0)</f>
        <v>1</v>
      </c>
      <c r="J239" s="43">
        <f ca="1">(H239*'Inputs and Outputs'!C$8)-(I239*'Inputs and Outputs'!C$9)</f>
        <v>4015</v>
      </c>
      <c r="M239" s="44">
        <v>237</v>
      </c>
      <c r="N239" s="42" t="s">
        <v>26</v>
      </c>
      <c r="O239" s="42">
        <f t="shared" ca="1" si="30"/>
        <v>0.45444271626043364</v>
      </c>
      <c r="P239" s="42">
        <f ca="1">VLOOKUP(O239,'Inputs and Outputs'!B$24:C$33,2)</f>
        <v>2</v>
      </c>
      <c r="Q239" s="42">
        <f t="shared" ca="1" si="31"/>
        <v>0.942984720916198</v>
      </c>
      <c r="R239" s="42">
        <f ca="1">ROUND(_xlfn.NORM.INV(Q239,'Inputs and Outputs'!C$17,'Inputs and Outputs'!C$18),0)</f>
        <v>111</v>
      </c>
      <c r="S239" s="42">
        <v>101</v>
      </c>
      <c r="T239" s="42">
        <f t="shared" ca="1" si="32"/>
        <v>101</v>
      </c>
      <c r="U239" s="42">
        <f ca="1">IF(T239&gt;'Inputs and Outputs'!C$7,T239-'Inputs and Outputs'!C$7,0)</f>
        <v>1</v>
      </c>
      <c r="V239" s="43">
        <f ca="1">(T239*'Inputs and Outputs'!C$8)-(U239*'Inputs and Outputs'!C$9)</f>
        <v>4015</v>
      </c>
      <c r="Y239" s="44">
        <v>237</v>
      </c>
      <c r="Z239" s="42" t="s">
        <v>29</v>
      </c>
      <c r="AA239" s="42">
        <f t="shared" ca="1" si="33"/>
        <v>0.26385870790638843</v>
      </c>
      <c r="AB239" s="42">
        <f ca="1">VLOOKUP(AA239,'Inputs and Outputs'!B$24:C$33,2)</f>
        <v>1</v>
      </c>
      <c r="AC239" s="42">
        <f t="shared" ca="1" si="34"/>
        <v>0.92874725815288306</v>
      </c>
      <c r="AD239" s="42">
        <f ca="1">ROUND(_xlfn.NORM.INV(AC239,'Inputs and Outputs'!C$19,'Inputs and Outputs'!C$20),0)</f>
        <v>112</v>
      </c>
      <c r="AE239" s="42">
        <v>101</v>
      </c>
      <c r="AF239" s="42">
        <f t="shared" ca="1" si="35"/>
        <v>101</v>
      </c>
      <c r="AG239" s="42">
        <f ca="1">IF(AF239&gt;'Inputs and Outputs'!C$7,AF239-'Inputs and Outputs'!C$7,0)</f>
        <v>1</v>
      </c>
      <c r="AH239" s="43">
        <f ca="1">(AF239*'Inputs and Outputs'!C$8)-(AG239*'Inputs and Outputs'!C$10)</f>
        <v>3840</v>
      </c>
    </row>
    <row r="240" spans="1:34" x14ac:dyDescent="0.35">
      <c r="A240" s="44">
        <v>238</v>
      </c>
      <c r="B240" s="42" t="s">
        <v>24</v>
      </c>
      <c r="C240" s="42">
        <f t="shared" ca="1" si="27"/>
        <v>0.28076506632949383</v>
      </c>
      <c r="D240" s="42">
        <f ca="1">VLOOKUP(C240,'Inputs and Outputs'!B$24:C$33,2,TRUE)</f>
        <v>1</v>
      </c>
      <c r="E240" s="42">
        <f t="shared" ca="1" si="28"/>
        <v>0.78594865823249249</v>
      </c>
      <c r="F240" s="42">
        <f ca="1">ROUND(_xlfn.NORM.INV(E240,'Inputs and Outputs'!C$15,'Inputs and Outputs'!C$16),0)</f>
        <v>106</v>
      </c>
      <c r="G240" s="42">
        <v>101</v>
      </c>
      <c r="H240" s="42">
        <f t="shared" ca="1" si="29"/>
        <v>101</v>
      </c>
      <c r="I240" s="42">
        <f ca="1">IF(H240&gt;'Inputs and Outputs'!C$7,H240-'Inputs and Outputs'!C$7,0)</f>
        <v>1</v>
      </c>
      <c r="J240" s="43">
        <f ca="1">(H240*'Inputs and Outputs'!C$8)-(I240*'Inputs and Outputs'!C$9)</f>
        <v>4015</v>
      </c>
      <c r="M240" s="44">
        <v>238</v>
      </c>
      <c r="N240" s="42" t="s">
        <v>26</v>
      </c>
      <c r="O240" s="42">
        <f t="shared" ca="1" si="30"/>
        <v>0.57144494814190516</v>
      </c>
      <c r="P240" s="42">
        <f ca="1">VLOOKUP(O240,'Inputs and Outputs'!B$24:C$33,2)</f>
        <v>2</v>
      </c>
      <c r="Q240" s="42">
        <f t="shared" ca="1" si="31"/>
        <v>0.69427377788646405</v>
      </c>
      <c r="R240" s="42">
        <f ca="1">ROUND(_xlfn.NORM.INV(Q240,'Inputs and Outputs'!C$17,'Inputs and Outputs'!C$18),0)</f>
        <v>106</v>
      </c>
      <c r="S240" s="42">
        <v>101</v>
      </c>
      <c r="T240" s="42">
        <f t="shared" ca="1" si="32"/>
        <v>101</v>
      </c>
      <c r="U240" s="42">
        <f ca="1">IF(T240&gt;'Inputs and Outputs'!C$7,T240-'Inputs and Outputs'!C$7,0)</f>
        <v>1</v>
      </c>
      <c r="V240" s="43">
        <f ca="1">(T240*'Inputs and Outputs'!C$8)-(U240*'Inputs and Outputs'!C$9)</f>
        <v>4015</v>
      </c>
      <c r="Y240" s="44">
        <v>238</v>
      </c>
      <c r="Z240" s="42" t="s">
        <v>29</v>
      </c>
      <c r="AA240" s="42">
        <f t="shared" ca="1" si="33"/>
        <v>0.62987564173379562</v>
      </c>
      <c r="AB240" s="42">
        <f ca="1">VLOOKUP(AA240,'Inputs and Outputs'!B$24:C$33,2)</f>
        <v>3</v>
      </c>
      <c r="AC240" s="42">
        <f t="shared" ca="1" si="34"/>
        <v>2.5714595609408808E-2</v>
      </c>
      <c r="AD240" s="42">
        <f ca="1">ROUND(_xlfn.NORM.INV(AC240,'Inputs and Outputs'!C$19,'Inputs and Outputs'!C$20),0)</f>
        <v>95</v>
      </c>
      <c r="AE240" s="42">
        <v>101</v>
      </c>
      <c r="AF240" s="42">
        <f t="shared" ca="1" si="35"/>
        <v>95</v>
      </c>
      <c r="AG240" s="42">
        <f ca="1">IF(AF240&gt;'Inputs and Outputs'!C$7,AF240-'Inputs and Outputs'!C$7,0)</f>
        <v>0</v>
      </c>
      <c r="AH240" s="43">
        <f ca="1">(AF240*'Inputs and Outputs'!C$8)-(AG240*'Inputs and Outputs'!C$10)</f>
        <v>3800</v>
      </c>
    </row>
    <row r="241" spans="1:34" x14ac:dyDescent="0.35">
      <c r="A241" s="44">
        <v>239</v>
      </c>
      <c r="B241" s="42" t="s">
        <v>24</v>
      </c>
      <c r="C241" s="42">
        <f t="shared" ca="1" si="27"/>
        <v>6.8381664193788327E-2</v>
      </c>
      <c r="D241" s="42">
        <f ca="1">VLOOKUP(C241,'Inputs and Outputs'!B$24:C$33,2,TRUE)</f>
        <v>0</v>
      </c>
      <c r="E241" s="42">
        <f t="shared" ca="1" si="28"/>
        <v>0.17649961194223107</v>
      </c>
      <c r="F241" s="42">
        <f ca="1">ROUND(_xlfn.NORM.INV(E241,'Inputs and Outputs'!C$15,'Inputs and Outputs'!C$16),0)</f>
        <v>95</v>
      </c>
      <c r="G241" s="42">
        <v>101</v>
      </c>
      <c r="H241" s="42">
        <f t="shared" ca="1" si="29"/>
        <v>95</v>
      </c>
      <c r="I241" s="42">
        <f ca="1">IF(H241&gt;'Inputs and Outputs'!C$7,H241-'Inputs and Outputs'!C$7,0)</f>
        <v>0</v>
      </c>
      <c r="J241" s="43">
        <f ca="1">(H241*'Inputs and Outputs'!C$8)-(I241*'Inputs and Outputs'!C$9)</f>
        <v>3800</v>
      </c>
      <c r="M241" s="44">
        <v>239</v>
      </c>
      <c r="N241" s="42" t="s">
        <v>26</v>
      </c>
      <c r="O241" s="42">
        <f t="shared" ca="1" si="30"/>
        <v>0.32788730797354526</v>
      </c>
      <c r="P241" s="42">
        <f ca="1">VLOOKUP(O241,'Inputs and Outputs'!B$24:C$33,2)</f>
        <v>1</v>
      </c>
      <c r="Q241" s="42">
        <f t="shared" ca="1" si="31"/>
        <v>0.86999755647480581</v>
      </c>
      <c r="R241" s="42">
        <f ca="1">ROUND(_xlfn.NORM.INV(Q241,'Inputs and Outputs'!C$17,'Inputs and Outputs'!C$18),0)</f>
        <v>109</v>
      </c>
      <c r="S241" s="42">
        <v>101</v>
      </c>
      <c r="T241" s="42">
        <f t="shared" ca="1" si="32"/>
        <v>101</v>
      </c>
      <c r="U241" s="42">
        <f ca="1">IF(T241&gt;'Inputs and Outputs'!C$7,T241-'Inputs and Outputs'!C$7,0)</f>
        <v>1</v>
      </c>
      <c r="V241" s="43">
        <f ca="1">(T241*'Inputs and Outputs'!C$8)-(U241*'Inputs and Outputs'!C$9)</f>
        <v>4015</v>
      </c>
      <c r="Y241" s="44">
        <v>239</v>
      </c>
      <c r="Z241" s="42" t="s">
        <v>29</v>
      </c>
      <c r="AA241" s="42">
        <f t="shared" ca="1" si="33"/>
        <v>0.90145778422161005</v>
      </c>
      <c r="AB241" s="42">
        <f ca="1">VLOOKUP(AA241,'Inputs and Outputs'!B$24:C$33,2)</f>
        <v>5</v>
      </c>
      <c r="AC241" s="42">
        <f t="shared" ca="1" si="34"/>
        <v>0.89645048779813441</v>
      </c>
      <c r="AD241" s="42">
        <f ca="1">ROUND(_xlfn.NORM.INV(AC241,'Inputs and Outputs'!C$19,'Inputs and Outputs'!C$20),0)</f>
        <v>111</v>
      </c>
      <c r="AE241" s="42">
        <v>101</v>
      </c>
      <c r="AF241" s="42">
        <f t="shared" ca="1" si="35"/>
        <v>101</v>
      </c>
      <c r="AG241" s="42">
        <f ca="1">IF(AF241&gt;'Inputs and Outputs'!C$7,AF241-'Inputs and Outputs'!C$7,0)</f>
        <v>1</v>
      </c>
      <c r="AH241" s="43">
        <f ca="1">(AF241*'Inputs and Outputs'!C$8)-(AG241*'Inputs and Outputs'!C$10)</f>
        <v>3840</v>
      </c>
    </row>
    <row r="242" spans="1:34" x14ac:dyDescent="0.35">
      <c r="A242" s="44">
        <v>240</v>
      </c>
      <c r="B242" s="42" t="s">
        <v>24</v>
      </c>
      <c r="C242" s="42">
        <f t="shared" ca="1" si="27"/>
        <v>0.51964921507424056</v>
      </c>
      <c r="D242" s="42">
        <f ca="1">VLOOKUP(C242,'Inputs and Outputs'!B$24:C$33,2,TRUE)</f>
        <v>2</v>
      </c>
      <c r="E242" s="42">
        <f t="shared" ca="1" si="28"/>
        <v>0.48818732087022898</v>
      </c>
      <c r="F242" s="42">
        <f ca="1">ROUND(_xlfn.NORM.INV(E242,'Inputs and Outputs'!C$15,'Inputs and Outputs'!C$16),0)</f>
        <v>101</v>
      </c>
      <c r="G242" s="42">
        <v>101</v>
      </c>
      <c r="H242" s="42">
        <f t="shared" ca="1" si="29"/>
        <v>101</v>
      </c>
      <c r="I242" s="42">
        <f ca="1">IF(H242&gt;'Inputs and Outputs'!C$7,H242-'Inputs and Outputs'!C$7,0)</f>
        <v>1</v>
      </c>
      <c r="J242" s="43">
        <f ca="1">(H242*'Inputs and Outputs'!C$8)-(I242*'Inputs and Outputs'!C$9)</f>
        <v>4015</v>
      </c>
      <c r="M242" s="44">
        <v>240</v>
      </c>
      <c r="N242" s="42" t="s">
        <v>26</v>
      </c>
      <c r="O242" s="42">
        <f t="shared" ca="1" si="30"/>
        <v>0.48725043146256208</v>
      </c>
      <c r="P242" s="42">
        <f ca="1">VLOOKUP(O242,'Inputs and Outputs'!B$24:C$33,2)</f>
        <v>2</v>
      </c>
      <c r="Q242" s="42">
        <f t="shared" ca="1" si="31"/>
        <v>0.99729363165549645</v>
      </c>
      <c r="R242" s="42">
        <f ca="1">ROUND(_xlfn.NORM.INV(Q242,'Inputs and Outputs'!C$17,'Inputs and Outputs'!C$18),0)</f>
        <v>117</v>
      </c>
      <c r="S242" s="42">
        <v>101</v>
      </c>
      <c r="T242" s="42">
        <f t="shared" ca="1" si="32"/>
        <v>101</v>
      </c>
      <c r="U242" s="42">
        <f ca="1">IF(T242&gt;'Inputs and Outputs'!C$7,T242-'Inputs and Outputs'!C$7,0)</f>
        <v>1</v>
      </c>
      <c r="V242" s="43">
        <f ca="1">(T242*'Inputs and Outputs'!C$8)-(U242*'Inputs and Outputs'!C$9)</f>
        <v>4015</v>
      </c>
      <c r="Y242" s="44">
        <v>240</v>
      </c>
      <c r="Z242" s="42" t="s">
        <v>29</v>
      </c>
      <c r="AA242" s="42">
        <f t="shared" ca="1" si="33"/>
        <v>0.20142578869455574</v>
      </c>
      <c r="AB242" s="42">
        <f ca="1">VLOOKUP(AA242,'Inputs and Outputs'!B$24:C$33,2)</f>
        <v>1</v>
      </c>
      <c r="AC242" s="42">
        <f t="shared" ca="1" si="34"/>
        <v>0.7745658797098981</v>
      </c>
      <c r="AD242" s="42">
        <f ca="1">ROUND(_xlfn.NORM.INV(AC242,'Inputs and Outputs'!C$19,'Inputs and Outputs'!C$20),0)</f>
        <v>109</v>
      </c>
      <c r="AE242" s="42">
        <v>101</v>
      </c>
      <c r="AF242" s="42">
        <f t="shared" ca="1" si="35"/>
        <v>101</v>
      </c>
      <c r="AG242" s="42">
        <f ca="1">IF(AF242&gt;'Inputs and Outputs'!C$7,AF242-'Inputs and Outputs'!C$7,0)</f>
        <v>1</v>
      </c>
      <c r="AH242" s="43">
        <f ca="1">(AF242*'Inputs and Outputs'!C$8)-(AG242*'Inputs and Outputs'!C$10)</f>
        <v>3840</v>
      </c>
    </row>
    <row r="243" spans="1:34" x14ac:dyDescent="0.35">
      <c r="A243" s="44">
        <v>241</v>
      </c>
      <c r="B243" s="42" t="s">
        <v>24</v>
      </c>
      <c r="C243" s="42">
        <f t="shared" ca="1" si="27"/>
        <v>0.73752756078389226</v>
      </c>
      <c r="D243" s="42">
        <f ca="1">VLOOKUP(C243,'Inputs and Outputs'!B$24:C$33,2,TRUE)</f>
        <v>3</v>
      </c>
      <c r="E243" s="42">
        <f t="shared" ca="1" si="28"/>
        <v>0.6206588360085038</v>
      </c>
      <c r="F243" s="42">
        <f ca="1">ROUND(_xlfn.NORM.INV(E243,'Inputs and Outputs'!C$15,'Inputs and Outputs'!C$16),0)</f>
        <v>103</v>
      </c>
      <c r="G243" s="42">
        <v>101</v>
      </c>
      <c r="H243" s="42">
        <f t="shared" ca="1" si="29"/>
        <v>101</v>
      </c>
      <c r="I243" s="42">
        <f ca="1">IF(H243&gt;'Inputs and Outputs'!C$7,H243-'Inputs and Outputs'!C$7,0)</f>
        <v>1</v>
      </c>
      <c r="J243" s="43">
        <f ca="1">(H243*'Inputs and Outputs'!C$8)-(I243*'Inputs and Outputs'!C$9)</f>
        <v>4015</v>
      </c>
      <c r="M243" s="44">
        <v>241</v>
      </c>
      <c r="N243" s="42" t="s">
        <v>26</v>
      </c>
      <c r="O243" s="42">
        <f t="shared" ca="1" si="30"/>
        <v>0.59547043619331563</v>
      </c>
      <c r="P243" s="42">
        <f ca="1">VLOOKUP(O243,'Inputs and Outputs'!B$24:C$33,2)</f>
        <v>2</v>
      </c>
      <c r="Q243" s="42">
        <f t="shared" ca="1" si="31"/>
        <v>0.37073268881791277</v>
      </c>
      <c r="R243" s="42">
        <f ca="1">ROUND(_xlfn.NORM.INV(Q243,'Inputs and Outputs'!C$17,'Inputs and Outputs'!C$18),0)</f>
        <v>101</v>
      </c>
      <c r="S243" s="42">
        <v>101</v>
      </c>
      <c r="T243" s="42">
        <f t="shared" ca="1" si="32"/>
        <v>101</v>
      </c>
      <c r="U243" s="42">
        <f ca="1">IF(T243&gt;'Inputs and Outputs'!C$7,T243-'Inputs and Outputs'!C$7,0)</f>
        <v>1</v>
      </c>
      <c r="V243" s="43">
        <f ca="1">(T243*'Inputs and Outputs'!C$8)-(U243*'Inputs and Outputs'!C$9)</f>
        <v>4015</v>
      </c>
      <c r="Y243" s="44">
        <v>241</v>
      </c>
      <c r="Z243" s="42" t="s">
        <v>29</v>
      </c>
      <c r="AA243" s="42">
        <f t="shared" ca="1" si="33"/>
        <v>0.54886980680741693</v>
      </c>
      <c r="AB243" s="42">
        <f ca="1">VLOOKUP(AA243,'Inputs and Outputs'!B$24:C$33,2)</f>
        <v>2</v>
      </c>
      <c r="AC243" s="42">
        <f t="shared" ca="1" si="34"/>
        <v>5.6109637505060705E-2</v>
      </c>
      <c r="AD243" s="42">
        <f ca="1">ROUND(_xlfn.NORM.INV(AC243,'Inputs and Outputs'!C$19,'Inputs and Outputs'!C$20),0)</f>
        <v>97</v>
      </c>
      <c r="AE243" s="42">
        <v>101</v>
      </c>
      <c r="AF243" s="42">
        <f t="shared" ca="1" si="35"/>
        <v>97</v>
      </c>
      <c r="AG243" s="42">
        <f ca="1">IF(AF243&gt;'Inputs and Outputs'!C$7,AF243-'Inputs and Outputs'!C$7,0)</f>
        <v>0</v>
      </c>
      <c r="AH243" s="43">
        <f ca="1">(AF243*'Inputs and Outputs'!C$8)-(AG243*'Inputs and Outputs'!C$10)</f>
        <v>3880</v>
      </c>
    </row>
    <row r="244" spans="1:34" x14ac:dyDescent="0.35">
      <c r="A244" s="44">
        <v>242</v>
      </c>
      <c r="B244" s="42" t="s">
        <v>24</v>
      </c>
      <c r="C244" s="42">
        <f t="shared" ca="1" si="27"/>
        <v>0.3829200164375044</v>
      </c>
      <c r="D244" s="42">
        <f ca="1">VLOOKUP(C244,'Inputs and Outputs'!B$24:C$33,2,TRUE)</f>
        <v>1</v>
      </c>
      <c r="E244" s="42">
        <f t="shared" ca="1" si="28"/>
        <v>0.60714643810500779</v>
      </c>
      <c r="F244" s="42">
        <f ca="1">ROUND(_xlfn.NORM.INV(E244,'Inputs and Outputs'!C$15,'Inputs and Outputs'!C$16),0)</f>
        <v>103</v>
      </c>
      <c r="G244" s="42">
        <v>101</v>
      </c>
      <c r="H244" s="42">
        <f t="shared" ca="1" si="29"/>
        <v>101</v>
      </c>
      <c r="I244" s="42">
        <f ca="1">IF(H244&gt;'Inputs and Outputs'!C$7,H244-'Inputs and Outputs'!C$7,0)</f>
        <v>1</v>
      </c>
      <c r="J244" s="43">
        <f ca="1">(H244*'Inputs and Outputs'!C$8)-(I244*'Inputs and Outputs'!C$9)</f>
        <v>4015</v>
      </c>
      <c r="M244" s="44">
        <v>242</v>
      </c>
      <c r="N244" s="42" t="s">
        <v>26</v>
      </c>
      <c r="O244" s="42">
        <f t="shared" ca="1" si="30"/>
        <v>0.74187399834014267</v>
      </c>
      <c r="P244" s="42">
        <f ca="1">VLOOKUP(O244,'Inputs and Outputs'!B$24:C$33,2)</f>
        <v>3</v>
      </c>
      <c r="Q244" s="42">
        <f t="shared" ca="1" si="31"/>
        <v>0.48704036749017432</v>
      </c>
      <c r="R244" s="42">
        <f ca="1">ROUND(_xlfn.NORM.INV(Q244,'Inputs and Outputs'!C$17,'Inputs and Outputs'!C$18),0)</f>
        <v>103</v>
      </c>
      <c r="S244" s="42">
        <v>101</v>
      </c>
      <c r="T244" s="42">
        <f t="shared" ca="1" si="32"/>
        <v>101</v>
      </c>
      <c r="U244" s="42">
        <f ca="1">IF(T244&gt;'Inputs and Outputs'!C$7,T244-'Inputs and Outputs'!C$7,0)</f>
        <v>1</v>
      </c>
      <c r="V244" s="43">
        <f ca="1">(T244*'Inputs and Outputs'!C$8)-(U244*'Inputs and Outputs'!C$9)</f>
        <v>4015</v>
      </c>
      <c r="Y244" s="44">
        <v>242</v>
      </c>
      <c r="Z244" s="42" t="s">
        <v>29</v>
      </c>
      <c r="AA244" s="42">
        <f t="shared" ca="1" si="33"/>
        <v>0.6108572527264704</v>
      </c>
      <c r="AB244" s="42">
        <f ca="1">VLOOKUP(AA244,'Inputs and Outputs'!B$24:C$33,2)</f>
        <v>3</v>
      </c>
      <c r="AC244" s="42">
        <f t="shared" ca="1" si="34"/>
        <v>0.22642105089264675</v>
      </c>
      <c r="AD244" s="42">
        <f ca="1">ROUND(_xlfn.NORM.INV(AC244,'Inputs and Outputs'!C$19,'Inputs and Outputs'!C$20),0)</f>
        <v>101</v>
      </c>
      <c r="AE244" s="42">
        <v>101</v>
      </c>
      <c r="AF244" s="42">
        <f t="shared" ca="1" si="35"/>
        <v>101</v>
      </c>
      <c r="AG244" s="42">
        <f ca="1">IF(AF244&gt;'Inputs and Outputs'!C$7,AF244-'Inputs and Outputs'!C$7,0)</f>
        <v>1</v>
      </c>
      <c r="AH244" s="43">
        <f ca="1">(AF244*'Inputs and Outputs'!C$8)-(AG244*'Inputs and Outputs'!C$10)</f>
        <v>3840</v>
      </c>
    </row>
    <row r="245" spans="1:34" x14ac:dyDescent="0.35">
      <c r="A245" s="44">
        <v>243</v>
      </c>
      <c r="B245" s="42" t="s">
        <v>24</v>
      </c>
      <c r="C245" s="42">
        <f t="shared" ca="1" si="27"/>
        <v>0.99949035088543237</v>
      </c>
      <c r="D245" s="42">
        <f ca="1">VLOOKUP(C245,'Inputs and Outputs'!B$24:C$33,2,TRUE)</f>
        <v>9</v>
      </c>
      <c r="E245" s="42">
        <f t="shared" ca="1" si="28"/>
        <v>0.17550934143554853</v>
      </c>
      <c r="F245" s="42">
        <f ca="1">ROUND(_xlfn.NORM.INV(E245,'Inputs and Outputs'!C$15,'Inputs and Outputs'!C$16),0)</f>
        <v>95</v>
      </c>
      <c r="G245" s="42">
        <v>101</v>
      </c>
      <c r="H245" s="42">
        <f t="shared" ca="1" si="29"/>
        <v>95</v>
      </c>
      <c r="I245" s="42">
        <f ca="1">IF(H245&gt;'Inputs and Outputs'!C$7,H245-'Inputs and Outputs'!C$7,0)</f>
        <v>0</v>
      </c>
      <c r="J245" s="43">
        <f ca="1">(H245*'Inputs and Outputs'!C$8)-(I245*'Inputs and Outputs'!C$9)</f>
        <v>3800</v>
      </c>
      <c r="M245" s="44">
        <v>243</v>
      </c>
      <c r="N245" s="42" t="s">
        <v>26</v>
      </c>
      <c r="O245" s="42">
        <f t="shared" ca="1" si="30"/>
        <v>0.40489916988873365</v>
      </c>
      <c r="P245" s="42">
        <f ca="1">VLOOKUP(O245,'Inputs and Outputs'!B$24:C$33,2)</f>
        <v>2</v>
      </c>
      <c r="Q245" s="42">
        <f t="shared" ca="1" si="31"/>
        <v>0.85387762159551106</v>
      </c>
      <c r="R245" s="42">
        <f ca="1">ROUND(_xlfn.NORM.INV(Q245,'Inputs and Outputs'!C$17,'Inputs and Outputs'!C$18),0)</f>
        <v>108</v>
      </c>
      <c r="S245" s="42">
        <v>101</v>
      </c>
      <c r="T245" s="42">
        <f t="shared" ca="1" si="32"/>
        <v>101</v>
      </c>
      <c r="U245" s="42">
        <f ca="1">IF(T245&gt;'Inputs and Outputs'!C$7,T245-'Inputs and Outputs'!C$7,0)</f>
        <v>1</v>
      </c>
      <c r="V245" s="43">
        <f ca="1">(T245*'Inputs and Outputs'!C$8)-(U245*'Inputs and Outputs'!C$9)</f>
        <v>4015</v>
      </c>
      <c r="Y245" s="44">
        <v>243</v>
      </c>
      <c r="Z245" s="42" t="s">
        <v>29</v>
      </c>
      <c r="AA245" s="42">
        <f t="shared" ca="1" si="33"/>
        <v>0.78687632577523092</v>
      </c>
      <c r="AB245" s="42">
        <f ca="1">VLOOKUP(AA245,'Inputs and Outputs'!B$24:C$33,2)</f>
        <v>4</v>
      </c>
      <c r="AC245" s="42">
        <f t="shared" ca="1" si="34"/>
        <v>0.39493796632511091</v>
      </c>
      <c r="AD245" s="42">
        <f ca="1">ROUND(_xlfn.NORM.INV(AC245,'Inputs and Outputs'!C$19,'Inputs and Outputs'!C$20),0)</f>
        <v>104</v>
      </c>
      <c r="AE245" s="42">
        <v>101</v>
      </c>
      <c r="AF245" s="42">
        <f t="shared" ca="1" si="35"/>
        <v>101</v>
      </c>
      <c r="AG245" s="42">
        <f ca="1">IF(AF245&gt;'Inputs and Outputs'!C$7,AF245-'Inputs and Outputs'!C$7,0)</f>
        <v>1</v>
      </c>
      <c r="AH245" s="43">
        <f ca="1">(AF245*'Inputs and Outputs'!C$8)-(AG245*'Inputs and Outputs'!C$10)</f>
        <v>3840</v>
      </c>
    </row>
    <row r="246" spans="1:34" x14ac:dyDescent="0.35">
      <c r="A246" s="44">
        <v>244</v>
      </c>
      <c r="B246" s="42" t="s">
        <v>24</v>
      </c>
      <c r="C246" s="42">
        <f t="shared" ca="1" si="27"/>
        <v>0.78247159670712718</v>
      </c>
      <c r="D246" s="42">
        <f ca="1">VLOOKUP(C246,'Inputs and Outputs'!B$24:C$33,2,TRUE)</f>
        <v>4</v>
      </c>
      <c r="E246" s="42">
        <f t="shared" ca="1" si="28"/>
        <v>0.32291663000573123</v>
      </c>
      <c r="F246" s="42">
        <f ca="1">ROUND(_xlfn.NORM.INV(E246,'Inputs and Outputs'!C$15,'Inputs and Outputs'!C$16),0)</f>
        <v>98</v>
      </c>
      <c r="G246" s="42">
        <v>101</v>
      </c>
      <c r="H246" s="42">
        <f t="shared" ca="1" si="29"/>
        <v>98</v>
      </c>
      <c r="I246" s="42">
        <f ca="1">IF(H246&gt;'Inputs and Outputs'!C$7,H246-'Inputs and Outputs'!C$7,0)</f>
        <v>0</v>
      </c>
      <c r="J246" s="43">
        <f ca="1">(H246*'Inputs and Outputs'!C$8)-(I246*'Inputs and Outputs'!C$9)</f>
        <v>3920</v>
      </c>
      <c r="M246" s="44">
        <v>244</v>
      </c>
      <c r="N246" s="42" t="s">
        <v>26</v>
      </c>
      <c r="O246" s="42">
        <f t="shared" ca="1" si="30"/>
        <v>1.7325189116411011E-2</v>
      </c>
      <c r="P246" s="42">
        <f ca="1">VLOOKUP(O246,'Inputs and Outputs'!B$24:C$33,2)</f>
        <v>0</v>
      </c>
      <c r="Q246" s="42">
        <f t="shared" ca="1" si="31"/>
        <v>0.44085760211973435</v>
      </c>
      <c r="R246" s="42">
        <f ca="1">ROUND(_xlfn.NORM.INV(Q246,'Inputs and Outputs'!C$17,'Inputs and Outputs'!C$18),0)</f>
        <v>102</v>
      </c>
      <c r="S246" s="42">
        <v>101</v>
      </c>
      <c r="T246" s="42">
        <f t="shared" ca="1" si="32"/>
        <v>101</v>
      </c>
      <c r="U246" s="42">
        <f ca="1">IF(T246&gt;'Inputs and Outputs'!C$7,T246-'Inputs and Outputs'!C$7,0)</f>
        <v>1</v>
      </c>
      <c r="V246" s="43">
        <f ca="1">(T246*'Inputs and Outputs'!C$8)-(U246*'Inputs and Outputs'!C$9)</f>
        <v>4015</v>
      </c>
      <c r="Y246" s="44">
        <v>244</v>
      </c>
      <c r="Z246" s="42" t="s">
        <v>29</v>
      </c>
      <c r="AA246" s="42">
        <f t="shared" ca="1" si="33"/>
        <v>0.51115414362523348</v>
      </c>
      <c r="AB246" s="42">
        <f ca="1">VLOOKUP(AA246,'Inputs and Outputs'!B$24:C$33,2)</f>
        <v>2</v>
      </c>
      <c r="AC246" s="42">
        <f t="shared" ca="1" si="34"/>
        <v>0.56778131276577659</v>
      </c>
      <c r="AD246" s="42">
        <f ca="1">ROUND(_xlfn.NORM.INV(AC246,'Inputs and Outputs'!C$19,'Inputs and Outputs'!C$20),0)</f>
        <v>106</v>
      </c>
      <c r="AE246" s="42">
        <v>101</v>
      </c>
      <c r="AF246" s="42">
        <f t="shared" ca="1" si="35"/>
        <v>101</v>
      </c>
      <c r="AG246" s="42">
        <f ca="1">IF(AF246&gt;'Inputs and Outputs'!C$7,AF246-'Inputs and Outputs'!C$7,0)</f>
        <v>1</v>
      </c>
      <c r="AH246" s="43">
        <f ca="1">(AF246*'Inputs and Outputs'!C$8)-(AG246*'Inputs and Outputs'!C$10)</f>
        <v>3840</v>
      </c>
    </row>
    <row r="247" spans="1:34" x14ac:dyDescent="0.35">
      <c r="A247" s="44">
        <v>245</v>
      </c>
      <c r="B247" s="42" t="s">
        <v>24</v>
      </c>
      <c r="C247" s="42">
        <f t="shared" ca="1" si="27"/>
        <v>0.64106293197586417</v>
      </c>
      <c r="D247" s="42">
        <f ca="1">VLOOKUP(C247,'Inputs and Outputs'!B$24:C$33,2,TRUE)</f>
        <v>3</v>
      </c>
      <c r="E247" s="42">
        <f t="shared" ca="1" si="28"/>
        <v>0.38182516177302428</v>
      </c>
      <c r="F247" s="42">
        <f ca="1">ROUND(_xlfn.NORM.INV(E247,'Inputs and Outputs'!C$15,'Inputs and Outputs'!C$16),0)</f>
        <v>99</v>
      </c>
      <c r="G247" s="42">
        <v>101</v>
      </c>
      <c r="H247" s="42">
        <f t="shared" ca="1" si="29"/>
        <v>99</v>
      </c>
      <c r="I247" s="42">
        <f ca="1">IF(H247&gt;'Inputs and Outputs'!C$7,H247-'Inputs and Outputs'!C$7,0)</f>
        <v>0</v>
      </c>
      <c r="J247" s="43">
        <f ca="1">(H247*'Inputs and Outputs'!C$8)-(I247*'Inputs and Outputs'!C$9)</f>
        <v>3960</v>
      </c>
      <c r="M247" s="44">
        <v>245</v>
      </c>
      <c r="N247" s="42" t="s">
        <v>26</v>
      </c>
      <c r="O247" s="42">
        <f t="shared" ca="1" si="30"/>
        <v>0.72515526459437774</v>
      </c>
      <c r="P247" s="42">
        <f ca="1">VLOOKUP(O247,'Inputs and Outputs'!B$24:C$33,2)</f>
        <v>3</v>
      </c>
      <c r="Q247" s="42">
        <f t="shared" ca="1" si="31"/>
        <v>0.49936391216041442</v>
      </c>
      <c r="R247" s="42">
        <f ca="1">ROUND(_xlfn.NORM.INV(Q247,'Inputs and Outputs'!C$17,'Inputs and Outputs'!C$18),0)</f>
        <v>103</v>
      </c>
      <c r="S247" s="42">
        <v>101</v>
      </c>
      <c r="T247" s="42">
        <f t="shared" ca="1" si="32"/>
        <v>101</v>
      </c>
      <c r="U247" s="42">
        <f ca="1">IF(T247&gt;'Inputs and Outputs'!C$7,T247-'Inputs and Outputs'!C$7,0)</f>
        <v>1</v>
      </c>
      <c r="V247" s="43">
        <f ca="1">(T247*'Inputs and Outputs'!C$8)-(U247*'Inputs and Outputs'!C$9)</f>
        <v>4015</v>
      </c>
      <c r="Y247" s="44">
        <v>245</v>
      </c>
      <c r="Z247" s="42" t="s">
        <v>29</v>
      </c>
      <c r="AA247" s="42">
        <f t="shared" ca="1" si="33"/>
        <v>0.23113597911668027</v>
      </c>
      <c r="AB247" s="42">
        <f ca="1">VLOOKUP(AA247,'Inputs and Outputs'!B$24:C$33,2)</f>
        <v>1</v>
      </c>
      <c r="AC247" s="42">
        <f t="shared" ca="1" si="34"/>
        <v>0.50888737906613501</v>
      </c>
      <c r="AD247" s="42">
        <f ca="1">ROUND(_xlfn.NORM.INV(AC247,'Inputs and Outputs'!C$19,'Inputs and Outputs'!C$20),0)</f>
        <v>105</v>
      </c>
      <c r="AE247" s="42">
        <v>101</v>
      </c>
      <c r="AF247" s="42">
        <f t="shared" ca="1" si="35"/>
        <v>101</v>
      </c>
      <c r="AG247" s="42">
        <f ca="1">IF(AF247&gt;'Inputs and Outputs'!C$7,AF247-'Inputs and Outputs'!C$7,0)</f>
        <v>1</v>
      </c>
      <c r="AH247" s="43">
        <f ca="1">(AF247*'Inputs and Outputs'!C$8)-(AG247*'Inputs and Outputs'!C$10)</f>
        <v>3840</v>
      </c>
    </row>
    <row r="248" spans="1:34" x14ac:dyDescent="0.35">
      <c r="A248" s="44">
        <v>246</v>
      </c>
      <c r="B248" s="42" t="s">
        <v>24</v>
      </c>
      <c r="C248" s="42">
        <f t="shared" ca="1" si="27"/>
        <v>6.6513758849436888E-2</v>
      </c>
      <c r="D248" s="42">
        <f ca="1">VLOOKUP(C248,'Inputs and Outputs'!B$24:C$33,2,TRUE)</f>
        <v>0</v>
      </c>
      <c r="E248" s="42">
        <f t="shared" ca="1" si="28"/>
        <v>0.57470759479233446</v>
      </c>
      <c r="F248" s="42">
        <f ca="1">ROUND(_xlfn.NORM.INV(E248,'Inputs and Outputs'!C$15,'Inputs and Outputs'!C$16),0)</f>
        <v>102</v>
      </c>
      <c r="G248" s="42">
        <v>101</v>
      </c>
      <c r="H248" s="42">
        <f t="shared" ca="1" si="29"/>
        <v>101</v>
      </c>
      <c r="I248" s="42">
        <f ca="1">IF(H248&gt;'Inputs and Outputs'!C$7,H248-'Inputs and Outputs'!C$7,0)</f>
        <v>1</v>
      </c>
      <c r="J248" s="43">
        <f ca="1">(H248*'Inputs and Outputs'!C$8)-(I248*'Inputs and Outputs'!C$9)</f>
        <v>4015</v>
      </c>
      <c r="M248" s="44">
        <v>246</v>
      </c>
      <c r="N248" s="42" t="s">
        <v>26</v>
      </c>
      <c r="O248" s="42">
        <f t="shared" ca="1" si="30"/>
        <v>0.81342654610527332</v>
      </c>
      <c r="P248" s="42">
        <f ca="1">VLOOKUP(O248,'Inputs and Outputs'!B$24:C$33,2)</f>
        <v>4</v>
      </c>
      <c r="Q248" s="42">
        <f t="shared" ca="1" si="31"/>
        <v>0.84104882840581796</v>
      </c>
      <c r="R248" s="42">
        <f ca="1">ROUND(_xlfn.NORM.INV(Q248,'Inputs and Outputs'!C$17,'Inputs and Outputs'!C$18),0)</f>
        <v>108</v>
      </c>
      <c r="S248" s="42">
        <v>101</v>
      </c>
      <c r="T248" s="42">
        <f t="shared" ca="1" si="32"/>
        <v>101</v>
      </c>
      <c r="U248" s="42">
        <f ca="1">IF(T248&gt;'Inputs and Outputs'!C$7,T248-'Inputs and Outputs'!C$7,0)</f>
        <v>1</v>
      </c>
      <c r="V248" s="43">
        <f ca="1">(T248*'Inputs and Outputs'!C$8)-(U248*'Inputs and Outputs'!C$9)</f>
        <v>4015</v>
      </c>
      <c r="Y248" s="44">
        <v>246</v>
      </c>
      <c r="Z248" s="42" t="s">
        <v>29</v>
      </c>
      <c r="AA248" s="42">
        <f t="shared" ca="1" si="33"/>
        <v>0.94259931618888959</v>
      </c>
      <c r="AB248" s="42">
        <f ca="1">VLOOKUP(AA248,'Inputs and Outputs'!B$24:C$33,2)</f>
        <v>6</v>
      </c>
      <c r="AC248" s="42">
        <f t="shared" ca="1" si="34"/>
        <v>7.5231898279914944E-4</v>
      </c>
      <c r="AD248" s="42">
        <f ca="1">ROUND(_xlfn.NORM.INV(AC248,'Inputs and Outputs'!C$19,'Inputs and Outputs'!C$20),0)</f>
        <v>89</v>
      </c>
      <c r="AE248" s="42">
        <v>101</v>
      </c>
      <c r="AF248" s="42">
        <f t="shared" ca="1" si="35"/>
        <v>89</v>
      </c>
      <c r="AG248" s="42">
        <f ca="1">IF(AF248&gt;'Inputs and Outputs'!C$7,AF248-'Inputs and Outputs'!C$7,0)</f>
        <v>0</v>
      </c>
      <c r="AH248" s="43">
        <f ca="1">(AF248*'Inputs and Outputs'!C$8)-(AG248*'Inputs and Outputs'!C$10)</f>
        <v>3560</v>
      </c>
    </row>
    <row r="249" spans="1:34" x14ac:dyDescent="0.35">
      <c r="A249" s="44">
        <v>247</v>
      </c>
      <c r="B249" s="42" t="s">
        <v>24</v>
      </c>
      <c r="C249" s="42">
        <f t="shared" ca="1" si="27"/>
        <v>0.90303219682307168</v>
      </c>
      <c r="D249" s="42">
        <f ca="1">VLOOKUP(C249,'Inputs and Outputs'!B$24:C$33,2,TRUE)</f>
        <v>5</v>
      </c>
      <c r="E249" s="42">
        <f t="shared" ca="1" si="28"/>
        <v>0.76966757430070676</v>
      </c>
      <c r="F249" s="42">
        <f ca="1">ROUND(_xlfn.NORM.INV(E249,'Inputs and Outputs'!C$15,'Inputs and Outputs'!C$16),0)</f>
        <v>105</v>
      </c>
      <c r="G249" s="42">
        <v>101</v>
      </c>
      <c r="H249" s="42">
        <f t="shared" ca="1" si="29"/>
        <v>101</v>
      </c>
      <c r="I249" s="42">
        <f ca="1">IF(H249&gt;'Inputs and Outputs'!C$7,H249-'Inputs and Outputs'!C$7,0)</f>
        <v>1</v>
      </c>
      <c r="J249" s="43">
        <f ca="1">(H249*'Inputs and Outputs'!C$8)-(I249*'Inputs and Outputs'!C$9)</f>
        <v>4015</v>
      </c>
      <c r="M249" s="44">
        <v>247</v>
      </c>
      <c r="N249" s="42" t="s">
        <v>26</v>
      </c>
      <c r="O249" s="42">
        <f t="shared" ca="1" si="30"/>
        <v>0.34880503103490845</v>
      </c>
      <c r="P249" s="42">
        <f ca="1">VLOOKUP(O249,'Inputs and Outputs'!B$24:C$33,2)</f>
        <v>1</v>
      </c>
      <c r="Q249" s="42">
        <f t="shared" ca="1" si="31"/>
        <v>0.53194117359727355</v>
      </c>
      <c r="R249" s="42">
        <f ca="1">ROUND(_xlfn.NORM.INV(Q249,'Inputs and Outputs'!C$17,'Inputs and Outputs'!C$18),0)</f>
        <v>103</v>
      </c>
      <c r="S249" s="42">
        <v>101</v>
      </c>
      <c r="T249" s="42">
        <f t="shared" ca="1" si="32"/>
        <v>101</v>
      </c>
      <c r="U249" s="42">
        <f ca="1">IF(T249&gt;'Inputs and Outputs'!C$7,T249-'Inputs and Outputs'!C$7,0)</f>
        <v>1</v>
      </c>
      <c r="V249" s="43">
        <f ca="1">(T249*'Inputs and Outputs'!C$8)-(U249*'Inputs and Outputs'!C$9)</f>
        <v>4015</v>
      </c>
      <c r="Y249" s="44">
        <v>247</v>
      </c>
      <c r="Z249" s="42" t="s">
        <v>29</v>
      </c>
      <c r="AA249" s="42">
        <f t="shared" ca="1" si="33"/>
        <v>0.95871516630773945</v>
      </c>
      <c r="AB249" s="42">
        <f ca="1">VLOOKUP(AA249,'Inputs and Outputs'!B$24:C$33,2)</f>
        <v>6</v>
      </c>
      <c r="AC249" s="42">
        <f t="shared" ca="1" si="34"/>
        <v>0.68468709013786655</v>
      </c>
      <c r="AD249" s="42">
        <f ca="1">ROUND(_xlfn.NORM.INV(AC249,'Inputs and Outputs'!C$19,'Inputs and Outputs'!C$20),0)</f>
        <v>107</v>
      </c>
      <c r="AE249" s="42">
        <v>101</v>
      </c>
      <c r="AF249" s="42">
        <f t="shared" ca="1" si="35"/>
        <v>101</v>
      </c>
      <c r="AG249" s="42">
        <f ca="1">IF(AF249&gt;'Inputs and Outputs'!C$7,AF249-'Inputs and Outputs'!C$7,0)</f>
        <v>1</v>
      </c>
      <c r="AH249" s="43">
        <f ca="1">(AF249*'Inputs and Outputs'!C$8)-(AG249*'Inputs and Outputs'!C$10)</f>
        <v>3840</v>
      </c>
    </row>
    <row r="250" spans="1:34" x14ac:dyDescent="0.35">
      <c r="A250" s="44">
        <v>248</v>
      </c>
      <c r="B250" s="42" t="s">
        <v>24</v>
      </c>
      <c r="C250" s="42">
        <f t="shared" ca="1" si="27"/>
        <v>0.25468444787468425</v>
      </c>
      <c r="D250" s="42">
        <f ca="1">VLOOKUP(C250,'Inputs and Outputs'!B$24:C$33,2,TRUE)</f>
        <v>1</v>
      </c>
      <c r="E250" s="42">
        <f t="shared" ca="1" si="28"/>
        <v>0.28016802671426322</v>
      </c>
      <c r="F250" s="42">
        <f ca="1">ROUND(_xlfn.NORM.INV(E250,'Inputs and Outputs'!C$15,'Inputs and Outputs'!C$16),0)</f>
        <v>98</v>
      </c>
      <c r="G250" s="42">
        <v>101</v>
      </c>
      <c r="H250" s="42">
        <f t="shared" ca="1" si="29"/>
        <v>98</v>
      </c>
      <c r="I250" s="42">
        <f ca="1">IF(H250&gt;'Inputs and Outputs'!C$7,H250-'Inputs and Outputs'!C$7,0)</f>
        <v>0</v>
      </c>
      <c r="J250" s="43">
        <f ca="1">(H250*'Inputs and Outputs'!C$8)-(I250*'Inputs and Outputs'!C$9)</f>
        <v>3920</v>
      </c>
      <c r="M250" s="44">
        <v>248</v>
      </c>
      <c r="N250" s="42" t="s">
        <v>26</v>
      </c>
      <c r="O250" s="42">
        <f t="shared" ca="1" si="30"/>
        <v>0.64587099087612621</v>
      </c>
      <c r="P250" s="42">
        <f ca="1">VLOOKUP(O250,'Inputs and Outputs'!B$24:C$33,2)</f>
        <v>3</v>
      </c>
      <c r="Q250" s="42">
        <f t="shared" ca="1" si="31"/>
        <v>0.28825685846173676</v>
      </c>
      <c r="R250" s="42">
        <f ca="1">ROUND(_xlfn.NORM.INV(Q250,'Inputs and Outputs'!C$17,'Inputs and Outputs'!C$18),0)</f>
        <v>100</v>
      </c>
      <c r="S250" s="42">
        <v>101</v>
      </c>
      <c r="T250" s="42">
        <f t="shared" ca="1" si="32"/>
        <v>100</v>
      </c>
      <c r="U250" s="42">
        <f ca="1">IF(T250&gt;'Inputs and Outputs'!C$7,T250-'Inputs and Outputs'!C$7,0)</f>
        <v>0</v>
      </c>
      <c r="V250" s="43">
        <f ca="1">(T250*'Inputs and Outputs'!C$8)-(U250*'Inputs and Outputs'!C$9)</f>
        <v>4000</v>
      </c>
      <c r="Y250" s="44">
        <v>248</v>
      </c>
      <c r="Z250" s="42" t="s">
        <v>29</v>
      </c>
      <c r="AA250" s="42">
        <f t="shared" ca="1" si="33"/>
        <v>0.5995921706369054</v>
      </c>
      <c r="AB250" s="42">
        <f ca="1">VLOOKUP(AA250,'Inputs and Outputs'!B$24:C$33,2)</f>
        <v>2</v>
      </c>
      <c r="AC250" s="42">
        <f t="shared" ca="1" si="34"/>
        <v>0.64259557805732259</v>
      </c>
      <c r="AD250" s="42">
        <f ca="1">ROUND(_xlfn.NORM.INV(AC250,'Inputs and Outputs'!C$19,'Inputs and Outputs'!C$20),0)</f>
        <v>107</v>
      </c>
      <c r="AE250" s="42">
        <v>101</v>
      </c>
      <c r="AF250" s="42">
        <f t="shared" ca="1" si="35"/>
        <v>101</v>
      </c>
      <c r="AG250" s="42">
        <f ca="1">IF(AF250&gt;'Inputs and Outputs'!C$7,AF250-'Inputs and Outputs'!C$7,0)</f>
        <v>1</v>
      </c>
      <c r="AH250" s="43">
        <f ca="1">(AF250*'Inputs and Outputs'!C$8)-(AG250*'Inputs and Outputs'!C$10)</f>
        <v>3840</v>
      </c>
    </row>
    <row r="251" spans="1:34" x14ac:dyDescent="0.35">
      <c r="A251" s="44">
        <v>249</v>
      </c>
      <c r="B251" s="42" t="s">
        <v>24</v>
      </c>
      <c r="C251" s="42">
        <f t="shared" ca="1" si="27"/>
        <v>0.61652210455009004</v>
      </c>
      <c r="D251" s="42">
        <f ca="1">VLOOKUP(C251,'Inputs and Outputs'!B$24:C$33,2,TRUE)</f>
        <v>3</v>
      </c>
      <c r="E251" s="42">
        <f t="shared" ca="1" si="28"/>
        <v>0.8963360398885053</v>
      </c>
      <c r="F251" s="42">
        <f ca="1">ROUND(_xlfn.NORM.INV(E251,'Inputs and Outputs'!C$15,'Inputs and Outputs'!C$16),0)</f>
        <v>109</v>
      </c>
      <c r="G251" s="42">
        <v>101</v>
      </c>
      <c r="H251" s="42">
        <f t="shared" ca="1" si="29"/>
        <v>101</v>
      </c>
      <c r="I251" s="42">
        <f ca="1">IF(H251&gt;'Inputs and Outputs'!C$7,H251-'Inputs and Outputs'!C$7,0)</f>
        <v>1</v>
      </c>
      <c r="J251" s="43">
        <f ca="1">(H251*'Inputs and Outputs'!C$8)-(I251*'Inputs and Outputs'!C$9)</f>
        <v>4015</v>
      </c>
      <c r="M251" s="44">
        <v>249</v>
      </c>
      <c r="N251" s="42" t="s">
        <v>26</v>
      </c>
      <c r="O251" s="42">
        <f t="shared" ca="1" si="30"/>
        <v>0.38575278551950354</v>
      </c>
      <c r="P251" s="42">
        <f ca="1">VLOOKUP(O251,'Inputs and Outputs'!B$24:C$33,2)</f>
        <v>1</v>
      </c>
      <c r="Q251" s="42">
        <f t="shared" ca="1" si="31"/>
        <v>8.0624754535436716E-2</v>
      </c>
      <c r="R251" s="42">
        <f ca="1">ROUND(_xlfn.NORM.INV(Q251,'Inputs and Outputs'!C$17,'Inputs and Outputs'!C$18),0)</f>
        <v>96</v>
      </c>
      <c r="S251" s="42">
        <v>101</v>
      </c>
      <c r="T251" s="42">
        <f t="shared" ca="1" si="32"/>
        <v>96</v>
      </c>
      <c r="U251" s="42">
        <f ca="1">IF(T251&gt;'Inputs and Outputs'!C$7,T251-'Inputs and Outputs'!C$7,0)</f>
        <v>0</v>
      </c>
      <c r="V251" s="43">
        <f ca="1">(T251*'Inputs and Outputs'!C$8)-(U251*'Inputs and Outputs'!C$9)</f>
        <v>3840</v>
      </c>
      <c r="Y251" s="44">
        <v>249</v>
      </c>
      <c r="Z251" s="42" t="s">
        <v>29</v>
      </c>
      <c r="AA251" s="42">
        <f t="shared" ca="1" si="33"/>
        <v>0.70733520615955425</v>
      </c>
      <c r="AB251" s="42">
        <f ca="1">VLOOKUP(AA251,'Inputs and Outputs'!B$24:C$33,2)</f>
        <v>3</v>
      </c>
      <c r="AC251" s="42">
        <f t="shared" ca="1" si="34"/>
        <v>0.37969330987605432</v>
      </c>
      <c r="AD251" s="42">
        <f ca="1">ROUND(_xlfn.NORM.INV(AC251,'Inputs and Outputs'!C$19,'Inputs and Outputs'!C$20),0)</f>
        <v>103</v>
      </c>
      <c r="AE251" s="42">
        <v>101</v>
      </c>
      <c r="AF251" s="42">
        <f t="shared" ca="1" si="35"/>
        <v>101</v>
      </c>
      <c r="AG251" s="42">
        <f ca="1">IF(AF251&gt;'Inputs and Outputs'!C$7,AF251-'Inputs and Outputs'!C$7,0)</f>
        <v>1</v>
      </c>
      <c r="AH251" s="43">
        <f ca="1">(AF251*'Inputs and Outputs'!C$8)-(AG251*'Inputs and Outputs'!C$10)</f>
        <v>3840</v>
      </c>
    </row>
    <row r="252" spans="1:34" x14ac:dyDescent="0.35">
      <c r="A252" s="44">
        <v>250</v>
      </c>
      <c r="B252" s="42" t="s">
        <v>24</v>
      </c>
      <c r="C252" s="42">
        <f t="shared" ca="1" si="27"/>
        <v>0.311462419863614</v>
      </c>
      <c r="D252" s="42">
        <f ca="1">VLOOKUP(C252,'Inputs and Outputs'!B$24:C$33,2,TRUE)</f>
        <v>1</v>
      </c>
      <c r="E252" s="42">
        <f t="shared" ca="1" si="28"/>
        <v>0.79209268392750454</v>
      </c>
      <c r="F252" s="42">
        <f ca="1">ROUND(_xlfn.NORM.INV(E252,'Inputs and Outputs'!C$15,'Inputs and Outputs'!C$16),0)</f>
        <v>106</v>
      </c>
      <c r="G252" s="42">
        <v>101</v>
      </c>
      <c r="H252" s="42">
        <f t="shared" ca="1" si="29"/>
        <v>101</v>
      </c>
      <c r="I252" s="42">
        <f ca="1">IF(H252&gt;'Inputs and Outputs'!C$7,H252-'Inputs and Outputs'!C$7,0)</f>
        <v>1</v>
      </c>
      <c r="J252" s="43">
        <f ca="1">(H252*'Inputs and Outputs'!C$8)-(I252*'Inputs and Outputs'!C$9)</f>
        <v>4015</v>
      </c>
      <c r="M252" s="44">
        <v>250</v>
      </c>
      <c r="N252" s="42" t="s">
        <v>26</v>
      </c>
      <c r="O252" s="42">
        <f t="shared" ca="1" si="30"/>
        <v>0.45075989499116143</v>
      </c>
      <c r="P252" s="42">
        <f ca="1">VLOOKUP(O252,'Inputs and Outputs'!B$24:C$33,2)</f>
        <v>2</v>
      </c>
      <c r="Q252" s="42">
        <f t="shared" ca="1" si="31"/>
        <v>0.78341898169323054</v>
      </c>
      <c r="R252" s="42">
        <f ca="1">ROUND(_xlfn.NORM.INV(Q252,'Inputs and Outputs'!C$17,'Inputs and Outputs'!C$18),0)</f>
        <v>107</v>
      </c>
      <c r="S252" s="42">
        <v>101</v>
      </c>
      <c r="T252" s="42">
        <f t="shared" ca="1" si="32"/>
        <v>101</v>
      </c>
      <c r="U252" s="42">
        <f ca="1">IF(T252&gt;'Inputs and Outputs'!C$7,T252-'Inputs and Outputs'!C$7,0)</f>
        <v>1</v>
      </c>
      <c r="V252" s="43">
        <f ca="1">(T252*'Inputs and Outputs'!C$8)-(U252*'Inputs and Outputs'!C$9)</f>
        <v>4015</v>
      </c>
      <c r="Y252" s="44">
        <v>250</v>
      </c>
      <c r="Z252" s="42" t="s">
        <v>29</v>
      </c>
      <c r="AA252" s="42">
        <f t="shared" ca="1" si="33"/>
        <v>0.5826610517969304</v>
      </c>
      <c r="AB252" s="42">
        <f ca="1">VLOOKUP(AA252,'Inputs and Outputs'!B$24:C$33,2)</f>
        <v>2</v>
      </c>
      <c r="AC252" s="42">
        <f t="shared" ca="1" si="34"/>
        <v>0.75881116618616928</v>
      </c>
      <c r="AD252" s="42">
        <f ca="1">ROUND(_xlfn.NORM.INV(AC252,'Inputs and Outputs'!C$19,'Inputs and Outputs'!C$20),0)</f>
        <v>109</v>
      </c>
      <c r="AE252" s="42">
        <v>101</v>
      </c>
      <c r="AF252" s="42">
        <f t="shared" ca="1" si="35"/>
        <v>101</v>
      </c>
      <c r="AG252" s="42">
        <f ca="1">IF(AF252&gt;'Inputs and Outputs'!C$7,AF252-'Inputs and Outputs'!C$7,0)</f>
        <v>1</v>
      </c>
      <c r="AH252" s="43">
        <f ca="1">(AF252*'Inputs and Outputs'!C$8)-(AG252*'Inputs and Outputs'!C$10)</f>
        <v>3840</v>
      </c>
    </row>
    <row r="253" spans="1:34" x14ac:dyDescent="0.35">
      <c r="A253" s="44">
        <v>251</v>
      </c>
      <c r="B253" s="42" t="s">
        <v>24</v>
      </c>
      <c r="C253" s="42">
        <f t="shared" ca="1" si="27"/>
        <v>0.14316626423720846</v>
      </c>
      <c r="D253" s="42">
        <f ca="1">VLOOKUP(C253,'Inputs and Outputs'!B$24:C$33,2,TRUE)</f>
        <v>0</v>
      </c>
      <c r="E253" s="42">
        <f t="shared" ca="1" si="28"/>
        <v>0.27215809584349138</v>
      </c>
      <c r="F253" s="42">
        <f ca="1">ROUND(_xlfn.NORM.INV(E253,'Inputs and Outputs'!C$15,'Inputs and Outputs'!C$16),0)</f>
        <v>97</v>
      </c>
      <c r="G253" s="42">
        <v>101</v>
      </c>
      <c r="H253" s="42">
        <f t="shared" ca="1" si="29"/>
        <v>97</v>
      </c>
      <c r="I253" s="42">
        <f ca="1">IF(H253&gt;'Inputs and Outputs'!C$7,H253-'Inputs and Outputs'!C$7,0)</f>
        <v>0</v>
      </c>
      <c r="J253" s="43">
        <f ca="1">(H253*'Inputs and Outputs'!C$8)-(I253*'Inputs and Outputs'!C$9)</f>
        <v>3880</v>
      </c>
      <c r="M253" s="44">
        <v>251</v>
      </c>
      <c r="N253" s="42" t="s">
        <v>26</v>
      </c>
      <c r="O253" s="42">
        <f t="shared" ca="1" si="30"/>
        <v>0.30752843798795659</v>
      </c>
      <c r="P253" s="42">
        <f ca="1">VLOOKUP(O253,'Inputs and Outputs'!B$24:C$33,2)</f>
        <v>1</v>
      </c>
      <c r="Q253" s="42">
        <f t="shared" ca="1" si="31"/>
        <v>0.38622940738135725</v>
      </c>
      <c r="R253" s="42">
        <f ca="1">ROUND(_xlfn.NORM.INV(Q253,'Inputs and Outputs'!C$17,'Inputs and Outputs'!C$18),0)</f>
        <v>102</v>
      </c>
      <c r="S253" s="42">
        <v>101</v>
      </c>
      <c r="T253" s="42">
        <f t="shared" ca="1" si="32"/>
        <v>101</v>
      </c>
      <c r="U253" s="42">
        <f ca="1">IF(T253&gt;'Inputs and Outputs'!C$7,T253-'Inputs and Outputs'!C$7,0)</f>
        <v>1</v>
      </c>
      <c r="V253" s="43">
        <f ca="1">(T253*'Inputs and Outputs'!C$8)-(U253*'Inputs and Outputs'!C$9)</f>
        <v>4015</v>
      </c>
      <c r="Y253" s="44">
        <v>251</v>
      </c>
      <c r="Z253" s="42" t="s">
        <v>29</v>
      </c>
      <c r="AA253" s="42">
        <f t="shared" ca="1" si="33"/>
        <v>0.32843111906622857</v>
      </c>
      <c r="AB253" s="42">
        <f ca="1">VLOOKUP(AA253,'Inputs and Outputs'!B$24:C$33,2)</f>
        <v>1</v>
      </c>
      <c r="AC253" s="42">
        <f t="shared" ca="1" si="34"/>
        <v>0.39128917358231485</v>
      </c>
      <c r="AD253" s="42">
        <f ca="1">ROUND(_xlfn.NORM.INV(AC253,'Inputs and Outputs'!C$19,'Inputs and Outputs'!C$20),0)</f>
        <v>104</v>
      </c>
      <c r="AE253" s="42">
        <v>101</v>
      </c>
      <c r="AF253" s="42">
        <f t="shared" ca="1" si="35"/>
        <v>101</v>
      </c>
      <c r="AG253" s="42">
        <f ca="1">IF(AF253&gt;'Inputs and Outputs'!C$7,AF253-'Inputs and Outputs'!C$7,0)</f>
        <v>1</v>
      </c>
      <c r="AH253" s="43">
        <f ca="1">(AF253*'Inputs and Outputs'!C$8)-(AG253*'Inputs and Outputs'!C$10)</f>
        <v>3840</v>
      </c>
    </row>
    <row r="254" spans="1:34" x14ac:dyDescent="0.35">
      <c r="A254" s="44">
        <v>252</v>
      </c>
      <c r="B254" s="42" t="s">
        <v>24</v>
      </c>
      <c r="C254" s="42">
        <f t="shared" ca="1" si="27"/>
        <v>0.34192887502194114</v>
      </c>
      <c r="D254" s="42">
        <f ca="1">VLOOKUP(C254,'Inputs and Outputs'!B$24:C$33,2,TRUE)</f>
        <v>1</v>
      </c>
      <c r="E254" s="42">
        <f t="shared" ca="1" si="28"/>
        <v>0.91052557054455996</v>
      </c>
      <c r="F254" s="42">
        <f ca="1">ROUND(_xlfn.NORM.INV(E254,'Inputs and Outputs'!C$15,'Inputs and Outputs'!C$16),0)</f>
        <v>109</v>
      </c>
      <c r="G254" s="42">
        <v>101</v>
      </c>
      <c r="H254" s="42">
        <f t="shared" ca="1" si="29"/>
        <v>101</v>
      </c>
      <c r="I254" s="42">
        <f ca="1">IF(H254&gt;'Inputs and Outputs'!C$7,H254-'Inputs and Outputs'!C$7,0)</f>
        <v>1</v>
      </c>
      <c r="J254" s="43">
        <f ca="1">(H254*'Inputs and Outputs'!C$8)-(I254*'Inputs and Outputs'!C$9)</f>
        <v>4015</v>
      </c>
      <c r="M254" s="44">
        <v>252</v>
      </c>
      <c r="N254" s="42" t="s">
        <v>26</v>
      </c>
      <c r="O254" s="42">
        <f t="shared" ca="1" si="30"/>
        <v>0.1160152010253056</v>
      </c>
      <c r="P254" s="42">
        <f ca="1">VLOOKUP(O254,'Inputs and Outputs'!B$24:C$33,2)</f>
        <v>0</v>
      </c>
      <c r="Q254" s="42">
        <f t="shared" ca="1" si="31"/>
        <v>0.41079785401808278</v>
      </c>
      <c r="R254" s="42">
        <f ca="1">ROUND(_xlfn.NORM.INV(Q254,'Inputs and Outputs'!C$17,'Inputs and Outputs'!C$18),0)</f>
        <v>102</v>
      </c>
      <c r="S254" s="42">
        <v>101</v>
      </c>
      <c r="T254" s="42">
        <f t="shared" ca="1" si="32"/>
        <v>101</v>
      </c>
      <c r="U254" s="42">
        <f ca="1">IF(T254&gt;'Inputs and Outputs'!C$7,T254-'Inputs and Outputs'!C$7,0)</f>
        <v>1</v>
      </c>
      <c r="V254" s="43">
        <f ca="1">(T254*'Inputs and Outputs'!C$8)-(U254*'Inputs and Outputs'!C$9)</f>
        <v>4015</v>
      </c>
      <c r="Y254" s="44">
        <v>252</v>
      </c>
      <c r="Z254" s="42" t="s">
        <v>29</v>
      </c>
      <c r="AA254" s="42">
        <f t="shared" ca="1" si="33"/>
        <v>0.15570524517693496</v>
      </c>
      <c r="AB254" s="42">
        <f ca="1">VLOOKUP(AA254,'Inputs and Outputs'!B$24:C$33,2)</f>
        <v>0</v>
      </c>
      <c r="AC254" s="42">
        <f t="shared" ca="1" si="34"/>
        <v>0.80827768553272483</v>
      </c>
      <c r="AD254" s="42">
        <f ca="1">ROUND(_xlfn.NORM.INV(AC254,'Inputs and Outputs'!C$19,'Inputs and Outputs'!C$20),0)</f>
        <v>109</v>
      </c>
      <c r="AE254" s="42">
        <v>101</v>
      </c>
      <c r="AF254" s="42">
        <f t="shared" ca="1" si="35"/>
        <v>101</v>
      </c>
      <c r="AG254" s="42">
        <f ca="1">IF(AF254&gt;'Inputs and Outputs'!C$7,AF254-'Inputs and Outputs'!C$7,0)</f>
        <v>1</v>
      </c>
      <c r="AH254" s="43">
        <f ca="1">(AF254*'Inputs and Outputs'!C$8)-(AG254*'Inputs and Outputs'!C$10)</f>
        <v>3840</v>
      </c>
    </row>
    <row r="255" spans="1:34" x14ac:dyDescent="0.35">
      <c r="A255" s="44">
        <v>253</v>
      </c>
      <c r="B255" s="42" t="s">
        <v>24</v>
      </c>
      <c r="C255" s="42">
        <f t="shared" ca="1" si="27"/>
        <v>0.13506589250395218</v>
      </c>
      <c r="D255" s="42">
        <f ca="1">VLOOKUP(C255,'Inputs and Outputs'!B$24:C$33,2,TRUE)</f>
        <v>0</v>
      </c>
      <c r="E255" s="42">
        <f t="shared" ca="1" si="28"/>
        <v>0.27872348636395872</v>
      </c>
      <c r="F255" s="42">
        <f ca="1">ROUND(_xlfn.NORM.INV(E255,'Inputs and Outputs'!C$15,'Inputs and Outputs'!C$16),0)</f>
        <v>97</v>
      </c>
      <c r="G255" s="42">
        <v>101</v>
      </c>
      <c r="H255" s="42">
        <f t="shared" ca="1" si="29"/>
        <v>97</v>
      </c>
      <c r="I255" s="42">
        <f ca="1">IF(H255&gt;'Inputs and Outputs'!C$7,H255-'Inputs and Outputs'!C$7,0)</f>
        <v>0</v>
      </c>
      <c r="J255" s="43">
        <f ca="1">(H255*'Inputs and Outputs'!C$8)-(I255*'Inputs and Outputs'!C$9)</f>
        <v>3880</v>
      </c>
      <c r="M255" s="44">
        <v>253</v>
      </c>
      <c r="N255" s="42" t="s">
        <v>26</v>
      </c>
      <c r="O255" s="42">
        <f t="shared" ca="1" si="30"/>
        <v>0.86528019409466639</v>
      </c>
      <c r="P255" s="42">
        <f ca="1">VLOOKUP(O255,'Inputs and Outputs'!B$24:C$33,2)</f>
        <v>4</v>
      </c>
      <c r="Q255" s="42">
        <f t="shared" ca="1" si="31"/>
        <v>0.53154410443990163</v>
      </c>
      <c r="R255" s="42">
        <f ca="1">ROUND(_xlfn.NORM.INV(Q255,'Inputs and Outputs'!C$17,'Inputs and Outputs'!C$18),0)</f>
        <v>103</v>
      </c>
      <c r="S255" s="42">
        <v>101</v>
      </c>
      <c r="T255" s="42">
        <f t="shared" ca="1" si="32"/>
        <v>101</v>
      </c>
      <c r="U255" s="42">
        <f ca="1">IF(T255&gt;'Inputs and Outputs'!C$7,T255-'Inputs and Outputs'!C$7,0)</f>
        <v>1</v>
      </c>
      <c r="V255" s="43">
        <f ca="1">(T255*'Inputs and Outputs'!C$8)-(U255*'Inputs and Outputs'!C$9)</f>
        <v>4015</v>
      </c>
      <c r="Y255" s="44">
        <v>253</v>
      </c>
      <c r="Z255" s="42" t="s">
        <v>29</v>
      </c>
      <c r="AA255" s="42">
        <f t="shared" ca="1" si="33"/>
        <v>0.69726451182219551</v>
      </c>
      <c r="AB255" s="42">
        <f ca="1">VLOOKUP(AA255,'Inputs and Outputs'!B$24:C$33,2)</f>
        <v>3</v>
      </c>
      <c r="AC255" s="42">
        <f t="shared" ca="1" si="34"/>
        <v>0.32585734607561279</v>
      </c>
      <c r="AD255" s="42">
        <f ca="1">ROUND(_xlfn.NORM.INV(AC255,'Inputs and Outputs'!C$19,'Inputs and Outputs'!C$20),0)</f>
        <v>103</v>
      </c>
      <c r="AE255" s="42">
        <v>101</v>
      </c>
      <c r="AF255" s="42">
        <f t="shared" ca="1" si="35"/>
        <v>101</v>
      </c>
      <c r="AG255" s="42">
        <f ca="1">IF(AF255&gt;'Inputs and Outputs'!C$7,AF255-'Inputs and Outputs'!C$7,0)</f>
        <v>1</v>
      </c>
      <c r="AH255" s="43">
        <f ca="1">(AF255*'Inputs and Outputs'!C$8)-(AG255*'Inputs and Outputs'!C$10)</f>
        <v>3840</v>
      </c>
    </row>
    <row r="256" spans="1:34" x14ac:dyDescent="0.35">
      <c r="A256" s="44">
        <v>254</v>
      </c>
      <c r="B256" s="42" t="s">
        <v>24</v>
      </c>
      <c r="C256" s="42">
        <f t="shared" ca="1" si="27"/>
        <v>0.22814717708561982</v>
      </c>
      <c r="D256" s="42">
        <f ca="1">VLOOKUP(C256,'Inputs and Outputs'!B$24:C$33,2,TRUE)</f>
        <v>1</v>
      </c>
      <c r="E256" s="42">
        <f t="shared" ca="1" si="28"/>
        <v>0.40633106128481855</v>
      </c>
      <c r="F256" s="42">
        <f ca="1">ROUND(_xlfn.NORM.INV(E256,'Inputs and Outputs'!C$15,'Inputs and Outputs'!C$16),0)</f>
        <v>100</v>
      </c>
      <c r="G256" s="42">
        <v>101</v>
      </c>
      <c r="H256" s="42">
        <f t="shared" ca="1" si="29"/>
        <v>100</v>
      </c>
      <c r="I256" s="42">
        <f ca="1">IF(H256&gt;'Inputs and Outputs'!C$7,H256-'Inputs and Outputs'!C$7,0)</f>
        <v>0</v>
      </c>
      <c r="J256" s="43">
        <f ca="1">(H256*'Inputs and Outputs'!C$8)-(I256*'Inputs and Outputs'!C$9)</f>
        <v>4000</v>
      </c>
      <c r="M256" s="44">
        <v>254</v>
      </c>
      <c r="N256" s="42" t="s">
        <v>26</v>
      </c>
      <c r="O256" s="42">
        <f t="shared" ca="1" si="30"/>
        <v>0.81659737575431135</v>
      </c>
      <c r="P256" s="42">
        <f ca="1">VLOOKUP(O256,'Inputs and Outputs'!B$24:C$33,2)</f>
        <v>4</v>
      </c>
      <c r="Q256" s="42">
        <f t="shared" ca="1" si="31"/>
        <v>0.66404915109674534</v>
      </c>
      <c r="R256" s="42">
        <f ca="1">ROUND(_xlfn.NORM.INV(Q256,'Inputs and Outputs'!C$17,'Inputs and Outputs'!C$18),0)</f>
        <v>105</v>
      </c>
      <c r="S256" s="42">
        <v>101</v>
      </c>
      <c r="T256" s="42">
        <f t="shared" ca="1" si="32"/>
        <v>101</v>
      </c>
      <c r="U256" s="42">
        <f ca="1">IF(T256&gt;'Inputs and Outputs'!C$7,T256-'Inputs and Outputs'!C$7,0)</f>
        <v>1</v>
      </c>
      <c r="V256" s="43">
        <f ca="1">(T256*'Inputs and Outputs'!C$8)-(U256*'Inputs and Outputs'!C$9)</f>
        <v>4015</v>
      </c>
      <c r="Y256" s="44">
        <v>254</v>
      </c>
      <c r="Z256" s="42" t="s">
        <v>29</v>
      </c>
      <c r="AA256" s="42">
        <f t="shared" ca="1" si="33"/>
        <v>0.46499691905076923</v>
      </c>
      <c r="AB256" s="42">
        <f ca="1">VLOOKUP(AA256,'Inputs and Outputs'!B$24:C$33,2)</f>
        <v>2</v>
      </c>
      <c r="AC256" s="42">
        <f t="shared" ca="1" si="34"/>
        <v>2.0475905222270718E-2</v>
      </c>
      <c r="AD256" s="42">
        <f ca="1">ROUND(_xlfn.NORM.INV(AC256,'Inputs and Outputs'!C$19,'Inputs and Outputs'!C$20),0)</f>
        <v>95</v>
      </c>
      <c r="AE256" s="42">
        <v>101</v>
      </c>
      <c r="AF256" s="42">
        <f t="shared" ca="1" si="35"/>
        <v>95</v>
      </c>
      <c r="AG256" s="42">
        <f ca="1">IF(AF256&gt;'Inputs and Outputs'!C$7,AF256-'Inputs and Outputs'!C$7,0)</f>
        <v>0</v>
      </c>
      <c r="AH256" s="43">
        <f ca="1">(AF256*'Inputs and Outputs'!C$8)-(AG256*'Inputs and Outputs'!C$10)</f>
        <v>3800</v>
      </c>
    </row>
    <row r="257" spans="1:34" x14ac:dyDescent="0.35">
      <c r="A257" s="44">
        <v>255</v>
      </c>
      <c r="B257" s="42" t="s">
        <v>24</v>
      </c>
      <c r="C257" s="42">
        <f t="shared" ca="1" si="27"/>
        <v>0.17052282047472334</v>
      </c>
      <c r="D257" s="42">
        <f ca="1">VLOOKUP(C257,'Inputs and Outputs'!B$24:C$33,2,TRUE)</f>
        <v>0</v>
      </c>
      <c r="E257" s="42">
        <f t="shared" ca="1" si="28"/>
        <v>4.5959872570775051E-2</v>
      </c>
      <c r="F257" s="42">
        <f ca="1">ROUND(_xlfn.NORM.INV(E257,'Inputs and Outputs'!C$15,'Inputs and Outputs'!C$16),0)</f>
        <v>91</v>
      </c>
      <c r="G257" s="42">
        <v>101</v>
      </c>
      <c r="H257" s="42">
        <f t="shared" ca="1" si="29"/>
        <v>91</v>
      </c>
      <c r="I257" s="42">
        <f ca="1">IF(H257&gt;'Inputs and Outputs'!C$7,H257-'Inputs and Outputs'!C$7,0)</f>
        <v>0</v>
      </c>
      <c r="J257" s="43">
        <f ca="1">(H257*'Inputs and Outputs'!C$8)-(I257*'Inputs and Outputs'!C$9)</f>
        <v>3640</v>
      </c>
      <c r="M257" s="44">
        <v>255</v>
      </c>
      <c r="N257" s="42" t="s">
        <v>26</v>
      </c>
      <c r="O257" s="42">
        <f t="shared" ca="1" si="30"/>
        <v>0.17606509209711552</v>
      </c>
      <c r="P257" s="42">
        <f ca="1">VLOOKUP(O257,'Inputs and Outputs'!B$24:C$33,2)</f>
        <v>1</v>
      </c>
      <c r="Q257" s="42">
        <f t="shared" ca="1" si="31"/>
        <v>0.32224383285896208</v>
      </c>
      <c r="R257" s="42">
        <f ca="1">ROUND(_xlfn.NORM.INV(Q257,'Inputs and Outputs'!C$17,'Inputs and Outputs'!C$18),0)</f>
        <v>101</v>
      </c>
      <c r="S257" s="42">
        <v>101</v>
      </c>
      <c r="T257" s="42">
        <f t="shared" ca="1" si="32"/>
        <v>101</v>
      </c>
      <c r="U257" s="42">
        <f ca="1">IF(T257&gt;'Inputs and Outputs'!C$7,T257-'Inputs and Outputs'!C$7,0)</f>
        <v>1</v>
      </c>
      <c r="V257" s="43">
        <f ca="1">(T257*'Inputs and Outputs'!C$8)-(U257*'Inputs and Outputs'!C$9)</f>
        <v>4015</v>
      </c>
      <c r="Y257" s="44">
        <v>255</v>
      </c>
      <c r="Z257" s="42" t="s">
        <v>29</v>
      </c>
      <c r="AA257" s="42">
        <f t="shared" ca="1" si="33"/>
        <v>0.27317992277771652</v>
      </c>
      <c r="AB257" s="42">
        <f ca="1">VLOOKUP(AA257,'Inputs and Outputs'!B$24:C$33,2)</f>
        <v>1</v>
      </c>
      <c r="AC257" s="42">
        <f t="shared" ca="1" si="34"/>
        <v>0.9827902671575971</v>
      </c>
      <c r="AD257" s="42">
        <f ca="1">ROUND(_xlfn.NORM.INV(AC257,'Inputs and Outputs'!C$19,'Inputs and Outputs'!C$20),0)</f>
        <v>116</v>
      </c>
      <c r="AE257" s="42">
        <v>101</v>
      </c>
      <c r="AF257" s="42">
        <f t="shared" ca="1" si="35"/>
        <v>101</v>
      </c>
      <c r="AG257" s="42">
        <f ca="1">IF(AF257&gt;'Inputs and Outputs'!C$7,AF257-'Inputs and Outputs'!C$7,0)</f>
        <v>1</v>
      </c>
      <c r="AH257" s="43">
        <f ca="1">(AF257*'Inputs and Outputs'!C$8)-(AG257*'Inputs and Outputs'!C$10)</f>
        <v>3840</v>
      </c>
    </row>
    <row r="258" spans="1:34" x14ac:dyDescent="0.35">
      <c r="A258" s="44">
        <v>256</v>
      </c>
      <c r="B258" s="42" t="s">
        <v>24</v>
      </c>
      <c r="C258" s="42">
        <f t="shared" ca="1" si="27"/>
        <v>0.35123509814188614</v>
      </c>
      <c r="D258" s="42">
        <f ca="1">VLOOKUP(C258,'Inputs and Outputs'!B$24:C$33,2,TRUE)</f>
        <v>1</v>
      </c>
      <c r="E258" s="42">
        <f t="shared" ca="1" si="28"/>
        <v>0.4048293949730507</v>
      </c>
      <c r="F258" s="42">
        <f ca="1">ROUND(_xlfn.NORM.INV(E258,'Inputs and Outputs'!C$15,'Inputs and Outputs'!C$16),0)</f>
        <v>100</v>
      </c>
      <c r="G258" s="42">
        <v>101</v>
      </c>
      <c r="H258" s="42">
        <f t="shared" ca="1" si="29"/>
        <v>100</v>
      </c>
      <c r="I258" s="42">
        <f ca="1">IF(H258&gt;'Inputs and Outputs'!C$7,H258-'Inputs and Outputs'!C$7,0)</f>
        <v>0</v>
      </c>
      <c r="J258" s="43">
        <f ca="1">(H258*'Inputs and Outputs'!C$8)-(I258*'Inputs and Outputs'!C$9)</f>
        <v>4000</v>
      </c>
      <c r="M258" s="44">
        <v>256</v>
      </c>
      <c r="N258" s="42" t="s">
        <v>26</v>
      </c>
      <c r="O258" s="42">
        <f t="shared" ca="1" si="30"/>
        <v>0.94727887164781455</v>
      </c>
      <c r="P258" s="42">
        <f ca="1">VLOOKUP(O258,'Inputs and Outputs'!B$24:C$33,2)</f>
        <v>6</v>
      </c>
      <c r="Q258" s="42">
        <f t="shared" ca="1" si="31"/>
        <v>0.82371343912841077</v>
      </c>
      <c r="R258" s="42">
        <f ca="1">ROUND(_xlfn.NORM.INV(Q258,'Inputs and Outputs'!C$17,'Inputs and Outputs'!C$18),0)</f>
        <v>108</v>
      </c>
      <c r="S258" s="42">
        <v>101</v>
      </c>
      <c r="T258" s="42">
        <f t="shared" ca="1" si="32"/>
        <v>101</v>
      </c>
      <c r="U258" s="42">
        <f ca="1">IF(T258&gt;'Inputs and Outputs'!C$7,T258-'Inputs and Outputs'!C$7,0)</f>
        <v>1</v>
      </c>
      <c r="V258" s="43">
        <f ca="1">(T258*'Inputs and Outputs'!C$8)-(U258*'Inputs and Outputs'!C$9)</f>
        <v>4015</v>
      </c>
      <c r="Y258" s="44">
        <v>256</v>
      </c>
      <c r="Z258" s="42" t="s">
        <v>29</v>
      </c>
      <c r="AA258" s="42">
        <f t="shared" ca="1" si="33"/>
        <v>0.58161612553176834</v>
      </c>
      <c r="AB258" s="42">
        <f ca="1">VLOOKUP(AA258,'Inputs and Outputs'!B$24:C$33,2)</f>
        <v>2</v>
      </c>
      <c r="AC258" s="42">
        <f t="shared" ca="1" si="34"/>
        <v>0.70468422194128444</v>
      </c>
      <c r="AD258" s="42">
        <f ca="1">ROUND(_xlfn.NORM.INV(AC258,'Inputs and Outputs'!C$19,'Inputs and Outputs'!C$20),0)</f>
        <v>108</v>
      </c>
      <c r="AE258" s="42">
        <v>101</v>
      </c>
      <c r="AF258" s="42">
        <f t="shared" ca="1" si="35"/>
        <v>101</v>
      </c>
      <c r="AG258" s="42">
        <f ca="1">IF(AF258&gt;'Inputs and Outputs'!C$7,AF258-'Inputs and Outputs'!C$7,0)</f>
        <v>1</v>
      </c>
      <c r="AH258" s="43">
        <f ca="1">(AF258*'Inputs and Outputs'!C$8)-(AG258*'Inputs and Outputs'!C$10)</f>
        <v>3840</v>
      </c>
    </row>
    <row r="259" spans="1:34" x14ac:dyDescent="0.35">
      <c r="A259" s="44">
        <v>257</v>
      </c>
      <c r="B259" s="42" t="s">
        <v>24</v>
      </c>
      <c r="C259" s="42">
        <f t="shared" ca="1" si="27"/>
        <v>0.85760318907206345</v>
      </c>
      <c r="D259" s="42">
        <f ca="1">VLOOKUP(C259,'Inputs and Outputs'!B$24:C$33,2,TRUE)</f>
        <v>4</v>
      </c>
      <c r="E259" s="42">
        <f t="shared" ca="1" si="28"/>
        <v>0.95897567215345592</v>
      </c>
      <c r="F259" s="42">
        <f ca="1">ROUND(_xlfn.NORM.INV(E259,'Inputs and Outputs'!C$15,'Inputs and Outputs'!C$16),0)</f>
        <v>111</v>
      </c>
      <c r="G259" s="42">
        <v>101</v>
      </c>
      <c r="H259" s="42">
        <f t="shared" ca="1" si="29"/>
        <v>101</v>
      </c>
      <c r="I259" s="42">
        <f ca="1">IF(H259&gt;'Inputs and Outputs'!C$7,H259-'Inputs and Outputs'!C$7,0)</f>
        <v>1</v>
      </c>
      <c r="J259" s="43">
        <f ca="1">(H259*'Inputs and Outputs'!C$8)-(I259*'Inputs and Outputs'!C$9)</f>
        <v>4015</v>
      </c>
      <c r="M259" s="44">
        <v>257</v>
      </c>
      <c r="N259" s="42" t="s">
        <v>26</v>
      </c>
      <c r="O259" s="42">
        <f t="shared" ca="1" si="30"/>
        <v>0.52580072280540358</v>
      </c>
      <c r="P259" s="42">
        <f ca="1">VLOOKUP(O259,'Inputs and Outputs'!B$24:C$33,2)</f>
        <v>2</v>
      </c>
      <c r="Q259" s="42">
        <f t="shared" ca="1" si="31"/>
        <v>0.30975477083331404</v>
      </c>
      <c r="R259" s="42">
        <f ca="1">ROUND(_xlfn.NORM.INV(Q259,'Inputs and Outputs'!C$17,'Inputs and Outputs'!C$18),0)</f>
        <v>101</v>
      </c>
      <c r="S259" s="42">
        <v>101</v>
      </c>
      <c r="T259" s="42">
        <f t="shared" ca="1" si="32"/>
        <v>101</v>
      </c>
      <c r="U259" s="42">
        <f ca="1">IF(T259&gt;'Inputs and Outputs'!C$7,T259-'Inputs and Outputs'!C$7,0)</f>
        <v>1</v>
      </c>
      <c r="V259" s="43">
        <f ca="1">(T259*'Inputs and Outputs'!C$8)-(U259*'Inputs and Outputs'!C$9)</f>
        <v>4015</v>
      </c>
      <c r="Y259" s="44">
        <v>257</v>
      </c>
      <c r="Z259" s="42" t="s">
        <v>29</v>
      </c>
      <c r="AA259" s="42">
        <f t="shared" ca="1" si="33"/>
        <v>0.29216203123602835</v>
      </c>
      <c r="AB259" s="42">
        <f ca="1">VLOOKUP(AA259,'Inputs and Outputs'!B$24:C$33,2)</f>
        <v>1</v>
      </c>
      <c r="AC259" s="42">
        <f t="shared" ca="1" si="34"/>
        <v>0.91577960184121265</v>
      </c>
      <c r="AD259" s="42">
        <f ca="1">ROUND(_xlfn.NORM.INV(AC259,'Inputs and Outputs'!C$19,'Inputs and Outputs'!C$20),0)</f>
        <v>112</v>
      </c>
      <c r="AE259" s="42">
        <v>101</v>
      </c>
      <c r="AF259" s="42">
        <f t="shared" ca="1" si="35"/>
        <v>101</v>
      </c>
      <c r="AG259" s="42">
        <f ca="1">IF(AF259&gt;'Inputs and Outputs'!C$7,AF259-'Inputs and Outputs'!C$7,0)</f>
        <v>1</v>
      </c>
      <c r="AH259" s="43">
        <f ca="1">(AF259*'Inputs and Outputs'!C$8)-(AG259*'Inputs and Outputs'!C$10)</f>
        <v>3840</v>
      </c>
    </row>
    <row r="260" spans="1:34" x14ac:dyDescent="0.35">
      <c r="A260" s="44">
        <v>258</v>
      </c>
      <c r="B260" s="42" t="s">
        <v>24</v>
      </c>
      <c r="C260" s="42">
        <f t="shared" ref="C260:C323" ca="1" si="36">RAND()</f>
        <v>1.9137964108880468E-2</v>
      </c>
      <c r="D260" s="42">
        <f ca="1">VLOOKUP(C260,'Inputs and Outputs'!B$24:C$33,2,TRUE)</f>
        <v>0</v>
      </c>
      <c r="E260" s="42">
        <f t="shared" ref="E260:E323" ca="1" si="37">RAND()</f>
        <v>0.74276634630103766</v>
      </c>
      <c r="F260" s="42">
        <f ca="1">ROUND(_xlfn.NORM.INV(E260,'Inputs and Outputs'!C$15,'Inputs and Outputs'!C$16),0)</f>
        <v>105</v>
      </c>
      <c r="G260" s="42">
        <v>101</v>
      </c>
      <c r="H260" s="42">
        <f t="shared" ref="H260:H323" ca="1" si="38">MIN(F260,G260)</f>
        <v>101</v>
      </c>
      <c r="I260" s="42">
        <f ca="1">IF(H260&gt;'Inputs and Outputs'!C$7,H260-'Inputs and Outputs'!C$7,0)</f>
        <v>1</v>
      </c>
      <c r="J260" s="43">
        <f ca="1">(H260*'Inputs and Outputs'!C$8)-(I260*'Inputs and Outputs'!C$9)</f>
        <v>4015</v>
      </c>
      <c r="M260" s="44">
        <v>258</v>
      </c>
      <c r="N260" s="42" t="s">
        <v>26</v>
      </c>
      <c r="O260" s="42">
        <f t="shared" ref="O260:O323" ca="1" si="39">RAND()</f>
        <v>0.75196624593819095</v>
      </c>
      <c r="P260" s="42">
        <f ca="1">VLOOKUP(O260,'Inputs and Outputs'!B$24:C$33,2)</f>
        <v>3</v>
      </c>
      <c r="Q260" s="42">
        <f t="shared" ref="Q260:Q323" ca="1" si="40">RAND()</f>
        <v>0.34611087803723917</v>
      </c>
      <c r="R260" s="42">
        <f ca="1">ROUND(_xlfn.NORM.INV(Q260,'Inputs and Outputs'!C$17,'Inputs and Outputs'!C$18),0)</f>
        <v>101</v>
      </c>
      <c r="S260" s="42">
        <v>101</v>
      </c>
      <c r="T260" s="42">
        <f t="shared" ref="T260:T323" ca="1" si="41">MIN(R260:S260)</f>
        <v>101</v>
      </c>
      <c r="U260" s="42">
        <f ca="1">IF(T260&gt;'Inputs and Outputs'!C$7,T260-'Inputs and Outputs'!C$7,0)</f>
        <v>1</v>
      </c>
      <c r="V260" s="43">
        <f ca="1">(T260*'Inputs and Outputs'!C$8)-(U260*'Inputs and Outputs'!C$9)</f>
        <v>4015</v>
      </c>
      <c r="Y260" s="44">
        <v>258</v>
      </c>
      <c r="Z260" s="42" t="s">
        <v>29</v>
      </c>
      <c r="AA260" s="42">
        <f t="shared" ref="AA260:AA323" ca="1" si="42">RAND()</f>
        <v>0.49762367927727269</v>
      </c>
      <c r="AB260" s="42">
        <f ca="1">VLOOKUP(AA260,'Inputs and Outputs'!B$24:C$33,2)</f>
        <v>2</v>
      </c>
      <c r="AC260" s="42">
        <f t="shared" ref="AC260:AC323" ca="1" si="43">RAND()</f>
        <v>0.93866856546508948</v>
      </c>
      <c r="AD260" s="42">
        <f ca="1">ROUND(_xlfn.NORM.INV(AC260,'Inputs and Outputs'!C$19,'Inputs and Outputs'!C$20),0)</f>
        <v>113</v>
      </c>
      <c r="AE260" s="42">
        <v>101</v>
      </c>
      <c r="AF260" s="42">
        <f t="shared" ref="AF260:AF323" ca="1" si="44">MIN(AD260:AE260)</f>
        <v>101</v>
      </c>
      <c r="AG260" s="42">
        <f ca="1">IF(AF260&gt;'Inputs and Outputs'!C$7,AF260-'Inputs and Outputs'!C$7,0)</f>
        <v>1</v>
      </c>
      <c r="AH260" s="43">
        <f ca="1">(AF260*'Inputs and Outputs'!C$8)-(AG260*'Inputs and Outputs'!C$10)</f>
        <v>3840</v>
      </c>
    </row>
    <row r="261" spans="1:34" x14ac:dyDescent="0.35">
      <c r="A261" s="44">
        <v>259</v>
      </c>
      <c r="B261" s="42" t="s">
        <v>24</v>
      </c>
      <c r="C261" s="42">
        <f t="shared" ca="1" si="36"/>
        <v>0.817694787435714</v>
      </c>
      <c r="D261" s="42">
        <f ca="1">VLOOKUP(C261,'Inputs and Outputs'!B$24:C$33,2,TRUE)</f>
        <v>4</v>
      </c>
      <c r="E261" s="42">
        <f t="shared" ca="1" si="37"/>
        <v>0.33046946382634157</v>
      </c>
      <c r="F261" s="42">
        <f ca="1">ROUND(_xlfn.NORM.INV(E261,'Inputs and Outputs'!C$15,'Inputs and Outputs'!C$16),0)</f>
        <v>98</v>
      </c>
      <c r="G261" s="42">
        <v>101</v>
      </c>
      <c r="H261" s="42">
        <f t="shared" ca="1" si="38"/>
        <v>98</v>
      </c>
      <c r="I261" s="42">
        <f ca="1">IF(H261&gt;'Inputs and Outputs'!C$7,H261-'Inputs and Outputs'!C$7,0)</f>
        <v>0</v>
      </c>
      <c r="J261" s="43">
        <f ca="1">(H261*'Inputs and Outputs'!C$8)-(I261*'Inputs and Outputs'!C$9)</f>
        <v>3920</v>
      </c>
      <c r="M261" s="44">
        <v>259</v>
      </c>
      <c r="N261" s="42" t="s">
        <v>26</v>
      </c>
      <c r="O261" s="42">
        <f t="shared" ca="1" si="39"/>
        <v>0.26452070613207512</v>
      </c>
      <c r="P261" s="42">
        <f ca="1">VLOOKUP(O261,'Inputs and Outputs'!B$24:C$33,2)</f>
        <v>1</v>
      </c>
      <c r="Q261" s="42">
        <f t="shared" ca="1" si="40"/>
        <v>0.45508779069410121</v>
      </c>
      <c r="R261" s="42">
        <f ca="1">ROUND(_xlfn.NORM.INV(Q261,'Inputs and Outputs'!C$17,'Inputs and Outputs'!C$18),0)</f>
        <v>102</v>
      </c>
      <c r="S261" s="42">
        <v>101</v>
      </c>
      <c r="T261" s="42">
        <f t="shared" ca="1" si="41"/>
        <v>101</v>
      </c>
      <c r="U261" s="42">
        <f ca="1">IF(T261&gt;'Inputs and Outputs'!C$7,T261-'Inputs and Outputs'!C$7,0)</f>
        <v>1</v>
      </c>
      <c r="V261" s="43">
        <f ca="1">(T261*'Inputs and Outputs'!C$8)-(U261*'Inputs and Outputs'!C$9)</f>
        <v>4015</v>
      </c>
      <c r="Y261" s="44">
        <v>259</v>
      </c>
      <c r="Z261" s="42" t="s">
        <v>29</v>
      </c>
      <c r="AA261" s="42">
        <f t="shared" ca="1" si="42"/>
        <v>0.82345335169170752</v>
      </c>
      <c r="AB261" s="42">
        <f ca="1">VLOOKUP(AA261,'Inputs and Outputs'!B$24:C$33,2)</f>
        <v>4</v>
      </c>
      <c r="AC261" s="42">
        <f t="shared" ca="1" si="43"/>
        <v>0.8666395607525762</v>
      </c>
      <c r="AD261" s="42">
        <f ca="1">ROUND(_xlfn.NORM.INV(AC261,'Inputs and Outputs'!C$19,'Inputs and Outputs'!C$20),0)</f>
        <v>111</v>
      </c>
      <c r="AE261" s="42">
        <v>101</v>
      </c>
      <c r="AF261" s="42">
        <f t="shared" ca="1" si="44"/>
        <v>101</v>
      </c>
      <c r="AG261" s="42">
        <f ca="1">IF(AF261&gt;'Inputs and Outputs'!C$7,AF261-'Inputs and Outputs'!C$7,0)</f>
        <v>1</v>
      </c>
      <c r="AH261" s="43">
        <f ca="1">(AF261*'Inputs and Outputs'!C$8)-(AG261*'Inputs and Outputs'!C$10)</f>
        <v>3840</v>
      </c>
    </row>
    <row r="262" spans="1:34" x14ac:dyDescent="0.35">
      <c r="A262" s="44">
        <v>260</v>
      </c>
      <c r="B262" s="42" t="s">
        <v>24</v>
      </c>
      <c r="C262" s="42">
        <f t="shared" ca="1" si="36"/>
        <v>0.4513790797895878</v>
      </c>
      <c r="D262" s="42">
        <f ca="1">VLOOKUP(C262,'Inputs and Outputs'!B$24:C$33,2,TRUE)</f>
        <v>2</v>
      </c>
      <c r="E262" s="42">
        <f t="shared" ca="1" si="37"/>
        <v>0.46289991566912259</v>
      </c>
      <c r="F262" s="42">
        <f ca="1">ROUND(_xlfn.NORM.INV(E262,'Inputs and Outputs'!C$15,'Inputs and Outputs'!C$16),0)</f>
        <v>100</v>
      </c>
      <c r="G262" s="42">
        <v>101</v>
      </c>
      <c r="H262" s="42">
        <f t="shared" ca="1" si="38"/>
        <v>100</v>
      </c>
      <c r="I262" s="42">
        <f ca="1">IF(H262&gt;'Inputs and Outputs'!C$7,H262-'Inputs and Outputs'!C$7,0)</f>
        <v>0</v>
      </c>
      <c r="J262" s="43">
        <f ca="1">(H262*'Inputs and Outputs'!C$8)-(I262*'Inputs and Outputs'!C$9)</f>
        <v>4000</v>
      </c>
      <c r="M262" s="44">
        <v>260</v>
      </c>
      <c r="N262" s="42" t="s">
        <v>26</v>
      </c>
      <c r="O262" s="42">
        <f t="shared" ca="1" si="39"/>
        <v>2.8896416870556552E-2</v>
      </c>
      <c r="P262" s="42">
        <f ca="1">VLOOKUP(O262,'Inputs and Outputs'!B$24:C$33,2)</f>
        <v>0</v>
      </c>
      <c r="Q262" s="42">
        <f t="shared" ca="1" si="40"/>
        <v>7.0595600416094251E-2</v>
      </c>
      <c r="R262" s="42">
        <f ca="1">ROUND(_xlfn.NORM.INV(Q262,'Inputs and Outputs'!C$17,'Inputs and Outputs'!C$18),0)</f>
        <v>96</v>
      </c>
      <c r="S262" s="42">
        <v>101</v>
      </c>
      <c r="T262" s="42">
        <f t="shared" ca="1" si="41"/>
        <v>96</v>
      </c>
      <c r="U262" s="42">
        <f ca="1">IF(T262&gt;'Inputs and Outputs'!C$7,T262-'Inputs and Outputs'!C$7,0)</f>
        <v>0</v>
      </c>
      <c r="V262" s="43">
        <f ca="1">(T262*'Inputs and Outputs'!C$8)-(U262*'Inputs and Outputs'!C$9)</f>
        <v>3840</v>
      </c>
      <c r="Y262" s="44">
        <v>260</v>
      </c>
      <c r="Z262" s="42" t="s">
        <v>29</v>
      </c>
      <c r="AA262" s="42">
        <f t="shared" ca="1" si="42"/>
        <v>0.8910334557483125</v>
      </c>
      <c r="AB262" s="42">
        <f ca="1">VLOOKUP(AA262,'Inputs and Outputs'!B$24:C$33,2)</f>
        <v>5</v>
      </c>
      <c r="AC262" s="42">
        <f t="shared" ca="1" si="43"/>
        <v>0.18518368386875883</v>
      </c>
      <c r="AD262" s="42">
        <f ca="1">ROUND(_xlfn.NORM.INV(AC262,'Inputs and Outputs'!C$19,'Inputs and Outputs'!C$20),0)</f>
        <v>101</v>
      </c>
      <c r="AE262" s="42">
        <v>101</v>
      </c>
      <c r="AF262" s="42">
        <f t="shared" ca="1" si="44"/>
        <v>101</v>
      </c>
      <c r="AG262" s="42">
        <f ca="1">IF(AF262&gt;'Inputs and Outputs'!C$7,AF262-'Inputs and Outputs'!C$7,0)</f>
        <v>1</v>
      </c>
      <c r="AH262" s="43">
        <f ca="1">(AF262*'Inputs and Outputs'!C$8)-(AG262*'Inputs and Outputs'!C$10)</f>
        <v>3840</v>
      </c>
    </row>
    <row r="263" spans="1:34" x14ac:dyDescent="0.35">
      <c r="A263" s="44">
        <v>261</v>
      </c>
      <c r="B263" s="42" t="s">
        <v>24</v>
      </c>
      <c r="C263" s="42">
        <f t="shared" ca="1" si="36"/>
        <v>0.82830522782292981</v>
      </c>
      <c r="D263" s="42">
        <f ca="1">VLOOKUP(C263,'Inputs and Outputs'!B$24:C$33,2,TRUE)</f>
        <v>4</v>
      </c>
      <c r="E263" s="42">
        <f t="shared" ca="1" si="37"/>
        <v>0.79606204065122554</v>
      </c>
      <c r="F263" s="42">
        <f ca="1">ROUND(_xlfn.NORM.INV(E263,'Inputs and Outputs'!C$15,'Inputs and Outputs'!C$16),0)</f>
        <v>106</v>
      </c>
      <c r="G263" s="42">
        <v>101</v>
      </c>
      <c r="H263" s="42">
        <f t="shared" ca="1" si="38"/>
        <v>101</v>
      </c>
      <c r="I263" s="42">
        <f ca="1">IF(H263&gt;'Inputs and Outputs'!C$7,H263-'Inputs and Outputs'!C$7,0)</f>
        <v>1</v>
      </c>
      <c r="J263" s="43">
        <f ca="1">(H263*'Inputs and Outputs'!C$8)-(I263*'Inputs and Outputs'!C$9)</f>
        <v>4015</v>
      </c>
      <c r="M263" s="44">
        <v>261</v>
      </c>
      <c r="N263" s="42" t="s">
        <v>26</v>
      </c>
      <c r="O263" s="42">
        <f t="shared" ca="1" si="39"/>
        <v>0.63099873043354382</v>
      </c>
      <c r="P263" s="42">
        <f ca="1">VLOOKUP(O263,'Inputs and Outputs'!B$24:C$33,2)</f>
        <v>3</v>
      </c>
      <c r="Q263" s="42">
        <f t="shared" ca="1" si="40"/>
        <v>0.77745213737309593</v>
      </c>
      <c r="R263" s="42">
        <f ca="1">ROUND(_xlfn.NORM.INV(Q263,'Inputs and Outputs'!C$17,'Inputs and Outputs'!C$18),0)</f>
        <v>107</v>
      </c>
      <c r="S263" s="42">
        <v>101</v>
      </c>
      <c r="T263" s="42">
        <f t="shared" ca="1" si="41"/>
        <v>101</v>
      </c>
      <c r="U263" s="42">
        <f ca="1">IF(T263&gt;'Inputs and Outputs'!C$7,T263-'Inputs and Outputs'!C$7,0)</f>
        <v>1</v>
      </c>
      <c r="V263" s="43">
        <f ca="1">(T263*'Inputs and Outputs'!C$8)-(U263*'Inputs and Outputs'!C$9)</f>
        <v>4015</v>
      </c>
      <c r="Y263" s="44">
        <v>261</v>
      </c>
      <c r="Z263" s="42" t="s">
        <v>29</v>
      </c>
      <c r="AA263" s="42">
        <f t="shared" ca="1" si="42"/>
        <v>0.97316361870388612</v>
      </c>
      <c r="AB263" s="42">
        <f ca="1">VLOOKUP(AA263,'Inputs and Outputs'!B$24:C$33,2)</f>
        <v>6</v>
      </c>
      <c r="AC263" s="42">
        <f t="shared" ca="1" si="43"/>
        <v>5.8762784994939032E-2</v>
      </c>
      <c r="AD263" s="42">
        <f ca="1">ROUND(_xlfn.NORM.INV(AC263,'Inputs and Outputs'!C$19,'Inputs and Outputs'!C$20),0)</f>
        <v>97</v>
      </c>
      <c r="AE263" s="42">
        <v>101</v>
      </c>
      <c r="AF263" s="42">
        <f t="shared" ca="1" si="44"/>
        <v>97</v>
      </c>
      <c r="AG263" s="42">
        <f ca="1">IF(AF263&gt;'Inputs and Outputs'!C$7,AF263-'Inputs and Outputs'!C$7,0)</f>
        <v>0</v>
      </c>
      <c r="AH263" s="43">
        <f ca="1">(AF263*'Inputs and Outputs'!C$8)-(AG263*'Inputs and Outputs'!C$10)</f>
        <v>3880</v>
      </c>
    </row>
    <row r="264" spans="1:34" x14ac:dyDescent="0.35">
      <c r="A264" s="44">
        <v>262</v>
      </c>
      <c r="B264" s="42" t="s">
        <v>24</v>
      </c>
      <c r="C264" s="42">
        <f t="shared" ca="1" si="36"/>
        <v>0.88507800324165586</v>
      </c>
      <c r="D264" s="42">
        <f ca="1">VLOOKUP(C264,'Inputs and Outputs'!B$24:C$33,2,TRUE)</f>
        <v>5</v>
      </c>
      <c r="E264" s="42">
        <f t="shared" ca="1" si="37"/>
        <v>8.1633743338502707E-2</v>
      </c>
      <c r="F264" s="42">
        <f ca="1">ROUND(_xlfn.NORM.INV(E264,'Inputs and Outputs'!C$15,'Inputs and Outputs'!C$16),0)</f>
        <v>93</v>
      </c>
      <c r="G264" s="42">
        <v>101</v>
      </c>
      <c r="H264" s="42">
        <f t="shared" ca="1" si="38"/>
        <v>93</v>
      </c>
      <c r="I264" s="42">
        <f ca="1">IF(H264&gt;'Inputs and Outputs'!C$7,H264-'Inputs and Outputs'!C$7,0)</f>
        <v>0</v>
      </c>
      <c r="J264" s="43">
        <f ca="1">(H264*'Inputs and Outputs'!C$8)-(I264*'Inputs and Outputs'!C$9)</f>
        <v>3720</v>
      </c>
      <c r="M264" s="44">
        <v>262</v>
      </c>
      <c r="N264" s="42" t="s">
        <v>26</v>
      </c>
      <c r="O264" s="42">
        <f t="shared" ca="1" si="39"/>
        <v>2.2461409041907188E-2</v>
      </c>
      <c r="P264" s="42">
        <f ca="1">VLOOKUP(O264,'Inputs and Outputs'!B$24:C$33,2)</f>
        <v>0</v>
      </c>
      <c r="Q264" s="42">
        <f t="shared" ca="1" si="40"/>
        <v>0.14345952657848304</v>
      </c>
      <c r="R264" s="42">
        <f ca="1">ROUND(_xlfn.NORM.INV(Q264,'Inputs and Outputs'!C$17,'Inputs and Outputs'!C$18),0)</f>
        <v>98</v>
      </c>
      <c r="S264" s="42">
        <v>101</v>
      </c>
      <c r="T264" s="42">
        <f t="shared" ca="1" si="41"/>
        <v>98</v>
      </c>
      <c r="U264" s="42">
        <f ca="1">IF(T264&gt;'Inputs and Outputs'!C$7,T264-'Inputs and Outputs'!C$7,0)</f>
        <v>0</v>
      </c>
      <c r="V264" s="43">
        <f ca="1">(T264*'Inputs and Outputs'!C$8)-(U264*'Inputs and Outputs'!C$9)</f>
        <v>3920</v>
      </c>
      <c r="Y264" s="44">
        <v>262</v>
      </c>
      <c r="Z264" s="42" t="s">
        <v>29</v>
      </c>
      <c r="AA264" s="42">
        <f t="shared" ca="1" si="42"/>
        <v>0.36082740931958823</v>
      </c>
      <c r="AB264" s="42">
        <f ca="1">VLOOKUP(AA264,'Inputs and Outputs'!B$24:C$33,2)</f>
        <v>1</v>
      </c>
      <c r="AC264" s="42">
        <f t="shared" ca="1" si="43"/>
        <v>0.41563784579189123</v>
      </c>
      <c r="AD264" s="42">
        <f ca="1">ROUND(_xlfn.NORM.INV(AC264,'Inputs and Outputs'!C$19,'Inputs and Outputs'!C$20),0)</f>
        <v>104</v>
      </c>
      <c r="AE264" s="42">
        <v>101</v>
      </c>
      <c r="AF264" s="42">
        <f t="shared" ca="1" si="44"/>
        <v>101</v>
      </c>
      <c r="AG264" s="42">
        <f ca="1">IF(AF264&gt;'Inputs and Outputs'!C$7,AF264-'Inputs and Outputs'!C$7,0)</f>
        <v>1</v>
      </c>
      <c r="AH264" s="43">
        <f ca="1">(AF264*'Inputs and Outputs'!C$8)-(AG264*'Inputs and Outputs'!C$10)</f>
        <v>3840</v>
      </c>
    </row>
    <row r="265" spans="1:34" x14ac:dyDescent="0.35">
      <c r="A265" s="44">
        <v>263</v>
      </c>
      <c r="B265" s="42" t="s">
        <v>24</v>
      </c>
      <c r="C265" s="42">
        <f t="shared" ca="1" si="36"/>
        <v>0.71427304932792091</v>
      </c>
      <c r="D265" s="42">
        <f ca="1">VLOOKUP(C265,'Inputs and Outputs'!B$24:C$33,2,TRUE)</f>
        <v>3</v>
      </c>
      <c r="E265" s="42">
        <f t="shared" ca="1" si="37"/>
        <v>0.65934052408047927</v>
      </c>
      <c r="F265" s="42">
        <f ca="1">ROUND(_xlfn.NORM.INV(E265,'Inputs and Outputs'!C$15,'Inputs and Outputs'!C$16),0)</f>
        <v>103</v>
      </c>
      <c r="G265" s="42">
        <v>101</v>
      </c>
      <c r="H265" s="42">
        <f t="shared" ca="1" si="38"/>
        <v>101</v>
      </c>
      <c r="I265" s="42">
        <f ca="1">IF(H265&gt;'Inputs and Outputs'!C$7,H265-'Inputs and Outputs'!C$7,0)</f>
        <v>1</v>
      </c>
      <c r="J265" s="43">
        <f ca="1">(H265*'Inputs and Outputs'!C$8)-(I265*'Inputs and Outputs'!C$9)</f>
        <v>4015</v>
      </c>
      <c r="M265" s="44">
        <v>263</v>
      </c>
      <c r="N265" s="42" t="s">
        <v>26</v>
      </c>
      <c r="O265" s="42">
        <f t="shared" ca="1" si="39"/>
        <v>0.46145516321419311</v>
      </c>
      <c r="P265" s="42">
        <f ca="1">VLOOKUP(O265,'Inputs and Outputs'!B$24:C$33,2)</f>
        <v>2</v>
      </c>
      <c r="Q265" s="42">
        <f t="shared" ca="1" si="40"/>
        <v>0.26322111120796832</v>
      </c>
      <c r="R265" s="42">
        <f ca="1">ROUND(_xlfn.NORM.INV(Q265,'Inputs and Outputs'!C$17,'Inputs and Outputs'!C$18),0)</f>
        <v>100</v>
      </c>
      <c r="S265" s="42">
        <v>101</v>
      </c>
      <c r="T265" s="42">
        <f t="shared" ca="1" si="41"/>
        <v>100</v>
      </c>
      <c r="U265" s="42">
        <f ca="1">IF(T265&gt;'Inputs and Outputs'!C$7,T265-'Inputs and Outputs'!C$7,0)</f>
        <v>0</v>
      </c>
      <c r="V265" s="43">
        <f ca="1">(T265*'Inputs and Outputs'!C$8)-(U265*'Inputs and Outputs'!C$9)</f>
        <v>4000</v>
      </c>
      <c r="Y265" s="44">
        <v>263</v>
      </c>
      <c r="Z265" s="42" t="s">
        <v>29</v>
      </c>
      <c r="AA265" s="42">
        <f t="shared" ca="1" si="42"/>
        <v>0.90933867684487502</v>
      </c>
      <c r="AB265" s="42">
        <f ca="1">VLOOKUP(AA265,'Inputs and Outputs'!B$24:C$33,2)</f>
        <v>5</v>
      </c>
      <c r="AC265" s="42">
        <f t="shared" ca="1" si="43"/>
        <v>0.69464416726372391</v>
      </c>
      <c r="AD265" s="42">
        <f ca="1">ROUND(_xlfn.NORM.INV(AC265,'Inputs and Outputs'!C$19,'Inputs and Outputs'!C$20),0)</f>
        <v>108</v>
      </c>
      <c r="AE265" s="42">
        <v>101</v>
      </c>
      <c r="AF265" s="42">
        <f t="shared" ca="1" si="44"/>
        <v>101</v>
      </c>
      <c r="AG265" s="42">
        <f ca="1">IF(AF265&gt;'Inputs and Outputs'!C$7,AF265-'Inputs and Outputs'!C$7,0)</f>
        <v>1</v>
      </c>
      <c r="AH265" s="43">
        <f ca="1">(AF265*'Inputs and Outputs'!C$8)-(AG265*'Inputs and Outputs'!C$10)</f>
        <v>3840</v>
      </c>
    </row>
    <row r="266" spans="1:34" x14ac:dyDescent="0.35">
      <c r="A266" s="44">
        <v>264</v>
      </c>
      <c r="B266" s="42" t="s">
        <v>24</v>
      </c>
      <c r="C266" s="42">
        <f t="shared" ca="1" si="36"/>
        <v>0.27029126878801757</v>
      </c>
      <c r="D266" s="42">
        <f ca="1">VLOOKUP(C266,'Inputs and Outputs'!B$24:C$33,2,TRUE)</f>
        <v>1</v>
      </c>
      <c r="E266" s="42">
        <f t="shared" ca="1" si="37"/>
        <v>0.73495808440973109</v>
      </c>
      <c r="F266" s="42">
        <f ca="1">ROUND(_xlfn.NORM.INV(E266,'Inputs and Outputs'!C$15,'Inputs and Outputs'!C$16),0)</f>
        <v>105</v>
      </c>
      <c r="G266" s="42">
        <v>101</v>
      </c>
      <c r="H266" s="42">
        <f t="shared" ca="1" si="38"/>
        <v>101</v>
      </c>
      <c r="I266" s="42">
        <f ca="1">IF(H266&gt;'Inputs and Outputs'!C$7,H266-'Inputs and Outputs'!C$7,0)</f>
        <v>1</v>
      </c>
      <c r="J266" s="43">
        <f ca="1">(H266*'Inputs and Outputs'!C$8)-(I266*'Inputs and Outputs'!C$9)</f>
        <v>4015</v>
      </c>
      <c r="M266" s="44">
        <v>264</v>
      </c>
      <c r="N266" s="42" t="s">
        <v>26</v>
      </c>
      <c r="O266" s="42">
        <f t="shared" ca="1" si="39"/>
        <v>0.67377396868836081</v>
      </c>
      <c r="P266" s="42">
        <f ca="1">VLOOKUP(O266,'Inputs and Outputs'!B$24:C$33,2)</f>
        <v>3</v>
      </c>
      <c r="Q266" s="42">
        <f t="shared" ca="1" si="40"/>
        <v>0.92723992187170468</v>
      </c>
      <c r="R266" s="42">
        <f ca="1">ROUND(_xlfn.NORM.INV(Q266,'Inputs and Outputs'!C$17,'Inputs and Outputs'!C$18),0)</f>
        <v>110</v>
      </c>
      <c r="S266" s="42">
        <v>101</v>
      </c>
      <c r="T266" s="42">
        <f t="shared" ca="1" si="41"/>
        <v>101</v>
      </c>
      <c r="U266" s="42">
        <f ca="1">IF(T266&gt;'Inputs and Outputs'!C$7,T266-'Inputs and Outputs'!C$7,0)</f>
        <v>1</v>
      </c>
      <c r="V266" s="43">
        <f ca="1">(T266*'Inputs and Outputs'!C$8)-(U266*'Inputs and Outputs'!C$9)</f>
        <v>4015</v>
      </c>
      <c r="Y266" s="44">
        <v>264</v>
      </c>
      <c r="Z266" s="42" t="s">
        <v>29</v>
      </c>
      <c r="AA266" s="42">
        <f t="shared" ca="1" si="42"/>
        <v>0.42038922461416495</v>
      </c>
      <c r="AB266" s="42">
        <f ca="1">VLOOKUP(AA266,'Inputs and Outputs'!B$24:C$33,2)</f>
        <v>2</v>
      </c>
      <c r="AC266" s="42">
        <f t="shared" ca="1" si="43"/>
        <v>0.46821361277592033</v>
      </c>
      <c r="AD266" s="42">
        <f ca="1">ROUND(_xlfn.NORM.INV(AC266,'Inputs and Outputs'!C$19,'Inputs and Outputs'!C$20),0)</f>
        <v>105</v>
      </c>
      <c r="AE266" s="42">
        <v>101</v>
      </c>
      <c r="AF266" s="42">
        <f t="shared" ca="1" si="44"/>
        <v>101</v>
      </c>
      <c r="AG266" s="42">
        <f ca="1">IF(AF266&gt;'Inputs and Outputs'!C$7,AF266-'Inputs and Outputs'!C$7,0)</f>
        <v>1</v>
      </c>
      <c r="AH266" s="43">
        <f ca="1">(AF266*'Inputs and Outputs'!C$8)-(AG266*'Inputs and Outputs'!C$10)</f>
        <v>3840</v>
      </c>
    </row>
    <row r="267" spans="1:34" x14ac:dyDescent="0.35">
      <c r="A267" s="44">
        <v>265</v>
      </c>
      <c r="B267" s="42" t="s">
        <v>24</v>
      </c>
      <c r="C267" s="42">
        <f t="shared" ca="1" si="36"/>
        <v>0.52729148335719211</v>
      </c>
      <c r="D267" s="42">
        <f ca="1">VLOOKUP(C267,'Inputs and Outputs'!B$24:C$33,2,TRUE)</f>
        <v>2</v>
      </c>
      <c r="E267" s="42">
        <f t="shared" ca="1" si="37"/>
        <v>0.99829868973218683</v>
      </c>
      <c r="F267" s="42">
        <f ca="1">ROUND(_xlfn.NORM.INV(E267,'Inputs and Outputs'!C$15,'Inputs and Outputs'!C$16),0)</f>
        <v>119</v>
      </c>
      <c r="G267" s="42">
        <v>101</v>
      </c>
      <c r="H267" s="42">
        <f t="shared" ca="1" si="38"/>
        <v>101</v>
      </c>
      <c r="I267" s="42">
        <f ca="1">IF(H267&gt;'Inputs and Outputs'!C$7,H267-'Inputs and Outputs'!C$7,0)</f>
        <v>1</v>
      </c>
      <c r="J267" s="43">
        <f ca="1">(H267*'Inputs and Outputs'!C$8)-(I267*'Inputs and Outputs'!C$9)</f>
        <v>4015</v>
      </c>
      <c r="M267" s="44">
        <v>265</v>
      </c>
      <c r="N267" s="42" t="s">
        <v>26</v>
      </c>
      <c r="O267" s="42">
        <f t="shared" ca="1" si="39"/>
        <v>9.410796865095894E-2</v>
      </c>
      <c r="P267" s="42">
        <f ca="1">VLOOKUP(O267,'Inputs and Outputs'!B$24:C$33,2)</f>
        <v>0</v>
      </c>
      <c r="Q267" s="42">
        <f t="shared" ca="1" si="40"/>
        <v>0.54954082854091524</v>
      </c>
      <c r="R267" s="42">
        <f ca="1">ROUND(_xlfn.NORM.INV(Q267,'Inputs and Outputs'!C$17,'Inputs and Outputs'!C$18),0)</f>
        <v>104</v>
      </c>
      <c r="S267" s="42">
        <v>101</v>
      </c>
      <c r="T267" s="42">
        <f t="shared" ca="1" si="41"/>
        <v>101</v>
      </c>
      <c r="U267" s="42">
        <f ca="1">IF(T267&gt;'Inputs and Outputs'!C$7,T267-'Inputs and Outputs'!C$7,0)</f>
        <v>1</v>
      </c>
      <c r="V267" s="43">
        <f ca="1">(T267*'Inputs and Outputs'!C$8)-(U267*'Inputs and Outputs'!C$9)</f>
        <v>4015</v>
      </c>
      <c r="Y267" s="44">
        <v>265</v>
      </c>
      <c r="Z267" s="42" t="s">
        <v>29</v>
      </c>
      <c r="AA267" s="42">
        <f t="shared" ca="1" si="42"/>
        <v>0.11216610771747959</v>
      </c>
      <c r="AB267" s="42">
        <f ca="1">VLOOKUP(AA267,'Inputs and Outputs'!B$24:C$33,2)</f>
        <v>0</v>
      </c>
      <c r="AC267" s="42">
        <f t="shared" ca="1" si="43"/>
        <v>0.90262454233178779</v>
      </c>
      <c r="AD267" s="42">
        <f ca="1">ROUND(_xlfn.NORM.INV(AC267,'Inputs and Outputs'!C$19,'Inputs and Outputs'!C$20),0)</f>
        <v>111</v>
      </c>
      <c r="AE267" s="42">
        <v>101</v>
      </c>
      <c r="AF267" s="42">
        <f t="shared" ca="1" si="44"/>
        <v>101</v>
      </c>
      <c r="AG267" s="42">
        <f ca="1">IF(AF267&gt;'Inputs and Outputs'!C$7,AF267-'Inputs and Outputs'!C$7,0)</f>
        <v>1</v>
      </c>
      <c r="AH267" s="43">
        <f ca="1">(AF267*'Inputs and Outputs'!C$8)-(AG267*'Inputs and Outputs'!C$10)</f>
        <v>3840</v>
      </c>
    </row>
    <row r="268" spans="1:34" x14ac:dyDescent="0.35">
      <c r="A268" s="44">
        <v>266</v>
      </c>
      <c r="B268" s="42" t="s">
        <v>24</v>
      </c>
      <c r="C268" s="42">
        <f t="shared" ca="1" si="36"/>
        <v>0.8803676300575326</v>
      </c>
      <c r="D268" s="42">
        <f ca="1">VLOOKUP(C268,'Inputs and Outputs'!B$24:C$33,2,TRUE)</f>
        <v>5</v>
      </c>
      <c r="E268" s="42">
        <f t="shared" ca="1" si="37"/>
        <v>0.98046586647339229</v>
      </c>
      <c r="F268" s="42">
        <f ca="1">ROUND(_xlfn.NORM.INV(E268,'Inputs and Outputs'!C$15,'Inputs and Outputs'!C$16),0)</f>
        <v>113</v>
      </c>
      <c r="G268" s="42">
        <v>101</v>
      </c>
      <c r="H268" s="42">
        <f t="shared" ca="1" si="38"/>
        <v>101</v>
      </c>
      <c r="I268" s="42">
        <f ca="1">IF(H268&gt;'Inputs and Outputs'!C$7,H268-'Inputs and Outputs'!C$7,0)</f>
        <v>1</v>
      </c>
      <c r="J268" s="43">
        <f ca="1">(H268*'Inputs and Outputs'!C$8)-(I268*'Inputs and Outputs'!C$9)</f>
        <v>4015</v>
      </c>
      <c r="M268" s="44">
        <v>266</v>
      </c>
      <c r="N268" s="42" t="s">
        <v>26</v>
      </c>
      <c r="O268" s="42">
        <f t="shared" ca="1" si="39"/>
        <v>0.45957289261971379</v>
      </c>
      <c r="P268" s="42">
        <f ca="1">VLOOKUP(O268,'Inputs and Outputs'!B$24:C$33,2)</f>
        <v>2</v>
      </c>
      <c r="Q268" s="42">
        <f t="shared" ca="1" si="40"/>
        <v>0.27504145616116726</v>
      </c>
      <c r="R268" s="42">
        <f ca="1">ROUND(_xlfn.NORM.INV(Q268,'Inputs and Outputs'!C$17,'Inputs and Outputs'!C$18),0)</f>
        <v>100</v>
      </c>
      <c r="S268" s="42">
        <v>101</v>
      </c>
      <c r="T268" s="42">
        <f t="shared" ca="1" si="41"/>
        <v>100</v>
      </c>
      <c r="U268" s="42">
        <f ca="1">IF(T268&gt;'Inputs and Outputs'!C$7,T268-'Inputs and Outputs'!C$7,0)</f>
        <v>0</v>
      </c>
      <c r="V268" s="43">
        <f ca="1">(T268*'Inputs and Outputs'!C$8)-(U268*'Inputs and Outputs'!C$9)</f>
        <v>4000</v>
      </c>
      <c r="Y268" s="44">
        <v>266</v>
      </c>
      <c r="Z268" s="42" t="s">
        <v>29</v>
      </c>
      <c r="AA268" s="42">
        <f t="shared" ca="1" si="42"/>
        <v>0.74812425144288686</v>
      </c>
      <c r="AB268" s="42">
        <f ca="1">VLOOKUP(AA268,'Inputs and Outputs'!B$24:C$33,2)</f>
        <v>3</v>
      </c>
      <c r="AC268" s="42">
        <f t="shared" ca="1" si="43"/>
        <v>0.57626634718799585</v>
      </c>
      <c r="AD268" s="42">
        <f ca="1">ROUND(_xlfn.NORM.INV(AC268,'Inputs and Outputs'!C$19,'Inputs and Outputs'!C$20),0)</f>
        <v>106</v>
      </c>
      <c r="AE268" s="42">
        <v>101</v>
      </c>
      <c r="AF268" s="42">
        <f t="shared" ca="1" si="44"/>
        <v>101</v>
      </c>
      <c r="AG268" s="42">
        <f ca="1">IF(AF268&gt;'Inputs and Outputs'!C$7,AF268-'Inputs and Outputs'!C$7,0)</f>
        <v>1</v>
      </c>
      <c r="AH268" s="43">
        <f ca="1">(AF268*'Inputs and Outputs'!C$8)-(AG268*'Inputs and Outputs'!C$10)</f>
        <v>3840</v>
      </c>
    </row>
    <row r="269" spans="1:34" x14ac:dyDescent="0.35">
      <c r="A269" s="44">
        <v>267</v>
      </c>
      <c r="B269" s="42" t="s">
        <v>24</v>
      </c>
      <c r="C269" s="42">
        <f t="shared" ca="1" si="36"/>
        <v>0.29325718414043622</v>
      </c>
      <c r="D269" s="42">
        <f ca="1">VLOOKUP(C269,'Inputs and Outputs'!B$24:C$33,2,TRUE)</f>
        <v>1</v>
      </c>
      <c r="E269" s="42">
        <f t="shared" ca="1" si="37"/>
        <v>8.2880653809558891E-2</v>
      </c>
      <c r="F269" s="42">
        <f ca="1">ROUND(_xlfn.NORM.INV(E269,'Inputs and Outputs'!C$15,'Inputs and Outputs'!C$16),0)</f>
        <v>93</v>
      </c>
      <c r="G269" s="42">
        <v>101</v>
      </c>
      <c r="H269" s="42">
        <f t="shared" ca="1" si="38"/>
        <v>93</v>
      </c>
      <c r="I269" s="42">
        <f ca="1">IF(H269&gt;'Inputs and Outputs'!C$7,H269-'Inputs and Outputs'!C$7,0)</f>
        <v>0</v>
      </c>
      <c r="J269" s="43">
        <f ca="1">(H269*'Inputs and Outputs'!C$8)-(I269*'Inputs and Outputs'!C$9)</f>
        <v>3720</v>
      </c>
      <c r="M269" s="44">
        <v>267</v>
      </c>
      <c r="N269" s="42" t="s">
        <v>26</v>
      </c>
      <c r="O269" s="42">
        <f t="shared" ca="1" si="39"/>
        <v>0.85890047307680584</v>
      </c>
      <c r="P269" s="42">
        <f ca="1">VLOOKUP(O269,'Inputs and Outputs'!B$24:C$33,2)</f>
        <v>4</v>
      </c>
      <c r="Q269" s="42">
        <f t="shared" ca="1" si="40"/>
        <v>0.50240723207762794</v>
      </c>
      <c r="R269" s="42">
        <f ca="1">ROUND(_xlfn.NORM.INV(Q269,'Inputs and Outputs'!C$17,'Inputs and Outputs'!C$18),0)</f>
        <v>103</v>
      </c>
      <c r="S269" s="42">
        <v>101</v>
      </c>
      <c r="T269" s="42">
        <f t="shared" ca="1" si="41"/>
        <v>101</v>
      </c>
      <c r="U269" s="42">
        <f ca="1">IF(T269&gt;'Inputs and Outputs'!C$7,T269-'Inputs and Outputs'!C$7,0)</f>
        <v>1</v>
      </c>
      <c r="V269" s="43">
        <f ca="1">(T269*'Inputs and Outputs'!C$8)-(U269*'Inputs and Outputs'!C$9)</f>
        <v>4015</v>
      </c>
      <c r="Y269" s="44">
        <v>267</v>
      </c>
      <c r="Z269" s="42" t="s">
        <v>29</v>
      </c>
      <c r="AA269" s="42">
        <f t="shared" ca="1" si="42"/>
        <v>0.30686637782965209</v>
      </c>
      <c r="AB269" s="42">
        <f ca="1">VLOOKUP(AA269,'Inputs and Outputs'!B$24:C$33,2)</f>
        <v>1</v>
      </c>
      <c r="AC269" s="42">
        <f t="shared" ca="1" si="43"/>
        <v>0.84892507264268802</v>
      </c>
      <c r="AD269" s="42">
        <f ca="1">ROUND(_xlfn.NORM.INV(AC269,'Inputs and Outputs'!C$19,'Inputs and Outputs'!C$20),0)</f>
        <v>110</v>
      </c>
      <c r="AE269" s="42">
        <v>101</v>
      </c>
      <c r="AF269" s="42">
        <f t="shared" ca="1" si="44"/>
        <v>101</v>
      </c>
      <c r="AG269" s="42">
        <f ca="1">IF(AF269&gt;'Inputs and Outputs'!C$7,AF269-'Inputs and Outputs'!C$7,0)</f>
        <v>1</v>
      </c>
      <c r="AH269" s="43">
        <f ca="1">(AF269*'Inputs and Outputs'!C$8)-(AG269*'Inputs and Outputs'!C$10)</f>
        <v>3840</v>
      </c>
    </row>
    <row r="270" spans="1:34" x14ac:dyDescent="0.35">
      <c r="A270" s="44">
        <v>268</v>
      </c>
      <c r="B270" s="42" t="s">
        <v>24</v>
      </c>
      <c r="C270" s="42">
        <f t="shared" ca="1" si="36"/>
        <v>9.6511053976144123E-2</v>
      </c>
      <c r="D270" s="42">
        <f ca="1">VLOOKUP(C270,'Inputs and Outputs'!B$24:C$33,2,TRUE)</f>
        <v>0</v>
      </c>
      <c r="E270" s="42">
        <f t="shared" ca="1" si="37"/>
        <v>0.47368254651436947</v>
      </c>
      <c r="F270" s="42">
        <f ca="1">ROUND(_xlfn.NORM.INV(E270,'Inputs and Outputs'!C$15,'Inputs and Outputs'!C$16),0)</f>
        <v>101</v>
      </c>
      <c r="G270" s="42">
        <v>101</v>
      </c>
      <c r="H270" s="42">
        <f t="shared" ca="1" si="38"/>
        <v>101</v>
      </c>
      <c r="I270" s="42">
        <f ca="1">IF(H270&gt;'Inputs and Outputs'!C$7,H270-'Inputs and Outputs'!C$7,0)</f>
        <v>1</v>
      </c>
      <c r="J270" s="43">
        <f ca="1">(H270*'Inputs and Outputs'!C$8)-(I270*'Inputs and Outputs'!C$9)</f>
        <v>4015</v>
      </c>
      <c r="M270" s="44">
        <v>268</v>
      </c>
      <c r="N270" s="42" t="s">
        <v>26</v>
      </c>
      <c r="O270" s="42">
        <f t="shared" ca="1" si="39"/>
        <v>0.44522906044321708</v>
      </c>
      <c r="P270" s="42">
        <f ca="1">VLOOKUP(O270,'Inputs and Outputs'!B$24:C$33,2)</f>
        <v>2</v>
      </c>
      <c r="Q270" s="42">
        <f t="shared" ca="1" si="40"/>
        <v>0.82082858498290034</v>
      </c>
      <c r="R270" s="42">
        <f ca="1">ROUND(_xlfn.NORM.INV(Q270,'Inputs and Outputs'!C$17,'Inputs and Outputs'!C$18),0)</f>
        <v>108</v>
      </c>
      <c r="S270" s="42">
        <v>101</v>
      </c>
      <c r="T270" s="42">
        <f t="shared" ca="1" si="41"/>
        <v>101</v>
      </c>
      <c r="U270" s="42">
        <f ca="1">IF(T270&gt;'Inputs and Outputs'!C$7,T270-'Inputs and Outputs'!C$7,0)</f>
        <v>1</v>
      </c>
      <c r="V270" s="43">
        <f ca="1">(T270*'Inputs and Outputs'!C$8)-(U270*'Inputs and Outputs'!C$9)</f>
        <v>4015</v>
      </c>
      <c r="Y270" s="44">
        <v>268</v>
      </c>
      <c r="Z270" s="42" t="s">
        <v>29</v>
      </c>
      <c r="AA270" s="42">
        <f t="shared" ca="1" si="42"/>
        <v>0.88372818513838747</v>
      </c>
      <c r="AB270" s="42">
        <f ca="1">VLOOKUP(AA270,'Inputs and Outputs'!B$24:C$33,2)</f>
        <v>5</v>
      </c>
      <c r="AC270" s="42">
        <f t="shared" ca="1" si="43"/>
        <v>0.89465905147302371</v>
      </c>
      <c r="AD270" s="42">
        <f ca="1">ROUND(_xlfn.NORM.INV(AC270,'Inputs and Outputs'!C$19,'Inputs and Outputs'!C$20),0)</f>
        <v>111</v>
      </c>
      <c r="AE270" s="42">
        <v>101</v>
      </c>
      <c r="AF270" s="42">
        <f t="shared" ca="1" si="44"/>
        <v>101</v>
      </c>
      <c r="AG270" s="42">
        <f ca="1">IF(AF270&gt;'Inputs and Outputs'!C$7,AF270-'Inputs and Outputs'!C$7,0)</f>
        <v>1</v>
      </c>
      <c r="AH270" s="43">
        <f ca="1">(AF270*'Inputs and Outputs'!C$8)-(AG270*'Inputs and Outputs'!C$10)</f>
        <v>3840</v>
      </c>
    </row>
    <row r="271" spans="1:34" x14ac:dyDescent="0.35">
      <c r="A271" s="44">
        <v>269</v>
      </c>
      <c r="B271" s="42" t="s">
        <v>24</v>
      </c>
      <c r="C271" s="42">
        <f t="shared" ca="1" si="36"/>
        <v>0.98389187945244172</v>
      </c>
      <c r="D271" s="42">
        <f ca="1">VLOOKUP(C271,'Inputs and Outputs'!B$24:C$33,2,TRUE)</f>
        <v>7</v>
      </c>
      <c r="E271" s="42">
        <f t="shared" ca="1" si="37"/>
        <v>0.58768826340437408</v>
      </c>
      <c r="F271" s="42">
        <f ca="1">ROUND(_xlfn.NORM.INV(E271,'Inputs and Outputs'!C$15,'Inputs and Outputs'!C$16),0)</f>
        <v>102</v>
      </c>
      <c r="G271" s="42">
        <v>101</v>
      </c>
      <c r="H271" s="42">
        <f t="shared" ca="1" si="38"/>
        <v>101</v>
      </c>
      <c r="I271" s="42">
        <f ca="1">IF(H271&gt;'Inputs and Outputs'!C$7,H271-'Inputs and Outputs'!C$7,0)</f>
        <v>1</v>
      </c>
      <c r="J271" s="43">
        <f ca="1">(H271*'Inputs and Outputs'!C$8)-(I271*'Inputs and Outputs'!C$9)</f>
        <v>4015</v>
      </c>
      <c r="M271" s="44">
        <v>269</v>
      </c>
      <c r="N271" s="42" t="s">
        <v>26</v>
      </c>
      <c r="O271" s="42">
        <f t="shared" ca="1" si="39"/>
        <v>0.68271002561416516</v>
      </c>
      <c r="P271" s="42">
        <f ca="1">VLOOKUP(O271,'Inputs and Outputs'!B$24:C$33,2)</f>
        <v>3</v>
      </c>
      <c r="Q271" s="42">
        <f t="shared" ca="1" si="40"/>
        <v>0.2329846124806163</v>
      </c>
      <c r="R271" s="42">
        <f ca="1">ROUND(_xlfn.NORM.INV(Q271,'Inputs and Outputs'!C$17,'Inputs and Outputs'!C$18),0)</f>
        <v>99</v>
      </c>
      <c r="S271" s="42">
        <v>101</v>
      </c>
      <c r="T271" s="42">
        <f t="shared" ca="1" si="41"/>
        <v>99</v>
      </c>
      <c r="U271" s="42">
        <f ca="1">IF(T271&gt;'Inputs and Outputs'!C$7,T271-'Inputs and Outputs'!C$7,0)</f>
        <v>0</v>
      </c>
      <c r="V271" s="43">
        <f ca="1">(T271*'Inputs and Outputs'!C$8)-(U271*'Inputs and Outputs'!C$9)</f>
        <v>3960</v>
      </c>
      <c r="Y271" s="44">
        <v>269</v>
      </c>
      <c r="Z271" s="42" t="s">
        <v>29</v>
      </c>
      <c r="AA271" s="42">
        <f t="shared" ca="1" si="42"/>
        <v>0.35937538683567061</v>
      </c>
      <c r="AB271" s="42">
        <f ca="1">VLOOKUP(AA271,'Inputs and Outputs'!B$24:C$33,2)</f>
        <v>1</v>
      </c>
      <c r="AC271" s="42">
        <f t="shared" ca="1" si="43"/>
        <v>0.82227894886310526</v>
      </c>
      <c r="AD271" s="42">
        <f ca="1">ROUND(_xlfn.NORM.INV(AC271,'Inputs and Outputs'!C$19,'Inputs and Outputs'!C$20),0)</f>
        <v>110</v>
      </c>
      <c r="AE271" s="42">
        <v>101</v>
      </c>
      <c r="AF271" s="42">
        <f t="shared" ca="1" si="44"/>
        <v>101</v>
      </c>
      <c r="AG271" s="42">
        <f ca="1">IF(AF271&gt;'Inputs and Outputs'!C$7,AF271-'Inputs and Outputs'!C$7,0)</f>
        <v>1</v>
      </c>
      <c r="AH271" s="43">
        <f ca="1">(AF271*'Inputs and Outputs'!C$8)-(AG271*'Inputs and Outputs'!C$10)</f>
        <v>3840</v>
      </c>
    </row>
    <row r="272" spans="1:34" x14ac:dyDescent="0.35">
      <c r="A272" s="44">
        <v>270</v>
      </c>
      <c r="B272" s="42" t="s">
        <v>24</v>
      </c>
      <c r="C272" s="42">
        <f t="shared" ca="1" si="36"/>
        <v>0.5451069848711243</v>
      </c>
      <c r="D272" s="42">
        <f ca="1">VLOOKUP(C272,'Inputs and Outputs'!B$24:C$33,2,TRUE)</f>
        <v>2</v>
      </c>
      <c r="E272" s="42">
        <f t="shared" ca="1" si="37"/>
        <v>0.57873220309858731</v>
      </c>
      <c r="F272" s="42">
        <f ca="1">ROUND(_xlfn.NORM.INV(E272,'Inputs and Outputs'!C$15,'Inputs and Outputs'!C$16),0)</f>
        <v>102</v>
      </c>
      <c r="G272" s="42">
        <v>101</v>
      </c>
      <c r="H272" s="42">
        <f t="shared" ca="1" si="38"/>
        <v>101</v>
      </c>
      <c r="I272" s="42">
        <f ca="1">IF(H272&gt;'Inputs and Outputs'!C$7,H272-'Inputs and Outputs'!C$7,0)</f>
        <v>1</v>
      </c>
      <c r="J272" s="43">
        <f ca="1">(H272*'Inputs and Outputs'!C$8)-(I272*'Inputs and Outputs'!C$9)</f>
        <v>4015</v>
      </c>
      <c r="M272" s="44">
        <v>270</v>
      </c>
      <c r="N272" s="42" t="s">
        <v>26</v>
      </c>
      <c r="O272" s="42">
        <f t="shared" ca="1" si="39"/>
        <v>0.31812599440956324</v>
      </c>
      <c r="P272" s="42">
        <f ca="1">VLOOKUP(O272,'Inputs and Outputs'!B$24:C$33,2)</f>
        <v>1</v>
      </c>
      <c r="Q272" s="42">
        <f t="shared" ca="1" si="40"/>
        <v>0.20948040207123875</v>
      </c>
      <c r="R272" s="42">
        <f ca="1">ROUND(_xlfn.NORM.INV(Q272,'Inputs and Outputs'!C$17,'Inputs and Outputs'!C$18),0)</f>
        <v>99</v>
      </c>
      <c r="S272" s="42">
        <v>101</v>
      </c>
      <c r="T272" s="42">
        <f t="shared" ca="1" si="41"/>
        <v>99</v>
      </c>
      <c r="U272" s="42">
        <f ca="1">IF(T272&gt;'Inputs and Outputs'!C$7,T272-'Inputs and Outputs'!C$7,0)</f>
        <v>0</v>
      </c>
      <c r="V272" s="43">
        <f ca="1">(T272*'Inputs and Outputs'!C$8)-(U272*'Inputs and Outputs'!C$9)</f>
        <v>3960</v>
      </c>
      <c r="Y272" s="44">
        <v>270</v>
      </c>
      <c r="Z272" s="42" t="s">
        <v>29</v>
      </c>
      <c r="AA272" s="42">
        <f t="shared" ca="1" si="42"/>
        <v>0.26682121645212065</v>
      </c>
      <c r="AB272" s="42">
        <f ca="1">VLOOKUP(AA272,'Inputs and Outputs'!B$24:C$33,2)</f>
        <v>1</v>
      </c>
      <c r="AC272" s="42">
        <f t="shared" ca="1" si="43"/>
        <v>0.67223858738132158</v>
      </c>
      <c r="AD272" s="42">
        <f ca="1">ROUND(_xlfn.NORM.INV(AC272,'Inputs and Outputs'!C$19,'Inputs and Outputs'!C$20),0)</f>
        <v>107</v>
      </c>
      <c r="AE272" s="42">
        <v>101</v>
      </c>
      <c r="AF272" s="42">
        <f t="shared" ca="1" si="44"/>
        <v>101</v>
      </c>
      <c r="AG272" s="42">
        <f ca="1">IF(AF272&gt;'Inputs and Outputs'!C$7,AF272-'Inputs and Outputs'!C$7,0)</f>
        <v>1</v>
      </c>
      <c r="AH272" s="43">
        <f ca="1">(AF272*'Inputs and Outputs'!C$8)-(AG272*'Inputs and Outputs'!C$10)</f>
        <v>3840</v>
      </c>
    </row>
    <row r="273" spans="1:34" x14ac:dyDescent="0.35">
      <c r="A273" s="44">
        <v>271</v>
      </c>
      <c r="B273" s="42" t="s">
        <v>24</v>
      </c>
      <c r="C273" s="42">
        <f t="shared" ca="1" si="36"/>
        <v>0.89346074459573277</v>
      </c>
      <c r="D273" s="42">
        <f ca="1">VLOOKUP(C273,'Inputs and Outputs'!B$24:C$33,2,TRUE)</f>
        <v>5</v>
      </c>
      <c r="E273" s="42">
        <f t="shared" ca="1" si="37"/>
        <v>8.4060339582017085E-2</v>
      </c>
      <c r="F273" s="42">
        <f ca="1">ROUND(_xlfn.NORM.INV(E273,'Inputs and Outputs'!C$15,'Inputs and Outputs'!C$16),0)</f>
        <v>93</v>
      </c>
      <c r="G273" s="42">
        <v>101</v>
      </c>
      <c r="H273" s="42">
        <f t="shared" ca="1" si="38"/>
        <v>93</v>
      </c>
      <c r="I273" s="42">
        <f ca="1">IF(H273&gt;'Inputs and Outputs'!C$7,H273-'Inputs and Outputs'!C$7,0)</f>
        <v>0</v>
      </c>
      <c r="J273" s="43">
        <f ca="1">(H273*'Inputs and Outputs'!C$8)-(I273*'Inputs and Outputs'!C$9)</f>
        <v>3720</v>
      </c>
      <c r="M273" s="44">
        <v>271</v>
      </c>
      <c r="N273" s="42" t="s">
        <v>26</v>
      </c>
      <c r="O273" s="42">
        <f t="shared" ca="1" si="39"/>
        <v>0.91347417796973562</v>
      </c>
      <c r="P273" s="42">
        <f ca="1">VLOOKUP(O273,'Inputs and Outputs'!B$24:C$33,2)</f>
        <v>5</v>
      </c>
      <c r="Q273" s="42">
        <f t="shared" ca="1" si="40"/>
        <v>5.4502321304637946E-2</v>
      </c>
      <c r="R273" s="42">
        <f ca="1">ROUND(_xlfn.NORM.INV(Q273,'Inputs and Outputs'!C$17,'Inputs and Outputs'!C$18),0)</f>
        <v>95</v>
      </c>
      <c r="S273" s="42">
        <v>101</v>
      </c>
      <c r="T273" s="42">
        <f t="shared" ca="1" si="41"/>
        <v>95</v>
      </c>
      <c r="U273" s="42">
        <f ca="1">IF(T273&gt;'Inputs and Outputs'!C$7,T273-'Inputs and Outputs'!C$7,0)</f>
        <v>0</v>
      </c>
      <c r="V273" s="43">
        <f ca="1">(T273*'Inputs and Outputs'!C$8)-(U273*'Inputs and Outputs'!C$9)</f>
        <v>3800</v>
      </c>
      <c r="Y273" s="44">
        <v>271</v>
      </c>
      <c r="Z273" s="42" t="s">
        <v>29</v>
      </c>
      <c r="AA273" s="42">
        <f t="shared" ca="1" si="42"/>
        <v>0.99140906670188889</v>
      </c>
      <c r="AB273" s="42">
        <f ca="1">VLOOKUP(AA273,'Inputs and Outputs'!B$24:C$33,2)</f>
        <v>8</v>
      </c>
      <c r="AC273" s="42">
        <f t="shared" ca="1" si="43"/>
        <v>7.4293258789423833E-2</v>
      </c>
      <c r="AD273" s="42">
        <f ca="1">ROUND(_xlfn.NORM.INV(AC273,'Inputs and Outputs'!C$19,'Inputs and Outputs'!C$20),0)</f>
        <v>98</v>
      </c>
      <c r="AE273" s="42">
        <v>101</v>
      </c>
      <c r="AF273" s="42">
        <f t="shared" ca="1" si="44"/>
        <v>98</v>
      </c>
      <c r="AG273" s="42">
        <f ca="1">IF(AF273&gt;'Inputs and Outputs'!C$7,AF273-'Inputs and Outputs'!C$7,0)</f>
        <v>0</v>
      </c>
      <c r="AH273" s="43">
        <f ca="1">(AF273*'Inputs and Outputs'!C$8)-(AG273*'Inputs and Outputs'!C$10)</f>
        <v>3920</v>
      </c>
    </row>
    <row r="274" spans="1:34" x14ac:dyDescent="0.35">
      <c r="A274" s="44">
        <v>272</v>
      </c>
      <c r="B274" s="42" t="s">
        <v>24</v>
      </c>
      <c r="C274" s="42">
        <f t="shared" ca="1" si="36"/>
        <v>0.39655550453003985</v>
      </c>
      <c r="D274" s="42">
        <f ca="1">VLOOKUP(C274,'Inputs and Outputs'!B$24:C$33,2,TRUE)</f>
        <v>2</v>
      </c>
      <c r="E274" s="42">
        <f t="shared" ca="1" si="37"/>
        <v>0.49312229614578729</v>
      </c>
      <c r="F274" s="42">
        <f ca="1">ROUND(_xlfn.NORM.INV(E274,'Inputs and Outputs'!C$15,'Inputs and Outputs'!C$16),0)</f>
        <v>101</v>
      </c>
      <c r="G274" s="42">
        <v>101</v>
      </c>
      <c r="H274" s="42">
        <f t="shared" ca="1" si="38"/>
        <v>101</v>
      </c>
      <c r="I274" s="42">
        <f ca="1">IF(H274&gt;'Inputs and Outputs'!C$7,H274-'Inputs and Outputs'!C$7,0)</f>
        <v>1</v>
      </c>
      <c r="J274" s="43">
        <f ca="1">(H274*'Inputs and Outputs'!C$8)-(I274*'Inputs and Outputs'!C$9)</f>
        <v>4015</v>
      </c>
      <c r="M274" s="44">
        <v>272</v>
      </c>
      <c r="N274" s="42" t="s">
        <v>26</v>
      </c>
      <c r="O274" s="42">
        <f t="shared" ca="1" si="39"/>
        <v>1.0885550208551864E-2</v>
      </c>
      <c r="P274" s="42">
        <f ca="1">VLOOKUP(O274,'Inputs and Outputs'!B$24:C$33,2)</f>
        <v>0</v>
      </c>
      <c r="Q274" s="42">
        <f t="shared" ca="1" si="40"/>
        <v>0.26238565521661217</v>
      </c>
      <c r="R274" s="42">
        <f ca="1">ROUND(_xlfn.NORM.INV(Q274,'Inputs and Outputs'!C$17,'Inputs and Outputs'!C$18),0)</f>
        <v>100</v>
      </c>
      <c r="S274" s="42">
        <v>101</v>
      </c>
      <c r="T274" s="42">
        <f t="shared" ca="1" si="41"/>
        <v>100</v>
      </c>
      <c r="U274" s="42">
        <f ca="1">IF(T274&gt;'Inputs and Outputs'!C$7,T274-'Inputs and Outputs'!C$7,0)</f>
        <v>0</v>
      </c>
      <c r="V274" s="43">
        <f ca="1">(T274*'Inputs and Outputs'!C$8)-(U274*'Inputs and Outputs'!C$9)</f>
        <v>4000</v>
      </c>
      <c r="Y274" s="44">
        <v>272</v>
      </c>
      <c r="Z274" s="42" t="s">
        <v>29</v>
      </c>
      <c r="AA274" s="42">
        <f t="shared" ca="1" si="42"/>
        <v>0.74243198409435307</v>
      </c>
      <c r="AB274" s="42">
        <f ca="1">VLOOKUP(AA274,'Inputs and Outputs'!B$24:C$33,2)</f>
        <v>3</v>
      </c>
      <c r="AC274" s="42">
        <f t="shared" ca="1" si="43"/>
        <v>0.51048666946271182</v>
      </c>
      <c r="AD274" s="42">
        <f ca="1">ROUND(_xlfn.NORM.INV(AC274,'Inputs and Outputs'!C$19,'Inputs and Outputs'!C$20),0)</f>
        <v>105</v>
      </c>
      <c r="AE274" s="42">
        <v>101</v>
      </c>
      <c r="AF274" s="42">
        <f t="shared" ca="1" si="44"/>
        <v>101</v>
      </c>
      <c r="AG274" s="42">
        <f ca="1">IF(AF274&gt;'Inputs and Outputs'!C$7,AF274-'Inputs and Outputs'!C$7,0)</f>
        <v>1</v>
      </c>
      <c r="AH274" s="43">
        <f ca="1">(AF274*'Inputs and Outputs'!C$8)-(AG274*'Inputs and Outputs'!C$10)</f>
        <v>3840</v>
      </c>
    </row>
    <row r="275" spans="1:34" x14ac:dyDescent="0.35">
      <c r="A275" s="44">
        <v>273</v>
      </c>
      <c r="B275" s="42" t="s">
        <v>24</v>
      </c>
      <c r="C275" s="42">
        <f t="shared" ca="1" si="36"/>
        <v>0.12814828555729063</v>
      </c>
      <c r="D275" s="42">
        <f ca="1">VLOOKUP(C275,'Inputs and Outputs'!B$24:C$33,2,TRUE)</f>
        <v>0</v>
      </c>
      <c r="E275" s="42">
        <f t="shared" ca="1" si="37"/>
        <v>0.98070744762460604</v>
      </c>
      <c r="F275" s="42">
        <f ca="1">ROUND(_xlfn.NORM.INV(E275,'Inputs and Outputs'!C$15,'Inputs and Outputs'!C$16),0)</f>
        <v>113</v>
      </c>
      <c r="G275" s="42">
        <v>101</v>
      </c>
      <c r="H275" s="42">
        <f t="shared" ca="1" si="38"/>
        <v>101</v>
      </c>
      <c r="I275" s="42">
        <f ca="1">IF(H275&gt;'Inputs and Outputs'!C$7,H275-'Inputs and Outputs'!C$7,0)</f>
        <v>1</v>
      </c>
      <c r="J275" s="43">
        <f ca="1">(H275*'Inputs and Outputs'!C$8)-(I275*'Inputs and Outputs'!C$9)</f>
        <v>4015</v>
      </c>
      <c r="M275" s="44">
        <v>273</v>
      </c>
      <c r="N275" s="42" t="s">
        <v>26</v>
      </c>
      <c r="O275" s="42">
        <f t="shared" ca="1" si="39"/>
        <v>0.13871507491986512</v>
      </c>
      <c r="P275" s="42">
        <f ca="1">VLOOKUP(O275,'Inputs and Outputs'!B$24:C$33,2)</f>
        <v>0</v>
      </c>
      <c r="Q275" s="42">
        <f t="shared" ca="1" si="40"/>
        <v>0.37800616076410709</v>
      </c>
      <c r="R275" s="42">
        <f ca="1">ROUND(_xlfn.NORM.INV(Q275,'Inputs and Outputs'!C$17,'Inputs and Outputs'!C$18),0)</f>
        <v>101</v>
      </c>
      <c r="S275" s="42">
        <v>101</v>
      </c>
      <c r="T275" s="42">
        <f t="shared" ca="1" si="41"/>
        <v>101</v>
      </c>
      <c r="U275" s="42">
        <f ca="1">IF(T275&gt;'Inputs and Outputs'!C$7,T275-'Inputs and Outputs'!C$7,0)</f>
        <v>1</v>
      </c>
      <c r="V275" s="43">
        <f ca="1">(T275*'Inputs and Outputs'!C$8)-(U275*'Inputs and Outputs'!C$9)</f>
        <v>4015</v>
      </c>
      <c r="Y275" s="44">
        <v>273</v>
      </c>
      <c r="Z275" s="42" t="s">
        <v>29</v>
      </c>
      <c r="AA275" s="42">
        <f t="shared" ca="1" si="42"/>
        <v>0.55568764298905393</v>
      </c>
      <c r="AB275" s="42">
        <f ca="1">VLOOKUP(AA275,'Inputs and Outputs'!B$24:C$33,2)</f>
        <v>2</v>
      </c>
      <c r="AC275" s="42">
        <f t="shared" ca="1" si="43"/>
        <v>0.27076361902165058</v>
      </c>
      <c r="AD275" s="42">
        <f ca="1">ROUND(_xlfn.NORM.INV(AC275,'Inputs and Outputs'!C$19,'Inputs and Outputs'!C$20),0)</f>
        <v>102</v>
      </c>
      <c r="AE275" s="42">
        <v>101</v>
      </c>
      <c r="AF275" s="42">
        <f t="shared" ca="1" si="44"/>
        <v>101</v>
      </c>
      <c r="AG275" s="42">
        <f ca="1">IF(AF275&gt;'Inputs and Outputs'!C$7,AF275-'Inputs and Outputs'!C$7,0)</f>
        <v>1</v>
      </c>
      <c r="AH275" s="43">
        <f ca="1">(AF275*'Inputs and Outputs'!C$8)-(AG275*'Inputs and Outputs'!C$10)</f>
        <v>3840</v>
      </c>
    </row>
    <row r="276" spans="1:34" x14ac:dyDescent="0.35">
      <c r="A276" s="44">
        <v>274</v>
      </c>
      <c r="B276" s="42" t="s">
        <v>24</v>
      </c>
      <c r="C276" s="42">
        <f t="shared" ca="1" si="36"/>
        <v>0.24902563330000904</v>
      </c>
      <c r="D276" s="42">
        <f ca="1">VLOOKUP(C276,'Inputs and Outputs'!B$24:C$33,2,TRUE)</f>
        <v>1</v>
      </c>
      <c r="E276" s="42">
        <f t="shared" ca="1" si="37"/>
        <v>0.67325982970573384</v>
      </c>
      <c r="F276" s="42">
        <f ca="1">ROUND(_xlfn.NORM.INV(E276,'Inputs and Outputs'!C$15,'Inputs and Outputs'!C$16),0)</f>
        <v>104</v>
      </c>
      <c r="G276" s="42">
        <v>101</v>
      </c>
      <c r="H276" s="42">
        <f t="shared" ca="1" si="38"/>
        <v>101</v>
      </c>
      <c r="I276" s="42">
        <f ca="1">IF(H276&gt;'Inputs and Outputs'!C$7,H276-'Inputs and Outputs'!C$7,0)</f>
        <v>1</v>
      </c>
      <c r="J276" s="43">
        <f ca="1">(H276*'Inputs and Outputs'!C$8)-(I276*'Inputs and Outputs'!C$9)</f>
        <v>4015</v>
      </c>
      <c r="M276" s="44">
        <v>274</v>
      </c>
      <c r="N276" s="42" t="s">
        <v>26</v>
      </c>
      <c r="O276" s="42">
        <f t="shared" ca="1" si="39"/>
        <v>0.5002489249083133</v>
      </c>
      <c r="P276" s="42">
        <f ca="1">VLOOKUP(O276,'Inputs and Outputs'!B$24:C$33,2)</f>
        <v>2</v>
      </c>
      <c r="Q276" s="42">
        <f t="shared" ca="1" si="40"/>
        <v>0.97673925158757346</v>
      </c>
      <c r="R276" s="42">
        <f ca="1">ROUND(_xlfn.NORM.INV(Q276,'Inputs and Outputs'!C$17,'Inputs and Outputs'!C$18),0)</f>
        <v>113</v>
      </c>
      <c r="S276" s="42">
        <v>101</v>
      </c>
      <c r="T276" s="42">
        <f t="shared" ca="1" si="41"/>
        <v>101</v>
      </c>
      <c r="U276" s="42">
        <f ca="1">IF(T276&gt;'Inputs and Outputs'!C$7,T276-'Inputs and Outputs'!C$7,0)</f>
        <v>1</v>
      </c>
      <c r="V276" s="43">
        <f ca="1">(T276*'Inputs and Outputs'!C$8)-(U276*'Inputs and Outputs'!C$9)</f>
        <v>4015</v>
      </c>
      <c r="Y276" s="44">
        <v>274</v>
      </c>
      <c r="Z276" s="42" t="s">
        <v>29</v>
      </c>
      <c r="AA276" s="42">
        <f t="shared" ca="1" si="42"/>
        <v>0.64376244470684141</v>
      </c>
      <c r="AB276" s="42">
        <f ca="1">VLOOKUP(AA276,'Inputs and Outputs'!B$24:C$33,2)</f>
        <v>3</v>
      </c>
      <c r="AC276" s="42">
        <f t="shared" ca="1" si="43"/>
        <v>8.6167515947195295E-3</v>
      </c>
      <c r="AD276" s="42">
        <f ca="1">ROUND(_xlfn.NORM.INV(AC276,'Inputs and Outputs'!C$19,'Inputs and Outputs'!C$20),0)</f>
        <v>93</v>
      </c>
      <c r="AE276" s="42">
        <v>101</v>
      </c>
      <c r="AF276" s="42">
        <f t="shared" ca="1" si="44"/>
        <v>93</v>
      </c>
      <c r="AG276" s="42">
        <f ca="1">IF(AF276&gt;'Inputs and Outputs'!C$7,AF276-'Inputs and Outputs'!C$7,0)</f>
        <v>0</v>
      </c>
      <c r="AH276" s="43">
        <f ca="1">(AF276*'Inputs and Outputs'!C$8)-(AG276*'Inputs and Outputs'!C$10)</f>
        <v>3720</v>
      </c>
    </row>
    <row r="277" spans="1:34" x14ac:dyDescent="0.35">
      <c r="A277" s="44">
        <v>275</v>
      </c>
      <c r="B277" s="42" t="s">
        <v>24</v>
      </c>
      <c r="C277" s="42">
        <f t="shared" ca="1" si="36"/>
        <v>0.42446327079053903</v>
      </c>
      <c r="D277" s="42">
        <f ca="1">VLOOKUP(C277,'Inputs and Outputs'!B$24:C$33,2,TRUE)</f>
        <v>2</v>
      </c>
      <c r="E277" s="42">
        <f t="shared" ca="1" si="37"/>
        <v>0.9035597151926027</v>
      </c>
      <c r="F277" s="42">
        <f ca="1">ROUND(_xlfn.NORM.INV(E277,'Inputs and Outputs'!C$15,'Inputs and Outputs'!C$16),0)</f>
        <v>109</v>
      </c>
      <c r="G277" s="42">
        <v>101</v>
      </c>
      <c r="H277" s="42">
        <f t="shared" ca="1" si="38"/>
        <v>101</v>
      </c>
      <c r="I277" s="42">
        <f ca="1">IF(H277&gt;'Inputs and Outputs'!C$7,H277-'Inputs and Outputs'!C$7,0)</f>
        <v>1</v>
      </c>
      <c r="J277" s="43">
        <f ca="1">(H277*'Inputs and Outputs'!C$8)-(I277*'Inputs and Outputs'!C$9)</f>
        <v>4015</v>
      </c>
      <c r="M277" s="44">
        <v>275</v>
      </c>
      <c r="N277" s="42" t="s">
        <v>26</v>
      </c>
      <c r="O277" s="42">
        <f t="shared" ca="1" si="39"/>
        <v>0.76445870111692849</v>
      </c>
      <c r="P277" s="42">
        <f ca="1">VLOOKUP(O277,'Inputs and Outputs'!B$24:C$33,2)</f>
        <v>4</v>
      </c>
      <c r="Q277" s="42">
        <f t="shared" ca="1" si="40"/>
        <v>0.37702726287708577</v>
      </c>
      <c r="R277" s="42">
        <f ca="1">ROUND(_xlfn.NORM.INV(Q277,'Inputs and Outputs'!C$17,'Inputs and Outputs'!C$18),0)</f>
        <v>101</v>
      </c>
      <c r="S277" s="42">
        <v>101</v>
      </c>
      <c r="T277" s="42">
        <f t="shared" ca="1" si="41"/>
        <v>101</v>
      </c>
      <c r="U277" s="42">
        <f ca="1">IF(T277&gt;'Inputs and Outputs'!C$7,T277-'Inputs and Outputs'!C$7,0)</f>
        <v>1</v>
      </c>
      <c r="V277" s="43">
        <f ca="1">(T277*'Inputs and Outputs'!C$8)-(U277*'Inputs and Outputs'!C$9)</f>
        <v>4015</v>
      </c>
      <c r="Y277" s="44">
        <v>275</v>
      </c>
      <c r="Z277" s="42" t="s">
        <v>29</v>
      </c>
      <c r="AA277" s="42">
        <f t="shared" ca="1" si="42"/>
        <v>0.61846510558755885</v>
      </c>
      <c r="AB277" s="42">
        <f ca="1">VLOOKUP(AA277,'Inputs and Outputs'!B$24:C$33,2)</f>
        <v>3</v>
      </c>
      <c r="AC277" s="42">
        <f t="shared" ca="1" si="43"/>
        <v>0.43540438720579067</v>
      </c>
      <c r="AD277" s="42">
        <f ca="1">ROUND(_xlfn.NORM.INV(AC277,'Inputs and Outputs'!C$19,'Inputs and Outputs'!C$20),0)</f>
        <v>104</v>
      </c>
      <c r="AE277" s="42">
        <v>101</v>
      </c>
      <c r="AF277" s="42">
        <f t="shared" ca="1" si="44"/>
        <v>101</v>
      </c>
      <c r="AG277" s="42">
        <f ca="1">IF(AF277&gt;'Inputs and Outputs'!C$7,AF277-'Inputs and Outputs'!C$7,0)</f>
        <v>1</v>
      </c>
      <c r="AH277" s="43">
        <f ca="1">(AF277*'Inputs and Outputs'!C$8)-(AG277*'Inputs and Outputs'!C$10)</f>
        <v>3840</v>
      </c>
    </row>
    <row r="278" spans="1:34" x14ac:dyDescent="0.35">
      <c r="A278" s="44">
        <v>276</v>
      </c>
      <c r="B278" s="42" t="s">
        <v>24</v>
      </c>
      <c r="C278" s="42">
        <f t="shared" ca="1" si="36"/>
        <v>5.7288219711326582E-2</v>
      </c>
      <c r="D278" s="42">
        <f ca="1">VLOOKUP(C278,'Inputs and Outputs'!B$24:C$33,2,TRUE)</f>
        <v>0</v>
      </c>
      <c r="E278" s="42">
        <f t="shared" ca="1" si="37"/>
        <v>0.99629492271209863</v>
      </c>
      <c r="F278" s="42">
        <f ca="1">ROUND(_xlfn.NORM.INV(E278,'Inputs and Outputs'!C$15,'Inputs and Outputs'!C$16),0)</f>
        <v>117</v>
      </c>
      <c r="G278" s="42">
        <v>101</v>
      </c>
      <c r="H278" s="42">
        <f t="shared" ca="1" si="38"/>
        <v>101</v>
      </c>
      <c r="I278" s="42">
        <f ca="1">IF(H278&gt;'Inputs and Outputs'!C$7,H278-'Inputs and Outputs'!C$7,0)</f>
        <v>1</v>
      </c>
      <c r="J278" s="43">
        <f ca="1">(H278*'Inputs and Outputs'!C$8)-(I278*'Inputs and Outputs'!C$9)</f>
        <v>4015</v>
      </c>
      <c r="M278" s="44">
        <v>276</v>
      </c>
      <c r="N278" s="42" t="s">
        <v>26</v>
      </c>
      <c r="O278" s="42">
        <f t="shared" ca="1" si="39"/>
        <v>0.92620618032193769</v>
      </c>
      <c r="P278" s="42">
        <f ca="1">VLOOKUP(O278,'Inputs and Outputs'!B$24:C$33,2)</f>
        <v>5</v>
      </c>
      <c r="Q278" s="42">
        <f t="shared" ca="1" si="40"/>
        <v>0.82057523018686807</v>
      </c>
      <c r="R278" s="42">
        <f ca="1">ROUND(_xlfn.NORM.INV(Q278,'Inputs and Outputs'!C$17,'Inputs and Outputs'!C$18),0)</f>
        <v>108</v>
      </c>
      <c r="S278" s="42">
        <v>101</v>
      </c>
      <c r="T278" s="42">
        <f t="shared" ca="1" si="41"/>
        <v>101</v>
      </c>
      <c r="U278" s="42">
        <f ca="1">IF(T278&gt;'Inputs and Outputs'!C$7,T278-'Inputs and Outputs'!C$7,0)</f>
        <v>1</v>
      </c>
      <c r="V278" s="43">
        <f ca="1">(T278*'Inputs and Outputs'!C$8)-(U278*'Inputs and Outputs'!C$9)</f>
        <v>4015</v>
      </c>
      <c r="Y278" s="44">
        <v>276</v>
      </c>
      <c r="Z278" s="42" t="s">
        <v>29</v>
      </c>
      <c r="AA278" s="42">
        <f t="shared" ca="1" si="42"/>
        <v>0.54032482819692895</v>
      </c>
      <c r="AB278" s="42">
        <f ca="1">VLOOKUP(AA278,'Inputs and Outputs'!B$24:C$33,2)</f>
        <v>2</v>
      </c>
      <c r="AC278" s="42">
        <f t="shared" ca="1" si="43"/>
        <v>0.80475034408381529</v>
      </c>
      <c r="AD278" s="42">
        <f ca="1">ROUND(_xlfn.NORM.INV(AC278,'Inputs and Outputs'!C$19,'Inputs and Outputs'!C$20),0)</f>
        <v>109</v>
      </c>
      <c r="AE278" s="42">
        <v>101</v>
      </c>
      <c r="AF278" s="42">
        <f t="shared" ca="1" si="44"/>
        <v>101</v>
      </c>
      <c r="AG278" s="42">
        <f ca="1">IF(AF278&gt;'Inputs and Outputs'!C$7,AF278-'Inputs and Outputs'!C$7,0)</f>
        <v>1</v>
      </c>
      <c r="AH278" s="43">
        <f ca="1">(AF278*'Inputs and Outputs'!C$8)-(AG278*'Inputs and Outputs'!C$10)</f>
        <v>3840</v>
      </c>
    </row>
    <row r="279" spans="1:34" x14ac:dyDescent="0.35">
      <c r="A279" s="44">
        <v>277</v>
      </c>
      <c r="B279" s="42" t="s">
        <v>24</v>
      </c>
      <c r="C279" s="42">
        <f t="shared" ca="1" si="36"/>
        <v>0.80988369728864751</v>
      </c>
      <c r="D279" s="42">
        <f ca="1">VLOOKUP(C279,'Inputs and Outputs'!B$24:C$33,2,TRUE)</f>
        <v>4</v>
      </c>
      <c r="E279" s="42">
        <f t="shared" ca="1" si="37"/>
        <v>0.27678664170554867</v>
      </c>
      <c r="F279" s="42">
        <f ca="1">ROUND(_xlfn.NORM.INV(E279,'Inputs and Outputs'!C$15,'Inputs and Outputs'!C$16),0)</f>
        <v>97</v>
      </c>
      <c r="G279" s="42">
        <v>101</v>
      </c>
      <c r="H279" s="42">
        <f t="shared" ca="1" si="38"/>
        <v>97</v>
      </c>
      <c r="I279" s="42">
        <f ca="1">IF(H279&gt;'Inputs and Outputs'!C$7,H279-'Inputs and Outputs'!C$7,0)</f>
        <v>0</v>
      </c>
      <c r="J279" s="43">
        <f ca="1">(H279*'Inputs and Outputs'!C$8)-(I279*'Inputs and Outputs'!C$9)</f>
        <v>3880</v>
      </c>
      <c r="M279" s="44">
        <v>277</v>
      </c>
      <c r="N279" s="42" t="s">
        <v>26</v>
      </c>
      <c r="O279" s="42">
        <f t="shared" ca="1" si="39"/>
        <v>0.22580778002933677</v>
      </c>
      <c r="P279" s="42">
        <f ca="1">VLOOKUP(O279,'Inputs and Outputs'!B$24:C$33,2)</f>
        <v>1</v>
      </c>
      <c r="Q279" s="42">
        <f t="shared" ca="1" si="40"/>
        <v>0.3161694156434286</v>
      </c>
      <c r="R279" s="42">
        <f ca="1">ROUND(_xlfn.NORM.INV(Q279,'Inputs and Outputs'!C$17,'Inputs and Outputs'!C$18),0)</f>
        <v>101</v>
      </c>
      <c r="S279" s="42">
        <v>101</v>
      </c>
      <c r="T279" s="42">
        <f t="shared" ca="1" si="41"/>
        <v>101</v>
      </c>
      <c r="U279" s="42">
        <f ca="1">IF(T279&gt;'Inputs and Outputs'!C$7,T279-'Inputs and Outputs'!C$7,0)</f>
        <v>1</v>
      </c>
      <c r="V279" s="43">
        <f ca="1">(T279*'Inputs and Outputs'!C$8)-(U279*'Inputs and Outputs'!C$9)</f>
        <v>4015</v>
      </c>
      <c r="Y279" s="44">
        <v>277</v>
      </c>
      <c r="Z279" s="42" t="s">
        <v>29</v>
      </c>
      <c r="AA279" s="42">
        <f t="shared" ca="1" si="42"/>
        <v>7.3105191244599022E-3</v>
      </c>
      <c r="AB279" s="42">
        <f ca="1">VLOOKUP(AA279,'Inputs and Outputs'!B$24:C$33,2)</f>
        <v>0</v>
      </c>
      <c r="AC279" s="42">
        <f t="shared" ca="1" si="43"/>
        <v>0.72004779730895763</v>
      </c>
      <c r="AD279" s="42">
        <f ca="1">ROUND(_xlfn.NORM.INV(AC279,'Inputs and Outputs'!C$19,'Inputs and Outputs'!C$20),0)</f>
        <v>108</v>
      </c>
      <c r="AE279" s="42">
        <v>101</v>
      </c>
      <c r="AF279" s="42">
        <f t="shared" ca="1" si="44"/>
        <v>101</v>
      </c>
      <c r="AG279" s="42">
        <f ca="1">IF(AF279&gt;'Inputs and Outputs'!C$7,AF279-'Inputs and Outputs'!C$7,0)</f>
        <v>1</v>
      </c>
      <c r="AH279" s="43">
        <f ca="1">(AF279*'Inputs and Outputs'!C$8)-(AG279*'Inputs and Outputs'!C$10)</f>
        <v>3840</v>
      </c>
    </row>
    <row r="280" spans="1:34" x14ac:dyDescent="0.35">
      <c r="A280" s="44">
        <v>278</v>
      </c>
      <c r="B280" s="42" t="s">
        <v>24</v>
      </c>
      <c r="C280" s="42">
        <f t="shared" ca="1" si="36"/>
        <v>6.6603364690429046E-2</v>
      </c>
      <c r="D280" s="42">
        <f ca="1">VLOOKUP(C280,'Inputs and Outputs'!B$24:C$33,2,TRUE)</f>
        <v>0</v>
      </c>
      <c r="E280" s="42">
        <f t="shared" ca="1" si="37"/>
        <v>0.46721912839724522</v>
      </c>
      <c r="F280" s="42">
        <f ca="1">ROUND(_xlfn.NORM.INV(E280,'Inputs and Outputs'!C$15,'Inputs and Outputs'!C$16),0)</f>
        <v>101</v>
      </c>
      <c r="G280" s="42">
        <v>101</v>
      </c>
      <c r="H280" s="42">
        <f t="shared" ca="1" si="38"/>
        <v>101</v>
      </c>
      <c r="I280" s="42">
        <f ca="1">IF(H280&gt;'Inputs and Outputs'!C$7,H280-'Inputs and Outputs'!C$7,0)</f>
        <v>1</v>
      </c>
      <c r="J280" s="43">
        <f ca="1">(H280*'Inputs and Outputs'!C$8)-(I280*'Inputs and Outputs'!C$9)</f>
        <v>4015</v>
      </c>
      <c r="M280" s="44">
        <v>278</v>
      </c>
      <c r="N280" s="42" t="s">
        <v>26</v>
      </c>
      <c r="O280" s="42">
        <f t="shared" ca="1" si="39"/>
        <v>0.75080093150910721</v>
      </c>
      <c r="P280" s="42">
        <f ca="1">VLOOKUP(O280,'Inputs and Outputs'!B$24:C$33,2)</f>
        <v>3</v>
      </c>
      <c r="Q280" s="42">
        <f t="shared" ca="1" si="40"/>
        <v>0.60235418430483501</v>
      </c>
      <c r="R280" s="42">
        <f ca="1">ROUND(_xlfn.NORM.INV(Q280,'Inputs and Outputs'!C$17,'Inputs and Outputs'!C$18),0)</f>
        <v>104</v>
      </c>
      <c r="S280" s="42">
        <v>101</v>
      </c>
      <c r="T280" s="42">
        <f t="shared" ca="1" si="41"/>
        <v>101</v>
      </c>
      <c r="U280" s="42">
        <f ca="1">IF(T280&gt;'Inputs and Outputs'!C$7,T280-'Inputs and Outputs'!C$7,0)</f>
        <v>1</v>
      </c>
      <c r="V280" s="43">
        <f ca="1">(T280*'Inputs and Outputs'!C$8)-(U280*'Inputs and Outputs'!C$9)</f>
        <v>4015</v>
      </c>
      <c r="Y280" s="44">
        <v>278</v>
      </c>
      <c r="Z280" s="42" t="s">
        <v>29</v>
      </c>
      <c r="AA280" s="42">
        <f t="shared" ca="1" si="42"/>
        <v>0.12504170791002822</v>
      </c>
      <c r="AB280" s="42">
        <f ca="1">VLOOKUP(AA280,'Inputs and Outputs'!B$24:C$33,2)</f>
        <v>0</v>
      </c>
      <c r="AC280" s="42">
        <f t="shared" ca="1" si="43"/>
        <v>0.40323759925438796</v>
      </c>
      <c r="AD280" s="42">
        <f ca="1">ROUND(_xlfn.NORM.INV(AC280,'Inputs and Outputs'!C$19,'Inputs and Outputs'!C$20),0)</f>
        <v>104</v>
      </c>
      <c r="AE280" s="42">
        <v>101</v>
      </c>
      <c r="AF280" s="42">
        <f t="shared" ca="1" si="44"/>
        <v>101</v>
      </c>
      <c r="AG280" s="42">
        <f ca="1">IF(AF280&gt;'Inputs and Outputs'!C$7,AF280-'Inputs and Outputs'!C$7,0)</f>
        <v>1</v>
      </c>
      <c r="AH280" s="43">
        <f ca="1">(AF280*'Inputs and Outputs'!C$8)-(AG280*'Inputs and Outputs'!C$10)</f>
        <v>3840</v>
      </c>
    </row>
    <row r="281" spans="1:34" x14ac:dyDescent="0.35">
      <c r="A281" s="44">
        <v>279</v>
      </c>
      <c r="B281" s="42" t="s">
        <v>24</v>
      </c>
      <c r="C281" s="42">
        <f t="shared" ca="1" si="36"/>
        <v>9.4241584937362011E-2</v>
      </c>
      <c r="D281" s="42">
        <f ca="1">VLOOKUP(C281,'Inputs and Outputs'!B$24:C$33,2,TRUE)</f>
        <v>0</v>
      </c>
      <c r="E281" s="42">
        <f t="shared" ca="1" si="37"/>
        <v>0.88617342320016468</v>
      </c>
      <c r="F281" s="42">
        <f ca="1">ROUND(_xlfn.NORM.INV(E281,'Inputs and Outputs'!C$15,'Inputs and Outputs'!C$16),0)</f>
        <v>108</v>
      </c>
      <c r="G281" s="42">
        <v>101</v>
      </c>
      <c r="H281" s="42">
        <f t="shared" ca="1" si="38"/>
        <v>101</v>
      </c>
      <c r="I281" s="42">
        <f ca="1">IF(H281&gt;'Inputs and Outputs'!C$7,H281-'Inputs and Outputs'!C$7,0)</f>
        <v>1</v>
      </c>
      <c r="J281" s="43">
        <f ca="1">(H281*'Inputs and Outputs'!C$8)-(I281*'Inputs and Outputs'!C$9)</f>
        <v>4015</v>
      </c>
      <c r="M281" s="44">
        <v>279</v>
      </c>
      <c r="N281" s="42" t="s">
        <v>26</v>
      </c>
      <c r="O281" s="42">
        <f t="shared" ca="1" si="39"/>
        <v>0.44434184005029365</v>
      </c>
      <c r="P281" s="42">
        <f ca="1">VLOOKUP(O281,'Inputs and Outputs'!B$24:C$33,2)</f>
        <v>2</v>
      </c>
      <c r="Q281" s="42">
        <f t="shared" ca="1" si="40"/>
        <v>0.59393603832194475</v>
      </c>
      <c r="R281" s="42">
        <f ca="1">ROUND(_xlfn.NORM.INV(Q281,'Inputs and Outputs'!C$17,'Inputs and Outputs'!C$18),0)</f>
        <v>104</v>
      </c>
      <c r="S281" s="42">
        <v>101</v>
      </c>
      <c r="T281" s="42">
        <f t="shared" ca="1" si="41"/>
        <v>101</v>
      </c>
      <c r="U281" s="42">
        <f ca="1">IF(T281&gt;'Inputs and Outputs'!C$7,T281-'Inputs and Outputs'!C$7,0)</f>
        <v>1</v>
      </c>
      <c r="V281" s="43">
        <f ca="1">(T281*'Inputs and Outputs'!C$8)-(U281*'Inputs and Outputs'!C$9)</f>
        <v>4015</v>
      </c>
      <c r="Y281" s="44">
        <v>279</v>
      </c>
      <c r="Z281" s="42" t="s">
        <v>29</v>
      </c>
      <c r="AA281" s="42">
        <f t="shared" ca="1" si="42"/>
        <v>9.4957633998381752E-2</v>
      </c>
      <c r="AB281" s="42">
        <f ca="1">VLOOKUP(AA281,'Inputs and Outputs'!B$24:C$33,2)</f>
        <v>0</v>
      </c>
      <c r="AC281" s="42">
        <f t="shared" ca="1" si="43"/>
        <v>0.87496357275841163</v>
      </c>
      <c r="AD281" s="42">
        <f ca="1">ROUND(_xlfn.NORM.INV(AC281,'Inputs and Outputs'!C$19,'Inputs and Outputs'!C$20),0)</f>
        <v>111</v>
      </c>
      <c r="AE281" s="42">
        <v>101</v>
      </c>
      <c r="AF281" s="42">
        <f t="shared" ca="1" si="44"/>
        <v>101</v>
      </c>
      <c r="AG281" s="42">
        <f ca="1">IF(AF281&gt;'Inputs and Outputs'!C$7,AF281-'Inputs and Outputs'!C$7,0)</f>
        <v>1</v>
      </c>
      <c r="AH281" s="43">
        <f ca="1">(AF281*'Inputs and Outputs'!C$8)-(AG281*'Inputs and Outputs'!C$10)</f>
        <v>3840</v>
      </c>
    </row>
    <row r="282" spans="1:34" x14ac:dyDescent="0.35">
      <c r="A282" s="44">
        <v>280</v>
      </c>
      <c r="B282" s="42" t="s">
        <v>24</v>
      </c>
      <c r="C282" s="42">
        <f t="shared" ca="1" si="36"/>
        <v>0.40136354371849314</v>
      </c>
      <c r="D282" s="42">
        <f ca="1">VLOOKUP(C282,'Inputs and Outputs'!B$24:C$33,2,TRUE)</f>
        <v>2</v>
      </c>
      <c r="E282" s="42">
        <f t="shared" ca="1" si="37"/>
        <v>0.87271789810784162</v>
      </c>
      <c r="F282" s="42">
        <f ca="1">ROUND(_xlfn.NORM.INV(E282,'Inputs and Outputs'!C$15,'Inputs and Outputs'!C$16),0)</f>
        <v>108</v>
      </c>
      <c r="G282" s="42">
        <v>101</v>
      </c>
      <c r="H282" s="42">
        <f t="shared" ca="1" si="38"/>
        <v>101</v>
      </c>
      <c r="I282" s="42">
        <f ca="1">IF(H282&gt;'Inputs and Outputs'!C$7,H282-'Inputs and Outputs'!C$7,0)</f>
        <v>1</v>
      </c>
      <c r="J282" s="43">
        <f ca="1">(H282*'Inputs and Outputs'!C$8)-(I282*'Inputs and Outputs'!C$9)</f>
        <v>4015</v>
      </c>
      <c r="M282" s="44">
        <v>280</v>
      </c>
      <c r="N282" s="42" t="s">
        <v>26</v>
      </c>
      <c r="O282" s="42">
        <f t="shared" ca="1" si="39"/>
        <v>0.16229195515236661</v>
      </c>
      <c r="P282" s="42">
        <f ca="1">VLOOKUP(O282,'Inputs and Outputs'!B$24:C$33,2)</f>
        <v>0</v>
      </c>
      <c r="Q282" s="42">
        <f t="shared" ca="1" si="40"/>
        <v>0.76277875351373614</v>
      </c>
      <c r="R282" s="42">
        <f ca="1">ROUND(_xlfn.NORM.INV(Q282,'Inputs and Outputs'!C$17,'Inputs and Outputs'!C$18),0)</f>
        <v>107</v>
      </c>
      <c r="S282" s="42">
        <v>101</v>
      </c>
      <c r="T282" s="42">
        <f t="shared" ca="1" si="41"/>
        <v>101</v>
      </c>
      <c r="U282" s="42">
        <f ca="1">IF(T282&gt;'Inputs and Outputs'!C$7,T282-'Inputs and Outputs'!C$7,0)</f>
        <v>1</v>
      </c>
      <c r="V282" s="43">
        <f ca="1">(T282*'Inputs and Outputs'!C$8)-(U282*'Inputs and Outputs'!C$9)</f>
        <v>4015</v>
      </c>
      <c r="Y282" s="44">
        <v>280</v>
      </c>
      <c r="Z282" s="42" t="s">
        <v>29</v>
      </c>
      <c r="AA282" s="42">
        <f t="shared" ca="1" si="42"/>
        <v>0.28938097946176333</v>
      </c>
      <c r="AB282" s="42">
        <f ca="1">VLOOKUP(AA282,'Inputs and Outputs'!B$24:C$33,2)</f>
        <v>1</v>
      </c>
      <c r="AC282" s="42">
        <f t="shared" ca="1" si="43"/>
        <v>0.67173879533277581</v>
      </c>
      <c r="AD282" s="42">
        <f ca="1">ROUND(_xlfn.NORM.INV(AC282,'Inputs and Outputs'!C$19,'Inputs and Outputs'!C$20),0)</f>
        <v>107</v>
      </c>
      <c r="AE282" s="42">
        <v>101</v>
      </c>
      <c r="AF282" s="42">
        <f t="shared" ca="1" si="44"/>
        <v>101</v>
      </c>
      <c r="AG282" s="42">
        <f ca="1">IF(AF282&gt;'Inputs and Outputs'!C$7,AF282-'Inputs and Outputs'!C$7,0)</f>
        <v>1</v>
      </c>
      <c r="AH282" s="43">
        <f ca="1">(AF282*'Inputs and Outputs'!C$8)-(AG282*'Inputs and Outputs'!C$10)</f>
        <v>3840</v>
      </c>
    </row>
    <row r="283" spans="1:34" x14ac:dyDescent="0.35">
      <c r="A283" s="44">
        <v>281</v>
      </c>
      <c r="B283" s="42" t="s">
        <v>24</v>
      </c>
      <c r="C283" s="42">
        <f t="shared" ca="1" si="36"/>
        <v>0.6883411806258628</v>
      </c>
      <c r="D283" s="42">
        <f ca="1">VLOOKUP(C283,'Inputs and Outputs'!B$24:C$33,2,TRUE)</f>
        <v>3</v>
      </c>
      <c r="E283" s="42">
        <f t="shared" ca="1" si="37"/>
        <v>0.71937387214752768</v>
      </c>
      <c r="F283" s="42">
        <f ca="1">ROUND(_xlfn.NORM.INV(E283,'Inputs and Outputs'!C$15,'Inputs and Outputs'!C$16),0)</f>
        <v>104</v>
      </c>
      <c r="G283" s="42">
        <v>101</v>
      </c>
      <c r="H283" s="42">
        <f t="shared" ca="1" si="38"/>
        <v>101</v>
      </c>
      <c r="I283" s="42">
        <f ca="1">IF(H283&gt;'Inputs and Outputs'!C$7,H283-'Inputs and Outputs'!C$7,0)</f>
        <v>1</v>
      </c>
      <c r="J283" s="43">
        <f ca="1">(H283*'Inputs and Outputs'!C$8)-(I283*'Inputs and Outputs'!C$9)</f>
        <v>4015</v>
      </c>
      <c r="M283" s="44">
        <v>281</v>
      </c>
      <c r="N283" s="42" t="s">
        <v>26</v>
      </c>
      <c r="O283" s="42">
        <f t="shared" ca="1" si="39"/>
        <v>0.62772952685248762</v>
      </c>
      <c r="P283" s="42">
        <f ca="1">VLOOKUP(O283,'Inputs and Outputs'!B$24:C$33,2)</f>
        <v>3</v>
      </c>
      <c r="Q283" s="42">
        <f t="shared" ca="1" si="40"/>
        <v>0.50467824728100508</v>
      </c>
      <c r="R283" s="42">
        <f ca="1">ROUND(_xlfn.NORM.INV(Q283,'Inputs and Outputs'!C$17,'Inputs and Outputs'!C$18),0)</f>
        <v>103</v>
      </c>
      <c r="S283" s="42">
        <v>101</v>
      </c>
      <c r="T283" s="42">
        <f t="shared" ca="1" si="41"/>
        <v>101</v>
      </c>
      <c r="U283" s="42">
        <f ca="1">IF(T283&gt;'Inputs and Outputs'!C$7,T283-'Inputs and Outputs'!C$7,0)</f>
        <v>1</v>
      </c>
      <c r="V283" s="43">
        <f ca="1">(T283*'Inputs and Outputs'!C$8)-(U283*'Inputs and Outputs'!C$9)</f>
        <v>4015</v>
      </c>
      <c r="Y283" s="44">
        <v>281</v>
      </c>
      <c r="Z283" s="42" t="s">
        <v>29</v>
      </c>
      <c r="AA283" s="42">
        <f t="shared" ca="1" si="42"/>
        <v>0.93415999490674118</v>
      </c>
      <c r="AB283" s="42">
        <f ca="1">VLOOKUP(AA283,'Inputs and Outputs'!B$24:C$33,2)</f>
        <v>6</v>
      </c>
      <c r="AC283" s="42">
        <f t="shared" ca="1" si="43"/>
        <v>0.42494973809924486</v>
      </c>
      <c r="AD283" s="42">
        <f ca="1">ROUND(_xlfn.NORM.INV(AC283,'Inputs and Outputs'!C$19,'Inputs and Outputs'!C$20),0)</f>
        <v>104</v>
      </c>
      <c r="AE283" s="42">
        <v>101</v>
      </c>
      <c r="AF283" s="42">
        <f t="shared" ca="1" si="44"/>
        <v>101</v>
      </c>
      <c r="AG283" s="42">
        <f ca="1">IF(AF283&gt;'Inputs and Outputs'!C$7,AF283-'Inputs and Outputs'!C$7,0)</f>
        <v>1</v>
      </c>
      <c r="AH283" s="43">
        <f ca="1">(AF283*'Inputs and Outputs'!C$8)-(AG283*'Inputs and Outputs'!C$10)</f>
        <v>3840</v>
      </c>
    </row>
    <row r="284" spans="1:34" x14ac:dyDescent="0.35">
      <c r="A284" s="44">
        <v>282</v>
      </c>
      <c r="B284" s="42" t="s">
        <v>24</v>
      </c>
      <c r="C284" s="42">
        <f t="shared" ca="1" si="36"/>
        <v>0.33823435313293659</v>
      </c>
      <c r="D284" s="42">
        <f ca="1">VLOOKUP(C284,'Inputs and Outputs'!B$24:C$33,2,TRUE)</f>
        <v>1</v>
      </c>
      <c r="E284" s="42">
        <f t="shared" ca="1" si="37"/>
        <v>0.8663139984374234</v>
      </c>
      <c r="F284" s="42">
        <f ca="1">ROUND(_xlfn.NORM.INV(E284,'Inputs and Outputs'!C$15,'Inputs and Outputs'!C$16),0)</f>
        <v>108</v>
      </c>
      <c r="G284" s="42">
        <v>101</v>
      </c>
      <c r="H284" s="42">
        <f t="shared" ca="1" si="38"/>
        <v>101</v>
      </c>
      <c r="I284" s="42">
        <f ca="1">IF(H284&gt;'Inputs and Outputs'!C$7,H284-'Inputs and Outputs'!C$7,0)</f>
        <v>1</v>
      </c>
      <c r="J284" s="43">
        <f ca="1">(H284*'Inputs and Outputs'!C$8)-(I284*'Inputs and Outputs'!C$9)</f>
        <v>4015</v>
      </c>
      <c r="M284" s="44">
        <v>282</v>
      </c>
      <c r="N284" s="42" t="s">
        <v>26</v>
      </c>
      <c r="O284" s="42">
        <f t="shared" ca="1" si="39"/>
        <v>0.58793326638489918</v>
      </c>
      <c r="P284" s="42">
        <f ca="1">VLOOKUP(O284,'Inputs and Outputs'!B$24:C$33,2)</f>
        <v>2</v>
      </c>
      <c r="Q284" s="42">
        <f t="shared" ca="1" si="40"/>
        <v>0.30206025414822157</v>
      </c>
      <c r="R284" s="42">
        <f ca="1">ROUND(_xlfn.NORM.INV(Q284,'Inputs and Outputs'!C$17,'Inputs and Outputs'!C$18),0)</f>
        <v>100</v>
      </c>
      <c r="S284" s="42">
        <v>101</v>
      </c>
      <c r="T284" s="42">
        <f t="shared" ca="1" si="41"/>
        <v>100</v>
      </c>
      <c r="U284" s="42">
        <f ca="1">IF(T284&gt;'Inputs and Outputs'!C$7,T284-'Inputs and Outputs'!C$7,0)</f>
        <v>0</v>
      </c>
      <c r="V284" s="43">
        <f ca="1">(T284*'Inputs and Outputs'!C$8)-(U284*'Inputs and Outputs'!C$9)</f>
        <v>4000</v>
      </c>
      <c r="Y284" s="44">
        <v>282</v>
      </c>
      <c r="Z284" s="42" t="s">
        <v>29</v>
      </c>
      <c r="AA284" s="42">
        <f t="shared" ca="1" si="42"/>
        <v>0.38016214437872753</v>
      </c>
      <c r="AB284" s="42">
        <f ca="1">VLOOKUP(AA284,'Inputs and Outputs'!B$24:C$33,2)</f>
        <v>1</v>
      </c>
      <c r="AC284" s="42">
        <f t="shared" ca="1" si="43"/>
        <v>0.43729993941750533</v>
      </c>
      <c r="AD284" s="42">
        <f ca="1">ROUND(_xlfn.NORM.INV(AC284,'Inputs and Outputs'!C$19,'Inputs and Outputs'!C$20),0)</f>
        <v>104</v>
      </c>
      <c r="AE284" s="42">
        <v>101</v>
      </c>
      <c r="AF284" s="42">
        <f t="shared" ca="1" si="44"/>
        <v>101</v>
      </c>
      <c r="AG284" s="42">
        <f ca="1">IF(AF284&gt;'Inputs and Outputs'!C$7,AF284-'Inputs and Outputs'!C$7,0)</f>
        <v>1</v>
      </c>
      <c r="AH284" s="43">
        <f ca="1">(AF284*'Inputs and Outputs'!C$8)-(AG284*'Inputs and Outputs'!C$10)</f>
        <v>3840</v>
      </c>
    </row>
    <row r="285" spans="1:34" x14ac:dyDescent="0.35">
      <c r="A285" s="44">
        <v>283</v>
      </c>
      <c r="B285" s="42" t="s">
        <v>24</v>
      </c>
      <c r="C285" s="42">
        <f t="shared" ca="1" si="36"/>
        <v>0.80093962561345122</v>
      </c>
      <c r="D285" s="42">
        <f ca="1">VLOOKUP(C285,'Inputs and Outputs'!B$24:C$33,2,TRUE)</f>
        <v>4</v>
      </c>
      <c r="E285" s="42">
        <f t="shared" ca="1" si="37"/>
        <v>0.34657198452045002</v>
      </c>
      <c r="F285" s="42">
        <f ca="1">ROUND(_xlfn.NORM.INV(E285,'Inputs and Outputs'!C$15,'Inputs and Outputs'!C$16),0)</f>
        <v>99</v>
      </c>
      <c r="G285" s="42">
        <v>101</v>
      </c>
      <c r="H285" s="42">
        <f t="shared" ca="1" si="38"/>
        <v>99</v>
      </c>
      <c r="I285" s="42">
        <f ca="1">IF(H285&gt;'Inputs and Outputs'!C$7,H285-'Inputs and Outputs'!C$7,0)</f>
        <v>0</v>
      </c>
      <c r="J285" s="43">
        <f ca="1">(H285*'Inputs and Outputs'!C$8)-(I285*'Inputs and Outputs'!C$9)</f>
        <v>3960</v>
      </c>
      <c r="M285" s="44">
        <v>283</v>
      </c>
      <c r="N285" s="42" t="s">
        <v>26</v>
      </c>
      <c r="O285" s="42">
        <f t="shared" ca="1" si="39"/>
        <v>0.12414509394088968</v>
      </c>
      <c r="P285" s="42">
        <f ca="1">VLOOKUP(O285,'Inputs and Outputs'!B$24:C$33,2)</f>
        <v>0</v>
      </c>
      <c r="Q285" s="42">
        <f t="shared" ca="1" si="40"/>
        <v>3.4430134357477771E-2</v>
      </c>
      <c r="R285" s="42">
        <f ca="1">ROUND(_xlfn.NORM.INV(Q285,'Inputs and Outputs'!C$17,'Inputs and Outputs'!C$18),0)</f>
        <v>94</v>
      </c>
      <c r="S285" s="42">
        <v>101</v>
      </c>
      <c r="T285" s="42">
        <f t="shared" ca="1" si="41"/>
        <v>94</v>
      </c>
      <c r="U285" s="42">
        <f ca="1">IF(T285&gt;'Inputs and Outputs'!C$7,T285-'Inputs and Outputs'!C$7,0)</f>
        <v>0</v>
      </c>
      <c r="V285" s="43">
        <f ca="1">(T285*'Inputs and Outputs'!C$8)-(U285*'Inputs and Outputs'!C$9)</f>
        <v>3760</v>
      </c>
      <c r="Y285" s="44">
        <v>283</v>
      </c>
      <c r="Z285" s="42" t="s">
        <v>29</v>
      </c>
      <c r="AA285" s="42">
        <f t="shared" ca="1" si="42"/>
        <v>8.0505190811139937E-2</v>
      </c>
      <c r="AB285" s="42">
        <f ca="1">VLOOKUP(AA285,'Inputs and Outputs'!B$24:C$33,2)</f>
        <v>0</v>
      </c>
      <c r="AC285" s="42">
        <f t="shared" ca="1" si="43"/>
        <v>0.3559076306782466</v>
      </c>
      <c r="AD285" s="42">
        <f ca="1">ROUND(_xlfn.NORM.INV(AC285,'Inputs and Outputs'!C$19,'Inputs and Outputs'!C$20),0)</f>
        <v>103</v>
      </c>
      <c r="AE285" s="42">
        <v>101</v>
      </c>
      <c r="AF285" s="42">
        <f t="shared" ca="1" si="44"/>
        <v>101</v>
      </c>
      <c r="AG285" s="42">
        <f ca="1">IF(AF285&gt;'Inputs and Outputs'!C$7,AF285-'Inputs and Outputs'!C$7,0)</f>
        <v>1</v>
      </c>
      <c r="AH285" s="43">
        <f ca="1">(AF285*'Inputs and Outputs'!C$8)-(AG285*'Inputs and Outputs'!C$10)</f>
        <v>3840</v>
      </c>
    </row>
    <row r="286" spans="1:34" x14ac:dyDescent="0.35">
      <c r="A286" s="44">
        <v>284</v>
      </c>
      <c r="B286" s="42" t="s">
        <v>24</v>
      </c>
      <c r="C286" s="42">
        <f t="shared" ca="1" si="36"/>
        <v>0.14836335949949508</v>
      </c>
      <c r="D286" s="42">
        <f ca="1">VLOOKUP(C286,'Inputs and Outputs'!B$24:C$33,2,TRUE)</f>
        <v>0</v>
      </c>
      <c r="E286" s="42">
        <f t="shared" ca="1" si="37"/>
        <v>0.16944619048339626</v>
      </c>
      <c r="F286" s="42">
        <f ca="1">ROUND(_xlfn.NORM.INV(E286,'Inputs and Outputs'!C$15,'Inputs and Outputs'!C$16),0)</f>
        <v>95</v>
      </c>
      <c r="G286" s="42">
        <v>101</v>
      </c>
      <c r="H286" s="42">
        <f t="shared" ca="1" si="38"/>
        <v>95</v>
      </c>
      <c r="I286" s="42">
        <f ca="1">IF(H286&gt;'Inputs and Outputs'!C$7,H286-'Inputs and Outputs'!C$7,0)</f>
        <v>0</v>
      </c>
      <c r="J286" s="43">
        <f ca="1">(H286*'Inputs and Outputs'!C$8)-(I286*'Inputs and Outputs'!C$9)</f>
        <v>3800</v>
      </c>
      <c r="M286" s="44">
        <v>284</v>
      </c>
      <c r="N286" s="42" t="s">
        <v>26</v>
      </c>
      <c r="O286" s="42">
        <f t="shared" ca="1" si="39"/>
        <v>0.44082204405135472</v>
      </c>
      <c r="P286" s="42">
        <f ca="1">VLOOKUP(O286,'Inputs and Outputs'!B$24:C$33,2)</f>
        <v>2</v>
      </c>
      <c r="Q286" s="42">
        <f t="shared" ca="1" si="40"/>
        <v>0.62377651513344168</v>
      </c>
      <c r="R286" s="42">
        <f ca="1">ROUND(_xlfn.NORM.INV(Q286,'Inputs and Outputs'!C$17,'Inputs and Outputs'!C$18),0)</f>
        <v>105</v>
      </c>
      <c r="S286" s="42">
        <v>101</v>
      </c>
      <c r="T286" s="42">
        <f t="shared" ca="1" si="41"/>
        <v>101</v>
      </c>
      <c r="U286" s="42">
        <f ca="1">IF(T286&gt;'Inputs and Outputs'!C$7,T286-'Inputs and Outputs'!C$7,0)</f>
        <v>1</v>
      </c>
      <c r="V286" s="43">
        <f ca="1">(T286*'Inputs and Outputs'!C$8)-(U286*'Inputs and Outputs'!C$9)</f>
        <v>4015</v>
      </c>
      <c r="Y286" s="44">
        <v>284</v>
      </c>
      <c r="Z286" s="42" t="s">
        <v>29</v>
      </c>
      <c r="AA286" s="42">
        <f t="shared" ca="1" si="42"/>
        <v>0.60943851605759358</v>
      </c>
      <c r="AB286" s="42">
        <f ca="1">VLOOKUP(AA286,'Inputs and Outputs'!B$24:C$33,2)</f>
        <v>3</v>
      </c>
      <c r="AC286" s="42">
        <f t="shared" ca="1" si="43"/>
        <v>0.52925360192269355</v>
      </c>
      <c r="AD286" s="42">
        <f ca="1">ROUND(_xlfn.NORM.INV(AC286,'Inputs and Outputs'!C$19,'Inputs and Outputs'!C$20),0)</f>
        <v>105</v>
      </c>
      <c r="AE286" s="42">
        <v>101</v>
      </c>
      <c r="AF286" s="42">
        <f t="shared" ca="1" si="44"/>
        <v>101</v>
      </c>
      <c r="AG286" s="42">
        <f ca="1">IF(AF286&gt;'Inputs and Outputs'!C$7,AF286-'Inputs and Outputs'!C$7,0)</f>
        <v>1</v>
      </c>
      <c r="AH286" s="43">
        <f ca="1">(AF286*'Inputs and Outputs'!C$8)-(AG286*'Inputs and Outputs'!C$10)</f>
        <v>3840</v>
      </c>
    </row>
    <row r="287" spans="1:34" x14ac:dyDescent="0.35">
      <c r="A287" s="44">
        <v>285</v>
      </c>
      <c r="B287" s="42" t="s">
        <v>24</v>
      </c>
      <c r="C287" s="42">
        <f t="shared" ca="1" si="36"/>
        <v>0.40952221617957441</v>
      </c>
      <c r="D287" s="42">
        <f ca="1">VLOOKUP(C287,'Inputs and Outputs'!B$24:C$33,2,TRUE)</f>
        <v>2</v>
      </c>
      <c r="E287" s="42">
        <f t="shared" ca="1" si="37"/>
        <v>0.38021338074224198</v>
      </c>
      <c r="F287" s="42">
        <f ca="1">ROUND(_xlfn.NORM.INV(E287,'Inputs and Outputs'!C$15,'Inputs and Outputs'!C$16),0)</f>
        <v>99</v>
      </c>
      <c r="G287" s="42">
        <v>101</v>
      </c>
      <c r="H287" s="42">
        <f t="shared" ca="1" si="38"/>
        <v>99</v>
      </c>
      <c r="I287" s="42">
        <f ca="1">IF(H287&gt;'Inputs and Outputs'!C$7,H287-'Inputs and Outputs'!C$7,0)</f>
        <v>0</v>
      </c>
      <c r="J287" s="43">
        <f ca="1">(H287*'Inputs and Outputs'!C$8)-(I287*'Inputs and Outputs'!C$9)</f>
        <v>3960</v>
      </c>
      <c r="M287" s="44">
        <v>285</v>
      </c>
      <c r="N287" s="42" t="s">
        <v>26</v>
      </c>
      <c r="O287" s="42">
        <f t="shared" ca="1" si="39"/>
        <v>0.45666589171393135</v>
      </c>
      <c r="P287" s="42">
        <f ca="1">VLOOKUP(O287,'Inputs and Outputs'!B$24:C$33,2)</f>
        <v>2</v>
      </c>
      <c r="Q287" s="42">
        <f t="shared" ca="1" si="40"/>
        <v>3.5443840964659246E-2</v>
      </c>
      <c r="R287" s="42">
        <f ca="1">ROUND(_xlfn.NORM.INV(Q287,'Inputs and Outputs'!C$17,'Inputs and Outputs'!C$18),0)</f>
        <v>94</v>
      </c>
      <c r="S287" s="42">
        <v>101</v>
      </c>
      <c r="T287" s="42">
        <f t="shared" ca="1" si="41"/>
        <v>94</v>
      </c>
      <c r="U287" s="42">
        <f ca="1">IF(T287&gt;'Inputs and Outputs'!C$7,T287-'Inputs and Outputs'!C$7,0)</f>
        <v>0</v>
      </c>
      <c r="V287" s="43">
        <f ca="1">(T287*'Inputs and Outputs'!C$8)-(U287*'Inputs and Outputs'!C$9)</f>
        <v>3760</v>
      </c>
      <c r="Y287" s="44">
        <v>285</v>
      </c>
      <c r="Z287" s="42" t="s">
        <v>29</v>
      </c>
      <c r="AA287" s="42">
        <f t="shared" ca="1" si="42"/>
        <v>0.52152696283893663</v>
      </c>
      <c r="AB287" s="42">
        <f ca="1">VLOOKUP(AA287,'Inputs and Outputs'!B$24:C$33,2)</f>
        <v>2</v>
      </c>
      <c r="AC287" s="42">
        <f t="shared" ca="1" si="43"/>
        <v>0.36511621681772277</v>
      </c>
      <c r="AD287" s="42">
        <f ca="1">ROUND(_xlfn.NORM.INV(AC287,'Inputs and Outputs'!C$19,'Inputs and Outputs'!C$20),0)</f>
        <v>103</v>
      </c>
      <c r="AE287" s="42">
        <v>101</v>
      </c>
      <c r="AF287" s="42">
        <f t="shared" ca="1" si="44"/>
        <v>101</v>
      </c>
      <c r="AG287" s="42">
        <f ca="1">IF(AF287&gt;'Inputs and Outputs'!C$7,AF287-'Inputs and Outputs'!C$7,0)</f>
        <v>1</v>
      </c>
      <c r="AH287" s="43">
        <f ca="1">(AF287*'Inputs and Outputs'!C$8)-(AG287*'Inputs and Outputs'!C$10)</f>
        <v>3840</v>
      </c>
    </row>
    <row r="288" spans="1:34" x14ac:dyDescent="0.35">
      <c r="A288" s="44">
        <v>286</v>
      </c>
      <c r="B288" s="42" t="s">
        <v>24</v>
      </c>
      <c r="C288" s="42">
        <f t="shared" ca="1" si="36"/>
        <v>0.72254148122818773</v>
      </c>
      <c r="D288" s="42">
        <f ca="1">VLOOKUP(C288,'Inputs and Outputs'!B$24:C$33,2,TRUE)</f>
        <v>3</v>
      </c>
      <c r="E288" s="42">
        <f t="shared" ca="1" si="37"/>
        <v>0.72379139517671831</v>
      </c>
      <c r="F288" s="42">
        <f ca="1">ROUND(_xlfn.NORM.INV(E288,'Inputs and Outputs'!C$15,'Inputs and Outputs'!C$16),0)</f>
        <v>105</v>
      </c>
      <c r="G288" s="42">
        <v>101</v>
      </c>
      <c r="H288" s="42">
        <f t="shared" ca="1" si="38"/>
        <v>101</v>
      </c>
      <c r="I288" s="42">
        <f ca="1">IF(H288&gt;'Inputs and Outputs'!C$7,H288-'Inputs and Outputs'!C$7,0)</f>
        <v>1</v>
      </c>
      <c r="J288" s="43">
        <f ca="1">(H288*'Inputs and Outputs'!C$8)-(I288*'Inputs and Outputs'!C$9)</f>
        <v>4015</v>
      </c>
      <c r="M288" s="44">
        <v>286</v>
      </c>
      <c r="N288" s="42" t="s">
        <v>26</v>
      </c>
      <c r="O288" s="42">
        <f t="shared" ca="1" si="39"/>
        <v>0.95243691593154411</v>
      </c>
      <c r="P288" s="42">
        <f ca="1">VLOOKUP(O288,'Inputs and Outputs'!B$24:C$33,2)</f>
        <v>6</v>
      </c>
      <c r="Q288" s="42">
        <f t="shared" ca="1" si="40"/>
        <v>0.17148118891035491</v>
      </c>
      <c r="R288" s="42">
        <f ca="1">ROUND(_xlfn.NORM.INV(Q288,'Inputs and Outputs'!C$17,'Inputs and Outputs'!C$18),0)</f>
        <v>98</v>
      </c>
      <c r="S288" s="42">
        <v>101</v>
      </c>
      <c r="T288" s="42">
        <f t="shared" ca="1" si="41"/>
        <v>98</v>
      </c>
      <c r="U288" s="42">
        <f ca="1">IF(T288&gt;'Inputs and Outputs'!C$7,T288-'Inputs and Outputs'!C$7,0)</f>
        <v>0</v>
      </c>
      <c r="V288" s="43">
        <f ca="1">(T288*'Inputs and Outputs'!C$8)-(U288*'Inputs and Outputs'!C$9)</f>
        <v>3920</v>
      </c>
      <c r="Y288" s="44">
        <v>286</v>
      </c>
      <c r="Z288" s="42" t="s">
        <v>29</v>
      </c>
      <c r="AA288" s="42">
        <f t="shared" ca="1" si="42"/>
        <v>0.32226058303568594</v>
      </c>
      <c r="AB288" s="42">
        <f ca="1">VLOOKUP(AA288,'Inputs and Outputs'!B$24:C$33,2)</f>
        <v>1</v>
      </c>
      <c r="AC288" s="42">
        <f t="shared" ca="1" si="43"/>
        <v>0.2590079213041756</v>
      </c>
      <c r="AD288" s="42">
        <f ca="1">ROUND(_xlfn.NORM.INV(AC288,'Inputs and Outputs'!C$19,'Inputs and Outputs'!C$20),0)</f>
        <v>102</v>
      </c>
      <c r="AE288" s="42">
        <v>101</v>
      </c>
      <c r="AF288" s="42">
        <f t="shared" ca="1" si="44"/>
        <v>101</v>
      </c>
      <c r="AG288" s="42">
        <f ca="1">IF(AF288&gt;'Inputs and Outputs'!C$7,AF288-'Inputs and Outputs'!C$7,0)</f>
        <v>1</v>
      </c>
      <c r="AH288" s="43">
        <f ca="1">(AF288*'Inputs and Outputs'!C$8)-(AG288*'Inputs and Outputs'!C$10)</f>
        <v>3840</v>
      </c>
    </row>
    <row r="289" spans="1:34" x14ac:dyDescent="0.35">
      <c r="A289" s="44">
        <v>287</v>
      </c>
      <c r="B289" s="42" t="s">
        <v>24</v>
      </c>
      <c r="C289" s="42">
        <f t="shared" ca="1" si="36"/>
        <v>0.99722673249132432</v>
      </c>
      <c r="D289" s="42">
        <f ca="1">VLOOKUP(C289,'Inputs and Outputs'!B$24:C$33,2,TRUE)</f>
        <v>9</v>
      </c>
      <c r="E289" s="42">
        <f t="shared" ca="1" si="37"/>
        <v>0.41386542962394268</v>
      </c>
      <c r="F289" s="42">
        <f ca="1">ROUND(_xlfn.NORM.INV(E289,'Inputs and Outputs'!C$15,'Inputs and Outputs'!C$16),0)</f>
        <v>100</v>
      </c>
      <c r="G289" s="42">
        <v>101</v>
      </c>
      <c r="H289" s="42">
        <f t="shared" ca="1" si="38"/>
        <v>100</v>
      </c>
      <c r="I289" s="42">
        <f ca="1">IF(H289&gt;'Inputs and Outputs'!C$7,H289-'Inputs and Outputs'!C$7,0)</f>
        <v>0</v>
      </c>
      <c r="J289" s="43">
        <f ca="1">(H289*'Inputs and Outputs'!C$8)-(I289*'Inputs and Outputs'!C$9)</f>
        <v>4000</v>
      </c>
      <c r="M289" s="44">
        <v>287</v>
      </c>
      <c r="N289" s="42" t="s">
        <v>26</v>
      </c>
      <c r="O289" s="42">
        <f t="shared" ca="1" si="39"/>
        <v>0.99591844168259624</v>
      </c>
      <c r="P289" s="42">
        <f ca="1">VLOOKUP(O289,'Inputs and Outputs'!B$24:C$33,2)</f>
        <v>9</v>
      </c>
      <c r="Q289" s="42">
        <f t="shared" ca="1" si="40"/>
        <v>0.67985724801142444</v>
      </c>
      <c r="R289" s="42">
        <f ca="1">ROUND(_xlfn.NORM.INV(Q289,'Inputs and Outputs'!C$17,'Inputs and Outputs'!C$18),0)</f>
        <v>105</v>
      </c>
      <c r="S289" s="42">
        <v>101</v>
      </c>
      <c r="T289" s="42">
        <f t="shared" ca="1" si="41"/>
        <v>101</v>
      </c>
      <c r="U289" s="42">
        <f ca="1">IF(T289&gt;'Inputs and Outputs'!C$7,T289-'Inputs and Outputs'!C$7,0)</f>
        <v>1</v>
      </c>
      <c r="V289" s="43">
        <f ca="1">(T289*'Inputs and Outputs'!C$8)-(U289*'Inputs and Outputs'!C$9)</f>
        <v>4015</v>
      </c>
      <c r="Y289" s="44">
        <v>287</v>
      </c>
      <c r="Z289" s="42" t="s">
        <v>29</v>
      </c>
      <c r="AA289" s="42">
        <f t="shared" ca="1" si="42"/>
        <v>0.8247096755366351</v>
      </c>
      <c r="AB289" s="42">
        <f ca="1">VLOOKUP(AA289,'Inputs and Outputs'!B$24:C$33,2)</f>
        <v>4</v>
      </c>
      <c r="AC289" s="42">
        <f t="shared" ca="1" si="43"/>
        <v>0.89504456745294969</v>
      </c>
      <c r="AD289" s="42">
        <f ca="1">ROUND(_xlfn.NORM.INV(AC289,'Inputs and Outputs'!C$19,'Inputs and Outputs'!C$20),0)</f>
        <v>111</v>
      </c>
      <c r="AE289" s="42">
        <v>101</v>
      </c>
      <c r="AF289" s="42">
        <f t="shared" ca="1" si="44"/>
        <v>101</v>
      </c>
      <c r="AG289" s="42">
        <f ca="1">IF(AF289&gt;'Inputs and Outputs'!C$7,AF289-'Inputs and Outputs'!C$7,0)</f>
        <v>1</v>
      </c>
      <c r="AH289" s="43">
        <f ca="1">(AF289*'Inputs and Outputs'!C$8)-(AG289*'Inputs and Outputs'!C$10)</f>
        <v>3840</v>
      </c>
    </row>
    <row r="290" spans="1:34" x14ac:dyDescent="0.35">
      <c r="A290" s="44">
        <v>288</v>
      </c>
      <c r="B290" s="42" t="s">
        <v>24</v>
      </c>
      <c r="C290" s="42">
        <f t="shared" ca="1" si="36"/>
        <v>0.68145785945816573</v>
      </c>
      <c r="D290" s="42">
        <f ca="1">VLOOKUP(C290,'Inputs and Outputs'!B$24:C$33,2,TRUE)</f>
        <v>3</v>
      </c>
      <c r="E290" s="42">
        <f t="shared" ca="1" si="37"/>
        <v>0.46125986351477133</v>
      </c>
      <c r="F290" s="42">
        <f ca="1">ROUND(_xlfn.NORM.INV(E290,'Inputs and Outputs'!C$15,'Inputs and Outputs'!C$16),0)</f>
        <v>100</v>
      </c>
      <c r="G290" s="42">
        <v>101</v>
      </c>
      <c r="H290" s="42">
        <f t="shared" ca="1" si="38"/>
        <v>100</v>
      </c>
      <c r="I290" s="42">
        <f ca="1">IF(H290&gt;'Inputs and Outputs'!C$7,H290-'Inputs and Outputs'!C$7,0)</f>
        <v>0</v>
      </c>
      <c r="J290" s="43">
        <f ca="1">(H290*'Inputs and Outputs'!C$8)-(I290*'Inputs and Outputs'!C$9)</f>
        <v>4000</v>
      </c>
      <c r="M290" s="44">
        <v>288</v>
      </c>
      <c r="N290" s="42" t="s">
        <v>26</v>
      </c>
      <c r="O290" s="42">
        <f t="shared" ca="1" si="39"/>
        <v>0.35806402308155272</v>
      </c>
      <c r="P290" s="42">
        <f ca="1">VLOOKUP(O290,'Inputs and Outputs'!B$24:C$33,2)</f>
        <v>1</v>
      </c>
      <c r="Q290" s="42">
        <f t="shared" ca="1" si="40"/>
        <v>0.99088971239178136</v>
      </c>
      <c r="R290" s="42">
        <f ca="1">ROUND(_xlfn.NORM.INV(Q290,'Inputs and Outputs'!C$17,'Inputs and Outputs'!C$18),0)</f>
        <v>115</v>
      </c>
      <c r="S290" s="42">
        <v>101</v>
      </c>
      <c r="T290" s="42">
        <f t="shared" ca="1" si="41"/>
        <v>101</v>
      </c>
      <c r="U290" s="42">
        <f ca="1">IF(T290&gt;'Inputs and Outputs'!C$7,T290-'Inputs and Outputs'!C$7,0)</f>
        <v>1</v>
      </c>
      <c r="V290" s="43">
        <f ca="1">(T290*'Inputs and Outputs'!C$8)-(U290*'Inputs and Outputs'!C$9)</f>
        <v>4015</v>
      </c>
      <c r="Y290" s="44">
        <v>288</v>
      </c>
      <c r="Z290" s="42" t="s">
        <v>29</v>
      </c>
      <c r="AA290" s="42">
        <f t="shared" ca="1" si="42"/>
        <v>0.14887804705617724</v>
      </c>
      <c r="AB290" s="42">
        <f ca="1">VLOOKUP(AA290,'Inputs and Outputs'!B$24:C$33,2)</f>
        <v>0</v>
      </c>
      <c r="AC290" s="42">
        <f t="shared" ca="1" si="43"/>
        <v>0.2855651318405944</v>
      </c>
      <c r="AD290" s="42">
        <f ca="1">ROUND(_xlfn.NORM.INV(AC290,'Inputs and Outputs'!C$19,'Inputs and Outputs'!C$20),0)</f>
        <v>102</v>
      </c>
      <c r="AE290" s="42">
        <v>101</v>
      </c>
      <c r="AF290" s="42">
        <f t="shared" ca="1" si="44"/>
        <v>101</v>
      </c>
      <c r="AG290" s="42">
        <f ca="1">IF(AF290&gt;'Inputs and Outputs'!C$7,AF290-'Inputs and Outputs'!C$7,0)</f>
        <v>1</v>
      </c>
      <c r="AH290" s="43">
        <f ca="1">(AF290*'Inputs and Outputs'!C$8)-(AG290*'Inputs and Outputs'!C$10)</f>
        <v>3840</v>
      </c>
    </row>
    <row r="291" spans="1:34" x14ac:dyDescent="0.35">
      <c r="A291" s="44">
        <v>289</v>
      </c>
      <c r="B291" s="42" t="s">
        <v>24</v>
      </c>
      <c r="C291" s="42">
        <f t="shared" ca="1" si="36"/>
        <v>0.8561730599557198</v>
      </c>
      <c r="D291" s="42">
        <f ca="1">VLOOKUP(C291,'Inputs and Outputs'!B$24:C$33,2,TRUE)</f>
        <v>4</v>
      </c>
      <c r="E291" s="42">
        <f t="shared" ca="1" si="37"/>
        <v>0.37133298813885096</v>
      </c>
      <c r="F291" s="42">
        <f ca="1">ROUND(_xlfn.NORM.INV(E291,'Inputs and Outputs'!C$15,'Inputs and Outputs'!C$16),0)</f>
        <v>99</v>
      </c>
      <c r="G291" s="42">
        <v>101</v>
      </c>
      <c r="H291" s="42">
        <f t="shared" ca="1" si="38"/>
        <v>99</v>
      </c>
      <c r="I291" s="42">
        <f ca="1">IF(H291&gt;'Inputs and Outputs'!C$7,H291-'Inputs and Outputs'!C$7,0)</f>
        <v>0</v>
      </c>
      <c r="J291" s="43">
        <f ca="1">(H291*'Inputs and Outputs'!C$8)-(I291*'Inputs and Outputs'!C$9)</f>
        <v>3960</v>
      </c>
      <c r="M291" s="44">
        <v>289</v>
      </c>
      <c r="N291" s="42" t="s">
        <v>26</v>
      </c>
      <c r="O291" s="42">
        <f t="shared" ca="1" si="39"/>
        <v>6.5522769164013672E-3</v>
      </c>
      <c r="P291" s="42">
        <f ca="1">VLOOKUP(O291,'Inputs and Outputs'!B$24:C$33,2)</f>
        <v>0</v>
      </c>
      <c r="Q291" s="42">
        <f t="shared" ca="1" si="40"/>
        <v>0.96868463977246977</v>
      </c>
      <c r="R291" s="42">
        <f ca="1">ROUND(_xlfn.NORM.INV(Q291,'Inputs and Outputs'!C$17,'Inputs and Outputs'!C$18),0)</f>
        <v>112</v>
      </c>
      <c r="S291" s="42">
        <v>101</v>
      </c>
      <c r="T291" s="42">
        <f t="shared" ca="1" si="41"/>
        <v>101</v>
      </c>
      <c r="U291" s="42">
        <f ca="1">IF(T291&gt;'Inputs and Outputs'!C$7,T291-'Inputs and Outputs'!C$7,0)</f>
        <v>1</v>
      </c>
      <c r="V291" s="43">
        <f ca="1">(T291*'Inputs and Outputs'!C$8)-(U291*'Inputs and Outputs'!C$9)</f>
        <v>4015</v>
      </c>
      <c r="Y291" s="44">
        <v>289</v>
      </c>
      <c r="Z291" s="42" t="s">
        <v>29</v>
      </c>
      <c r="AA291" s="42">
        <f t="shared" ca="1" si="42"/>
        <v>0.29480365252427632</v>
      </c>
      <c r="AB291" s="42">
        <f ca="1">VLOOKUP(AA291,'Inputs and Outputs'!B$24:C$33,2)</f>
        <v>1</v>
      </c>
      <c r="AC291" s="42">
        <f t="shared" ca="1" si="43"/>
        <v>0.74607464502069387</v>
      </c>
      <c r="AD291" s="42">
        <f ca="1">ROUND(_xlfn.NORM.INV(AC291,'Inputs and Outputs'!C$19,'Inputs and Outputs'!C$20),0)</f>
        <v>108</v>
      </c>
      <c r="AE291" s="42">
        <v>101</v>
      </c>
      <c r="AF291" s="42">
        <f t="shared" ca="1" si="44"/>
        <v>101</v>
      </c>
      <c r="AG291" s="42">
        <f ca="1">IF(AF291&gt;'Inputs and Outputs'!C$7,AF291-'Inputs and Outputs'!C$7,0)</f>
        <v>1</v>
      </c>
      <c r="AH291" s="43">
        <f ca="1">(AF291*'Inputs and Outputs'!C$8)-(AG291*'Inputs and Outputs'!C$10)</f>
        <v>3840</v>
      </c>
    </row>
    <row r="292" spans="1:34" x14ac:dyDescent="0.35">
      <c r="A292" s="44">
        <v>290</v>
      </c>
      <c r="B292" s="42" t="s">
        <v>24</v>
      </c>
      <c r="C292" s="42">
        <f t="shared" ca="1" si="36"/>
        <v>0.28134601349931521</v>
      </c>
      <c r="D292" s="42">
        <f ca="1">VLOOKUP(C292,'Inputs and Outputs'!B$24:C$33,2,TRUE)</f>
        <v>1</v>
      </c>
      <c r="E292" s="42">
        <f t="shared" ca="1" si="37"/>
        <v>0.5014192278470524</v>
      </c>
      <c r="F292" s="42">
        <f ca="1">ROUND(_xlfn.NORM.INV(E292,'Inputs and Outputs'!C$15,'Inputs and Outputs'!C$16),0)</f>
        <v>101</v>
      </c>
      <c r="G292" s="42">
        <v>101</v>
      </c>
      <c r="H292" s="42">
        <f t="shared" ca="1" si="38"/>
        <v>101</v>
      </c>
      <c r="I292" s="42">
        <f ca="1">IF(H292&gt;'Inputs and Outputs'!C$7,H292-'Inputs and Outputs'!C$7,0)</f>
        <v>1</v>
      </c>
      <c r="J292" s="43">
        <f ca="1">(H292*'Inputs and Outputs'!C$8)-(I292*'Inputs and Outputs'!C$9)</f>
        <v>4015</v>
      </c>
      <c r="M292" s="44">
        <v>290</v>
      </c>
      <c r="N292" s="42" t="s">
        <v>26</v>
      </c>
      <c r="O292" s="42">
        <f t="shared" ca="1" si="39"/>
        <v>0.43446326147489212</v>
      </c>
      <c r="P292" s="42">
        <f ca="1">VLOOKUP(O292,'Inputs and Outputs'!B$24:C$33,2)</f>
        <v>2</v>
      </c>
      <c r="Q292" s="42">
        <f t="shared" ca="1" si="40"/>
        <v>0.49327387634091779</v>
      </c>
      <c r="R292" s="42">
        <f ca="1">ROUND(_xlfn.NORM.INV(Q292,'Inputs and Outputs'!C$17,'Inputs and Outputs'!C$18),0)</f>
        <v>103</v>
      </c>
      <c r="S292" s="42">
        <v>101</v>
      </c>
      <c r="T292" s="42">
        <f t="shared" ca="1" si="41"/>
        <v>101</v>
      </c>
      <c r="U292" s="42">
        <f ca="1">IF(T292&gt;'Inputs and Outputs'!C$7,T292-'Inputs and Outputs'!C$7,0)</f>
        <v>1</v>
      </c>
      <c r="V292" s="43">
        <f ca="1">(T292*'Inputs and Outputs'!C$8)-(U292*'Inputs and Outputs'!C$9)</f>
        <v>4015</v>
      </c>
      <c r="Y292" s="44">
        <v>290</v>
      </c>
      <c r="Z292" s="42" t="s">
        <v>29</v>
      </c>
      <c r="AA292" s="42">
        <f t="shared" ca="1" si="42"/>
        <v>0.97837735218873501</v>
      </c>
      <c r="AB292" s="42">
        <f ca="1">VLOOKUP(AA292,'Inputs and Outputs'!B$24:C$33,2)</f>
        <v>7</v>
      </c>
      <c r="AC292" s="42">
        <f t="shared" ca="1" si="43"/>
        <v>0.6077820348443933</v>
      </c>
      <c r="AD292" s="42">
        <f ca="1">ROUND(_xlfn.NORM.INV(AC292,'Inputs and Outputs'!C$19,'Inputs and Outputs'!C$20),0)</f>
        <v>106</v>
      </c>
      <c r="AE292" s="42">
        <v>101</v>
      </c>
      <c r="AF292" s="42">
        <f t="shared" ca="1" si="44"/>
        <v>101</v>
      </c>
      <c r="AG292" s="42">
        <f ca="1">IF(AF292&gt;'Inputs and Outputs'!C$7,AF292-'Inputs and Outputs'!C$7,0)</f>
        <v>1</v>
      </c>
      <c r="AH292" s="43">
        <f ca="1">(AF292*'Inputs and Outputs'!C$8)-(AG292*'Inputs and Outputs'!C$10)</f>
        <v>3840</v>
      </c>
    </row>
    <row r="293" spans="1:34" x14ac:dyDescent="0.35">
      <c r="A293" s="44">
        <v>291</v>
      </c>
      <c r="B293" s="42" t="s">
        <v>24</v>
      </c>
      <c r="C293" s="42">
        <f t="shared" ca="1" si="36"/>
        <v>0.72171475982068989</v>
      </c>
      <c r="D293" s="42">
        <f ca="1">VLOOKUP(C293,'Inputs and Outputs'!B$24:C$33,2,TRUE)</f>
        <v>3</v>
      </c>
      <c r="E293" s="42">
        <f t="shared" ca="1" si="37"/>
        <v>0.15899099361356783</v>
      </c>
      <c r="F293" s="42">
        <f ca="1">ROUND(_xlfn.NORM.INV(E293,'Inputs and Outputs'!C$15,'Inputs and Outputs'!C$16),0)</f>
        <v>95</v>
      </c>
      <c r="G293" s="42">
        <v>101</v>
      </c>
      <c r="H293" s="42">
        <f t="shared" ca="1" si="38"/>
        <v>95</v>
      </c>
      <c r="I293" s="42">
        <f ca="1">IF(H293&gt;'Inputs and Outputs'!C$7,H293-'Inputs and Outputs'!C$7,0)</f>
        <v>0</v>
      </c>
      <c r="J293" s="43">
        <f ca="1">(H293*'Inputs and Outputs'!C$8)-(I293*'Inputs and Outputs'!C$9)</f>
        <v>3800</v>
      </c>
      <c r="M293" s="44">
        <v>291</v>
      </c>
      <c r="N293" s="42" t="s">
        <v>26</v>
      </c>
      <c r="O293" s="42">
        <f t="shared" ca="1" si="39"/>
        <v>0.32168323225145379</v>
      </c>
      <c r="P293" s="42">
        <f ca="1">VLOOKUP(O293,'Inputs and Outputs'!B$24:C$33,2)</f>
        <v>1</v>
      </c>
      <c r="Q293" s="42">
        <f t="shared" ca="1" si="40"/>
        <v>0.83867052133808673</v>
      </c>
      <c r="R293" s="42">
        <f ca="1">ROUND(_xlfn.NORM.INV(Q293,'Inputs and Outputs'!C$17,'Inputs and Outputs'!C$18),0)</f>
        <v>108</v>
      </c>
      <c r="S293" s="42">
        <v>101</v>
      </c>
      <c r="T293" s="42">
        <f t="shared" ca="1" si="41"/>
        <v>101</v>
      </c>
      <c r="U293" s="42">
        <f ca="1">IF(T293&gt;'Inputs and Outputs'!C$7,T293-'Inputs and Outputs'!C$7,0)</f>
        <v>1</v>
      </c>
      <c r="V293" s="43">
        <f ca="1">(T293*'Inputs and Outputs'!C$8)-(U293*'Inputs and Outputs'!C$9)</f>
        <v>4015</v>
      </c>
      <c r="Y293" s="44">
        <v>291</v>
      </c>
      <c r="Z293" s="42" t="s">
        <v>29</v>
      </c>
      <c r="AA293" s="42">
        <f t="shared" ca="1" si="42"/>
        <v>2.7775906954228269E-2</v>
      </c>
      <c r="AB293" s="42">
        <f ca="1">VLOOKUP(AA293,'Inputs and Outputs'!B$24:C$33,2)</f>
        <v>0</v>
      </c>
      <c r="AC293" s="42">
        <f t="shared" ca="1" si="43"/>
        <v>0.11472319679983223</v>
      </c>
      <c r="AD293" s="42">
        <f ca="1">ROUND(_xlfn.NORM.INV(AC293,'Inputs and Outputs'!C$19,'Inputs and Outputs'!C$20),0)</f>
        <v>99</v>
      </c>
      <c r="AE293" s="42">
        <v>101</v>
      </c>
      <c r="AF293" s="42">
        <f t="shared" ca="1" si="44"/>
        <v>99</v>
      </c>
      <c r="AG293" s="42">
        <f ca="1">IF(AF293&gt;'Inputs and Outputs'!C$7,AF293-'Inputs and Outputs'!C$7,0)</f>
        <v>0</v>
      </c>
      <c r="AH293" s="43">
        <f ca="1">(AF293*'Inputs and Outputs'!C$8)-(AG293*'Inputs and Outputs'!C$10)</f>
        <v>3960</v>
      </c>
    </row>
    <row r="294" spans="1:34" x14ac:dyDescent="0.35">
      <c r="A294" s="44">
        <v>292</v>
      </c>
      <c r="B294" s="42" t="s">
        <v>24</v>
      </c>
      <c r="C294" s="42">
        <f t="shared" ca="1" si="36"/>
        <v>0.13689706890670417</v>
      </c>
      <c r="D294" s="42">
        <f ca="1">VLOOKUP(C294,'Inputs and Outputs'!B$24:C$33,2,TRUE)</f>
        <v>0</v>
      </c>
      <c r="E294" s="42">
        <f t="shared" ca="1" si="37"/>
        <v>0.94356955413799404</v>
      </c>
      <c r="F294" s="42">
        <f ca="1">ROUND(_xlfn.NORM.INV(E294,'Inputs and Outputs'!C$15,'Inputs and Outputs'!C$16),0)</f>
        <v>111</v>
      </c>
      <c r="G294" s="42">
        <v>101</v>
      </c>
      <c r="H294" s="42">
        <f t="shared" ca="1" si="38"/>
        <v>101</v>
      </c>
      <c r="I294" s="42">
        <f ca="1">IF(H294&gt;'Inputs and Outputs'!C$7,H294-'Inputs and Outputs'!C$7,0)</f>
        <v>1</v>
      </c>
      <c r="J294" s="43">
        <f ca="1">(H294*'Inputs and Outputs'!C$8)-(I294*'Inputs and Outputs'!C$9)</f>
        <v>4015</v>
      </c>
      <c r="M294" s="44">
        <v>292</v>
      </c>
      <c r="N294" s="42" t="s">
        <v>26</v>
      </c>
      <c r="O294" s="42">
        <f t="shared" ca="1" si="39"/>
        <v>0.32570303276762935</v>
      </c>
      <c r="P294" s="42">
        <f ca="1">VLOOKUP(O294,'Inputs and Outputs'!B$24:C$33,2)</f>
        <v>1</v>
      </c>
      <c r="Q294" s="42">
        <f t="shared" ca="1" si="40"/>
        <v>0.62180186608957444</v>
      </c>
      <c r="R294" s="42">
        <f ca="1">ROUND(_xlfn.NORM.INV(Q294,'Inputs and Outputs'!C$17,'Inputs and Outputs'!C$18),0)</f>
        <v>105</v>
      </c>
      <c r="S294" s="42">
        <v>101</v>
      </c>
      <c r="T294" s="42">
        <f t="shared" ca="1" si="41"/>
        <v>101</v>
      </c>
      <c r="U294" s="42">
        <f ca="1">IF(T294&gt;'Inputs and Outputs'!C$7,T294-'Inputs and Outputs'!C$7,0)</f>
        <v>1</v>
      </c>
      <c r="V294" s="43">
        <f ca="1">(T294*'Inputs and Outputs'!C$8)-(U294*'Inputs and Outputs'!C$9)</f>
        <v>4015</v>
      </c>
      <c r="Y294" s="44">
        <v>292</v>
      </c>
      <c r="Z294" s="42" t="s">
        <v>29</v>
      </c>
      <c r="AA294" s="42">
        <f t="shared" ca="1" si="42"/>
        <v>0.58602570879120353</v>
      </c>
      <c r="AB294" s="42">
        <f ca="1">VLOOKUP(AA294,'Inputs and Outputs'!B$24:C$33,2)</f>
        <v>2</v>
      </c>
      <c r="AC294" s="42">
        <f t="shared" ca="1" si="43"/>
        <v>0.56692138017520655</v>
      </c>
      <c r="AD294" s="42">
        <f ca="1">ROUND(_xlfn.NORM.INV(AC294,'Inputs and Outputs'!C$19,'Inputs and Outputs'!C$20),0)</f>
        <v>106</v>
      </c>
      <c r="AE294" s="42">
        <v>101</v>
      </c>
      <c r="AF294" s="42">
        <f t="shared" ca="1" si="44"/>
        <v>101</v>
      </c>
      <c r="AG294" s="42">
        <f ca="1">IF(AF294&gt;'Inputs and Outputs'!C$7,AF294-'Inputs and Outputs'!C$7,0)</f>
        <v>1</v>
      </c>
      <c r="AH294" s="43">
        <f ca="1">(AF294*'Inputs and Outputs'!C$8)-(AG294*'Inputs and Outputs'!C$10)</f>
        <v>3840</v>
      </c>
    </row>
    <row r="295" spans="1:34" x14ac:dyDescent="0.35">
      <c r="A295" s="44">
        <v>293</v>
      </c>
      <c r="B295" s="42" t="s">
        <v>24</v>
      </c>
      <c r="C295" s="42">
        <f t="shared" ca="1" si="36"/>
        <v>0.29790310644230622</v>
      </c>
      <c r="D295" s="42">
        <f ca="1">VLOOKUP(C295,'Inputs and Outputs'!B$24:C$33,2,TRUE)</f>
        <v>1</v>
      </c>
      <c r="E295" s="42">
        <f t="shared" ca="1" si="37"/>
        <v>0.10757610378566151</v>
      </c>
      <c r="F295" s="42">
        <f ca="1">ROUND(_xlfn.NORM.INV(E295,'Inputs and Outputs'!C$15,'Inputs and Outputs'!C$16),0)</f>
        <v>94</v>
      </c>
      <c r="G295" s="42">
        <v>101</v>
      </c>
      <c r="H295" s="42">
        <f t="shared" ca="1" si="38"/>
        <v>94</v>
      </c>
      <c r="I295" s="42">
        <f ca="1">IF(H295&gt;'Inputs and Outputs'!C$7,H295-'Inputs and Outputs'!C$7,0)</f>
        <v>0</v>
      </c>
      <c r="J295" s="43">
        <f ca="1">(H295*'Inputs and Outputs'!C$8)-(I295*'Inputs and Outputs'!C$9)</f>
        <v>3760</v>
      </c>
      <c r="M295" s="44">
        <v>293</v>
      </c>
      <c r="N295" s="42" t="s">
        <v>26</v>
      </c>
      <c r="O295" s="42">
        <f t="shared" ca="1" si="39"/>
        <v>0.52058067257577056</v>
      </c>
      <c r="P295" s="42">
        <f ca="1">VLOOKUP(O295,'Inputs and Outputs'!B$24:C$33,2)</f>
        <v>2</v>
      </c>
      <c r="Q295" s="42">
        <f t="shared" ca="1" si="40"/>
        <v>0.78001756285191159</v>
      </c>
      <c r="R295" s="42">
        <f ca="1">ROUND(_xlfn.NORM.INV(Q295,'Inputs and Outputs'!C$17,'Inputs and Outputs'!C$18),0)</f>
        <v>107</v>
      </c>
      <c r="S295" s="42">
        <v>101</v>
      </c>
      <c r="T295" s="42">
        <f t="shared" ca="1" si="41"/>
        <v>101</v>
      </c>
      <c r="U295" s="42">
        <f ca="1">IF(T295&gt;'Inputs and Outputs'!C$7,T295-'Inputs and Outputs'!C$7,0)</f>
        <v>1</v>
      </c>
      <c r="V295" s="43">
        <f ca="1">(T295*'Inputs and Outputs'!C$8)-(U295*'Inputs and Outputs'!C$9)</f>
        <v>4015</v>
      </c>
      <c r="Y295" s="44">
        <v>293</v>
      </c>
      <c r="Z295" s="42" t="s">
        <v>29</v>
      </c>
      <c r="AA295" s="42">
        <f t="shared" ca="1" si="42"/>
        <v>3.1704329653222674E-3</v>
      </c>
      <c r="AB295" s="42">
        <f ca="1">VLOOKUP(AA295,'Inputs and Outputs'!B$24:C$33,2)</f>
        <v>0</v>
      </c>
      <c r="AC295" s="42">
        <f t="shared" ca="1" si="43"/>
        <v>0.25632432178239206</v>
      </c>
      <c r="AD295" s="42">
        <f ca="1">ROUND(_xlfn.NORM.INV(AC295,'Inputs and Outputs'!C$19,'Inputs and Outputs'!C$20),0)</f>
        <v>102</v>
      </c>
      <c r="AE295" s="42">
        <v>101</v>
      </c>
      <c r="AF295" s="42">
        <f t="shared" ca="1" si="44"/>
        <v>101</v>
      </c>
      <c r="AG295" s="42">
        <f ca="1">IF(AF295&gt;'Inputs and Outputs'!C$7,AF295-'Inputs and Outputs'!C$7,0)</f>
        <v>1</v>
      </c>
      <c r="AH295" s="43">
        <f ca="1">(AF295*'Inputs and Outputs'!C$8)-(AG295*'Inputs and Outputs'!C$10)</f>
        <v>3840</v>
      </c>
    </row>
    <row r="296" spans="1:34" x14ac:dyDescent="0.35">
      <c r="A296" s="44">
        <v>294</v>
      </c>
      <c r="B296" s="42" t="s">
        <v>24</v>
      </c>
      <c r="C296" s="42">
        <f t="shared" ca="1" si="36"/>
        <v>0.85681935522898256</v>
      </c>
      <c r="D296" s="42">
        <f ca="1">VLOOKUP(C296,'Inputs and Outputs'!B$24:C$33,2,TRUE)</f>
        <v>4</v>
      </c>
      <c r="E296" s="42">
        <f t="shared" ca="1" si="37"/>
        <v>2.1040855629097632E-2</v>
      </c>
      <c r="F296" s="42">
        <f ca="1">ROUND(_xlfn.NORM.INV(E296,'Inputs and Outputs'!C$15,'Inputs and Outputs'!C$16),0)</f>
        <v>89</v>
      </c>
      <c r="G296" s="42">
        <v>101</v>
      </c>
      <c r="H296" s="42">
        <f t="shared" ca="1" si="38"/>
        <v>89</v>
      </c>
      <c r="I296" s="42">
        <f ca="1">IF(H296&gt;'Inputs and Outputs'!C$7,H296-'Inputs and Outputs'!C$7,0)</f>
        <v>0</v>
      </c>
      <c r="J296" s="43">
        <f ca="1">(H296*'Inputs and Outputs'!C$8)-(I296*'Inputs and Outputs'!C$9)</f>
        <v>3560</v>
      </c>
      <c r="M296" s="44">
        <v>294</v>
      </c>
      <c r="N296" s="42" t="s">
        <v>26</v>
      </c>
      <c r="O296" s="42">
        <f t="shared" ca="1" si="39"/>
        <v>0.94192045013996528</v>
      </c>
      <c r="P296" s="42">
        <f ca="1">VLOOKUP(O296,'Inputs and Outputs'!B$24:C$33,2)</f>
        <v>6</v>
      </c>
      <c r="Q296" s="42">
        <f t="shared" ca="1" si="40"/>
        <v>0.84818756211436019</v>
      </c>
      <c r="R296" s="42">
        <f ca="1">ROUND(_xlfn.NORM.INV(Q296,'Inputs and Outputs'!C$17,'Inputs and Outputs'!C$18),0)</f>
        <v>108</v>
      </c>
      <c r="S296" s="42">
        <v>101</v>
      </c>
      <c r="T296" s="42">
        <f t="shared" ca="1" si="41"/>
        <v>101</v>
      </c>
      <c r="U296" s="42">
        <f ca="1">IF(T296&gt;'Inputs and Outputs'!C$7,T296-'Inputs and Outputs'!C$7,0)</f>
        <v>1</v>
      </c>
      <c r="V296" s="43">
        <f ca="1">(T296*'Inputs and Outputs'!C$8)-(U296*'Inputs and Outputs'!C$9)</f>
        <v>4015</v>
      </c>
      <c r="Y296" s="44">
        <v>294</v>
      </c>
      <c r="Z296" s="42" t="s">
        <v>29</v>
      </c>
      <c r="AA296" s="42">
        <f t="shared" ca="1" si="42"/>
        <v>0.30820798896900758</v>
      </c>
      <c r="AB296" s="42">
        <f ca="1">VLOOKUP(AA296,'Inputs and Outputs'!B$24:C$33,2)</f>
        <v>1</v>
      </c>
      <c r="AC296" s="42">
        <f t="shared" ca="1" si="43"/>
        <v>0.24398563065917422</v>
      </c>
      <c r="AD296" s="42">
        <f ca="1">ROUND(_xlfn.NORM.INV(AC296,'Inputs and Outputs'!C$19,'Inputs and Outputs'!C$20),0)</f>
        <v>102</v>
      </c>
      <c r="AE296" s="42">
        <v>101</v>
      </c>
      <c r="AF296" s="42">
        <f t="shared" ca="1" si="44"/>
        <v>101</v>
      </c>
      <c r="AG296" s="42">
        <f ca="1">IF(AF296&gt;'Inputs and Outputs'!C$7,AF296-'Inputs and Outputs'!C$7,0)</f>
        <v>1</v>
      </c>
      <c r="AH296" s="43">
        <f ca="1">(AF296*'Inputs and Outputs'!C$8)-(AG296*'Inputs and Outputs'!C$10)</f>
        <v>3840</v>
      </c>
    </row>
    <row r="297" spans="1:34" x14ac:dyDescent="0.35">
      <c r="A297" s="44">
        <v>295</v>
      </c>
      <c r="B297" s="42" t="s">
        <v>24</v>
      </c>
      <c r="C297" s="42">
        <f t="shared" ca="1" si="36"/>
        <v>0.75210162323085261</v>
      </c>
      <c r="D297" s="42">
        <f ca="1">VLOOKUP(C297,'Inputs and Outputs'!B$24:C$33,2,TRUE)</f>
        <v>3</v>
      </c>
      <c r="E297" s="42">
        <f t="shared" ca="1" si="37"/>
        <v>0.72385127669460536</v>
      </c>
      <c r="F297" s="42">
        <f ca="1">ROUND(_xlfn.NORM.INV(E297,'Inputs and Outputs'!C$15,'Inputs and Outputs'!C$16),0)</f>
        <v>105</v>
      </c>
      <c r="G297" s="42">
        <v>101</v>
      </c>
      <c r="H297" s="42">
        <f t="shared" ca="1" si="38"/>
        <v>101</v>
      </c>
      <c r="I297" s="42">
        <f ca="1">IF(H297&gt;'Inputs and Outputs'!C$7,H297-'Inputs and Outputs'!C$7,0)</f>
        <v>1</v>
      </c>
      <c r="J297" s="43">
        <f ca="1">(H297*'Inputs and Outputs'!C$8)-(I297*'Inputs and Outputs'!C$9)</f>
        <v>4015</v>
      </c>
      <c r="M297" s="44">
        <v>295</v>
      </c>
      <c r="N297" s="42" t="s">
        <v>26</v>
      </c>
      <c r="O297" s="42">
        <f t="shared" ca="1" si="39"/>
        <v>6.2535009699380306E-2</v>
      </c>
      <c r="P297" s="42">
        <f ca="1">VLOOKUP(O297,'Inputs and Outputs'!B$24:C$33,2)</f>
        <v>0</v>
      </c>
      <c r="Q297" s="42">
        <f t="shared" ca="1" si="40"/>
        <v>0.99941381094078763</v>
      </c>
      <c r="R297" s="42">
        <f ca="1">ROUND(_xlfn.NORM.INV(Q297,'Inputs and Outputs'!C$17,'Inputs and Outputs'!C$18),0)</f>
        <v>119</v>
      </c>
      <c r="S297" s="42">
        <v>101</v>
      </c>
      <c r="T297" s="42">
        <f t="shared" ca="1" si="41"/>
        <v>101</v>
      </c>
      <c r="U297" s="42">
        <f ca="1">IF(T297&gt;'Inputs and Outputs'!C$7,T297-'Inputs and Outputs'!C$7,0)</f>
        <v>1</v>
      </c>
      <c r="V297" s="43">
        <f ca="1">(T297*'Inputs and Outputs'!C$8)-(U297*'Inputs and Outputs'!C$9)</f>
        <v>4015</v>
      </c>
      <c r="Y297" s="44">
        <v>295</v>
      </c>
      <c r="Z297" s="42" t="s">
        <v>29</v>
      </c>
      <c r="AA297" s="42">
        <f t="shared" ca="1" si="42"/>
        <v>0.34888837058486999</v>
      </c>
      <c r="AB297" s="42">
        <f ca="1">VLOOKUP(AA297,'Inputs and Outputs'!B$24:C$33,2)</f>
        <v>1</v>
      </c>
      <c r="AC297" s="42">
        <f t="shared" ca="1" si="43"/>
        <v>0.57797578190699872</v>
      </c>
      <c r="AD297" s="42">
        <f ca="1">ROUND(_xlfn.NORM.INV(AC297,'Inputs and Outputs'!C$19,'Inputs and Outputs'!C$20),0)</f>
        <v>106</v>
      </c>
      <c r="AE297" s="42">
        <v>101</v>
      </c>
      <c r="AF297" s="42">
        <f t="shared" ca="1" si="44"/>
        <v>101</v>
      </c>
      <c r="AG297" s="42">
        <f ca="1">IF(AF297&gt;'Inputs and Outputs'!C$7,AF297-'Inputs and Outputs'!C$7,0)</f>
        <v>1</v>
      </c>
      <c r="AH297" s="43">
        <f ca="1">(AF297*'Inputs and Outputs'!C$8)-(AG297*'Inputs and Outputs'!C$10)</f>
        <v>3840</v>
      </c>
    </row>
    <row r="298" spans="1:34" x14ac:dyDescent="0.35">
      <c r="A298" s="44">
        <v>296</v>
      </c>
      <c r="B298" s="42" t="s">
        <v>24</v>
      </c>
      <c r="C298" s="42">
        <f t="shared" ca="1" si="36"/>
        <v>0.42757208380571621</v>
      </c>
      <c r="D298" s="42">
        <f ca="1">VLOOKUP(C298,'Inputs and Outputs'!B$24:C$33,2,TRUE)</f>
        <v>2</v>
      </c>
      <c r="E298" s="42">
        <f t="shared" ca="1" si="37"/>
        <v>0.48570356294948924</v>
      </c>
      <c r="F298" s="42">
        <f ca="1">ROUND(_xlfn.NORM.INV(E298,'Inputs and Outputs'!C$15,'Inputs and Outputs'!C$16),0)</f>
        <v>101</v>
      </c>
      <c r="G298" s="42">
        <v>101</v>
      </c>
      <c r="H298" s="42">
        <f t="shared" ca="1" si="38"/>
        <v>101</v>
      </c>
      <c r="I298" s="42">
        <f ca="1">IF(H298&gt;'Inputs and Outputs'!C$7,H298-'Inputs and Outputs'!C$7,0)</f>
        <v>1</v>
      </c>
      <c r="J298" s="43">
        <f ca="1">(H298*'Inputs and Outputs'!C$8)-(I298*'Inputs and Outputs'!C$9)</f>
        <v>4015</v>
      </c>
      <c r="M298" s="44">
        <v>296</v>
      </c>
      <c r="N298" s="42" t="s">
        <v>26</v>
      </c>
      <c r="O298" s="42">
        <f t="shared" ca="1" si="39"/>
        <v>8.4390709196536462E-2</v>
      </c>
      <c r="P298" s="42">
        <f ca="1">VLOOKUP(O298,'Inputs and Outputs'!B$24:C$33,2)</f>
        <v>0</v>
      </c>
      <c r="Q298" s="42">
        <f t="shared" ca="1" si="40"/>
        <v>6.3809850598594009E-3</v>
      </c>
      <c r="R298" s="42">
        <f ca="1">ROUND(_xlfn.NORM.INV(Q298,'Inputs and Outputs'!C$17,'Inputs and Outputs'!C$18),0)</f>
        <v>91</v>
      </c>
      <c r="S298" s="42">
        <v>101</v>
      </c>
      <c r="T298" s="42">
        <f t="shared" ca="1" si="41"/>
        <v>91</v>
      </c>
      <c r="U298" s="42">
        <f ca="1">IF(T298&gt;'Inputs and Outputs'!C$7,T298-'Inputs and Outputs'!C$7,0)</f>
        <v>0</v>
      </c>
      <c r="V298" s="43">
        <f ca="1">(T298*'Inputs and Outputs'!C$8)-(U298*'Inputs and Outputs'!C$9)</f>
        <v>3640</v>
      </c>
      <c r="Y298" s="44">
        <v>296</v>
      </c>
      <c r="Z298" s="42" t="s">
        <v>29</v>
      </c>
      <c r="AA298" s="42">
        <f t="shared" ca="1" si="42"/>
        <v>7.6271240550156327E-2</v>
      </c>
      <c r="AB298" s="42">
        <f ca="1">VLOOKUP(AA298,'Inputs and Outputs'!B$24:C$33,2)</f>
        <v>0</v>
      </c>
      <c r="AC298" s="42">
        <f t="shared" ca="1" si="43"/>
        <v>0.94054203539124903</v>
      </c>
      <c r="AD298" s="42">
        <f ca="1">ROUND(_xlfn.NORM.INV(AC298,'Inputs and Outputs'!C$19,'Inputs and Outputs'!C$20),0)</f>
        <v>113</v>
      </c>
      <c r="AE298" s="42">
        <v>101</v>
      </c>
      <c r="AF298" s="42">
        <f t="shared" ca="1" si="44"/>
        <v>101</v>
      </c>
      <c r="AG298" s="42">
        <f ca="1">IF(AF298&gt;'Inputs and Outputs'!C$7,AF298-'Inputs and Outputs'!C$7,0)</f>
        <v>1</v>
      </c>
      <c r="AH298" s="43">
        <f ca="1">(AF298*'Inputs and Outputs'!C$8)-(AG298*'Inputs and Outputs'!C$10)</f>
        <v>3840</v>
      </c>
    </row>
    <row r="299" spans="1:34" x14ac:dyDescent="0.35">
      <c r="A299" s="44">
        <v>297</v>
      </c>
      <c r="B299" s="42" t="s">
        <v>24</v>
      </c>
      <c r="C299" s="42">
        <f t="shared" ca="1" si="36"/>
        <v>0.17310768473969973</v>
      </c>
      <c r="D299" s="42">
        <f ca="1">VLOOKUP(C299,'Inputs and Outputs'!B$24:C$33,2,TRUE)</f>
        <v>1</v>
      </c>
      <c r="E299" s="42">
        <f t="shared" ca="1" si="37"/>
        <v>0.36839830666052009</v>
      </c>
      <c r="F299" s="42">
        <f ca="1">ROUND(_xlfn.NORM.INV(E299,'Inputs and Outputs'!C$15,'Inputs and Outputs'!C$16),0)</f>
        <v>99</v>
      </c>
      <c r="G299" s="42">
        <v>101</v>
      </c>
      <c r="H299" s="42">
        <f t="shared" ca="1" si="38"/>
        <v>99</v>
      </c>
      <c r="I299" s="42">
        <f ca="1">IF(H299&gt;'Inputs and Outputs'!C$7,H299-'Inputs and Outputs'!C$7,0)</f>
        <v>0</v>
      </c>
      <c r="J299" s="43">
        <f ca="1">(H299*'Inputs and Outputs'!C$8)-(I299*'Inputs and Outputs'!C$9)</f>
        <v>3960</v>
      </c>
      <c r="M299" s="44">
        <v>297</v>
      </c>
      <c r="N299" s="42" t="s">
        <v>26</v>
      </c>
      <c r="O299" s="42">
        <f t="shared" ca="1" si="39"/>
        <v>0.78133489688594149</v>
      </c>
      <c r="P299" s="42">
        <f ca="1">VLOOKUP(O299,'Inputs and Outputs'!B$24:C$33,2)</f>
        <v>4</v>
      </c>
      <c r="Q299" s="42">
        <f t="shared" ca="1" si="40"/>
        <v>0.43743367389849019</v>
      </c>
      <c r="R299" s="42">
        <f ca="1">ROUND(_xlfn.NORM.INV(Q299,'Inputs and Outputs'!C$17,'Inputs and Outputs'!C$18),0)</f>
        <v>102</v>
      </c>
      <c r="S299" s="42">
        <v>101</v>
      </c>
      <c r="T299" s="42">
        <f t="shared" ca="1" si="41"/>
        <v>101</v>
      </c>
      <c r="U299" s="42">
        <f ca="1">IF(T299&gt;'Inputs and Outputs'!C$7,T299-'Inputs and Outputs'!C$7,0)</f>
        <v>1</v>
      </c>
      <c r="V299" s="43">
        <f ca="1">(T299*'Inputs and Outputs'!C$8)-(U299*'Inputs and Outputs'!C$9)</f>
        <v>4015</v>
      </c>
      <c r="Y299" s="44">
        <v>297</v>
      </c>
      <c r="Z299" s="42" t="s">
        <v>29</v>
      </c>
      <c r="AA299" s="42">
        <f t="shared" ca="1" si="42"/>
        <v>0.47451565311489752</v>
      </c>
      <c r="AB299" s="42">
        <f ca="1">VLOOKUP(AA299,'Inputs and Outputs'!B$24:C$33,2)</f>
        <v>2</v>
      </c>
      <c r="AC299" s="42">
        <f t="shared" ca="1" si="43"/>
        <v>0.11922478065168873</v>
      </c>
      <c r="AD299" s="42">
        <f ca="1">ROUND(_xlfn.NORM.INV(AC299,'Inputs and Outputs'!C$19,'Inputs and Outputs'!C$20),0)</f>
        <v>99</v>
      </c>
      <c r="AE299" s="42">
        <v>101</v>
      </c>
      <c r="AF299" s="42">
        <f t="shared" ca="1" si="44"/>
        <v>99</v>
      </c>
      <c r="AG299" s="42">
        <f ca="1">IF(AF299&gt;'Inputs and Outputs'!C$7,AF299-'Inputs and Outputs'!C$7,0)</f>
        <v>0</v>
      </c>
      <c r="AH299" s="43">
        <f ca="1">(AF299*'Inputs and Outputs'!C$8)-(AG299*'Inputs and Outputs'!C$10)</f>
        <v>3960</v>
      </c>
    </row>
    <row r="300" spans="1:34" x14ac:dyDescent="0.35">
      <c r="A300" s="44">
        <v>298</v>
      </c>
      <c r="B300" s="42" t="s">
        <v>24</v>
      </c>
      <c r="C300" s="42">
        <f t="shared" ca="1" si="36"/>
        <v>0.43010333937610035</v>
      </c>
      <c r="D300" s="42">
        <f ca="1">VLOOKUP(C300,'Inputs and Outputs'!B$24:C$33,2,TRUE)</f>
        <v>2</v>
      </c>
      <c r="E300" s="42">
        <f t="shared" ca="1" si="37"/>
        <v>0.10600434285778004</v>
      </c>
      <c r="F300" s="42">
        <f ca="1">ROUND(_xlfn.NORM.INV(E300,'Inputs and Outputs'!C$15,'Inputs and Outputs'!C$16),0)</f>
        <v>94</v>
      </c>
      <c r="G300" s="42">
        <v>101</v>
      </c>
      <c r="H300" s="42">
        <f t="shared" ca="1" si="38"/>
        <v>94</v>
      </c>
      <c r="I300" s="42">
        <f ca="1">IF(H300&gt;'Inputs and Outputs'!C$7,H300-'Inputs and Outputs'!C$7,0)</f>
        <v>0</v>
      </c>
      <c r="J300" s="43">
        <f ca="1">(H300*'Inputs and Outputs'!C$8)-(I300*'Inputs and Outputs'!C$9)</f>
        <v>3760</v>
      </c>
      <c r="M300" s="44">
        <v>298</v>
      </c>
      <c r="N300" s="42" t="s">
        <v>26</v>
      </c>
      <c r="O300" s="42">
        <f t="shared" ca="1" si="39"/>
        <v>0.33924008626025481</v>
      </c>
      <c r="P300" s="42">
        <f ca="1">VLOOKUP(O300,'Inputs and Outputs'!B$24:C$33,2)</f>
        <v>1</v>
      </c>
      <c r="Q300" s="42">
        <f t="shared" ca="1" si="40"/>
        <v>0.27011889144303147</v>
      </c>
      <c r="R300" s="42">
        <f ca="1">ROUND(_xlfn.NORM.INV(Q300,'Inputs and Outputs'!C$17,'Inputs and Outputs'!C$18),0)</f>
        <v>100</v>
      </c>
      <c r="S300" s="42">
        <v>101</v>
      </c>
      <c r="T300" s="42">
        <f t="shared" ca="1" si="41"/>
        <v>100</v>
      </c>
      <c r="U300" s="42">
        <f ca="1">IF(T300&gt;'Inputs and Outputs'!C$7,T300-'Inputs and Outputs'!C$7,0)</f>
        <v>0</v>
      </c>
      <c r="V300" s="43">
        <f ca="1">(T300*'Inputs and Outputs'!C$8)-(U300*'Inputs and Outputs'!C$9)</f>
        <v>4000</v>
      </c>
      <c r="Y300" s="44">
        <v>298</v>
      </c>
      <c r="Z300" s="42" t="s">
        <v>29</v>
      </c>
      <c r="AA300" s="42">
        <f t="shared" ca="1" si="42"/>
        <v>0.68233317180986586</v>
      </c>
      <c r="AB300" s="42">
        <f ca="1">VLOOKUP(AA300,'Inputs and Outputs'!B$24:C$33,2)</f>
        <v>3</v>
      </c>
      <c r="AC300" s="42">
        <f t="shared" ca="1" si="43"/>
        <v>0.91873366870147499</v>
      </c>
      <c r="AD300" s="42">
        <f ca="1">ROUND(_xlfn.NORM.INV(AC300,'Inputs and Outputs'!C$19,'Inputs and Outputs'!C$20),0)</f>
        <v>112</v>
      </c>
      <c r="AE300" s="42">
        <v>101</v>
      </c>
      <c r="AF300" s="42">
        <f t="shared" ca="1" si="44"/>
        <v>101</v>
      </c>
      <c r="AG300" s="42">
        <f ca="1">IF(AF300&gt;'Inputs and Outputs'!C$7,AF300-'Inputs and Outputs'!C$7,0)</f>
        <v>1</v>
      </c>
      <c r="AH300" s="43">
        <f ca="1">(AF300*'Inputs and Outputs'!C$8)-(AG300*'Inputs and Outputs'!C$10)</f>
        <v>3840</v>
      </c>
    </row>
    <row r="301" spans="1:34" x14ac:dyDescent="0.35">
      <c r="A301" s="44">
        <v>299</v>
      </c>
      <c r="B301" s="42" t="s">
        <v>24</v>
      </c>
      <c r="C301" s="42">
        <f t="shared" ca="1" si="36"/>
        <v>0.6610328626400388</v>
      </c>
      <c r="D301" s="42">
        <f ca="1">VLOOKUP(C301,'Inputs and Outputs'!B$24:C$33,2,TRUE)</f>
        <v>3</v>
      </c>
      <c r="E301" s="42">
        <f t="shared" ca="1" si="37"/>
        <v>0.14083325125989832</v>
      </c>
      <c r="F301" s="42">
        <f ca="1">ROUND(_xlfn.NORM.INV(E301,'Inputs and Outputs'!C$15,'Inputs and Outputs'!C$16),0)</f>
        <v>95</v>
      </c>
      <c r="G301" s="42">
        <v>101</v>
      </c>
      <c r="H301" s="42">
        <f t="shared" ca="1" si="38"/>
        <v>95</v>
      </c>
      <c r="I301" s="42">
        <f ca="1">IF(H301&gt;'Inputs and Outputs'!C$7,H301-'Inputs and Outputs'!C$7,0)</f>
        <v>0</v>
      </c>
      <c r="J301" s="43">
        <f ca="1">(H301*'Inputs and Outputs'!C$8)-(I301*'Inputs and Outputs'!C$9)</f>
        <v>3800</v>
      </c>
      <c r="M301" s="44">
        <v>299</v>
      </c>
      <c r="N301" s="42" t="s">
        <v>26</v>
      </c>
      <c r="O301" s="42">
        <f t="shared" ca="1" si="39"/>
        <v>0.47441782890839934</v>
      </c>
      <c r="P301" s="42">
        <f ca="1">VLOOKUP(O301,'Inputs and Outputs'!B$24:C$33,2)</f>
        <v>2</v>
      </c>
      <c r="Q301" s="42">
        <f t="shared" ca="1" si="40"/>
        <v>0.73348906064660169</v>
      </c>
      <c r="R301" s="42">
        <f ca="1">ROUND(_xlfn.NORM.INV(Q301,'Inputs and Outputs'!C$17,'Inputs and Outputs'!C$18),0)</f>
        <v>106</v>
      </c>
      <c r="S301" s="42">
        <v>101</v>
      </c>
      <c r="T301" s="42">
        <f t="shared" ca="1" si="41"/>
        <v>101</v>
      </c>
      <c r="U301" s="42">
        <f ca="1">IF(T301&gt;'Inputs and Outputs'!C$7,T301-'Inputs and Outputs'!C$7,0)</f>
        <v>1</v>
      </c>
      <c r="V301" s="43">
        <f ca="1">(T301*'Inputs and Outputs'!C$8)-(U301*'Inputs and Outputs'!C$9)</f>
        <v>4015</v>
      </c>
      <c r="Y301" s="44">
        <v>299</v>
      </c>
      <c r="Z301" s="42" t="s">
        <v>29</v>
      </c>
      <c r="AA301" s="42">
        <f t="shared" ca="1" si="42"/>
        <v>0.39133398393759478</v>
      </c>
      <c r="AB301" s="42">
        <f ca="1">VLOOKUP(AA301,'Inputs and Outputs'!B$24:C$33,2)</f>
        <v>1</v>
      </c>
      <c r="AC301" s="42">
        <f t="shared" ca="1" si="43"/>
        <v>0.61489631033096837</v>
      </c>
      <c r="AD301" s="42">
        <f ca="1">ROUND(_xlfn.NORM.INV(AC301,'Inputs and Outputs'!C$19,'Inputs and Outputs'!C$20),0)</f>
        <v>106</v>
      </c>
      <c r="AE301" s="42">
        <v>101</v>
      </c>
      <c r="AF301" s="42">
        <f t="shared" ca="1" si="44"/>
        <v>101</v>
      </c>
      <c r="AG301" s="42">
        <f ca="1">IF(AF301&gt;'Inputs and Outputs'!C$7,AF301-'Inputs and Outputs'!C$7,0)</f>
        <v>1</v>
      </c>
      <c r="AH301" s="43">
        <f ca="1">(AF301*'Inputs and Outputs'!C$8)-(AG301*'Inputs and Outputs'!C$10)</f>
        <v>3840</v>
      </c>
    </row>
    <row r="302" spans="1:34" x14ac:dyDescent="0.35">
      <c r="A302" s="44">
        <v>300</v>
      </c>
      <c r="B302" s="42" t="s">
        <v>24</v>
      </c>
      <c r="C302" s="42">
        <f t="shared" ca="1" si="36"/>
        <v>0.50925589519233361</v>
      </c>
      <c r="D302" s="42">
        <f ca="1">VLOOKUP(C302,'Inputs and Outputs'!B$24:C$33,2,TRUE)</f>
        <v>2</v>
      </c>
      <c r="E302" s="42">
        <f t="shared" ca="1" si="37"/>
        <v>0.69824116989711882</v>
      </c>
      <c r="F302" s="42">
        <f ca="1">ROUND(_xlfn.NORM.INV(E302,'Inputs and Outputs'!C$15,'Inputs and Outputs'!C$16),0)</f>
        <v>104</v>
      </c>
      <c r="G302" s="42">
        <v>101</v>
      </c>
      <c r="H302" s="42">
        <f t="shared" ca="1" si="38"/>
        <v>101</v>
      </c>
      <c r="I302" s="42">
        <f ca="1">IF(H302&gt;'Inputs and Outputs'!C$7,H302-'Inputs and Outputs'!C$7,0)</f>
        <v>1</v>
      </c>
      <c r="J302" s="43">
        <f ca="1">(H302*'Inputs and Outputs'!C$8)-(I302*'Inputs and Outputs'!C$9)</f>
        <v>4015</v>
      </c>
      <c r="M302" s="44">
        <v>300</v>
      </c>
      <c r="N302" s="42" t="s">
        <v>26</v>
      </c>
      <c r="O302" s="42">
        <f t="shared" ca="1" si="39"/>
        <v>0.58274212508613821</v>
      </c>
      <c r="P302" s="42">
        <f ca="1">VLOOKUP(O302,'Inputs and Outputs'!B$24:C$33,2)</f>
        <v>2</v>
      </c>
      <c r="Q302" s="42">
        <f t="shared" ca="1" si="40"/>
        <v>0.53013447139077818</v>
      </c>
      <c r="R302" s="42">
        <f ca="1">ROUND(_xlfn.NORM.INV(Q302,'Inputs and Outputs'!C$17,'Inputs and Outputs'!C$18),0)</f>
        <v>103</v>
      </c>
      <c r="S302" s="42">
        <v>101</v>
      </c>
      <c r="T302" s="42">
        <f t="shared" ca="1" si="41"/>
        <v>101</v>
      </c>
      <c r="U302" s="42">
        <f ca="1">IF(T302&gt;'Inputs and Outputs'!C$7,T302-'Inputs and Outputs'!C$7,0)</f>
        <v>1</v>
      </c>
      <c r="V302" s="43">
        <f ca="1">(T302*'Inputs and Outputs'!C$8)-(U302*'Inputs and Outputs'!C$9)</f>
        <v>4015</v>
      </c>
      <c r="Y302" s="44">
        <v>300</v>
      </c>
      <c r="Z302" s="42" t="s">
        <v>29</v>
      </c>
      <c r="AA302" s="42">
        <f t="shared" ca="1" si="42"/>
        <v>0.4666084099989517</v>
      </c>
      <c r="AB302" s="42">
        <f ca="1">VLOOKUP(AA302,'Inputs and Outputs'!B$24:C$33,2)</f>
        <v>2</v>
      </c>
      <c r="AC302" s="42">
        <f t="shared" ca="1" si="43"/>
        <v>0.75301957333487546</v>
      </c>
      <c r="AD302" s="42">
        <f ca="1">ROUND(_xlfn.NORM.INV(AC302,'Inputs and Outputs'!C$19,'Inputs and Outputs'!C$20),0)</f>
        <v>108</v>
      </c>
      <c r="AE302" s="42">
        <v>101</v>
      </c>
      <c r="AF302" s="42">
        <f t="shared" ca="1" si="44"/>
        <v>101</v>
      </c>
      <c r="AG302" s="42">
        <f ca="1">IF(AF302&gt;'Inputs and Outputs'!C$7,AF302-'Inputs and Outputs'!C$7,0)</f>
        <v>1</v>
      </c>
      <c r="AH302" s="43">
        <f ca="1">(AF302*'Inputs and Outputs'!C$8)-(AG302*'Inputs and Outputs'!C$10)</f>
        <v>3840</v>
      </c>
    </row>
    <row r="303" spans="1:34" x14ac:dyDescent="0.35">
      <c r="A303" s="44">
        <v>301</v>
      </c>
      <c r="B303" s="42" t="s">
        <v>24</v>
      </c>
      <c r="C303" s="42">
        <f t="shared" ca="1" si="36"/>
        <v>0.4574241910818283</v>
      </c>
      <c r="D303" s="42">
        <f ca="1">VLOOKUP(C303,'Inputs and Outputs'!B$24:C$33,2,TRUE)</f>
        <v>2</v>
      </c>
      <c r="E303" s="42">
        <f t="shared" ca="1" si="37"/>
        <v>0.59233316465869079</v>
      </c>
      <c r="F303" s="42">
        <f ca="1">ROUND(_xlfn.NORM.INV(E303,'Inputs and Outputs'!C$15,'Inputs and Outputs'!C$16),0)</f>
        <v>102</v>
      </c>
      <c r="G303" s="42">
        <v>101</v>
      </c>
      <c r="H303" s="42">
        <f t="shared" ca="1" si="38"/>
        <v>101</v>
      </c>
      <c r="I303" s="42">
        <f ca="1">IF(H303&gt;'Inputs and Outputs'!C$7,H303-'Inputs and Outputs'!C$7,0)</f>
        <v>1</v>
      </c>
      <c r="J303" s="43">
        <f ca="1">(H303*'Inputs and Outputs'!C$8)-(I303*'Inputs and Outputs'!C$9)</f>
        <v>4015</v>
      </c>
      <c r="M303" s="44">
        <v>301</v>
      </c>
      <c r="N303" s="42" t="s">
        <v>26</v>
      </c>
      <c r="O303" s="42">
        <f t="shared" ca="1" si="39"/>
        <v>0.2481333290383253</v>
      </c>
      <c r="P303" s="42">
        <f ca="1">VLOOKUP(O303,'Inputs and Outputs'!B$24:C$33,2)</f>
        <v>1</v>
      </c>
      <c r="Q303" s="42">
        <f t="shared" ca="1" si="40"/>
        <v>0.75647956462657928</v>
      </c>
      <c r="R303" s="42">
        <f ca="1">ROUND(_xlfn.NORM.INV(Q303,'Inputs and Outputs'!C$17,'Inputs and Outputs'!C$18),0)</f>
        <v>106</v>
      </c>
      <c r="S303" s="42">
        <v>101</v>
      </c>
      <c r="T303" s="42">
        <f t="shared" ca="1" si="41"/>
        <v>101</v>
      </c>
      <c r="U303" s="42">
        <f ca="1">IF(T303&gt;'Inputs and Outputs'!C$7,T303-'Inputs and Outputs'!C$7,0)</f>
        <v>1</v>
      </c>
      <c r="V303" s="43">
        <f ca="1">(T303*'Inputs and Outputs'!C$8)-(U303*'Inputs and Outputs'!C$9)</f>
        <v>4015</v>
      </c>
      <c r="Y303" s="44">
        <v>301</v>
      </c>
      <c r="Z303" s="42" t="s">
        <v>29</v>
      </c>
      <c r="AA303" s="42">
        <f t="shared" ca="1" si="42"/>
        <v>8.603494788411592E-2</v>
      </c>
      <c r="AB303" s="42">
        <f ca="1">VLOOKUP(AA303,'Inputs and Outputs'!B$24:C$33,2)</f>
        <v>0</v>
      </c>
      <c r="AC303" s="42">
        <f t="shared" ca="1" si="43"/>
        <v>0.747198693221931</v>
      </c>
      <c r="AD303" s="42">
        <f ca="1">ROUND(_xlfn.NORM.INV(AC303,'Inputs and Outputs'!C$19,'Inputs and Outputs'!C$20),0)</f>
        <v>108</v>
      </c>
      <c r="AE303" s="42">
        <v>101</v>
      </c>
      <c r="AF303" s="42">
        <f t="shared" ca="1" si="44"/>
        <v>101</v>
      </c>
      <c r="AG303" s="42">
        <f ca="1">IF(AF303&gt;'Inputs and Outputs'!C$7,AF303-'Inputs and Outputs'!C$7,0)</f>
        <v>1</v>
      </c>
      <c r="AH303" s="43">
        <f ca="1">(AF303*'Inputs and Outputs'!C$8)-(AG303*'Inputs and Outputs'!C$10)</f>
        <v>3840</v>
      </c>
    </row>
    <row r="304" spans="1:34" x14ac:dyDescent="0.35">
      <c r="A304" s="44">
        <v>302</v>
      </c>
      <c r="B304" s="42" t="s">
        <v>24</v>
      </c>
      <c r="C304" s="42">
        <f t="shared" ca="1" si="36"/>
        <v>0.46152608258922656</v>
      </c>
      <c r="D304" s="42">
        <f ca="1">VLOOKUP(C304,'Inputs and Outputs'!B$24:C$33,2,TRUE)</f>
        <v>2</v>
      </c>
      <c r="E304" s="42">
        <f t="shared" ca="1" si="37"/>
        <v>0.57939970076055558</v>
      </c>
      <c r="F304" s="42">
        <f ca="1">ROUND(_xlfn.NORM.INV(E304,'Inputs and Outputs'!C$15,'Inputs and Outputs'!C$16),0)</f>
        <v>102</v>
      </c>
      <c r="G304" s="42">
        <v>101</v>
      </c>
      <c r="H304" s="42">
        <f t="shared" ca="1" si="38"/>
        <v>101</v>
      </c>
      <c r="I304" s="42">
        <f ca="1">IF(H304&gt;'Inputs and Outputs'!C$7,H304-'Inputs and Outputs'!C$7,0)</f>
        <v>1</v>
      </c>
      <c r="J304" s="43">
        <f ca="1">(H304*'Inputs and Outputs'!C$8)-(I304*'Inputs and Outputs'!C$9)</f>
        <v>4015</v>
      </c>
      <c r="M304" s="44">
        <v>302</v>
      </c>
      <c r="N304" s="42" t="s">
        <v>26</v>
      </c>
      <c r="O304" s="42">
        <f t="shared" ca="1" si="39"/>
        <v>0.12095495113340193</v>
      </c>
      <c r="P304" s="42">
        <f ca="1">VLOOKUP(O304,'Inputs and Outputs'!B$24:C$33,2)</f>
        <v>0</v>
      </c>
      <c r="Q304" s="42">
        <f t="shared" ca="1" si="40"/>
        <v>0.58679845665726094</v>
      </c>
      <c r="R304" s="42">
        <f ca="1">ROUND(_xlfn.NORM.INV(Q304,'Inputs and Outputs'!C$17,'Inputs and Outputs'!C$18),0)</f>
        <v>104</v>
      </c>
      <c r="S304" s="42">
        <v>101</v>
      </c>
      <c r="T304" s="42">
        <f t="shared" ca="1" si="41"/>
        <v>101</v>
      </c>
      <c r="U304" s="42">
        <f ca="1">IF(T304&gt;'Inputs and Outputs'!C$7,T304-'Inputs and Outputs'!C$7,0)</f>
        <v>1</v>
      </c>
      <c r="V304" s="43">
        <f ca="1">(T304*'Inputs and Outputs'!C$8)-(U304*'Inputs and Outputs'!C$9)</f>
        <v>4015</v>
      </c>
      <c r="Y304" s="44">
        <v>302</v>
      </c>
      <c r="Z304" s="42" t="s">
        <v>29</v>
      </c>
      <c r="AA304" s="42">
        <f t="shared" ca="1" si="42"/>
        <v>0.10272468856944361</v>
      </c>
      <c r="AB304" s="42">
        <f ca="1">VLOOKUP(AA304,'Inputs and Outputs'!B$24:C$33,2)</f>
        <v>0</v>
      </c>
      <c r="AC304" s="42">
        <f t="shared" ca="1" si="43"/>
        <v>0.26905137833101511</v>
      </c>
      <c r="AD304" s="42">
        <f ca="1">ROUND(_xlfn.NORM.INV(AC304,'Inputs and Outputs'!C$19,'Inputs and Outputs'!C$20),0)</f>
        <v>102</v>
      </c>
      <c r="AE304" s="42">
        <v>101</v>
      </c>
      <c r="AF304" s="42">
        <f t="shared" ca="1" si="44"/>
        <v>101</v>
      </c>
      <c r="AG304" s="42">
        <f ca="1">IF(AF304&gt;'Inputs and Outputs'!C$7,AF304-'Inputs and Outputs'!C$7,0)</f>
        <v>1</v>
      </c>
      <c r="AH304" s="43">
        <f ca="1">(AF304*'Inputs and Outputs'!C$8)-(AG304*'Inputs and Outputs'!C$10)</f>
        <v>3840</v>
      </c>
    </row>
    <row r="305" spans="1:34" x14ac:dyDescent="0.35">
      <c r="A305" s="44">
        <v>303</v>
      </c>
      <c r="B305" s="42" t="s">
        <v>24</v>
      </c>
      <c r="C305" s="42">
        <f t="shared" ca="1" si="36"/>
        <v>0.43825489464111467</v>
      </c>
      <c r="D305" s="42">
        <f ca="1">VLOOKUP(C305,'Inputs and Outputs'!B$24:C$33,2,TRUE)</f>
        <v>2</v>
      </c>
      <c r="E305" s="42">
        <f t="shared" ca="1" si="37"/>
        <v>0.22613387213238079</v>
      </c>
      <c r="F305" s="42">
        <f ca="1">ROUND(_xlfn.NORM.INV(E305,'Inputs and Outputs'!C$15,'Inputs and Outputs'!C$16),0)</f>
        <v>96</v>
      </c>
      <c r="G305" s="42">
        <v>101</v>
      </c>
      <c r="H305" s="42">
        <f t="shared" ca="1" si="38"/>
        <v>96</v>
      </c>
      <c r="I305" s="42">
        <f ca="1">IF(H305&gt;'Inputs and Outputs'!C$7,H305-'Inputs and Outputs'!C$7,0)</f>
        <v>0</v>
      </c>
      <c r="J305" s="43">
        <f ca="1">(H305*'Inputs and Outputs'!C$8)-(I305*'Inputs and Outputs'!C$9)</f>
        <v>3840</v>
      </c>
      <c r="M305" s="44">
        <v>303</v>
      </c>
      <c r="N305" s="42" t="s">
        <v>26</v>
      </c>
      <c r="O305" s="42">
        <f t="shared" ca="1" si="39"/>
        <v>0.13351570844045968</v>
      </c>
      <c r="P305" s="42">
        <f ca="1">VLOOKUP(O305,'Inputs and Outputs'!B$24:C$33,2)</f>
        <v>0</v>
      </c>
      <c r="Q305" s="42">
        <f t="shared" ca="1" si="40"/>
        <v>0.84363714622390229</v>
      </c>
      <c r="R305" s="42">
        <f ca="1">ROUND(_xlfn.NORM.INV(Q305,'Inputs and Outputs'!C$17,'Inputs and Outputs'!C$18),0)</f>
        <v>108</v>
      </c>
      <c r="S305" s="42">
        <v>101</v>
      </c>
      <c r="T305" s="42">
        <f t="shared" ca="1" si="41"/>
        <v>101</v>
      </c>
      <c r="U305" s="42">
        <f ca="1">IF(T305&gt;'Inputs and Outputs'!C$7,T305-'Inputs and Outputs'!C$7,0)</f>
        <v>1</v>
      </c>
      <c r="V305" s="43">
        <f ca="1">(T305*'Inputs and Outputs'!C$8)-(U305*'Inputs and Outputs'!C$9)</f>
        <v>4015</v>
      </c>
      <c r="Y305" s="44">
        <v>303</v>
      </c>
      <c r="Z305" s="42" t="s">
        <v>29</v>
      </c>
      <c r="AA305" s="42">
        <f t="shared" ca="1" si="42"/>
        <v>0.31011471487067266</v>
      </c>
      <c r="AB305" s="42">
        <f ca="1">VLOOKUP(AA305,'Inputs and Outputs'!B$24:C$33,2)</f>
        <v>1</v>
      </c>
      <c r="AC305" s="42">
        <f t="shared" ca="1" si="43"/>
        <v>0.33558153989634099</v>
      </c>
      <c r="AD305" s="42">
        <f ca="1">ROUND(_xlfn.NORM.INV(AC305,'Inputs and Outputs'!C$19,'Inputs and Outputs'!C$20),0)</f>
        <v>103</v>
      </c>
      <c r="AE305" s="42">
        <v>101</v>
      </c>
      <c r="AF305" s="42">
        <f t="shared" ca="1" si="44"/>
        <v>101</v>
      </c>
      <c r="AG305" s="42">
        <f ca="1">IF(AF305&gt;'Inputs and Outputs'!C$7,AF305-'Inputs and Outputs'!C$7,0)</f>
        <v>1</v>
      </c>
      <c r="AH305" s="43">
        <f ca="1">(AF305*'Inputs and Outputs'!C$8)-(AG305*'Inputs and Outputs'!C$10)</f>
        <v>3840</v>
      </c>
    </row>
    <row r="306" spans="1:34" x14ac:dyDescent="0.35">
      <c r="A306" s="44">
        <v>304</v>
      </c>
      <c r="B306" s="42" t="s">
        <v>24</v>
      </c>
      <c r="C306" s="42">
        <f t="shared" ca="1" si="36"/>
        <v>0.10933139612706633</v>
      </c>
      <c r="D306" s="42">
        <f ca="1">VLOOKUP(C306,'Inputs and Outputs'!B$24:C$33,2,TRUE)</f>
        <v>0</v>
      </c>
      <c r="E306" s="42">
        <f t="shared" ca="1" si="37"/>
        <v>0.34464828105351297</v>
      </c>
      <c r="F306" s="42">
        <f ca="1">ROUND(_xlfn.NORM.INV(E306,'Inputs and Outputs'!C$15,'Inputs and Outputs'!C$16),0)</f>
        <v>99</v>
      </c>
      <c r="G306" s="42">
        <v>101</v>
      </c>
      <c r="H306" s="42">
        <f t="shared" ca="1" si="38"/>
        <v>99</v>
      </c>
      <c r="I306" s="42">
        <f ca="1">IF(H306&gt;'Inputs and Outputs'!C$7,H306-'Inputs and Outputs'!C$7,0)</f>
        <v>0</v>
      </c>
      <c r="J306" s="43">
        <f ca="1">(H306*'Inputs and Outputs'!C$8)-(I306*'Inputs and Outputs'!C$9)</f>
        <v>3960</v>
      </c>
      <c r="M306" s="44">
        <v>304</v>
      </c>
      <c r="N306" s="42" t="s">
        <v>26</v>
      </c>
      <c r="O306" s="42">
        <f t="shared" ca="1" si="39"/>
        <v>0.37743588332653011</v>
      </c>
      <c r="P306" s="42">
        <f ca="1">VLOOKUP(O306,'Inputs and Outputs'!B$24:C$33,2)</f>
        <v>1</v>
      </c>
      <c r="Q306" s="42">
        <f t="shared" ca="1" si="40"/>
        <v>3.5352097039585639E-2</v>
      </c>
      <c r="R306" s="42">
        <f ca="1">ROUND(_xlfn.NORM.INV(Q306,'Inputs and Outputs'!C$17,'Inputs and Outputs'!C$18),0)</f>
        <v>94</v>
      </c>
      <c r="S306" s="42">
        <v>101</v>
      </c>
      <c r="T306" s="42">
        <f t="shared" ca="1" si="41"/>
        <v>94</v>
      </c>
      <c r="U306" s="42">
        <f ca="1">IF(T306&gt;'Inputs and Outputs'!C$7,T306-'Inputs and Outputs'!C$7,0)</f>
        <v>0</v>
      </c>
      <c r="V306" s="43">
        <f ca="1">(T306*'Inputs and Outputs'!C$8)-(U306*'Inputs and Outputs'!C$9)</f>
        <v>3760</v>
      </c>
      <c r="Y306" s="44">
        <v>304</v>
      </c>
      <c r="Z306" s="42" t="s">
        <v>29</v>
      </c>
      <c r="AA306" s="42">
        <f t="shared" ca="1" si="42"/>
        <v>8.0710461124646193E-2</v>
      </c>
      <c r="AB306" s="42">
        <f ca="1">VLOOKUP(AA306,'Inputs and Outputs'!B$24:C$33,2)</f>
        <v>0</v>
      </c>
      <c r="AC306" s="42">
        <f t="shared" ca="1" si="43"/>
        <v>0.55941199423177868</v>
      </c>
      <c r="AD306" s="42">
        <f ca="1">ROUND(_xlfn.NORM.INV(AC306,'Inputs and Outputs'!C$19,'Inputs and Outputs'!C$20),0)</f>
        <v>106</v>
      </c>
      <c r="AE306" s="42">
        <v>101</v>
      </c>
      <c r="AF306" s="42">
        <f t="shared" ca="1" si="44"/>
        <v>101</v>
      </c>
      <c r="AG306" s="42">
        <f ca="1">IF(AF306&gt;'Inputs and Outputs'!C$7,AF306-'Inputs and Outputs'!C$7,0)</f>
        <v>1</v>
      </c>
      <c r="AH306" s="43">
        <f ca="1">(AF306*'Inputs and Outputs'!C$8)-(AG306*'Inputs and Outputs'!C$10)</f>
        <v>3840</v>
      </c>
    </row>
    <row r="307" spans="1:34" x14ac:dyDescent="0.35">
      <c r="A307" s="44">
        <v>305</v>
      </c>
      <c r="B307" s="42" t="s">
        <v>24</v>
      </c>
      <c r="C307" s="42">
        <f t="shared" ca="1" si="36"/>
        <v>0.68107877537374062</v>
      </c>
      <c r="D307" s="42">
        <f ca="1">VLOOKUP(C307,'Inputs and Outputs'!B$24:C$33,2,TRUE)</f>
        <v>3</v>
      </c>
      <c r="E307" s="42">
        <f t="shared" ca="1" si="37"/>
        <v>0.11988733445121824</v>
      </c>
      <c r="F307" s="42">
        <f ca="1">ROUND(_xlfn.NORM.INV(E307,'Inputs and Outputs'!C$15,'Inputs and Outputs'!C$16),0)</f>
        <v>94</v>
      </c>
      <c r="G307" s="42">
        <v>101</v>
      </c>
      <c r="H307" s="42">
        <f t="shared" ca="1" si="38"/>
        <v>94</v>
      </c>
      <c r="I307" s="42">
        <f ca="1">IF(H307&gt;'Inputs and Outputs'!C$7,H307-'Inputs and Outputs'!C$7,0)</f>
        <v>0</v>
      </c>
      <c r="J307" s="43">
        <f ca="1">(H307*'Inputs and Outputs'!C$8)-(I307*'Inputs and Outputs'!C$9)</f>
        <v>3760</v>
      </c>
      <c r="M307" s="44">
        <v>305</v>
      </c>
      <c r="N307" s="42" t="s">
        <v>26</v>
      </c>
      <c r="O307" s="42">
        <f t="shared" ca="1" si="39"/>
        <v>0.61095768160892505</v>
      </c>
      <c r="P307" s="42">
        <f ca="1">VLOOKUP(O307,'Inputs and Outputs'!B$24:C$33,2)</f>
        <v>3</v>
      </c>
      <c r="Q307" s="42">
        <f t="shared" ca="1" si="40"/>
        <v>0.63122724225185423</v>
      </c>
      <c r="R307" s="42">
        <f ca="1">ROUND(_xlfn.NORM.INV(Q307,'Inputs and Outputs'!C$17,'Inputs and Outputs'!C$18),0)</f>
        <v>105</v>
      </c>
      <c r="S307" s="42">
        <v>101</v>
      </c>
      <c r="T307" s="42">
        <f t="shared" ca="1" si="41"/>
        <v>101</v>
      </c>
      <c r="U307" s="42">
        <f ca="1">IF(T307&gt;'Inputs and Outputs'!C$7,T307-'Inputs and Outputs'!C$7,0)</f>
        <v>1</v>
      </c>
      <c r="V307" s="43">
        <f ca="1">(T307*'Inputs and Outputs'!C$8)-(U307*'Inputs and Outputs'!C$9)</f>
        <v>4015</v>
      </c>
      <c r="Y307" s="44">
        <v>305</v>
      </c>
      <c r="Z307" s="42" t="s">
        <v>29</v>
      </c>
      <c r="AA307" s="42">
        <f t="shared" ca="1" si="42"/>
        <v>0.87340018546453357</v>
      </c>
      <c r="AB307" s="42">
        <f ca="1">VLOOKUP(AA307,'Inputs and Outputs'!B$24:C$33,2)</f>
        <v>5</v>
      </c>
      <c r="AC307" s="42">
        <f t="shared" ca="1" si="43"/>
        <v>0.61773931835018281</v>
      </c>
      <c r="AD307" s="42">
        <f ca="1">ROUND(_xlfn.NORM.INV(AC307,'Inputs and Outputs'!C$19,'Inputs and Outputs'!C$20),0)</f>
        <v>106</v>
      </c>
      <c r="AE307" s="42">
        <v>101</v>
      </c>
      <c r="AF307" s="42">
        <f t="shared" ca="1" si="44"/>
        <v>101</v>
      </c>
      <c r="AG307" s="42">
        <f ca="1">IF(AF307&gt;'Inputs and Outputs'!C$7,AF307-'Inputs and Outputs'!C$7,0)</f>
        <v>1</v>
      </c>
      <c r="AH307" s="43">
        <f ca="1">(AF307*'Inputs and Outputs'!C$8)-(AG307*'Inputs and Outputs'!C$10)</f>
        <v>3840</v>
      </c>
    </row>
    <row r="308" spans="1:34" x14ac:dyDescent="0.35">
      <c r="A308" s="44">
        <v>306</v>
      </c>
      <c r="B308" s="42" t="s">
        <v>24</v>
      </c>
      <c r="C308" s="42">
        <f t="shared" ca="1" si="36"/>
        <v>0.27052561554922405</v>
      </c>
      <c r="D308" s="42">
        <f ca="1">VLOOKUP(C308,'Inputs and Outputs'!B$24:C$33,2,TRUE)</f>
        <v>1</v>
      </c>
      <c r="E308" s="42">
        <f t="shared" ca="1" si="37"/>
        <v>0.94224558713471429</v>
      </c>
      <c r="F308" s="42">
        <f ca="1">ROUND(_xlfn.NORM.INV(E308,'Inputs and Outputs'!C$15,'Inputs and Outputs'!C$16),0)</f>
        <v>110</v>
      </c>
      <c r="G308" s="42">
        <v>101</v>
      </c>
      <c r="H308" s="42">
        <f t="shared" ca="1" si="38"/>
        <v>101</v>
      </c>
      <c r="I308" s="42">
        <f ca="1">IF(H308&gt;'Inputs and Outputs'!C$7,H308-'Inputs and Outputs'!C$7,0)</f>
        <v>1</v>
      </c>
      <c r="J308" s="43">
        <f ca="1">(H308*'Inputs and Outputs'!C$8)-(I308*'Inputs and Outputs'!C$9)</f>
        <v>4015</v>
      </c>
      <c r="M308" s="44">
        <v>306</v>
      </c>
      <c r="N308" s="42" t="s">
        <v>26</v>
      </c>
      <c r="O308" s="42">
        <f t="shared" ca="1" si="39"/>
        <v>0.9567198587496768</v>
      </c>
      <c r="P308" s="42">
        <f ca="1">VLOOKUP(O308,'Inputs and Outputs'!B$24:C$33,2)</f>
        <v>6</v>
      </c>
      <c r="Q308" s="42">
        <f t="shared" ca="1" si="40"/>
        <v>0.68318572456617677</v>
      </c>
      <c r="R308" s="42">
        <f ca="1">ROUND(_xlfn.NORM.INV(Q308,'Inputs and Outputs'!C$17,'Inputs and Outputs'!C$18),0)</f>
        <v>105</v>
      </c>
      <c r="S308" s="42">
        <v>101</v>
      </c>
      <c r="T308" s="42">
        <f t="shared" ca="1" si="41"/>
        <v>101</v>
      </c>
      <c r="U308" s="42">
        <f ca="1">IF(T308&gt;'Inputs and Outputs'!C$7,T308-'Inputs and Outputs'!C$7,0)</f>
        <v>1</v>
      </c>
      <c r="V308" s="43">
        <f ca="1">(T308*'Inputs and Outputs'!C$8)-(U308*'Inputs and Outputs'!C$9)</f>
        <v>4015</v>
      </c>
      <c r="Y308" s="44">
        <v>306</v>
      </c>
      <c r="Z308" s="42" t="s">
        <v>29</v>
      </c>
      <c r="AA308" s="42">
        <f t="shared" ca="1" si="42"/>
        <v>4.5322623964939912E-2</v>
      </c>
      <c r="AB308" s="42">
        <f ca="1">VLOOKUP(AA308,'Inputs and Outputs'!B$24:C$33,2)</f>
        <v>0</v>
      </c>
      <c r="AC308" s="42">
        <f t="shared" ca="1" si="43"/>
        <v>0.15759081726902613</v>
      </c>
      <c r="AD308" s="42">
        <f ca="1">ROUND(_xlfn.NORM.INV(AC308,'Inputs and Outputs'!C$19,'Inputs and Outputs'!C$20),0)</f>
        <v>100</v>
      </c>
      <c r="AE308" s="42">
        <v>101</v>
      </c>
      <c r="AF308" s="42">
        <f t="shared" ca="1" si="44"/>
        <v>100</v>
      </c>
      <c r="AG308" s="42">
        <f ca="1">IF(AF308&gt;'Inputs and Outputs'!C$7,AF308-'Inputs and Outputs'!C$7,0)</f>
        <v>0</v>
      </c>
      <c r="AH308" s="43">
        <f ca="1">(AF308*'Inputs and Outputs'!C$8)-(AG308*'Inputs and Outputs'!C$10)</f>
        <v>4000</v>
      </c>
    </row>
    <row r="309" spans="1:34" x14ac:dyDescent="0.35">
      <c r="A309" s="44">
        <v>307</v>
      </c>
      <c r="B309" s="42" t="s">
        <v>24</v>
      </c>
      <c r="C309" s="42">
        <f t="shared" ca="1" si="36"/>
        <v>0.28998585116147435</v>
      </c>
      <c r="D309" s="42">
        <f ca="1">VLOOKUP(C309,'Inputs and Outputs'!B$24:C$33,2,TRUE)</f>
        <v>1</v>
      </c>
      <c r="E309" s="42">
        <f t="shared" ca="1" si="37"/>
        <v>0.98641730889618284</v>
      </c>
      <c r="F309" s="42">
        <f ca="1">ROUND(_xlfn.NORM.INV(E309,'Inputs and Outputs'!C$15,'Inputs and Outputs'!C$16),0)</f>
        <v>114</v>
      </c>
      <c r="G309" s="42">
        <v>101</v>
      </c>
      <c r="H309" s="42">
        <f t="shared" ca="1" si="38"/>
        <v>101</v>
      </c>
      <c r="I309" s="42">
        <f ca="1">IF(H309&gt;'Inputs and Outputs'!C$7,H309-'Inputs and Outputs'!C$7,0)</f>
        <v>1</v>
      </c>
      <c r="J309" s="43">
        <f ca="1">(H309*'Inputs and Outputs'!C$8)-(I309*'Inputs and Outputs'!C$9)</f>
        <v>4015</v>
      </c>
      <c r="M309" s="44">
        <v>307</v>
      </c>
      <c r="N309" s="42" t="s">
        <v>26</v>
      </c>
      <c r="O309" s="42">
        <f t="shared" ca="1" si="39"/>
        <v>0.46922137265255048</v>
      </c>
      <c r="P309" s="42">
        <f ca="1">VLOOKUP(O309,'Inputs and Outputs'!B$24:C$33,2)</f>
        <v>2</v>
      </c>
      <c r="Q309" s="42">
        <f t="shared" ca="1" si="40"/>
        <v>8.7808774875797524E-2</v>
      </c>
      <c r="R309" s="42">
        <f ca="1">ROUND(_xlfn.NORM.INV(Q309,'Inputs and Outputs'!C$17,'Inputs and Outputs'!C$18),0)</f>
        <v>96</v>
      </c>
      <c r="S309" s="42">
        <v>101</v>
      </c>
      <c r="T309" s="42">
        <f t="shared" ca="1" si="41"/>
        <v>96</v>
      </c>
      <c r="U309" s="42">
        <f ca="1">IF(T309&gt;'Inputs and Outputs'!C$7,T309-'Inputs and Outputs'!C$7,0)</f>
        <v>0</v>
      </c>
      <c r="V309" s="43">
        <f ca="1">(T309*'Inputs and Outputs'!C$8)-(U309*'Inputs and Outputs'!C$9)</f>
        <v>3840</v>
      </c>
      <c r="Y309" s="44">
        <v>307</v>
      </c>
      <c r="Z309" s="42" t="s">
        <v>29</v>
      </c>
      <c r="AA309" s="42">
        <f t="shared" ca="1" si="42"/>
        <v>0.44171157898855551</v>
      </c>
      <c r="AB309" s="42">
        <f ca="1">VLOOKUP(AA309,'Inputs and Outputs'!B$24:C$33,2)</f>
        <v>2</v>
      </c>
      <c r="AC309" s="42">
        <f t="shared" ca="1" si="43"/>
        <v>0.17326063576164319</v>
      </c>
      <c r="AD309" s="42">
        <f ca="1">ROUND(_xlfn.NORM.INV(AC309,'Inputs and Outputs'!C$19,'Inputs and Outputs'!C$20),0)</f>
        <v>100</v>
      </c>
      <c r="AE309" s="42">
        <v>101</v>
      </c>
      <c r="AF309" s="42">
        <f t="shared" ca="1" si="44"/>
        <v>100</v>
      </c>
      <c r="AG309" s="42">
        <f ca="1">IF(AF309&gt;'Inputs and Outputs'!C$7,AF309-'Inputs and Outputs'!C$7,0)</f>
        <v>0</v>
      </c>
      <c r="AH309" s="43">
        <f ca="1">(AF309*'Inputs and Outputs'!C$8)-(AG309*'Inputs and Outputs'!C$10)</f>
        <v>4000</v>
      </c>
    </row>
    <row r="310" spans="1:34" x14ac:dyDescent="0.35">
      <c r="A310" s="44">
        <v>308</v>
      </c>
      <c r="B310" s="42" t="s">
        <v>24</v>
      </c>
      <c r="C310" s="42">
        <f t="shared" ca="1" si="36"/>
        <v>0.42963289647636271</v>
      </c>
      <c r="D310" s="42">
        <f ca="1">VLOOKUP(C310,'Inputs and Outputs'!B$24:C$33,2,TRUE)</f>
        <v>2</v>
      </c>
      <c r="E310" s="42">
        <f t="shared" ca="1" si="37"/>
        <v>0.3400786574132808</v>
      </c>
      <c r="F310" s="42">
        <f ca="1">ROUND(_xlfn.NORM.INV(E310,'Inputs and Outputs'!C$15,'Inputs and Outputs'!C$16),0)</f>
        <v>99</v>
      </c>
      <c r="G310" s="42">
        <v>101</v>
      </c>
      <c r="H310" s="42">
        <f t="shared" ca="1" si="38"/>
        <v>99</v>
      </c>
      <c r="I310" s="42">
        <f ca="1">IF(H310&gt;'Inputs and Outputs'!C$7,H310-'Inputs and Outputs'!C$7,0)</f>
        <v>0</v>
      </c>
      <c r="J310" s="43">
        <f ca="1">(H310*'Inputs and Outputs'!C$8)-(I310*'Inputs and Outputs'!C$9)</f>
        <v>3960</v>
      </c>
      <c r="M310" s="44">
        <v>308</v>
      </c>
      <c r="N310" s="42" t="s">
        <v>26</v>
      </c>
      <c r="O310" s="42">
        <f t="shared" ca="1" si="39"/>
        <v>0.32170962020737304</v>
      </c>
      <c r="P310" s="42">
        <f ca="1">VLOOKUP(O310,'Inputs and Outputs'!B$24:C$33,2)</f>
        <v>1</v>
      </c>
      <c r="Q310" s="42">
        <f t="shared" ca="1" si="40"/>
        <v>1.7556883861581607E-2</v>
      </c>
      <c r="R310" s="42">
        <f ca="1">ROUND(_xlfn.NORM.INV(Q310,'Inputs and Outputs'!C$17,'Inputs and Outputs'!C$18),0)</f>
        <v>92</v>
      </c>
      <c r="S310" s="42">
        <v>101</v>
      </c>
      <c r="T310" s="42">
        <f t="shared" ca="1" si="41"/>
        <v>92</v>
      </c>
      <c r="U310" s="42">
        <f ca="1">IF(T310&gt;'Inputs and Outputs'!C$7,T310-'Inputs and Outputs'!C$7,0)</f>
        <v>0</v>
      </c>
      <c r="V310" s="43">
        <f ca="1">(T310*'Inputs and Outputs'!C$8)-(U310*'Inputs and Outputs'!C$9)</f>
        <v>3680</v>
      </c>
      <c r="Y310" s="44">
        <v>308</v>
      </c>
      <c r="Z310" s="42" t="s">
        <v>29</v>
      </c>
      <c r="AA310" s="42">
        <f t="shared" ca="1" si="42"/>
        <v>0.59924031268052746</v>
      </c>
      <c r="AB310" s="42">
        <f ca="1">VLOOKUP(AA310,'Inputs and Outputs'!B$24:C$33,2)</f>
        <v>2</v>
      </c>
      <c r="AC310" s="42">
        <f t="shared" ca="1" si="43"/>
        <v>0.11409313440463587</v>
      </c>
      <c r="AD310" s="42">
        <f ca="1">ROUND(_xlfn.NORM.INV(AC310,'Inputs and Outputs'!C$19,'Inputs and Outputs'!C$20),0)</f>
        <v>99</v>
      </c>
      <c r="AE310" s="42">
        <v>101</v>
      </c>
      <c r="AF310" s="42">
        <f t="shared" ca="1" si="44"/>
        <v>99</v>
      </c>
      <c r="AG310" s="42">
        <f ca="1">IF(AF310&gt;'Inputs and Outputs'!C$7,AF310-'Inputs and Outputs'!C$7,0)</f>
        <v>0</v>
      </c>
      <c r="AH310" s="43">
        <f ca="1">(AF310*'Inputs and Outputs'!C$8)-(AG310*'Inputs and Outputs'!C$10)</f>
        <v>3960</v>
      </c>
    </row>
    <row r="311" spans="1:34" x14ac:dyDescent="0.35">
      <c r="A311" s="44">
        <v>309</v>
      </c>
      <c r="B311" s="42" t="s">
        <v>24</v>
      </c>
      <c r="C311" s="42">
        <f t="shared" ca="1" si="36"/>
        <v>0.22031068916339114</v>
      </c>
      <c r="D311" s="42">
        <f ca="1">VLOOKUP(C311,'Inputs and Outputs'!B$24:C$33,2,TRUE)</f>
        <v>1</v>
      </c>
      <c r="E311" s="42">
        <f t="shared" ca="1" si="37"/>
        <v>0.88645106734370094</v>
      </c>
      <c r="F311" s="42">
        <f ca="1">ROUND(_xlfn.NORM.INV(E311,'Inputs and Outputs'!C$15,'Inputs and Outputs'!C$16),0)</f>
        <v>108</v>
      </c>
      <c r="G311" s="42">
        <v>101</v>
      </c>
      <c r="H311" s="42">
        <f t="shared" ca="1" si="38"/>
        <v>101</v>
      </c>
      <c r="I311" s="42">
        <f ca="1">IF(H311&gt;'Inputs and Outputs'!C$7,H311-'Inputs and Outputs'!C$7,0)</f>
        <v>1</v>
      </c>
      <c r="J311" s="43">
        <f ca="1">(H311*'Inputs and Outputs'!C$8)-(I311*'Inputs and Outputs'!C$9)</f>
        <v>4015</v>
      </c>
      <c r="M311" s="44">
        <v>309</v>
      </c>
      <c r="N311" s="42" t="s">
        <v>26</v>
      </c>
      <c r="O311" s="42">
        <f t="shared" ca="1" si="39"/>
        <v>4.5212883279873051E-2</v>
      </c>
      <c r="P311" s="42">
        <f ca="1">VLOOKUP(O311,'Inputs and Outputs'!B$24:C$33,2)</f>
        <v>0</v>
      </c>
      <c r="Q311" s="42">
        <f t="shared" ca="1" si="40"/>
        <v>0.2388173030688906</v>
      </c>
      <c r="R311" s="42">
        <f ca="1">ROUND(_xlfn.NORM.INV(Q311,'Inputs and Outputs'!C$17,'Inputs and Outputs'!C$18),0)</f>
        <v>99</v>
      </c>
      <c r="S311" s="42">
        <v>101</v>
      </c>
      <c r="T311" s="42">
        <f t="shared" ca="1" si="41"/>
        <v>99</v>
      </c>
      <c r="U311" s="42">
        <f ca="1">IF(T311&gt;'Inputs and Outputs'!C$7,T311-'Inputs and Outputs'!C$7,0)</f>
        <v>0</v>
      </c>
      <c r="V311" s="43">
        <f ca="1">(T311*'Inputs and Outputs'!C$8)-(U311*'Inputs and Outputs'!C$9)</f>
        <v>3960</v>
      </c>
      <c r="Y311" s="44">
        <v>309</v>
      </c>
      <c r="Z311" s="42" t="s">
        <v>29</v>
      </c>
      <c r="AA311" s="42">
        <f t="shared" ca="1" si="42"/>
        <v>0.53256704488440265</v>
      </c>
      <c r="AB311" s="42">
        <f ca="1">VLOOKUP(AA311,'Inputs and Outputs'!B$24:C$33,2)</f>
        <v>2</v>
      </c>
      <c r="AC311" s="42">
        <f t="shared" ca="1" si="43"/>
        <v>0.32269687465591268</v>
      </c>
      <c r="AD311" s="42">
        <f ca="1">ROUND(_xlfn.NORM.INV(AC311,'Inputs and Outputs'!C$19,'Inputs and Outputs'!C$20),0)</f>
        <v>103</v>
      </c>
      <c r="AE311" s="42">
        <v>101</v>
      </c>
      <c r="AF311" s="42">
        <f t="shared" ca="1" si="44"/>
        <v>101</v>
      </c>
      <c r="AG311" s="42">
        <f ca="1">IF(AF311&gt;'Inputs and Outputs'!C$7,AF311-'Inputs and Outputs'!C$7,0)</f>
        <v>1</v>
      </c>
      <c r="AH311" s="43">
        <f ca="1">(AF311*'Inputs and Outputs'!C$8)-(AG311*'Inputs and Outputs'!C$10)</f>
        <v>3840</v>
      </c>
    </row>
    <row r="312" spans="1:34" x14ac:dyDescent="0.35">
      <c r="A312" s="44">
        <v>310</v>
      </c>
      <c r="B312" s="42" t="s">
        <v>24</v>
      </c>
      <c r="C312" s="42">
        <f t="shared" ca="1" si="36"/>
        <v>6.0625134155239957E-3</v>
      </c>
      <c r="D312" s="42">
        <f ca="1">VLOOKUP(C312,'Inputs and Outputs'!B$24:C$33,2,TRUE)</f>
        <v>0</v>
      </c>
      <c r="E312" s="42">
        <f t="shared" ca="1" si="37"/>
        <v>0.39974783690212501</v>
      </c>
      <c r="F312" s="42">
        <f ca="1">ROUND(_xlfn.NORM.INV(E312,'Inputs and Outputs'!C$15,'Inputs and Outputs'!C$16),0)</f>
        <v>99</v>
      </c>
      <c r="G312" s="42">
        <v>101</v>
      </c>
      <c r="H312" s="42">
        <f t="shared" ca="1" si="38"/>
        <v>99</v>
      </c>
      <c r="I312" s="42">
        <f ca="1">IF(H312&gt;'Inputs and Outputs'!C$7,H312-'Inputs and Outputs'!C$7,0)</f>
        <v>0</v>
      </c>
      <c r="J312" s="43">
        <f ca="1">(H312*'Inputs and Outputs'!C$8)-(I312*'Inputs and Outputs'!C$9)</f>
        <v>3960</v>
      </c>
      <c r="M312" s="44">
        <v>310</v>
      </c>
      <c r="N312" s="42" t="s">
        <v>26</v>
      </c>
      <c r="O312" s="42">
        <f t="shared" ca="1" si="39"/>
        <v>0.12615427302721338</v>
      </c>
      <c r="P312" s="42">
        <f ca="1">VLOOKUP(O312,'Inputs and Outputs'!B$24:C$33,2)</f>
        <v>0</v>
      </c>
      <c r="Q312" s="42">
        <f t="shared" ca="1" si="40"/>
        <v>0.76985287433030325</v>
      </c>
      <c r="R312" s="42">
        <f ca="1">ROUND(_xlfn.NORM.INV(Q312,'Inputs and Outputs'!C$17,'Inputs and Outputs'!C$18),0)</f>
        <v>107</v>
      </c>
      <c r="S312" s="42">
        <v>101</v>
      </c>
      <c r="T312" s="42">
        <f t="shared" ca="1" si="41"/>
        <v>101</v>
      </c>
      <c r="U312" s="42">
        <f ca="1">IF(T312&gt;'Inputs and Outputs'!C$7,T312-'Inputs and Outputs'!C$7,0)</f>
        <v>1</v>
      </c>
      <c r="V312" s="43">
        <f ca="1">(T312*'Inputs and Outputs'!C$8)-(U312*'Inputs and Outputs'!C$9)</f>
        <v>4015</v>
      </c>
      <c r="Y312" s="44">
        <v>310</v>
      </c>
      <c r="Z312" s="42" t="s">
        <v>29</v>
      </c>
      <c r="AA312" s="42">
        <f t="shared" ca="1" si="42"/>
        <v>0.50398960077346278</v>
      </c>
      <c r="AB312" s="42">
        <f ca="1">VLOOKUP(AA312,'Inputs and Outputs'!B$24:C$33,2)</f>
        <v>2</v>
      </c>
      <c r="AC312" s="42">
        <f t="shared" ca="1" si="43"/>
        <v>0.88884358300289767</v>
      </c>
      <c r="AD312" s="42">
        <f ca="1">ROUND(_xlfn.NORM.INV(AC312,'Inputs and Outputs'!C$19,'Inputs and Outputs'!C$20),0)</f>
        <v>111</v>
      </c>
      <c r="AE312" s="42">
        <v>101</v>
      </c>
      <c r="AF312" s="42">
        <f t="shared" ca="1" si="44"/>
        <v>101</v>
      </c>
      <c r="AG312" s="42">
        <f ca="1">IF(AF312&gt;'Inputs and Outputs'!C$7,AF312-'Inputs and Outputs'!C$7,0)</f>
        <v>1</v>
      </c>
      <c r="AH312" s="43">
        <f ca="1">(AF312*'Inputs and Outputs'!C$8)-(AG312*'Inputs and Outputs'!C$10)</f>
        <v>3840</v>
      </c>
    </row>
    <row r="313" spans="1:34" x14ac:dyDescent="0.35">
      <c r="A313" s="44">
        <v>311</v>
      </c>
      <c r="B313" s="42" t="s">
        <v>24</v>
      </c>
      <c r="C313" s="42">
        <f t="shared" ca="1" si="36"/>
        <v>0.12812541516495501</v>
      </c>
      <c r="D313" s="42">
        <f ca="1">VLOOKUP(C313,'Inputs and Outputs'!B$24:C$33,2,TRUE)</f>
        <v>0</v>
      </c>
      <c r="E313" s="42">
        <f t="shared" ca="1" si="37"/>
        <v>0.55153563782408888</v>
      </c>
      <c r="F313" s="42">
        <f ca="1">ROUND(_xlfn.NORM.INV(E313,'Inputs and Outputs'!C$15,'Inputs and Outputs'!C$16),0)</f>
        <v>102</v>
      </c>
      <c r="G313" s="42">
        <v>101</v>
      </c>
      <c r="H313" s="42">
        <f t="shared" ca="1" si="38"/>
        <v>101</v>
      </c>
      <c r="I313" s="42">
        <f ca="1">IF(H313&gt;'Inputs and Outputs'!C$7,H313-'Inputs and Outputs'!C$7,0)</f>
        <v>1</v>
      </c>
      <c r="J313" s="43">
        <f ca="1">(H313*'Inputs and Outputs'!C$8)-(I313*'Inputs and Outputs'!C$9)</f>
        <v>4015</v>
      </c>
      <c r="M313" s="44">
        <v>311</v>
      </c>
      <c r="N313" s="42" t="s">
        <v>26</v>
      </c>
      <c r="O313" s="42">
        <f t="shared" ca="1" si="39"/>
        <v>0.80017320816831494</v>
      </c>
      <c r="P313" s="42">
        <f ca="1">VLOOKUP(O313,'Inputs and Outputs'!B$24:C$33,2)</f>
        <v>4</v>
      </c>
      <c r="Q313" s="42">
        <f t="shared" ca="1" si="40"/>
        <v>0.25503235612299135</v>
      </c>
      <c r="R313" s="42">
        <f ca="1">ROUND(_xlfn.NORM.INV(Q313,'Inputs and Outputs'!C$17,'Inputs and Outputs'!C$18),0)</f>
        <v>100</v>
      </c>
      <c r="S313" s="42">
        <v>101</v>
      </c>
      <c r="T313" s="42">
        <f t="shared" ca="1" si="41"/>
        <v>100</v>
      </c>
      <c r="U313" s="42">
        <f ca="1">IF(T313&gt;'Inputs and Outputs'!C$7,T313-'Inputs and Outputs'!C$7,0)</f>
        <v>0</v>
      </c>
      <c r="V313" s="43">
        <f ca="1">(T313*'Inputs and Outputs'!C$8)-(U313*'Inputs and Outputs'!C$9)</f>
        <v>4000</v>
      </c>
      <c r="Y313" s="44">
        <v>311</v>
      </c>
      <c r="Z313" s="42" t="s">
        <v>29</v>
      </c>
      <c r="AA313" s="42">
        <f t="shared" ca="1" si="42"/>
        <v>0.91528297702166261</v>
      </c>
      <c r="AB313" s="42">
        <f ca="1">VLOOKUP(AA313,'Inputs and Outputs'!B$24:C$33,2)</f>
        <v>5</v>
      </c>
      <c r="AC313" s="42">
        <f t="shared" ca="1" si="43"/>
        <v>0.6987801904370039</v>
      </c>
      <c r="AD313" s="42">
        <f ca="1">ROUND(_xlfn.NORM.INV(AC313,'Inputs and Outputs'!C$19,'Inputs and Outputs'!C$20),0)</f>
        <v>108</v>
      </c>
      <c r="AE313" s="42">
        <v>101</v>
      </c>
      <c r="AF313" s="42">
        <f t="shared" ca="1" si="44"/>
        <v>101</v>
      </c>
      <c r="AG313" s="42">
        <f ca="1">IF(AF313&gt;'Inputs and Outputs'!C$7,AF313-'Inputs and Outputs'!C$7,0)</f>
        <v>1</v>
      </c>
      <c r="AH313" s="43">
        <f ca="1">(AF313*'Inputs and Outputs'!C$8)-(AG313*'Inputs and Outputs'!C$10)</f>
        <v>3840</v>
      </c>
    </row>
    <row r="314" spans="1:34" x14ac:dyDescent="0.35">
      <c r="A314" s="44">
        <v>312</v>
      </c>
      <c r="B314" s="42" t="s">
        <v>24</v>
      </c>
      <c r="C314" s="42">
        <f t="shared" ca="1" si="36"/>
        <v>3.203136118711214E-2</v>
      </c>
      <c r="D314" s="42">
        <f ca="1">VLOOKUP(C314,'Inputs and Outputs'!B$24:C$33,2,TRUE)</f>
        <v>0</v>
      </c>
      <c r="E314" s="42">
        <f t="shared" ca="1" si="37"/>
        <v>0.83521649290855382</v>
      </c>
      <c r="F314" s="42">
        <f ca="1">ROUND(_xlfn.NORM.INV(E314,'Inputs and Outputs'!C$15,'Inputs and Outputs'!C$16),0)</f>
        <v>107</v>
      </c>
      <c r="G314" s="42">
        <v>101</v>
      </c>
      <c r="H314" s="42">
        <f t="shared" ca="1" si="38"/>
        <v>101</v>
      </c>
      <c r="I314" s="42">
        <f ca="1">IF(H314&gt;'Inputs and Outputs'!C$7,H314-'Inputs and Outputs'!C$7,0)</f>
        <v>1</v>
      </c>
      <c r="J314" s="43">
        <f ca="1">(H314*'Inputs and Outputs'!C$8)-(I314*'Inputs and Outputs'!C$9)</f>
        <v>4015</v>
      </c>
      <c r="M314" s="44">
        <v>312</v>
      </c>
      <c r="N314" s="42" t="s">
        <v>26</v>
      </c>
      <c r="O314" s="42">
        <f t="shared" ca="1" si="39"/>
        <v>0.24501224791221543</v>
      </c>
      <c r="P314" s="42">
        <f ca="1">VLOOKUP(O314,'Inputs and Outputs'!B$24:C$33,2)</f>
        <v>1</v>
      </c>
      <c r="Q314" s="42">
        <f t="shared" ca="1" si="40"/>
        <v>0.63810808350665538</v>
      </c>
      <c r="R314" s="42">
        <f ca="1">ROUND(_xlfn.NORM.INV(Q314,'Inputs and Outputs'!C$17,'Inputs and Outputs'!C$18),0)</f>
        <v>105</v>
      </c>
      <c r="S314" s="42">
        <v>101</v>
      </c>
      <c r="T314" s="42">
        <f t="shared" ca="1" si="41"/>
        <v>101</v>
      </c>
      <c r="U314" s="42">
        <f ca="1">IF(T314&gt;'Inputs and Outputs'!C$7,T314-'Inputs and Outputs'!C$7,0)</f>
        <v>1</v>
      </c>
      <c r="V314" s="43">
        <f ca="1">(T314*'Inputs and Outputs'!C$8)-(U314*'Inputs and Outputs'!C$9)</f>
        <v>4015</v>
      </c>
      <c r="Y314" s="44">
        <v>312</v>
      </c>
      <c r="Z314" s="42" t="s">
        <v>29</v>
      </c>
      <c r="AA314" s="42">
        <f t="shared" ca="1" si="42"/>
        <v>0.69830055743566832</v>
      </c>
      <c r="AB314" s="42">
        <f ca="1">VLOOKUP(AA314,'Inputs and Outputs'!B$24:C$33,2)</f>
        <v>3</v>
      </c>
      <c r="AC314" s="42">
        <f t="shared" ca="1" si="43"/>
        <v>0.25509674373481206</v>
      </c>
      <c r="AD314" s="42">
        <f ca="1">ROUND(_xlfn.NORM.INV(AC314,'Inputs and Outputs'!C$19,'Inputs and Outputs'!C$20),0)</f>
        <v>102</v>
      </c>
      <c r="AE314" s="42">
        <v>101</v>
      </c>
      <c r="AF314" s="42">
        <f t="shared" ca="1" si="44"/>
        <v>101</v>
      </c>
      <c r="AG314" s="42">
        <f ca="1">IF(AF314&gt;'Inputs and Outputs'!C$7,AF314-'Inputs and Outputs'!C$7,0)</f>
        <v>1</v>
      </c>
      <c r="AH314" s="43">
        <f ca="1">(AF314*'Inputs and Outputs'!C$8)-(AG314*'Inputs and Outputs'!C$10)</f>
        <v>3840</v>
      </c>
    </row>
    <row r="315" spans="1:34" x14ac:dyDescent="0.35">
      <c r="A315" s="44">
        <v>313</v>
      </c>
      <c r="B315" s="42" t="s">
        <v>24</v>
      </c>
      <c r="C315" s="42">
        <f t="shared" ca="1" si="36"/>
        <v>0.18876082787640602</v>
      </c>
      <c r="D315" s="42">
        <f ca="1">VLOOKUP(C315,'Inputs and Outputs'!B$24:C$33,2,TRUE)</f>
        <v>1</v>
      </c>
      <c r="E315" s="42">
        <f t="shared" ca="1" si="37"/>
        <v>0.21511255376322658</v>
      </c>
      <c r="F315" s="42">
        <f ca="1">ROUND(_xlfn.NORM.INV(E315,'Inputs and Outputs'!C$15,'Inputs and Outputs'!C$16),0)</f>
        <v>96</v>
      </c>
      <c r="G315" s="42">
        <v>101</v>
      </c>
      <c r="H315" s="42">
        <f t="shared" ca="1" si="38"/>
        <v>96</v>
      </c>
      <c r="I315" s="42">
        <f ca="1">IF(H315&gt;'Inputs and Outputs'!C$7,H315-'Inputs and Outputs'!C$7,0)</f>
        <v>0</v>
      </c>
      <c r="J315" s="43">
        <f ca="1">(H315*'Inputs and Outputs'!C$8)-(I315*'Inputs and Outputs'!C$9)</f>
        <v>3840</v>
      </c>
      <c r="M315" s="44">
        <v>313</v>
      </c>
      <c r="N315" s="42" t="s">
        <v>26</v>
      </c>
      <c r="O315" s="42">
        <f t="shared" ca="1" si="39"/>
        <v>3.7076332626587827E-2</v>
      </c>
      <c r="P315" s="42">
        <f ca="1">VLOOKUP(O315,'Inputs and Outputs'!B$24:C$33,2)</f>
        <v>0</v>
      </c>
      <c r="Q315" s="42">
        <f t="shared" ca="1" si="40"/>
        <v>0.27776060816153814</v>
      </c>
      <c r="R315" s="42">
        <f ca="1">ROUND(_xlfn.NORM.INV(Q315,'Inputs and Outputs'!C$17,'Inputs and Outputs'!C$18),0)</f>
        <v>100</v>
      </c>
      <c r="S315" s="42">
        <v>101</v>
      </c>
      <c r="T315" s="42">
        <f t="shared" ca="1" si="41"/>
        <v>100</v>
      </c>
      <c r="U315" s="42">
        <f ca="1">IF(T315&gt;'Inputs and Outputs'!C$7,T315-'Inputs and Outputs'!C$7,0)</f>
        <v>0</v>
      </c>
      <c r="V315" s="43">
        <f ca="1">(T315*'Inputs and Outputs'!C$8)-(U315*'Inputs and Outputs'!C$9)</f>
        <v>4000</v>
      </c>
      <c r="Y315" s="44">
        <v>313</v>
      </c>
      <c r="Z315" s="42" t="s">
        <v>29</v>
      </c>
      <c r="AA315" s="42">
        <f t="shared" ca="1" si="42"/>
        <v>0.85564716207181668</v>
      </c>
      <c r="AB315" s="42">
        <f ca="1">VLOOKUP(AA315,'Inputs and Outputs'!B$24:C$33,2)</f>
        <v>4</v>
      </c>
      <c r="AC315" s="42">
        <f t="shared" ca="1" si="43"/>
        <v>0.55774914240084605</v>
      </c>
      <c r="AD315" s="42">
        <f ca="1">ROUND(_xlfn.NORM.INV(AC315,'Inputs and Outputs'!C$19,'Inputs and Outputs'!C$20),0)</f>
        <v>106</v>
      </c>
      <c r="AE315" s="42">
        <v>101</v>
      </c>
      <c r="AF315" s="42">
        <f t="shared" ca="1" si="44"/>
        <v>101</v>
      </c>
      <c r="AG315" s="42">
        <f ca="1">IF(AF315&gt;'Inputs and Outputs'!C$7,AF315-'Inputs and Outputs'!C$7,0)</f>
        <v>1</v>
      </c>
      <c r="AH315" s="43">
        <f ca="1">(AF315*'Inputs and Outputs'!C$8)-(AG315*'Inputs and Outputs'!C$10)</f>
        <v>3840</v>
      </c>
    </row>
    <row r="316" spans="1:34" x14ac:dyDescent="0.35">
      <c r="A316" s="44">
        <v>314</v>
      </c>
      <c r="B316" s="42" t="s">
        <v>24</v>
      </c>
      <c r="C316" s="42">
        <f t="shared" ca="1" si="36"/>
        <v>0.57058749980196088</v>
      </c>
      <c r="D316" s="42">
        <f ca="1">VLOOKUP(C316,'Inputs and Outputs'!B$24:C$33,2,TRUE)</f>
        <v>2</v>
      </c>
      <c r="E316" s="42">
        <f t="shared" ca="1" si="37"/>
        <v>0.7161478596764993</v>
      </c>
      <c r="F316" s="42">
        <f ca="1">ROUND(_xlfn.NORM.INV(E316,'Inputs and Outputs'!C$15,'Inputs and Outputs'!C$16),0)</f>
        <v>104</v>
      </c>
      <c r="G316" s="42">
        <v>101</v>
      </c>
      <c r="H316" s="42">
        <f t="shared" ca="1" si="38"/>
        <v>101</v>
      </c>
      <c r="I316" s="42">
        <f ca="1">IF(H316&gt;'Inputs and Outputs'!C$7,H316-'Inputs and Outputs'!C$7,0)</f>
        <v>1</v>
      </c>
      <c r="J316" s="43">
        <f ca="1">(H316*'Inputs and Outputs'!C$8)-(I316*'Inputs and Outputs'!C$9)</f>
        <v>4015</v>
      </c>
      <c r="M316" s="44">
        <v>314</v>
      </c>
      <c r="N316" s="42" t="s">
        <v>26</v>
      </c>
      <c r="O316" s="42">
        <f t="shared" ca="1" si="39"/>
        <v>0.65688622966637422</v>
      </c>
      <c r="P316" s="42">
        <f ca="1">VLOOKUP(O316,'Inputs and Outputs'!B$24:C$33,2)</f>
        <v>3</v>
      </c>
      <c r="Q316" s="42">
        <f t="shared" ca="1" si="40"/>
        <v>0.52964470512269901</v>
      </c>
      <c r="R316" s="42">
        <f ca="1">ROUND(_xlfn.NORM.INV(Q316,'Inputs and Outputs'!C$17,'Inputs and Outputs'!C$18),0)</f>
        <v>103</v>
      </c>
      <c r="S316" s="42">
        <v>101</v>
      </c>
      <c r="T316" s="42">
        <f t="shared" ca="1" si="41"/>
        <v>101</v>
      </c>
      <c r="U316" s="42">
        <f ca="1">IF(T316&gt;'Inputs and Outputs'!C$7,T316-'Inputs and Outputs'!C$7,0)</f>
        <v>1</v>
      </c>
      <c r="V316" s="43">
        <f ca="1">(T316*'Inputs and Outputs'!C$8)-(U316*'Inputs and Outputs'!C$9)</f>
        <v>4015</v>
      </c>
      <c r="Y316" s="44">
        <v>314</v>
      </c>
      <c r="Z316" s="42" t="s">
        <v>29</v>
      </c>
      <c r="AA316" s="42">
        <f t="shared" ca="1" si="42"/>
        <v>0.19444885623570274</v>
      </c>
      <c r="AB316" s="42">
        <f ca="1">VLOOKUP(AA316,'Inputs and Outputs'!B$24:C$33,2)</f>
        <v>1</v>
      </c>
      <c r="AC316" s="42">
        <f t="shared" ca="1" si="43"/>
        <v>0.39514651394287537</v>
      </c>
      <c r="AD316" s="42">
        <f ca="1">ROUND(_xlfn.NORM.INV(AC316,'Inputs and Outputs'!C$19,'Inputs and Outputs'!C$20),0)</f>
        <v>104</v>
      </c>
      <c r="AE316" s="42">
        <v>101</v>
      </c>
      <c r="AF316" s="42">
        <f t="shared" ca="1" si="44"/>
        <v>101</v>
      </c>
      <c r="AG316" s="42">
        <f ca="1">IF(AF316&gt;'Inputs and Outputs'!C$7,AF316-'Inputs and Outputs'!C$7,0)</f>
        <v>1</v>
      </c>
      <c r="AH316" s="43">
        <f ca="1">(AF316*'Inputs and Outputs'!C$8)-(AG316*'Inputs and Outputs'!C$10)</f>
        <v>3840</v>
      </c>
    </row>
    <row r="317" spans="1:34" x14ac:dyDescent="0.35">
      <c r="A317" s="44">
        <v>315</v>
      </c>
      <c r="B317" s="42" t="s">
        <v>24</v>
      </c>
      <c r="C317" s="42">
        <f t="shared" ca="1" si="36"/>
        <v>0.99974093610853365</v>
      </c>
      <c r="D317" s="42">
        <f ca="1">VLOOKUP(C317,'Inputs and Outputs'!B$24:C$33,2,TRUE)</f>
        <v>9</v>
      </c>
      <c r="E317" s="42">
        <f t="shared" ca="1" si="37"/>
        <v>0.59191772736050619</v>
      </c>
      <c r="F317" s="42">
        <f ca="1">ROUND(_xlfn.NORM.INV(E317,'Inputs and Outputs'!C$15,'Inputs and Outputs'!C$16),0)</f>
        <v>102</v>
      </c>
      <c r="G317" s="42">
        <v>101</v>
      </c>
      <c r="H317" s="42">
        <f t="shared" ca="1" si="38"/>
        <v>101</v>
      </c>
      <c r="I317" s="42">
        <f ca="1">IF(H317&gt;'Inputs and Outputs'!C$7,H317-'Inputs and Outputs'!C$7,0)</f>
        <v>1</v>
      </c>
      <c r="J317" s="43">
        <f ca="1">(H317*'Inputs and Outputs'!C$8)-(I317*'Inputs and Outputs'!C$9)</f>
        <v>4015</v>
      </c>
      <c r="M317" s="44">
        <v>315</v>
      </c>
      <c r="N317" s="42" t="s">
        <v>26</v>
      </c>
      <c r="O317" s="42">
        <f t="shared" ca="1" si="39"/>
        <v>0.38900243143389779</v>
      </c>
      <c r="P317" s="42">
        <f ca="1">VLOOKUP(O317,'Inputs and Outputs'!B$24:C$33,2)</f>
        <v>1</v>
      </c>
      <c r="Q317" s="42">
        <f t="shared" ca="1" si="40"/>
        <v>0.21424172278861142</v>
      </c>
      <c r="R317" s="42">
        <f ca="1">ROUND(_xlfn.NORM.INV(Q317,'Inputs and Outputs'!C$17,'Inputs and Outputs'!C$18),0)</f>
        <v>99</v>
      </c>
      <c r="S317" s="42">
        <v>101</v>
      </c>
      <c r="T317" s="42">
        <f t="shared" ca="1" si="41"/>
        <v>99</v>
      </c>
      <c r="U317" s="42">
        <f ca="1">IF(T317&gt;'Inputs and Outputs'!C$7,T317-'Inputs and Outputs'!C$7,0)</f>
        <v>0</v>
      </c>
      <c r="V317" s="43">
        <f ca="1">(T317*'Inputs and Outputs'!C$8)-(U317*'Inputs and Outputs'!C$9)</f>
        <v>3960</v>
      </c>
      <c r="Y317" s="44">
        <v>315</v>
      </c>
      <c r="Z317" s="42" t="s">
        <v>29</v>
      </c>
      <c r="AA317" s="42">
        <f t="shared" ca="1" si="42"/>
        <v>0.71836306497930325</v>
      </c>
      <c r="AB317" s="42">
        <f ca="1">VLOOKUP(AA317,'Inputs and Outputs'!B$24:C$33,2)</f>
        <v>3</v>
      </c>
      <c r="AC317" s="42">
        <f t="shared" ca="1" si="43"/>
        <v>0.49735126887115599</v>
      </c>
      <c r="AD317" s="42">
        <f ca="1">ROUND(_xlfn.NORM.INV(AC317,'Inputs and Outputs'!C$19,'Inputs and Outputs'!C$20),0)</f>
        <v>105</v>
      </c>
      <c r="AE317" s="42">
        <v>101</v>
      </c>
      <c r="AF317" s="42">
        <f t="shared" ca="1" si="44"/>
        <v>101</v>
      </c>
      <c r="AG317" s="42">
        <f ca="1">IF(AF317&gt;'Inputs and Outputs'!C$7,AF317-'Inputs and Outputs'!C$7,0)</f>
        <v>1</v>
      </c>
      <c r="AH317" s="43">
        <f ca="1">(AF317*'Inputs and Outputs'!C$8)-(AG317*'Inputs and Outputs'!C$10)</f>
        <v>3840</v>
      </c>
    </row>
    <row r="318" spans="1:34" x14ac:dyDescent="0.35">
      <c r="A318" s="44">
        <v>316</v>
      </c>
      <c r="B318" s="42" t="s">
        <v>24</v>
      </c>
      <c r="C318" s="42">
        <f t="shared" ca="1" si="36"/>
        <v>0.59178562988777283</v>
      </c>
      <c r="D318" s="42">
        <f ca="1">VLOOKUP(C318,'Inputs and Outputs'!B$24:C$33,2,TRUE)</f>
        <v>2</v>
      </c>
      <c r="E318" s="42">
        <f t="shared" ca="1" si="37"/>
        <v>0.4462175059018697</v>
      </c>
      <c r="F318" s="42">
        <f ca="1">ROUND(_xlfn.NORM.INV(E318,'Inputs and Outputs'!C$15,'Inputs and Outputs'!C$16),0)</f>
        <v>100</v>
      </c>
      <c r="G318" s="42">
        <v>101</v>
      </c>
      <c r="H318" s="42">
        <f t="shared" ca="1" si="38"/>
        <v>100</v>
      </c>
      <c r="I318" s="42">
        <f ca="1">IF(H318&gt;'Inputs and Outputs'!C$7,H318-'Inputs and Outputs'!C$7,0)</f>
        <v>0</v>
      </c>
      <c r="J318" s="43">
        <f ca="1">(H318*'Inputs and Outputs'!C$8)-(I318*'Inputs and Outputs'!C$9)</f>
        <v>4000</v>
      </c>
      <c r="M318" s="44">
        <v>316</v>
      </c>
      <c r="N318" s="42" t="s">
        <v>26</v>
      </c>
      <c r="O318" s="42">
        <f t="shared" ca="1" si="39"/>
        <v>0.76834223722543737</v>
      </c>
      <c r="P318" s="42">
        <f ca="1">VLOOKUP(O318,'Inputs and Outputs'!B$24:C$33,2)</f>
        <v>4</v>
      </c>
      <c r="Q318" s="42">
        <f t="shared" ca="1" si="40"/>
        <v>0.18789670435269379</v>
      </c>
      <c r="R318" s="42">
        <f ca="1">ROUND(_xlfn.NORM.INV(Q318,'Inputs and Outputs'!C$17,'Inputs and Outputs'!C$18),0)</f>
        <v>99</v>
      </c>
      <c r="S318" s="42">
        <v>101</v>
      </c>
      <c r="T318" s="42">
        <f t="shared" ca="1" si="41"/>
        <v>99</v>
      </c>
      <c r="U318" s="42">
        <f ca="1">IF(T318&gt;'Inputs and Outputs'!C$7,T318-'Inputs and Outputs'!C$7,0)</f>
        <v>0</v>
      </c>
      <c r="V318" s="43">
        <f ca="1">(T318*'Inputs and Outputs'!C$8)-(U318*'Inputs and Outputs'!C$9)</f>
        <v>3960</v>
      </c>
      <c r="Y318" s="44">
        <v>316</v>
      </c>
      <c r="Z318" s="42" t="s">
        <v>29</v>
      </c>
      <c r="AA318" s="42">
        <f t="shared" ca="1" si="42"/>
        <v>4.8061549954583116E-2</v>
      </c>
      <c r="AB318" s="42">
        <f ca="1">VLOOKUP(AA318,'Inputs and Outputs'!B$24:C$33,2)</f>
        <v>0</v>
      </c>
      <c r="AC318" s="42">
        <f t="shared" ca="1" si="43"/>
        <v>0.76040322862534071</v>
      </c>
      <c r="AD318" s="42">
        <f ca="1">ROUND(_xlfn.NORM.INV(AC318,'Inputs and Outputs'!C$19,'Inputs and Outputs'!C$20),0)</f>
        <v>109</v>
      </c>
      <c r="AE318" s="42">
        <v>101</v>
      </c>
      <c r="AF318" s="42">
        <f t="shared" ca="1" si="44"/>
        <v>101</v>
      </c>
      <c r="AG318" s="42">
        <f ca="1">IF(AF318&gt;'Inputs and Outputs'!C$7,AF318-'Inputs and Outputs'!C$7,0)</f>
        <v>1</v>
      </c>
      <c r="AH318" s="43">
        <f ca="1">(AF318*'Inputs and Outputs'!C$8)-(AG318*'Inputs and Outputs'!C$10)</f>
        <v>3840</v>
      </c>
    </row>
    <row r="319" spans="1:34" x14ac:dyDescent="0.35">
      <c r="A319" s="44">
        <v>317</v>
      </c>
      <c r="B319" s="42" t="s">
        <v>24</v>
      </c>
      <c r="C319" s="42">
        <f t="shared" ca="1" si="36"/>
        <v>0.65740691111488725</v>
      </c>
      <c r="D319" s="42">
        <f ca="1">VLOOKUP(C319,'Inputs and Outputs'!B$24:C$33,2,TRUE)</f>
        <v>3</v>
      </c>
      <c r="E319" s="42">
        <f t="shared" ca="1" si="37"/>
        <v>0.50476725100086495</v>
      </c>
      <c r="F319" s="42">
        <f ca="1">ROUND(_xlfn.NORM.INV(E319,'Inputs and Outputs'!C$15,'Inputs and Outputs'!C$16),0)</f>
        <v>101</v>
      </c>
      <c r="G319" s="42">
        <v>101</v>
      </c>
      <c r="H319" s="42">
        <f t="shared" ca="1" si="38"/>
        <v>101</v>
      </c>
      <c r="I319" s="42">
        <f ca="1">IF(H319&gt;'Inputs and Outputs'!C$7,H319-'Inputs and Outputs'!C$7,0)</f>
        <v>1</v>
      </c>
      <c r="J319" s="43">
        <f ca="1">(H319*'Inputs and Outputs'!C$8)-(I319*'Inputs and Outputs'!C$9)</f>
        <v>4015</v>
      </c>
      <c r="M319" s="44">
        <v>317</v>
      </c>
      <c r="N319" s="42" t="s">
        <v>26</v>
      </c>
      <c r="O319" s="42">
        <f t="shared" ca="1" si="39"/>
        <v>0.54040098413494542</v>
      </c>
      <c r="P319" s="42">
        <f ca="1">VLOOKUP(O319,'Inputs and Outputs'!B$24:C$33,2)</f>
        <v>2</v>
      </c>
      <c r="Q319" s="42">
        <f t="shared" ca="1" si="40"/>
        <v>0.91148397558688654</v>
      </c>
      <c r="R319" s="42">
        <f ca="1">ROUND(_xlfn.NORM.INV(Q319,'Inputs and Outputs'!C$17,'Inputs and Outputs'!C$18),0)</f>
        <v>110</v>
      </c>
      <c r="S319" s="42">
        <v>101</v>
      </c>
      <c r="T319" s="42">
        <f t="shared" ca="1" si="41"/>
        <v>101</v>
      </c>
      <c r="U319" s="42">
        <f ca="1">IF(T319&gt;'Inputs and Outputs'!C$7,T319-'Inputs and Outputs'!C$7,0)</f>
        <v>1</v>
      </c>
      <c r="V319" s="43">
        <f ca="1">(T319*'Inputs and Outputs'!C$8)-(U319*'Inputs and Outputs'!C$9)</f>
        <v>4015</v>
      </c>
      <c r="Y319" s="44">
        <v>317</v>
      </c>
      <c r="Z319" s="42" t="s">
        <v>29</v>
      </c>
      <c r="AA319" s="42">
        <f t="shared" ca="1" si="42"/>
        <v>0.65657808738862278</v>
      </c>
      <c r="AB319" s="42">
        <f ca="1">VLOOKUP(AA319,'Inputs and Outputs'!B$24:C$33,2)</f>
        <v>3</v>
      </c>
      <c r="AC319" s="42">
        <f t="shared" ca="1" si="43"/>
        <v>4.6787417679168275E-2</v>
      </c>
      <c r="AD319" s="42">
        <f ca="1">ROUND(_xlfn.NORM.INV(AC319,'Inputs and Outputs'!C$19,'Inputs and Outputs'!C$20),0)</f>
        <v>97</v>
      </c>
      <c r="AE319" s="42">
        <v>101</v>
      </c>
      <c r="AF319" s="42">
        <f t="shared" ca="1" si="44"/>
        <v>97</v>
      </c>
      <c r="AG319" s="42">
        <f ca="1">IF(AF319&gt;'Inputs and Outputs'!C$7,AF319-'Inputs and Outputs'!C$7,0)</f>
        <v>0</v>
      </c>
      <c r="AH319" s="43">
        <f ca="1">(AF319*'Inputs and Outputs'!C$8)-(AG319*'Inputs and Outputs'!C$10)</f>
        <v>3880</v>
      </c>
    </row>
    <row r="320" spans="1:34" x14ac:dyDescent="0.35">
      <c r="A320" s="44">
        <v>318</v>
      </c>
      <c r="B320" s="42" t="s">
        <v>24</v>
      </c>
      <c r="C320" s="42">
        <f t="shared" ca="1" si="36"/>
        <v>0.9239589993108962</v>
      </c>
      <c r="D320" s="42">
        <f ca="1">VLOOKUP(C320,'Inputs and Outputs'!B$24:C$33,2,TRUE)</f>
        <v>5</v>
      </c>
      <c r="E320" s="42">
        <f t="shared" ca="1" si="37"/>
        <v>0.5396777104683087</v>
      </c>
      <c r="F320" s="42">
        <f ca="1">ROUND(_xlfn.NORM.INV(E320,'Inputs and Outputs'!C$15,'Inputs and Outputs'!C$16),0)</f>
        <v>102</v>
      </c>
      <c r="G320" s="42">
        <v>101</v>
      </c>
      <c r="H320" s="42">
        <f t="shared" ca="1" si="38"/>
        <v>101</v>
      </c>
      <c r="I320" s="42">
        <f ca="1">IF(H320&gt;'Inputs and Outputs'!C$7,H320-'Inputs and Outputs'!C$7,0)</f>
        <v>1</v>
      </c>
      <c r="J320" s="43">
        <f ca="1">(H320*'Inputs and Outputs'!C$8)-(I320*'Inputs and Outputs'!C$9)</f>
        <v>4015</v>
      </c>
      <c r="M320" s="44">
        <v>318</v>
      </c>
      <c r="N320" s="42" t="s">
        <v>26</v>
      </c>
      <c r="O320" s="42">
        <f t="shared" ca="1" si="39"/>
        <v>0.50544301124456636</v>
      </c>
      <c r="P320" s="42">
        <f ca="1">VLOOKUP(O320,'Inputs and Outputs'!B$24:C$33,2)</f>
        <v>2</v>
      </c>
      <c r="Q320" s="42">
        <f t="shared" ca="1" si="40"/>
        <v>0.70517636360108016</v>
      </c>
      <c r="R320" s="42">
        <f ca="1">ROUND(_xlfn.NORM.INV(Q320,'Inputs and Outputs'!C$17,'Inputs and Outputs'!C$18),0)</f>
        <v>106</v>
      </c>
      <c r="S320" s="42">
        <v>101</v>
      </c>
      <c r="T320" s="42">
        <f t="shared" ca="1" si="41"/>
        <v>101</v>
      </c>
      <c r="U320" s="42">
        <f ca="1">IF(T320&gt;'Inputs and Outputs'!C$7,T320-'Inputs and Outputs'!C$7,0)</f>
        <v>1</v>
      </c>
      <c r="V320" s="43">
        <f ca="1">(T320*'Inputs and Outputs'!C$8)-(U320*'Inputs and Outputs'!C$9)</f>
        <v>4015</v>
      </c>
      <c r="Y320" s="44">
        <v>318</v>
      </c>
      <c r="Z320" s="42" t="s">
        <v>29</v>
      </c>
      <c r="AA320" s="42">
        <f t="shared" ca="1" si="42"/>
        <v>0.44294312006046443</v>
      </c>
      <c r="AB320" s="42">
        <f ca="1">VLOOKUP(AA320,'Inputs and Outputs'!B$24:C$33,2)</f>
        <v>2</v>
      </c>
      <c r="AC320" s="42">
        <f t="shared" ca="1" si="43"/>
        <v>0.34886290619840998</v>
      </c>
      <c r="AD320" s="42">
        <f ca="1">ROUND(_xlfn.NORM.INV(AC320,'Inputs and Outputs'!C$19,'Inputs and Outputs'!C$20),0)</f>
        <v>103</v>
      </c>
      <c r="AE320" s="42">
        <v>101</v>
      </c>
      <c r="AF320" s="42">
        <f t="shared" ca="1" si="44"/>
        <v>101</v>
      </c>
      <c r="AG320" s="42">
        <f ca="1">IF(AF320&gt;'Inputs and Outputs'!C$7,AF320-'Inputs and Outputs'!C$7,0)</f>
        <v>1</v>
      </c>
      <c r="AH320" s="43">
        <f ca="1">(AF320*'Inputs and Outputs'!C$8)-(AG320*'Inputs and Outputs'!C$10)</f>
        <v>3840</v>
      </c>
    </row>
    <row r="321" spans="1:34" x14ac:dyDescent="0.35">
      <c r="A321" s="44">
        <v>319</v>
      </c>
      <c r="B321" s="42" t="s">
        <v>24</v>
      </c>
      <c r="C321" s="42">
        <f t="shared" ca="1" si="36"/>
        <v>0.19833757307755773</v>
      </c>
      <c r="D321" s="42">
        <f ca="1">VLOOKUP(C321,'Inputs and Outputs'!B$24:C$33,2,TRUE)</f>
        <v>1</v>
      </c>
      <c r="E321" s="42">
        <f t="shared" ca="1" si="37"/>
        <v>3.0816385789146583E-2</v>
      </c>
      <c r="F321" s="42">
        <f ca="1">ROUND(_xlfn.NORM.INV(E321,'Inputs and Outputs'!C$15,'Inputs and Outputs'!C$16),0)</f>
        <v>90</v>
      </c>
      <c r="G321" s="42">
        <v>101</v>
      </c>
      <c r="H321" s="42">
        <f t="shared" ca="1" si="38"/>
        <v>90</v>
      </c>
      <c r="I321" s="42">
        <f ca="1">IF(H321&gt;'Inputs and Outputs'!C$7,H321-'Inputs and Outputs'!C$7,0)</f>
        <v>0</v>
      </c>
      <c r="J321" s="43">
        <f ca="1">(H321*'Inputs and Outputs'!C$8)-(I321*'Inputs and Outputs'!C$9)</f>
        <v>3600</v>
      </c>
      <c r="M321" s="44">
        <v>319</v>
      </c>
      <c r="N321" s="42" t="s">
        <v>26</v>
      </c>
      <c r="O321" s="42">
        <f t="shared" ca="1" si="39"/>
        <v>0.83369804899831967</v>
      </c>
      <c r="P321" s="42">
        <f ca="1">VLOOKUP(O321,'Inputs and Outputs'!B$24:C$33,2)</f>
        <v>4</v>
      </c>
      <c r="Q321" s="42">
        <f t="shared" ca="1" si="40"/>
        <v>0.2460168949181335</v>
      </c>
      <c r="R321" s="42">
        <f ca="1">ROUND(_xlfn.NORM.INV(Q321,'Inputs and Outputs'!C$17,'Inputs and Outputs'!C$18),0)</f>
        <v>100</v>
      </c>
      <c r="S321" s="42">
        <v>101</v>
      </c>
      <c r="T321" s="42">
        <f t="shared" ca="1" si="41"/>
        <v>100</v>
      </c>
      <c r="U321" s="42">
        <f ca="1">IF(T321&gt;'Inputs and Outputs'!C$7,T321-'Inputs and Outputs'!C$7,0)</f>
        <v>0</v>
      </c>
      <c r="V321" s="43">
        <f ca="1">(T321*'Inputs and Outputs'!C$8)-(U321*'Inputs and Outputs'!C$9)</f>
        <v>4000</v>
      </c>
      <c r="Y321" s="44">
        <v>319</v>
      </c>
      <c r="Z321" s="42" t="s">
        <v>29</v>
      </c>
      <c r="AA321" s="42">
        <f t="shared" ca="1" si="42"/>
        <v>0.9191333673017279</v>
      </c>
      <c r="AB321" s="42">
        <f ca="1">VLOOKUP(AA321,'Inputs and Outputs'!B$24:C$33,2)</f>
        <v>5</v>
      </c>
      <c r="AC321" s="42">
        <f t="shared" ca="1" si="43"/>
        <v>0.38299684024212299</v>
      </c>
      <c r="AD321" s="42">
        <f ca="1">ROUND(_xlfn.NORM.INV(AC321,'Inputs and Outputs'!C$19,'Inputs and Outputs'!C$20),0)</f>
        <v>104</v>
      </c>
      <c r="AE321" s="42">
        <v>101</v>
      </c>
      <c r="AF321" s="42">
        <f t="shared" ca="1" si="44"/>
        <v>101</v>
      </c>
      <c r="AG321" s="42">
        <f ca="1">IF(AF321&gt;'Inputs and Outputs'!C$7,AF321-'Inputs and Outputs'!C$7,0)</f>
        <v>1</v>
      </c>
      <c r="AH321" s="43">
        <f ca="1">(AF321*'Inputs and Outputs'!C$8)-(AG321*'Inputs and Outputs'!C$10)</f>
        <v>3840</v>
      </c>
    </row>
    <row r="322" spans="1:34" x14ac:dyDescent="0.35">
      <c r="A322" s="44">
        <v>320</v>
      </c>
      <c r="B322" s="42" t="s">
        <v>24</v>
      </c>
      <c r="C322" s="42">
        <f t="shared" ca="1" si="36"/>
        <v>2.1547427240628858E-2</v>
      </c>
      <c r="D322" s="42">
        <f ca="1">VLOOKUP(C322,'Inputs and Outputs'!B$24:C$33,2,TRUE)</f>
        <v>0</v>
      </c>
      <c r="E322" s="42">
        <f t="shared" ca="1" si="37"/>
        <v>0.42385414605260174</v>
      </c>
      <c r="F322" s="42">
        <f ca="1">ROUND(_xlfn.NORM.INV(E322,'Inputs and Outputs'!C$15,'Inputs and Outputs'!C$16),0)</f>
        <v>100</v>
      </c>
      <c r="G322" s="42">
        <v>101</v>
      </c>
      <c r="H322" s="42">
        <f t="shared" ca="1" si="38"/>
        <v>100</v>
      </c>
      <c r="I322" s="42">
        <f ca="1">IF(H322&gt;'Inputs and Outputs'!C$7,H322-'Inputs and Outputs'!C$7,0)</f>
        <v>0</v>
      </c>
      <c r="J322" s="43">
        <f ca="1">(H322*'Inputs and Outputs'!C$8)-(I322*'Inputs and Outputs'!C$9)</f>
        <v>4000</v>
      </c>
      <c r="M322" s="44">
        <v>320</v>
      </c>
      <c r="N322" s="42" t="s">
        <v>26</v>
      </c>
      <c r="O322" s="42">
        <f t="shared" ca="1" si="39"/>
        <v>0.76775059264455947</v>
      </c>
      <c r="P322" s="42">
        <f ca="1">VLOOKUP(O322,'Inputs and Outputs'!B$24:C$33,2)</f>
        <v>4</v>
      </c>
      <c r="Q322" s="42">
        <f t="shared" ca="1" si="40"/>
        <v>0.2735348035711449</v>
      </c>
      <c r="R322" s="42">
        <f ca="1">ROUND(_xlfn.NORM.INV(Q322,'Inputs and Outputs'!C$17,'Inputs and Outputs'!C$18),0)</f>
        <v>100</v>
      </c>
      <c r="S322" s="42">
        <v>101</v>
      </c>
      <c r="T322" s="42">
        <f t="shared" ca="1" si="41"/>
        <v>100</v>
      </c>
      <c r="U322" s="42">
        <f ca="1">IF(T322&gt;'Inputs and Outputs'!C$7,T322-'Inputs and Outputs'!C$7,0)</f>
        <v>0</v>
      </c>
      <c r="V322" s="43">
        <f ca="1">(T322*'Inputs and Outputs'!C$8)-(U322*'Inputs and Outputs'!C$9)</f>
        <v>4000</v>
      </c>
      <c r="Y322" s="44">
        <v>320</v>
      </c>
      <c r="Z322" s="42" t="s">
        <v>29</v>
      </c>
      <c r="AA322" s="42">
        <f t="shared" ca="1" si="42"/>
        <v>0.13173044018499946</v>
      </c>
      <c r="AB322" s="42">
        <f ca="1">VLOOKUP(AA322,'Inputs and Outputs'!B$24:C$33,2)</f>
        <v>0</v>
      </c>
      <c r="AC322" s="42">
        <f t="shared" ca="1" si="43"/>
        <v>0.83832683631606786</v>
      </c>
      <c r="AD322" s="42">
        <f ca="1">ROUND(_xlfn.NORM.INV(AC322,'Inputs and Outputs'!C$19,'Inputs and Outputs'!C$20),0)</f>
        <v>110</v>
      </c>
      <c r="AE322" s="42">
        <v>101</v>
      </c>
      <c r="AF322" s="42">
        <f t="shared" ca="1" si="44"/>
        <v>101</v>
      </c>
      <c r="AG322" s="42">
        <f ca="1">IF(AF322&gt;'Inputs and Outputs'!C$7,AF322-'Inputs and Outputs'!C$7,0)</f>
        <v>1</v>
      </c>
      <c r="AH322" s="43">
        <f ca="1">(AF322*'Inputs and Outputs'!C$8)-(AG322*'Inputs and Outputs'!C$10)</f>
        <v>3840</v>
      </c>
    </row>
    <row r="323" spans="1:34" x14ac:dyDescent="0.35">
      <c r="A323" s="44">
        <v>321</v>
      </c>
      <c r="B323" s="42" t="s">
        <v>24</v>
      </c>
      <c r="C323" s="42">
        <f t="shared" ca="1" si="36"/>
        <v>0.69103194047401706</v>
      </c>
      <c r="D323" s="42">
        <f ca="1">VLOOKUP(C323,'Inputs and Outputs'!B$24:C$33,2,TRUE)</f>
        <v>3</v>
      </c>
      <c r="E323" s="42">
        <f t="shared" ca="1" si="37"/>
        <v>0.88519867005464503</v>
      </c>
      <c r="F323" s="42">
        <f ca="1">ROUND(_xlfn.NORM.INV(E323,'Inputs and Outputs'!C$15,'Inputs and Outputs'!C$16),0)</f>
        <v>108</v>
      </c>
      <c r="G323" s="42">
        <v>101</v>
      </c>
      <c r="H323" s="42">
        <f t="shared" ca="1" si="38"/>
        <v>101</v>
      </c>
      <c r="I323" s="42">
        <f ca="1">IF(H323&gt;'Inputs and Outputs'!C$7,H323-'Inputs and Outputs'!C$7,0)</f>
        <v>1</v>
      </c>
      <c r="J323" s="43">
        <f ca="1">(H323*'Inputs and Outputs'!C$8)-(I323*'Inputs and Outputs'!C$9)</f>
        <v>4015</v>
      </c>
      <c r="M323" s="44">
        <v>321</v>
      </c>
      <c r="N323" s="42" t="s">
        <v>26</v>
      </c>
      <c r="O323" s="42">
        <f t="shared" ca="1" si="39"/>
        <v>3.2884122543009764E-2</v>
      </c>
      <c r="P323" s="42">
        <f ca="1">VLOOKUP(O323,'Inputs and Outputs'!B$24:C$33,2)</f>
        <v>0</v>
      </c>
      <c r="Q323" s="42">
        <f t="shared" ca="1" si="40"/>
        <v>5.8223688036364019E-2</v>
      </c>
      <c r="R323" s="42">
        <f ca="1">ROUND(_xlfn.NORM.INV(Q323,'Inputs and Outputs'!C$17,'Inputs and Outputs'!C$18),0)</f>
        <v>95</v>
      </c>
      <c r="S323" s="42">
        <v>101</v>
      </c>
      <c r="T323" s="42">
        <f t="shared" ca="1" si="41"/>
        <v>95</v>
      </c>
      <c r="U323" s="42">
        <f ca="1">IF(T323&gt;'Inputs and Outputs'!C$7,T323-'Inputs and Outputs'!C$7,0)</f>
        <v>0</v>
      </c>
      <c r="V323" s="43">
        <f ca="1">(T323*'Inputs and Outputs'!C$8)-(U323*'Inputs and Outputs'!C$9)</f>
        <v>3800</v>
      </c>
      <c r="Y323" s="44">
        <v>321</v>
      </c>
      <c r="Z323" s="42" t="s">
        <v>29</v>
      </c>
      <c r="AA323" s="42">
        <f t="shared" ca="1" si="42"/>
        <v>0.98956031566846425</v>
      </c>
      <c r="AB323" s="42">
        <f ca="1">VLOOKUP(AA323,'Inputs and Outputs'!B$24:C$33,2)</f>
        <v>8</v>
      </c>
      <c r="AC323" s="42">
        <f t="shared" ca="1" si="43"/>
        <v>0.88828293683559978</v>
      </c>
      <c r="AD323" s="42">
        <f ca="1">ROUND(_xlfn.NORM.INV(AC323,'Inputs and Outputs'!C$19,'Inputs and Outputs'!C$20),0)</f>
        <v>111</v>
      </c>
      <c r="AE323" s="42">
        <v>101</v>
      </c>
      <c r="AF323" s="42">
        <f t="shared" ca="1" si="44"/>
        <v>101</v>
      </c>
      <c r="AG323" s="42">
        <f ca="1">IF(AF323&gt;'Inputs and Outputs'!C$7,AF323-'Inputs and Outputs'!C$7,0)</f>
        <v>1</v>
      </c>
      <c r="AH323" s="43">
        <f ca="1">(AF323*'Inputs and Outputs'!C$8)-(AG323*'Inputs and Outputs'!C$10)</f>
        <v>3840</v>
      </c>
    </row>
    <row r="324" spans="1:34" x14ac:dyDescent="0.35">
      <c r="A324" s="44">
        <v>322</v>
      </c>
      <c r="B324" s="42" t="s">
        <v>24</v>
      </c>
      <c r="C324" s="42">
        <f t="shared" ref="C324:C387" ca="1" si="45">RAND()</f>
        <v>0.48754259943250045</v>
      </c>
      <c r="D324" s="42">
        <f ca="1">VLOOKUP(C324,'Inputs and Outputs'!B$24:C$33,2,TRUE)</f>
        <v>2</v>
      </c>
      <c r="E324" s="42">
        <f t="shared" ref="E324:E387" ca="1" si="46">RAND()</f>
        <v>0.28716525129906467</v>
      </c>
      <c r="F324" s="42">
        <f ca="1">ROUND(_xlfn.NORM.INV(E324,'Inputs and Outputs'!C$15,'Inputs and Outputs'!C$16),0)</f>
        <v>98</v>
      </c>
      <c r="G324" s="42">
        <v>101</v>
      </c>
      <c r="H324" s="42">
        <f t="shared" ref="H324:H387" ca="1" si="47">MIN(F324,G324)</f>
        <v>98</v>
      </c>
      <c r="I324" s="42">
        <f ca="1">IF(H324&gt;'Inputs and Outputs'!C$7,H324-'Inputs and Outputs'!C$7,0)</f>
        <v>0</v>
      </c>
      <c r="J324" s="43">
        <f ca="1">(H324*'Inputs and Outputs'!C$8)-(I324*'Inputs and Outputs'!C$9)</f>
        <v>3920</v>
      </c>
      <c r="M324" s="44">
        <v>322</v>
      </c>
      <c r="N324" s="42" t="s">
        <v>26</v>
      </c>
      <c r="O324" s="42">
        <f t="shared" ref="O324:O387" ca="1" si="48">RAND()</f>
        <v>0.71025990537768824</v>
      </c>
      <c r="P324" s="42">
        <f ca="1">VLOOKUP(O324,'Inputs and Outputs'!B$24:C$33,2)</f>
        <v>3</v>
      </c>
      <c r="Q324" s="42">
        <f t="shared" ref="Q324:Q387" ca="1" si="49">RAND()</f>
        <v>0.29361052748056971</v>
      </c>
      <c r="R324" s="42">
        <f ca="1">ROUND(_xlfn.NORM.INV(Q324,'Inputs and Outputs'!C$17,'Inputs and Outputs'!C$18),0)</f>
        <v>100</v>
      </c>
      <c r="S324" s="42">
        <v>101</v>
      </c>
      <c r="T324" s="42">
        <f t="shared" ref="T324:T387" ca="1" si="50">MIN(R324:S324)</f>
        <v>100</v>
      </c>
      <c r="U324" s="42">
        <f ca="1">IF(T324&gt;'Inputs and Outputs'!C$7,T324-'Inputs and Outputs'!C$7,0)</f>
        <v>0</v>
      </c>
      <c r="V324" s="43">
        <f ca="1">(T324*'Inputs and Outputs'!C$8)-(U324*'Inputs and Outputs'!C$9)</f>
        <v>4000</v>
      </c>
      <c r="Y324" s="44">
        <v>322</v>
      </c>
      <c r="Z324" s="42" t="s">
        <v>29</v>
      </c>
      <c r="AA324" s="42">
        <f t="shared" ref="AA324:AA387" ca="1" si="51">RAND()</f>
        <v>0.1736226419460446</v>
      </c>
      <c r="AB324" s="42">
        <f ca="1">VLOOKUP(AA324,'Inputs and Outputs'!B$24:C$33,2)</f>
        <v>1</v>
      </c>
      <c r="AC324" s="42">
        <f t="shared" ref="AC324:AC387" ca="1" si="52">RAND()</f>
        <v>0.683606341834882</v>
      </c>
      <c r="AD324" s="42">
        <f ca="1">ROUND(_xlfn.NORM.INV(AC324,'Inputs and Outputs'!C$19,'Inputs and Outputs'!C$20),0)</f>
        <v>107</v>
      </c>
      <c r="AE324" s="42">
        <v>101</v>
      </c>
      <c r="AF324" s="42">
        <f t="shared" ref="AF324:AF387" ca="1" si="53">MIN(AD324:AE324)</f>
        <v>101</v>
      </c>
      <c r="AG324" s="42">
        <f ca="1">IF(AF324&gt;'Inputs and Outputs'!C$7,AF324-'Inputs and Outputs'!C$7,0)</f>
        <v>1</v>
      </c>
      <c r="AH324" s="43">
        <f ca="1">(AF324*'Inputs and Outputs'!C$8)-(AG324*'Inputs and Outputs'!C$10)</f>
        <v>3840</v>
      </c>
    </row>
    <row r="325" spans="1:34" x14ac:dyDescent="0.35">
      <c r="A325" s="44">
        <v>323</v>
      </c>
      <c r="B325" s="42" t="s">
        <v>24</v>
      </c>
      <c r="C325" s="42">
        <f t="shared" ca="1" si="45"/>
        <v>0.76219122973782294</v>
      </c>
      <c r="D325" s="42">
        <f ca="1">VLOOKUP(C325,'Inputs and Outputs'!B$24:C$33,2,TRUE)</f>
        <v>4</v>
      </c>
      <c r="E325" s="42">
        <f t="shared" ca="1" si="46"/>
        <v>0.10208672689677734</v>
      </c>
      <c r="F325" s="42">
        <f ca="1">ROUND(_xlfn.NORM.INV(E325,'Inputs and Outputs'!C$15,'Inputs and Outputs'!C$16),0)</f>
        <v>93</v>
      </c>
      <c r="G325" s="42">
        <v>101</v>
      </c>
      <c r="H325" s="42">
        <f t="shared" ca="1" si="47"/>
        <v>93</v>
      </c>
      <c r="I325" s="42">
        <f ca="1">IF(H325&gt;'Inputs and Outputs'!C$7,H325-'Inputs and Outputs'!C$7,0)</f>
        <v>0</v>
      </c>
      <c r="J325" s="43">
        <f ca="1">(H325*'Inputs and Outputs'!C$8)-(I325*'Inputs and Outputs'!C$9)</f>
        <v>3720</v>
      </c>
      <c r="M325" s="44">
        <v>323</v>
      </c>
      <c r="N325" s="42" t="s">
        <v>26</v>
      </c>
      <c r="O325" s="42">
        <f t="shared" ca="1" si="48"/>
        <v>0.9320281560006477</v>
      </c>
      <c r="P325" s="42">
        <f ca="1">VLOOKUP(O325,'Inputs and Outputs'!B$24:C$33,2)</f>
        <v>6</v>
      </c>
      <c r="Q325" s="42">
        <f t="shared" ca="1" si="49"/>
        <v>0.5809535078466751</v>
      </c>
      <c r="R325" s="42">
        <f ca="1">ROUND(_xlfn.NORM.INV(Q325,'Inputs and Outputs'!C$17,'Inputs and Outputs'!C$18),0)</f>
        <v>104</v>
      </c>
      <c r="S325" s="42">
        <v>101</v>
      </c>
      <c r="T325" s="42">
        <f t="shared" ca="1" si="50"/>
        <v>101</v>
      </c>
      <c r="U325" s="42">
        <f ca="1">IF(T325&gt;'Inputs and Outputs'!C$7,T325-'Inputs and Outputs'!C$7,0)</f>
        <v>1</v>
      </c>
      <c r="V325" s="43">
        <f ca="1">(T325*'Inputs and Outputs'!C$8)-(U325*'Inputs and Outputs'!C$9)</f>
        <v>4015</v>
      </c>
      <c r="Y325" s="44">
        <v>323</v>
      </c>
      <c r="Z325" s="42" t="s">
        <v>29</v>
      </c>
      <c r="AA325" s="42">
        <f t="shared" ca="1" si="51"/>
        <v>0.79205857038220673</v>
      </c>
      <c r="AB325" s="42">
        <f ca="1">VLOOKUP(AA325,'Inputs and Outputs'!B$24:C$33,2)</f>
        <v>4</v>
      </c>
      <c r="AC325" s="42">
        <f t="shared" ca="1" si="52"/>
        <v>0.8541503678209571</v>
      </c>
      <c r="AD325" s="42">
        <f ca="1">ROUND(_xlfn.NORM.INV(AC325,'Inputs and Outputs'!C$19,'Inputs and Outputs'!C$20),0)</f>
        <v>110</v>
      </c>
      <c r="AE325" s="42">
        <v>101</v>
      </c>
      <c r="AF325" s="42">
        <f t="shared" ca="1" si="53"/>
        <v>101</v>
      </c>
      <c r="AG325" s="42">
        <f ca="1">IF(AF325&gt;'Inputs and Outputs'!C$7,AF325-'Inputs and Outputs'!C$7,0)</f>
        <v>1</v>
      </c>
      <c r="AH325" s="43">
        <f ca="1">(AF325*'Inputs and Outputs'!C$8)-(AG325*'Inputs and Outputs'!C$10)</f>
        <v>3840</v>
      </c>
    </row>
    <row r="326" spans="1:34" x14ac:dyDescent="0.35">
      <c r="A326" s="44">
        <v>324</v>
      </c>
      <c r="B326" s="42" t="s">
        <v>24</v>
      </c>
      <c r="C326" s="42">
        <f t="shared" ca="1" si="45"/>
        <v>0.28197228463984947</v>
      </c>
      <c r="D326" s="42">
        <f ca="1">VLOOKUP(C326,'Inputs and Outputs'!B$24:C$33,2,TRUE)</f>
        <v>1</v>
      </c>
      <c r="E326" s="42">
        <f t="shared" ca="1" si="46"/>
        <v>8.7878185968102818E-2</v>
      </c>
      <c r="F326" s="42">
        <f ca="1">ROUND(_xlfn.NORM.INV(E326,'Inputs and Outputs'!C$15,'Inputs and Outputs'!C$16),0)</f>
        <v>93</v>
      </c>
      <c r="G326" s="42">
        <v>101</v>
      </c>
      <c r="H326" s="42">
        <f t="shared" ca="1" si="47"/>
        <v>93</v>
      </c>
      <c r="I326" s="42">
        <f ca="1">IF(H326&gt;'Inputs and Outputs'!C$7,H326-'Inputs and Outputs'!C$7,0)</f>
        <v>0</v>
      </c>
      <c r="J326" s="43">
        <f ca="1">(H326*'Inputs and Outputs'!C$8)-(I326*'Inputs and Outputs'!C$9)</f>
        <v>3720</v>
      </c>
      <c r="M326" s="44">
        <v>324</v>
      </c>
      <c r="N326" s="42" t="s">
        <v>26</v>
      </c>
      <c r="O326" s="42">
        <f t="shared" ca="1" si="48"/>
        <v>0.61081667017383523</v>
      </c>
      <c r="P326" s="42">
        <f ca="1">VLOOKUP(O326,'Inputs and Outputs'!B$24:C$33,2)</f>
        <v>3</v>
      </c>
      <c r="Q326" s="42">
        <f t="shared" ca="1" si="49"/>
        <v>0.74502112605965687</v>
      </c>
      <c r="R326" s="42">
        <f ca="1">ROUND(_xlfn.NORM.INV(Q326,'Inputs and Outputs'!C$17,'Inputs and Outputs'!C$18),0)</f>
        <v>106</v>
      </c>
      <c r="S326" s="42">
        <v>101</v>
      </c>
      <c r="T326" s="42">
        <f t="shared" ca="1" si="50"/>
        <v>101</v>
      </c>
      <c r="U326" s="42">
        <f ca="1">IF(T326&gt;'Inputs and Outputs'!C$7,T326-'Inputs and Outputs'!C$7,0)</f>
        <v>1</v>
      </c>
      <c r="V326" s="43">
        <f ca="1">(T326*'Inputs and Outputs'!C$8)-(U326*'Inputs and Outputs'!C$9)</f>
        <v>4015</v>
      </c>
      <c r="Y326" s="44">
        <v>324</v>
      </c>
      <c r="Z326" s="42" t="s">
        <v>29</v>
      </c>
      <c r="AA326" s="42">
        <f t="shared" ca="1" si="51"/>
        <v>0.62769371451983047</v>
      </c>
      <c r="AB326" s="42">
        <f ca="1">VLOOKUP(AA326,'Inputs and Outputs'!B$24:C$33,2)</f>
        <v>3</v>
      </c>
      <c r="AC326" s="42">
        <f t="shared" ca="1" si="52"/>
        <v>0.41734704679251455</v>
      </c>
      <c r="AD326" s="42">
        <f ca="1">ROUND(_xlfn.NORM.INV(AC326,'Inputs and Outputs'!C$19,'Inputs and Outputs'!C$20),0)</f>
        <v>104</v>
      </c>
      <c r="AE326" s="42">
        <v>101</v>
      </c>
      <c r="AF326" s="42">
        <f t="shared" ca="1" si="53"/>
        <v>101</v>
      </c>
      <c r="AG326" s="42">
        <f ca="1">IF(AF326&gt;'Inputs and Outputs'!C$7,AF326-'Inputs and Outputs'!C$7,0)</f>
        <v>1</v>
      </c>
      <c r="AH326" s="43">
        <f ca="1">(AF326*'Inputs and Outputs'!C$8)-(AG326*'Inputs and Outputs'!C$10)</f>
        <v>3840</v>
      </c>
    </row>
    <row r="327" spans="1:34" x14ac:dyDescent="0.35">
      <c r="A327" s="44">
        <v>325</v>
      </c>
      <c r="B327" s="42" t="s">
        <v>24</v>
      </c>
      <c r="C327" s="42">
        <f t="shared" ca="1" si="45"/>
        <v>0.63481441877322509</v>
      </c>
      <c r="D327" s="42">
        <f ca="1">VLOOKUP(C327,'Inputs and Outputs'!B$24:C$33,2,TRUE)</f>
        <v>3</v>
      </c>
      <c r="E327" s="42">
        <f t="shared" ca="1" si="46"/>
        <v>0.78960294645350215</v>
      </c>
      <c r="F327" s="42">
        <f ca="1">ROUND(_xlfn.NORM.INV(E327,'Inputs and Outputs'!C$15,'Inputs and Outputs'!C$16),0)</f>
        <v>106</v>
      </c>
      <c r="G327" s="42">
        <v>101</v>
      </c>
      <c r="H327" s="42">
        <f t="shared" ca="1" si="47"/>
        <v>101</v>
      </c>
      <c r="I327" s="42">
        <f ca="1">IF(H327&gt;'Inputs and Outputs'!C$7,H327-'Inputs and Outputs'!C$7,0)</f>
        <v>1</v>
      </c>
      <c r="J327" s="43">
        <f ca="1">(H327*'Inputs and Outputs'!C$8)-(I327*'Inputs and Outputs'!C$9)</f>
        <v>4015</v>
      </c>
      <c r="M327" s="44">
        <v>325</v>
      </c>
      <c r="N327" s="42" t="s">
        <v>26</v>
      </c>
      <c r="O327" s="42">
        <f t="shared" ca="1" si="48"/>
        <v>0.39406903467562238</v>
      </c>
      <c r="P327" s="42">
        <f ca="1">VLOOKUP(O327,'Inputs and Outputs'!B$24:C$33,2)</f>
        <v>1</v>
      </c>
      <c r="Q327" s="42">
        <f t="shared" ca="1" si="49"/>
        <v>0.67027568002429971</v>
      </c>
      <c r="R327" s="42">
        <f ca="1">ROUND(_xlfn.NORM.INV(Q327,'Inputs and Outputs'!C$17,'Inputs and Outputs'!C$18),0)</f>
        <v>105</v>
      </c>
      <c r="S327" s="42">
        <v>101</v>
      </c>
      <c r="T327" s="42">
        <f t="shared" ca="1" si="50"/>
        <v>101</v>
      </c>
      <c r="U327" s="42">
        <f ca="1">IF(T327&gt;'Inputs and Outputs'!C$7,T327-'Inputs and Outputs'!C$7,0)</f>
        <v>1</v>
      </c>
      <c r="V327" s="43">
        <f ca="1">(T327*'Inputs and Outputs'!C$8)-(U327*'Inputs and Outputs'!C$9)</f>
        <v>4015</v>
      </c>
      <c r="Y327" s="44">
        <v>325</v>
      </c>
      <c r="Z327" s="42" t="s">
        <v>29</v>
      </c>
      <c r="AA327" s="42">
        <f t="shared" ca="1" si="51"/>
        <v>0.9826840849200601</v>
      </c>
      <c r="AB327" s="42">
        <f ca="1">VLOOKUP(AA327,'Inputs and Outputs'!B$24:C$33,2)</f>
        <v>7</v>
      </c>
      <c r="AC327" s="42">
        <f t="shared" ca="1" si="52"/>
        <v>0.61225424111067528</v>
      </c>
      <c r="AD327" s="42">
        <f ca="1">ROUND(_xlfn.NORM.INV(AC327,'Inputs and Outputs'!C$19,'Inputs and Outputs'!C$20),0)</f>
        <v>106</v>
      </c>
      <c r="AE327" s="42">
        <v>101</v>
      </c>
      <c r="AF327" s="42">
        <f t="shared" ca="1" si="53"/>
        <v>101</v>
      </c>
      <c r="AG327" s="42">
        <f ca="1">IF(AF327&gt;'Inputs and Outputs'!C$7,AF327-'Inputs and Outputs'!C$7,0)</f>
        <v>1</v>
      </c>
      <c r="AH327" s="43">
        <f ca="1">(AF327*'Inputs and Outputs'!C$8)-(AG327*'Inputs and Outputs'!C$10)</f>
        <v>3840</v>
      </c>
    </row>
    <row r="328" spans="1:34" x14ac:dyDescent="0.35">
      <c r="A328" s="44">
        <v>326</v>
      </c>
      <c r="B328" s="42" t="s">
        <v>24</v>
      </c>
      <c r="C328" s="42">
        <f t="shared" ca="1" si="45"/>
        <v>0.58431896546322126</v>
      </c>
      <c r="D328" s="42">
        <f ca="1">VLOOKUP(C328,'Inputs and Outputs'!B$24:C$33,2,TRUE)</f>
        <v>2</v>
      </c>
      <c r="E328" s="42">
        <f t="shared" ca="1" si="46"/>
        <v>0.18680773401563355</v>
      </c>
      <c r="F328" s="42">
        <f ca="1">ROUND(_xlfn.NORM.INV(E328,'Inputs and Outputs'!C$15,'Inputs and Outputs'!C$16),0)</f>
        <v>96</v>
      </c>
      <c r="G328" s="42">
        <v>101</v>
      </c>
      <c r="H328" s="42">
        <f t="shared" ca="1" si="47"/>
        <v>96</v>
      </c>
      <c r="I328" s="42">
        <f ca="1">IF(H328&gt;'Inputs and Outputs'!C$7,H328-'Inputs and Outputs'!C$7,0)</f>
        <v>0</v>
      </c>
      <c r="J328" s="43">
        <f ca="1">(H328*'Inputs and Outputs'!C$8)-(I328*'Inputs and Outputs'!C$9)</f>
        <v>3840</v>
      </c>
      <c r="M328" s="44">
        <v>326</v>
      </c>
      <c r="N328" s="42" t="s">
        <v>26</v>
      </c>
      <c r="O328" s="42">
        <f t="shared" ca="1" si="48"/>
        <v>0.30041961417911089</v>
      </c>
      <c r="P328" s="42">
        <f ca="1">VLOOKUP(O328,'Inputs and Outputs'!B$24:C$33,2)</f>
        <v>1</v>
      </c>
      <c r="Q328" s="42">
        <f t="shared" ca="1" si="49"/>
        <v>0.45304634763561624</v>
      </c>
      <c r="R328" s="42">
        <f ca="1">ROUND(_xlfn.NORM.INV(Q328,'Inputs and Outputs'!C$17,'Inputs and Outputs'!C$18),0)</f>
        <v>102</v>
      </c>
      <c r="S328" s="42">
        <v>101</v>
      </c>
      <c r="T328" s="42">
        <f t="shared" ca="1" si="50"/>
        <v>101</v>
      </c>
      <c r="U328" s="42">
        <f ca="1">IF(T328&gt;'Inputs and Outputs'!C$7,T328-'Inputs and Outputs'!C$7,0)</f>
        <v>1</v>
      </c>
      <c r="V328" s="43">
        <f ca="1">(T328*'Inputs and Outputs'!C$8)-(U328*'Inputs and Outputs'!C$9)</f>
        <v>4015</v>
      </c>
      <c r="Y328" s="44">
        <v>326</v>
      </c>
      <c r="Z328" s="42" t="s">
        <v>29</v>
      </c>
      <c r="AA328" s="42">
        <f t="shared" ca="1" si="51"/>
        <v>0.19799260770634619</v>
      </c>
      <c r="AB328" s="42">
        <f ca="1">VLOOKUP(AA328,'Inputs and Outputs'!B$24:C$33,2)</f>
        <v>1</v>
      </c>
      <c r="AC328" s="42">
        <f t="shared" ca="1" si="52"/>
        <v>0.93210386638661624</v>
      </c>
      <c r="AD328" s="42">
        <f ca="1">ROUND(_xlfn.NORM.INV(AC328,'Inputs and Outputs'!C$19,'Inputs and Outputs'!C$20),0)</f>
        <v>112</v>
      </c>
      <c r="AE328" s="42">
        <v>101</v>
      </c>
      <c r="AF328" s="42">
        <f t="shared" ca="1" si="53"/>
        <v>101</v>
      </c>
      <c r="AG328" s="42">
        <f ca="1">IF(AF328&gt;'Inputs and Outputs'!C$7,AF328-'Inputs and Outputs'!C$7,0)</f>
        <v>1</v>
      </c>
      <c r="AH328" s="43">
        <f ca="1">(AF328*'Inputs and Outputs'!C$8)-(AG328*'Inputs and Outputs'!C$10)</f>
        <v>3840</v>
      </c>
    </row>
    <row r="329" spans="1:34" x14ac:dyDescent="0.35">
      <c r="A329" s="44">
        <v>327</v>
      </c>
      <c r="B329" s="42" t="s">
        <v>24</v>
      </c>
      <c r="C329" s="42">
        <f t="shared" ca="1" si="45"/>
        <v>0.83530971051712488</v>
      </c>
      <c r="D329" s="42">
        <f ca="1">VLOOKUP(C329,'Inputs and Outputs'!B$24:C$33,2,TRUE)</f>
        <v>4</v>
      </c>
      <c r="E329" s="42">
        <f t="shared" ca="1" si="46"/>
        <v>0.27705392670125362</v>
      </c>
      <c r="F329" s="42">
        <f ca="1">ROUND(_xlfn.NORM.INV(E329,'Inputs and Outputs'!C$15,'Inputs and Outputs'!C$16),0)</f>
        <v>97</v>
      </c>
      <c r="G329" s="42">
        <v>101</v>
      </c>
      <c r="H329" s="42">
        <f t="shared" ca="1" si="47"/>
        <v>97</v>
      </c>
      <c r="I329" s="42">
        <f ca="1">IF(H329&gt;'Inputs and Outputs'!C$7,H329-'Inputs and Outputs'!C$7,0)</f>
        <v>0</v>
      </c>
      <c r="J329" s="43">
        <f ca="1">(H329*'Inputs and Outputs'!C$8)-(I329*'Inputs and Outputs'!C$9)</f>
        <v>3880</v>
      </c>
      <c r="M329" s="44">
        <v>327</v>
      </c>
      <c r="N329" s="42" t="s">
        <v>26</v>
      </c>
      <c r="O329" s="42">
        <f t="shared" ca="1" si="48"/>
        <v>0.61059971193356677</v>
      </c>
      <c r="P329" s="42">
        <f ca="1">VLOOKUP(O329,'Inputs and Outputs'!B$24:C$33,2)</f>
        <v>3</v>
      </c>
      <c r="Q329" s="42">
        <f t="shared" ca="1" si="49"/>
        <v>0.75684325080511794</v>
      </c>
      <c r="R329" s="42">
        <f ca="1">ROUND(_xlfn.NORM.INV(Q329,'Inputs and Outputs'!C$17,'Inputs and Outputs'!C$18),0)</f>
        <v>106</v>
      </c>
      <c r="S329" s="42">
        <v>101</v>
      </c>
      <c r="T329" s="42">
        <f t="shared" ca="1" si="50"/>
        <v>101</v>
      </c>
      <c r="U329" s="42">
        <f ca="1">IF(T329&gt;'Inputs and Outputs'!C$7,T329-'Inputs and Outputs'!C$7,0)</f>
        <v>1</v>
      </c>
      <c r="V329" s="43">
        <f ca="1">(T329*'Inputs and Outputs'!C$8)-(U329*'Inputs and Outputs'!C$9)</f>
        <v>4015</v>
      </c>
      <c r="Y329" s="44">
        <v>327</v>
      </c>
      <c r="Z329" s="42" t="s">
        <v>29</v>
      </c>
      <c r="AA329" s="42">
        <f t="shared" ca="1" si="51"/>
        <v>0.86421002546476844</v>
      </c>
      <c r="AB329" s="42">
        <f ca="1">VLOOKUP(AA329,'Inputs and Outputs'!B$24:C$33,2)</f>
        <v>4</v>
      </c>
      <c r="AC329" s="42">
        <f t="shared" ca="1" si="52"/>
        <v>0.92848396451255388</v>
      </c>
      <c r="AD329" s="42">
        <f ca="1">ROUND(_xlfn.NORM.INV(AC329,'Inputs and Outputs'!C$19,'Inputs and Outputs'!C$20),0)</f>
        <v>112</v>
      </c>
      <c r="AE329" s="42">
        <v>101</v>
      </c>
      <c r="AF329" s="42">
        <f t="shared" ca="1" si="53"/>
        <v>101</v>
      </c>
      <c r="AG329" s="42">
        <f ca="1">IF(AF329&gt;'Inputs and Outputs'!C$7,AF329-'Inputs and Outputs'!C$7,0)</f>
        <v>1</v>
      </c>
      <c r="AH329" s="43">
        <f ca="1">(AF329*'Inputs and Outputs'!C$8)-(AG329*'Inputs and Outputs'!C$10)</f>
        <v>3840</v>
      </c>
    </row>
    <row r="330" spans="1:34" x14ac:dyDescent="0.35">
      <c r="A330" s="44">
        <v>328</v>
      </c>
      <c r="B330" s="42" t="s">
        <v>24</v>
      </c>
      <c r="C330" s="42">
        <f t="shared" ca="1" si="45"/>
        <v>9.3140407394399327E-2</v>
      </c>
      <c r="D330" s="42">
        <f ca="1">VLOOKUP(C330,'Inputs and Outputs'!B$24:C$33,2,TRUE)</f>
        <v>0</v>
      </c>
      <c r="E330" s="42">
        <f t="shared" ca="1" si="46"/>
        <v>0.81786544432853281</v>
      </c>
      <c r="F330" s="42">
        <f ca="1">ROUND(_xlfn.NORM.INV(E330,'Inputs and Outputs'!C$15,'Inputs and Outputs'!C$16),0)</f>
        <v>106</v>
      </c>
      <c r="G330" s="42">
        <v>101</v>
      </c>
      <c r="H330" s="42">
        <f t="shared" ca="1" si="47"/>
        <v>101</v>
      </c>
      <c r="I330" s="42">
        <f ca="1">IF(H330&gt;'Inputs and Outputs'!C$7,H330-'Inputs and Outputs'!C$7,0)</f>
        <v>1</v>
      </c>
      <c r="J330" s="43">
        <f ca="1">(H330*'Inputs and Outputs'!C$8)-(I330*'Inputs and Outputs'!C$9)</f>
        <v>4015</v>
      </c>
      <c r="M330" s="44">
        <v>328</v>
      </c>
      <c r="N330" s="42" t="s">
        <v>26</v>
      </c>
      <c r="O330" s="42">
        <f t="shared" ca="1" si="48"/>
        <v>0.51995898123317352</v>
      </c>
      <c r="P330" s="42">
        <f ca="1">VLOOKUP(O330,'Inputs and Outputs'!B$24:C$33,2)</f>
        <v>2</v>
      </c>
      <c r="Q330" s="42">
        <f t="shared" ca="1" si="49"/>
        <v>0.79096840236490285</v>
      </c>
      <c r="R330" s="42">
        <f ca="1">ROUND(_xlfn.NORM.INV(Q330,'Inputs and Outputs'!C$17,'Inputs and Outputs'!C$18),0)</f>
        <v>107</v>
      </c>
      <c r="S330" s="42">
        <v>101</v>
      </c>
      <c r="T330" s="42">
        <f t="shared" ca="1" si="50"/>
        <v>101</v>
      </c>
      <c r="U330" s="42">
        <f ca="1">IF(T330&gt;'Inputs and Outputs'!C$7,T330-'Inputs and Outputs'!C$7,0)</f>
        <v>1</v>
      </c>
      <c r="V330" s="43">
        <f ca="1">(T330*'Inputs and Outputs'!C$8)-(U330*'Inputs and Outputs'!C$9)</f>
        <v>4015</v>
      </c>
      <c r="Y330" s="44">
        <v>328</v>
      </c>
      <c r="Z330" s="42" t="s">
        <v>29</v>
      </c>
      <c r="AA330" s="42">
        <f t="shared" ca="1" si="51"/>
        <v>0.35260047043868359</v>
      </c>
      <c r="AB330" s="42">
        <f ca="1">VLOOKUP(AA330,'Inputs and Outputs'!B$24:C$33,2)</f>
        <v>1</v>
      </c>
      <c r="AC330" s="42">
        <f t="shared" ca="1" si="52"/>
        <v>0.15081796904316325</v>
      </c>
      <c r="AD330" s="42">
        <f ca="1">ROUND(_xlfn.NORM.INV(AC330,'Inputs and Outputs'!C$19,'Inputs and Outputs'!C$20),0)</f>
        <v>100</v>
      </c>
      <c r="AE330" s="42">
        <v>101</v>
      </c>
      <c r="AF330" s="42">
        <f t="shared" ca="1" si="53"/>
        <v>100</v>
      </c>
      <c r="AG330" s="42">
        <f ca="1">IF(AF330&gt;'Inputs and Outputs'!C$7,AF330-'Inputs and Outputs'!C$7,0)</f>
        <v>0</v>
      </c>
      <c r="AH330" s="43">
        <f ca="1">(AF330*'Inputs and Outputs'!C$8)-(AG330*'Inputs and Outputs'!C$10)</f>
        <v>4000</v>
      </c>
    </row>
    <row r="331" spans="1:34" x14ac:dyDescent="0.35">
      <c r="A331" s="44">
        <v>329</v>
      </c>
      <c r="B331" s="42" t="s">
        <v>24</v>
      </c>
      <c r="C331" s="42">
        <f t="shared" ca="1" si="45"/>
        <v>0.59120988302724631</v>
      </c>
      <c r="D331" s="42">
        <f ca="1">VLOOKUP(C331,'Inputs and Outputs'!B$24:C$33,2,TRUE)</f>
        <v>2</v>
      </c>
      <c r="E331" s="42">
        <f t="shared" ca="1" si="46"/>
        <v>0.71040453126518788</v>
      </c>
      <c r="F331" s="42">
        <f ca="1">ROUND(_xlfn.NORM.INV(E331,'Inputs and Outputs'!C$15,'Inputs and Outputs'!C$16),0)</f>
        <v>104</v>
      </c>
      <c r="G331" s="42">
        <v>101</v>
      </c>
      <c r="H331" s="42">
        <f t="shared" ca="1" si="47"/>
        <v>101</v>
      </c>
      <c r="I331" s="42">
        <f ca="1">IF(H331&gt;'Inputs and Outputs'!C$7,H331-'Inputs and Outputs'!C$7,0)</f>
        <v>1</v>
      </c>
      <c r="J331" s="43">
        <f ca="1">(H331*'Inputs and Outputs'!C$8)-(I331*'Inputs and Outputs'!C$9)</f>
        <v>4015</v>
      </c>
      <c r="M331" s="44">
        <v>329</v>
      </c>
      <c r="N331" s="42" t="s">
        <v>26</v>
      </c>
      <c r="O331" s="42">
        <f t="shared" ca="1" si="48"/>
        <v>0.7847875286117677</v>
      </c>
      <c r="P331" s="42">
        <f ca="1">VLOOKUP(O331,'Inputs and Outputs'!B$24:C$33,2)</f>
        <v>4</v>
      </c>
      <c r="Q331" s="42">
        <f t="shared" ca="1" si="49"/>
        <v>0.30481519957576009</v>
      </c>
      <c r="R331" s="42">
        <f ca="1">ROUND(_xlfn.NORM.INV(Q331,'Inputs and Outputs'!C$17,'Inputs and Outputs'!C$18),0)</f>
        <v>100</v>
      </c>
      <c r="S331" s="42">
        <v>101</v>
      </c>
      <c r="T331" s="42">
        <f t="shared" ca="1" si="50"/>
        <v>100</v>
      </c>
      <c r="U331" s="42">
        <f ca="1">IF(T331&gt;'Inputs and Outputs'!C$7,T331-'Inputs and Outputs'!C$7,0)</f>
        <v>0</v>
      </c>
      <c r="V331" s="43">
        <f ca="1">(T331*'Inputs and Outputs'!C$8)-(U331*'Inputs and Outputs'!C$9)</f>
        <v>4000</v>
      </c>
      <c r="Y331" s="44">
        <v>329</v>
      </c>
      <c r="Z331" s="42" t="s">
        <v>29</v>
      </c>
      <c r="AA331" s="42">
        <f t="shared" ca="1" si="51"/>
        <v>0.93753414106726363</v>
      </c>
      <c r="AB331" s="42">
        <f ca="1">VLOOKUP(AA331,'Inputs and Outputs'!B$24:C$33,2)</f>
        <v>6</v>
      </c>
      <c r="AC331" s="42">
        <f t="shared" ca="1" si="52"/>
        <v>0.30017534314612759</v>
      </c>
      <c r="AD331" s="42">
        <f ca="1">ROUND(_xlfn.NORM.INV(AC331,'Inputs and Outputs'!C$19,'Inputs and Outputs'!C$20),0)</f>
        <v>102</v>
      </c>
      <c r="AE331" s="42">
        <v>101</v>
      </c>
      <c r="AF331" s="42">
        <f t="shared" ca="1" si="53"/>
        <v>101</v>
      </c>
      <c r="AG331" s="42">
        <f ca="1">IF(AF331&gt;'Inputs and Outputs'!C$7,AF331-'Inputs and Outputs'!C$7,0)</f>
        <v>1</v>
      </c>
      <c r="AH331" s="43">
        <f ca="1">(AF331*'Inputs and Outputs'!C$8)-(AG331*'Inputs and Outputs'!C$10)</f>
        <v>3840</v>
      </c>
    </row>
    <row r="332" spans="1:34" x14ac:dyDescent="0.35">
      <c r="A332" s="44">
        <v>330</v>
      </c>
      <c r="B332" s="42" t="s">
        <v>24</v>
      </c>
      <c r="C332" s="42">
        <f t="shared" ca="1" si="45"/>
        <v>0.32667615930226701</v>
      </c>
      <c r="D332" s="42">
        <f ca="1">VLOOKUP(C332,'Inputs and Outputs'!B$24:C$33,2,TRUE)</f>
        <v>1</v>
      </c>
      <c r="E332" s="42">
        <f t="shared" ca="1" si="46"/>
        <v>0.76401059366393143</v>
      </c>
      <c r="F332" s="42">
        <f ca="1">ROUND(_xlfn.NORM.INV(E332,'Inputs and Outputs'!C$15,'Inputs and Outputs'!C$16),0)</f>
        <v>105</v>
      </c>
      <c r="G332" s="42">
        <v>101</v>
      </c>
      <c r="H332" s="42">
        <f t="shared" ca="1" si="47"/>
        <v>101</v>
      </c>
      <c r="I332" s="42">
        <f ca="1">IF(H332&gt;'Inputs and Outputs'!C$7,H332-'Inputs and Outputs'!C$7,0)</f>
        <v>1</v>
      </c>
      <c r="J332" s="43">
        <f ca="1">(H332*'Inputs and Outputs'!C$8)-(I332*'Inputs and Outputs'!C$9)</f>
        <v>4015</v>
      </c>
      <c r="M332" s="44">
        <v>330</v>
      </c>
      <c r="N332" s="42" t="s">
        <v>26</v>
      </c>
      <c r="O332" s="42">
        <f t="shared" ca="1" si="48"/>
        <v>0.31114598321596576</v>
      </c>
      <c r="P332" s="42">
        <f ca="1">VLOOKUP(O332,'Inputs and Outputs'!B$24:C$33,2)</f>
        <v>1</v>
      </c>
      <c r="Q332" s="42">
        <f t="shared" ca="1" si="49"/>
        <v>0.83875957649084321</v>
      </c>
      <c r="R332" s="42">
        <f ca="1">ROUND(_xlfn.NORM.INV(Q332,'Inputs and Outputs'!C$17,'Inputs and Outputs'!C$18),0)</f>
        <v>108</v>
      </c>
      <c r="S332" s="42">
        <v>101</v>
      </c>
      <c r="T332" s="42">
        <f t="shared" ca="1" si="50"/>
        <v>101</v>
      </c>
      <c r="U332" s="42">
        <f ca="1">IF(T332&gt;'Inputs and Outputs'!C$7,T332-'Inputs and Outputs'!C$7,0)</f>
        <v>1</v>
      </c>
      <c r="V332" s="43">
        <f ca="1">(T332*'Inputs and Outputs'!C$8)-(U332*'Inputs and Outputs'!C$9)</f>
        <v>4015</v>
      </c>
      <c r="Y332" s="44">
        <v>330</v>
      </c>
      <c r="Z332" s="42" t="s">
        <v>29</v>
      </c>
      <c r="AA332" s="42">
        <f t="shared" ca="1" si="51"/>
        <v>0.39015832032777997</v>
      </c>
      <c r="AB332" s="42">
        <f ca="1">VLOOKUP(AA332,'Inputs and Outputs'!B$24:C$33,2)</f>
        <v>1</v>
      </c>
      <c r="AC332" s="42">
        <f t="shared" ca="1" si="52"/>
        <v>0.51081618215622515</v>
      </c>
      <c r="AD332" s="42">
        <f ca="1">ROUND(_xlfn.NORM.INV(AC332,'Inputs and Outputs'!C$19,'Inputs and Outputs'!C$20),0)</f>
        <v>105</v>
      </c>
      <c r="AE332" s="42">
        <v>101</v>
      </c>
      <c r="AF332" s="42">
        <f t="shared" ca="1" si="53"/>
        <v>101</v>
      </c>
      <c r="AG332" s="42">
        <f ca="1">IF(AF332&gt;'Inputs and Outputs'!C$7,AF332-'Inputs and Outputs'!C$7,0)</f>
        <v>1</v>
      </c>
      <c r="AH332" s="43">
        <f ca="1">(AF332*'Inputs and Outputs'!C$8)-(AG332*'Inputs and Outputs'!C$10)</f>
        <v>3840</v>
      </c>
    </row>
    <row r="333" spans="1:34" x14ac:dyDescent="0.35">
      <c r="A333" s="44">
        <v>331</v>
      </c>
      <c r="B333" s="42" t="s">
        <v>24</v>
      </c>
      <c r="C333" s="42">
        <f t="shared" ca="1" si="45"/>
        <v>0.27681605051787694</v>
      </c>
      <c r="D333" s="42">
        <f ca="1">VLOOKUP(C333,'Inputs and Outputs'!B$24:C$33,2,TRUE)</f>
        <v>1</v>
      </c>
      <c r="E333" s="42">
        <f t="shared" ca="1" si="46"/>
        <v>0.39366514383827689</v>
      </c>
      <c r="F333" s="42">
        <f ca="1">ROUND(_xlfn.NORM.INV(E333,'Inputs and Outputs'!C$15,'Inputs and Outputs'!C$16),0)</f>
        <v>99</v>
      </c>
      <c r="G333" s="42">
        <v>101</v>
      </c>
      <c r="H333" s="42">
        <f t="shared" ca="1" si="47"/>
        <v>99</v>
      </c>
      <c r="I333" s="42">
        <f ca="1">IF(H333&gt;'Inputs and Outputs'!C$7,H333-'Inputs and Outputs'!C$7,0)</f>
        <v>0</v>
      </c>
      <c r="J333" s="43">
        <f ca="1">(H333*'Inputs and Outputs'!C$8)-(I333*'Inputs and Outputs'!C$9)</f>
        <v>3960</v>
      </c>
      <c r="M333" s="44">
        <v>331</v>
      </c>
      <c r="N333" s="42" t="s">
        <v>26</v>
      </c>
      <c r="O333" s="42">
        <f t="shared" ca="1" si="48"/>
        <v>0.25468628978104657</v>
      </c>
      <c r="P333" s="42">
        <f ca="1">VLOOKUP(O333,'Inputs and Outputs'!B$24:C$33,2)</f>
        <v>1</v>
      </c>
      <c r="Q333" s="42">
        <f t="shared" ca="1" si="49"/>
        <v>3.667317042925855E-2</v>
      </c>
      <c r="R333" s="42">
        <f ca="1">ROUND(_xlfn.NORM.INV(Q333,'Inputs and Outputs'!C$17,'Inputs and Outputs'!C$18),0)</f>
        <v>94</v>
      </c>
      <c r="S333" s="42">
        <v>101</v>
      </c>
      <c r="T333" s="42">
        <f t="shared" ca="1" si="50"/>
        <v>94</v>
      </c>
      <c r="U333" s="42">
        <f ca="1">IF(T333&gt;'Inputs and Outputs'!C$7,T333-'Inputs and Outputs'!C$7,0)</f>
        <v>0</v>
      </c>
      <c r="V333" s="43">
        <f ca="1">(T333*'Inputs and Outputs'!C$8)-(U333*'Inputs and Outputs'!C$9)</f>
        <v>3760</v>
      </c>
      <c r="Y333" s="44">
        <v>331</v>
      </c>
      <c r="Z333" s="42" t="s">
        <v>29</v>
      </c>
      <c r="AA333" s="42">
        <f t="shared" ca="1" si="51"/>
        <v>0.64263311018900504</v>
      </c>
      <c r="AB333" s="42">
        <f ca="1">VLOOKUP(AA333,'Inputs and Outputs'!B$24:C$33,2)</f>
        <v>3</v>
      </c>
      <c r="AC333" s="42">
        <f t="shared" ca="1" si="52"/>
        <v>0.45577973630944801</v>
      </c>
      <c r="AD333" s="42">
        <f ca="1">ROUND(_xlfn.NORM.INV(AC333,'Inputs and Outputs'!C$19,'Inputs and Outputs'!C$20),0)</f>
        <v>104</v>
      </c>
      <c r="AE333" s="42">
        <v>101</v>
      </c>
      <c r="AF333" s="42">
        <f t="shared" ca="1" si="53"/>
        <v>101</v>
      </c>
      <c r="AG333" s="42">
        <f ca="1">IF(AF333&gt;'Inputs and Outputs'!C$7,AF333-'Inputs and Outputs'!C$7,0)</f>
        <v>1</v>
      </c>
      <c r="AH333" s="43">
        <f ca="1">(AF333*'Inputs and Outputs'!C$8)-(AG333*'Inputs and Outputs'!C$10)</f>
        <v>3840</v>
      </c>
    </row>
    <row r="334" spans="1:34" x14ac:dyDescent="0.35">
      <c r="A334" s="44">
        <v>332</v>
      </c>
      <c r="B334" s="42" t="s">
        <v>24</v>
      </c>
      <c r="C334" s="42">
        <f t="shared" ca="1" si="45"/>
        <v>0.55654410492588446</v>
      </c>
      <c r="D334" s="42">
        <f ca="1">VLOOKUP(C334,'Inputs and Outputs'!B$24:C$33,2,TRUE)</f>
        <v>2</v>
      </c>
      <c r="E334" s="42">
        <f t="shared" ca="1" si="46"/>
        <v>0.85621876096702365</v>
      </c>
      <c r="F334" s="42">
        <f ca="1">ROUND(_xlfn.NORM.INV(E334,'Inputs and Outputs'!C$15,'Inputs and Outputs'!C$16),0)</f>
        <v>107</v>
      </c>
      <c r="G334" s="42">
        <v>101</v>
      </c>
      <c r="H334" s="42">
        <f t="shared" ca="1" si="47"/>
        <v>101</v>
      </c>
      <c r="I334" s="42">
        <f ca="1">IF(H334&gt;'Inputs and Outputs'!C$7,H334-'Inputs and Outputs'!C$7,0)</f>
        <v>1</v>
      </c>
      <c r="J334" s="43">
        <f ca="1">(H334*'Inputs and Outputs'!C$8)-(I334*'Inputs and Outputs'!C$9)</f>
        <v>4015</v>
      </c>
      <c r="M334" s="44">
        <v>332</v>
      </c>
      <c r="N334" s="42" t="s">
        <v>26</v>
      </c>
      <c r="O334" s="42">
        <f t="shared" ca="1" si="48"/>
        <v>0.50407908248348043</v>
      </c>
      <c r="P334" s="42">
        <f ca="1">VLOOKUP(O334,'Inputs and Outputs'!B$24:C$33,2)</f>
        <v>2</v>
      </c>
      <c r="Q334" s="42">
        <f t="shared" ca="1" si="49"/>
        <v>0.34137845267619549</v>
      </c>
      <c r="R334" s="42">
        <f ca="1">ROUND(_xlfn.NORM.INV(Q334,'Inputs and Outputs'!C$17,'Inputs and Outputs'!C$18),0)</f>
        <v>101</v>
      </c>
      <c r="S334" s="42">
        <v>101</v>
      </c>
      <c r="T334" s="42">
        <f t="shared" ca="1" si="50"/>
        <v>101</v>
      </c>
      <c r="U334" s="42">
        <f ca="1">IF(T334&gt;'Inputs and Outputs'!C$7,T334-'Inputs and Outputs'!C$7,0)</f>
        <v>1</v>
      </c>
      <c r="V334" s="43">
        <f ca="1">(T334*'Inputs and Outputs'!C$8)-(U334*'Inputs and Outputs'!C$9)</f>
        <v>4015</v>
      </c>
      <c r="Y334" s="44">
        <v>332</v>
      </c>
      <c r="Z334" s="42" t="s">
        <v>29</v>
      </c>
      <c r="AA334" s="42">
        <f t="shared" ca="1" si="51"/>
        <v>0.4354866088745909</v>
      </c>
      <c r="AB334" s="42">
        <f ca="1">VLOOKUP(AA334,'Inputs and Outputs'!B$24:C$33,2)</f>
        <v>2</v>
      </c>
      <c r="AC334" s="42">
        <f t="shared" ca="1" si="52"/>
        <v>0.49055800820234952</v>
      </c>
      <c r="AD334" s="42">
        <f ca="1">ROUND(_xlfn.NORM.INV(AC334,'Inputs and Outputs'!C$19,'Inputs and Outputs'!C$20),0)</f>
        <v>105</v>
      </c>
      <c r="AE334" s="42">
        <v>101</v>
      </c>
      <c r="AF334" s="42">
        <f t="shared" ca="1" si="53"/>
        <v>101</v>
      </c>
      <c r="AG334" s="42">
        <f ca="1">IF(AF334&gt;'Inputs and Outputs'!C$7,AF334-'Inputs and Outputs'!C$7,0)</f>
        <v>1</v>
      </c>
      <c r="AH334" s="43">
        <f ca="1">(AF334*'Inputs and Outputs'!C$8)-(AG334*'Inputs and Outputs'!C$10)</f>
        <v>3840</v>
      </c>
    </row>
    <row r="335" spans="1:34" x14ac:dyDescent="0.35">
      <c r="A335" s="44">
        <v>333</v>
      </c>
      <c r="B335" s="42" t="s">
        <v>24</v>
      </c>
      <c r="C335" s="42">
        <f t="shared" ca="1" si="45"/>
        <v>0.36156567879163204</v>
      </c>
      <c r="D335" s="42">
        <f ca="1">VLOOKUP(C335,'Inputs and Outputs'!B$24:C$33,2,TRUE)</f>
        <v>1</v>
      </c>
      <c r="E335" s="42">
        <f t="shared" ca="1" si="46"/>
        <v>0.47674830252970335</v>
      </c>
      <c r="F335" s="42">
        <f ca="1">ROUND(_xlfn.NORM.INV(E335,'Inputs and Outputs'!C$15,'Inputs and Outputs'!C$16),0)</f>
        <v>101</v>
      </c>
      <c r="G335" s="42">
        <v>101</v>
      </c>
      <c r="H335" s="42">
        <f t="shared" ca="1" si="47"/>
        <v>101</v>
      </c>
      <c r="I335" s="42">
        <f ca="1">IF(H335&gt;'Inputs and Outputs'!C$7,H335-'Inputs and Outputs'!C$7,0)</f>
        <v>1</v>
      </c>
      <c r="J335" s="43">
        <f ca="1">(H335*'Inputs and Outputs'!C$8)-(I335*'Inputs and Outputs'!C$9)</f>
        <v>4015</v>
      </c>
      <c r="M335" s="44">
        <v>333</v>
      </c>
      <c r="N335" s="42" t="s">
        <v>26</v>
      </c>
      <c r="O335" s="42">
        <f t="shared" ca="1" si="48"/>
        <v>0.70344104398096896</v>
      </c>
      <c r="P335" s="42">
        <f ca="1">VLOOKUP(O335,'Inputs and Outputs'!B$24:C$33,2)</f>
        <v>3</v>
      </c>
      <c r="Q335" s="42">
        <f t="shared" ca="1" si="49"/>
        <v>0.25974027206898231</v>
      </c>
      <c r="R335" s="42">
        <f ca="1">ROUND(_xlfn.NORM.INV(Q335,'Inputs and Outputs'!C$17,'Inputs and Outputs'!C$18),0)</f>
        <v>100</v>
      </c>
      <c r="S335" s="42">
        <v>101</v>
      </c>
      <c r="T335" s="42">
        <f t="shared" ca="1" si="50"/>
        <v>100</v>
      </c>
      <c r="U335" s="42">
        <f ca="1">IF(T335&gt;'Inputs and Outputs'!C$7,T335-'Inputs and Outputs'!C$7,0)</f>
        <v>0</v>
      </c>
      <c r="V335" s="43">
        <f ca="1">(T335*'Inputs and Outputs'!C$8)-(U335*'Inputs and Outputs'!C$9)</f>
        <v>4000</v>
      </c>
      <c r="Y335" s="44">
        <v>333</v>
      </c>
      <c r="Z335" s="42" t="s">
        <v>29</v>
      </c>
      <c r="AA335" s="42">
        <f t="shared" ca="1" si="51"/>
        <v>0.94876510928885771</v>
      </c>
      <c r="AB335" s="42">
        <f ca="1">VLOOKUP(AA335,'Inputs and Outputs'!B$24:C$33,2)</f>
        <v>6</v>
      </c>
      <c r="AC335" s="42">
        <f t="shared" ca="1" si="52"/>
        <v>0.67866944687982833</v>
      </c>
      <c r="AD335" s="42">
        <f ca="1">ROUND(_xlfn.NORM.INV(AC335,'Inputs and Outputs'!C$19,'Inputs and Outputs'!C$20),0)</f>
        <v>107</v>
      </c>
      <c r="AE335" s="42">
        <v>101</v>
      </c>
      <c r="AF335" s="42">
        <f t="shared" ca="1" si="53"/>
        <v>101</v>
      </c>
      <c r="AG335" s="42">
        <f ca="1">IF(AF335&gt;'Inputs and Outputs'!C$7,AF335-'Inputs and Outputs'!C$7,0)</f>
        <v>1</v>
      </c>
      <c r="AH335" s="43">
        <f ca="1">(AF335*'Inputs and Outputs'!C$8)-(AG335*'Inputs and Outputs'!C$10)</f>
        <v>3840</v>
      </c>
    </row>
    <row r="336" spans="1:34" x14ac:dyDescent="0.35">
      <c r="A336" s="44">
        <v>334</v>
      </c>
      <c r="B336" s="42" t="s">
        <v>24</v>
      </c>
      <c r="C336" s="42">
        <f t="shared" ca="1" si="45"/>
        <v>0.53836486384226978</v>
      </c>
      <c r="D336" s="42">
        <f ca="1">VLOOKUP(C336,'Inputs and Outputs'!B$24:C$33,2,TRUE)</f>
        <v>2</v>
      </c>
      <c r="E336" s="42">
        <f t="shared" ca="1" si="46"/>
        <v>0.26554687289353229</v>
      </c>
      <c r="F336" s="42">
        <f ca="1">ROUND(_xlfn.NORM.INV(E336,'Inputs and Outputs'!C$15,'Inputs and Outputs'!C$16),0)</f>
        <v>97</v>
      </c>
      <c r="G336" s="42">
        <v>101</v>
      </c>
      <c r="H336" s="42">
        <f t="shared" ca="1" si="47"/>
        <v>97</v>
      </c>
      <c r="I336" s="42">
        <f ca="1">IF(H336&gt;'Inputs and Outputs'!C$7,H336-'Inputs and Outputs'!C$7,0)</f>
        <v>0</v>
      </c>
      <c r="J336" s="43">
        <f ca="1">(H336*'Inputs and Outputs'!C$8)-(I336*'Inputs and Outputs'!C$9)</f>
        <v>3880</v>
      </c>
      <c r="M336" s="44">
        <v>334</v>
      </c>
      <c r="N336" s="42" t="s">
        <v>26</v>
      </c>
      <c r="O336" s="42">
        <f t="shared" ca="1" si="48"/>
        <v>0.2520497761874414</v>
      </c>
      <c r="P336" s="42">
        <f ca="1">VLOOKUP(O336,'Inputs and Outputs'!B$24:C$33,2)</f>
        <v>1</v>
      </c>
      <c r="Q336" s="42">
        <f t="shared" ca="1" si="49"/>
        <v>0.84083197400360088</v>
      </c>
      <c r="R336" s="42">
        <f ca="1">ROUND(_xlfn.NORM.INV(Q336,'Inputs and Outputs'!C$17,'Inputs and Outputs'!C$18),0)</f>
        <v>108</v>
      </c>
      <c r="S336" s="42">
        <v>101</v>
      </c>
      <c r="T336" s="42">
        <f t="shared" ca="1" si="50"/>
        <v>101</v>
      </c>
      <c r="U336" s="42">
        <f ca="1">IF(T336&gt;'Inputs and Outputs'!C$7,T336-'Inputs and Outputs'!C$7,0)</f>
        <v>1</v>
      </c>
      <c r="V336" s="43">
        <f ca="1">(T336*'Inputs and Outputs'!C$8)-(U336*'Inputs and Outputs'!C$9)</f>
        <v>4015</v>
      </c>
      <c r="Y336" s="44">
        <v>334</v>
      </c>
      <c r="Z336" s="42" t="s">
        <v>29</v>
      </c>
      <c r="AA336" s="42">
        <f t="shared" ca="1" si="51"/>
        <v>0.27936572618327604</v>
      </c>
      <c r="AB336" s="42">
        <f ca="1">VLOOKUP(AA336,'Inputs and Outputs'!B$24:C$33,2)</f>
        <v>1</v>
      </c>
      <c r="AC336" s="42">
        <f t="shared" ca="1" si="52"/>
        <v>0.95991215894265081</v>
      </c>
      <c r="AD336" s="42">
        <f ca="1">ROUND(_xlfn.NORM.INV(AC336,'Inputs and Outputs'!C$19,'Inputs and Outputs'!C$20),0)</f>
        <v>114</v>
      </c>
      <c r="AE336" s="42">
        <v>101</v>
      </c>
      <c r="AF336" s="42">
        <f t="shared" ca="1" si="53"/>
        <v>101</v>
      </c>
      <c r="AG336" s="42">
        <f ca="1">IF(AF336&gt;'Inputs and Outputs'!C$7,AF336-'Inputs and Outputs'!C$7,0)</f>
        <v>1</v>
      </c>
      <c r="AH336" s="43">
        <f ca="1">(AF336*'Inputs and Outputs'!C$8)-(AG336*'Inputs and Outputs'!C$10)</f>
        <v>3840</v>
      </c>
    </row>
    <row r="337" spans="1:34" x14ac:dyDescent="0.35">
      <c r="A337" s="44">
        <v>335</v>
      </c>
      <c r="B337" s="42" t="s">
        <v>24</v>
      </c>
      <c r="C337" s="42">
        <f t="shared" ca="1" si="45"/>
        <v>0.92348430890417388</v>
      </c>
      <c r="D337" s="42">
        <f ca="1">VLOOKUP(C337,'Inputs and Outputs'!B$24:C$33,2,TRUE)</f>
        <v>5</v>
      </c>
      <c r="E337" s="42">
        <f t="shared" ca="1" si="46"/>
        <v>0.26893418445195072</v>
      </c>
      <c r="F337" s="42">
        <f ca="1">ROUND(_xlfn.NORM.INV(E337,'Inputs and Outputs'!C$15,'Inputs and Outputs'!C$16),0)</f>
        <v>97</v>
      </c>
      <c r="G337" s="42">
        <v>101</v>
      </c>
      <c r="H337" s="42">
        <f t="shared" ca="1" si="47"/>
        <v>97</v>
      </c>
      <c r="I337" s="42">
        <f ca="1">IF(H337&gt;'Inputs and Outputs'!C$7,H337-'Inputs and Outputs'!C$7,0)</f>
        <v>0</v>
      </c>
      <c r="J337" s="43">
        <f ca="1">(H337*'Inputs and Outputs'!C$8)-(I337*'Inputs and Outputs'!C$9)</f>
        <v>3880</v>
      </c>
      <c r="M337" s="44">
        <v>335</v>
      </c>
      <c r="N337" s="42" t="s">
        <v>26</v>
      </c>
      <c r="O337" s="42">
        <f t="shared" ca="1" si="48"/>
        <v>0.23146106534690325</v>
      </c>
      <c r="P337" s="42">
        <f ca="1">VLOOKUP(O337,'Inputs and Outputs'!B$24:C$33,2)</f>
        <v>1</v>
      </c>
      <c r="Q337" s="42">
        <f t="shared" ca="1" si="49"/>
        <v>0.31236900486135166</v>
      </c>
      <c r="R337" s="42">
        <f ca="1">ROUND(_xlfn.NORM.INV(Q337,'Inputs and Outputs'!C$17,'Inputs and Outputs'!C$18),0)</f>
        <v>101</v>
      </c>
      <c r="S337" s="42">
        <v>101</v>
      </c>
      <c r="T337" s="42">
        <f t="shared" ca="1" si="50"/>
        <v>101</v>
      </c>
      <c r="U337" s="42">
        <f ca="1">IF(T337&gt;'Inputs and Outputs'!C$7,T337-'Inputs and Outputs'!C$7,0)</f>
        <v>1</v>
      </c>
      <c r="V337" s="43">
        <f ca="1">(T337*'Inputs and Outputs'!C$8)-(U337*'Inputs and Outputs'!C$9)</f>
        <v>4015</v>
      </c>
      <c r="Y337" s="44">
        <v>335</v>
      </c>
      <c r="Z337" s="42" t="s">
        <v>29</v>
      </c>
      <c r="AA337" s="42">
        <f t="shared" ca="1" si="51"/>
        <v>0.66563141130064896</v>
      </c>
      <c r="AB337" s="42">
        <f ca="1">VLOOKUP(AA337,'Inputs and Outputs'!B$24:C$33,2)</f>
        <v>3</v>
      </c>
      <c r="AC337" s="42">
        <f t="shared" ca="1" si="52"/>
        <v>0.33917803186502871</v>
      </c>
      <c r="AD337" s="42">
        <f ca="1">ROUND(_xlfn.NORM.INV(AC337,'Inputs and Outputs'!C$19,'Inputs and Outputs'!C$20),0)</f>
        <v>103</v>
      </c>
      <c r="AE337" s="42">
        <v>101</v>
      </c>
      <c r="AF337" s="42">
        <f t="shared" ca="1" si="53"/>
        <v>101</v>
      </c>
      <c r="AG337" s="42">
        <f ca="1">IF(AF337&gt;'Inputs and Outputs'!C$7,AF337-'Inputs and Outputs'!C$7,0)</f>
        <v>1</v>
      </c>
      <c r="AH337" s="43">
        <f ca="1">(AF337*'Inputs and Outputs'!C$8)-(AG337*'Inputs and Outputs'!C$10)</f>
        <v>3840</v>
      </c>
    </row>
    <row r="338" spans="1:34" x14ac:dyDescent="0.35">
      <c r="A338" s="44">
        <v>336</v>
      </c>
      <c r="B338" s="42" t="s">
        <v>24</v>
      </c>
      <c r="C338" s="42">
        <f t="shared" ca="1" si="45"/>
        <v>0.69911507917606841</v>
      </c>
      <c r="D338" s="42">
        <f ca="1">VLOOKUP(C338,'Inputs and Outputs'!B$24:C$33,2,TRUE)</f>
        <v>3</v>
      </c>
      <c r="E338" s="42">
        <f t="shared" ca="1" si="46"/>
        <v>0.4935272121167168</v>
      </c>
      <c r="F338" s="42">
        <f ca="1">ROUND(_xlfn.NORM.INV(E338,'Inputs and Outputs'!C$15,'Inputs and Outputs'!C$16),0)</f>
        <v>101</v>
      </c>
      <c r="G338" s="42">
        <v>101</v>
      </c>
      <c r="H338" s="42">
        <f t="shared" ca="1" si="47"/>
        <v>101</v>
      </c>
      <c r="I338" s="42">
        <f ca="1">IF(H338&gt;'Inputs and Outputs'!C$7,H338-'Inputs and Outputs'!C$7,0)</f>
        <v>1</v>
      </c>
      <c r="J338" s="43">
        <f ca="1">(H338*'Inputs and Outputs'!C$8)-(I338*'Inputs and Outputs'!C$9)</f>
        <v>4015</v>
      </c>
      <c r="M338" s="44">
        <v>336</v>
      </c>
      <c r="N338" s="42" t="s">
        <v>26</v>
      </c>
      <c r="O338" s="42">
        <f t="shared" ca="1" si="48"/>
        <v>0.59867294871765009</v>
      </c>
      <c r="P338" s="42">
        <f ca="1">VLOOKUP(O338,'Inputs and Outputs'!B$24:C$33,2)</f>
        <v>2</v>
      </c>
      <c r="Q338" s="42">
        <f t="shared" ca="1" si="49"/>
        <v>0.24220802618766368</v>
      </c>
      <c r="R338" s="42">
        <f ca="1">ROUND(_xlfn.NORM.INV(Q338,'Inputs and Outputs'!C$17,'Inputs and Outputs'!C$18),0)</f>
        <v>100</v>
      </c>
      <c r="S338" s="42">
        <v>101</v>
      </c>
      <c r="T338" s="42">
        <f t="shared" ca="1" si="50"/>
        <v>100</v>
      </c>
      <c r="U338" s="42">
        <f ca="1">IF(T338&gt;'Inputs and Outputs'!C$7,T338-'Inputs and Outputs'!C$7,0)</f>
        <v>0</v>
      </c>
      <c r="V338" s="43">
        <f ca="1">(T338*'Inputs and Outputs'!C$8)-(U338*'Inputs and Outputs'!C$9)</f>
        <v>4000</v>
      </c>
      <c r="Y338" s="44">
        <v>336</v>
      </c>
      <c r="Z338" s="42" t="s">
        <v>29</v>
      </c>
      <c r="AA338" s="42">
        <f t="shared" ca="1" si="51"/>
        <v>0.10019111516321477</v>
      </c>
      <c r="AB338" s="42">
        <f ca="1">VLOOKUP(AA338,'Inputs and Outputs'!B$24:C$33,2)</f>
        <v>0</v>
      </c>
      <c r="AC338" s="42">
        <f t="shared" ca="1" si="52"/>
        <v>0.19625731011770964</v>
      </c>
      <c r="AD338" s="42">
        <f ca="1">ROUND(_xlfn.NORM.INV(AC338,'Inputs and Outputs'!C$19,'Inputs and Outputs'!C$20),0)</f>
        <v>101</v>
      </c>
      <c r="AE338" s="42">
        <v>101</v>
      </c>
      <c r="AF338" s="42">
        <f t="shared" ca="1" si="53"/>
        <v>101</v>
      </c>
      <c r="AG338" s="42">
        <f ca="1">IF(AF338&gt;'Inputs and Outputs'!C$7,AF338-'Inputs and Outputs'!C$7,0)</f>
        <v>1</v>
      </c>
      <c r="AH338" s="43">
        <f ca="1">(AF338*'Inputs and Outputs'!C$8)-(AG338*'Inputs and Outputs'!C$10)</f>
        <v>3840</v>
      </c>
    </row>
    <row r="339" spans="1:34" x14ac:dyDescent="0.35">
      <c r="A339" s="44">
        <v>337</v>
      </c>
      <c r="B339" s="42" t="s">
        <v>24</v>
      </c>
      <c r="C339" s="42">
        <f t="shared" ca="1" si="45"/>
        <v>0.69270366654582249</v>
      </c>
      <c r="D339" s="42">
        <f ca="1">VLOOKUP(C339,'Inputs and Outputs'!B$24:C$33,2,TRUE)</f>
        <v>3</v>
      </c>
      <c r="E339" s="42">
        <f t="shared" ca="1" si="46"/>
        <v>0.64056177823156302</v>
      </c>
      <c r="F339" s="42">
        <f ca="1">ROUND(_xlfn.NORM.INV(E339,'Inputs and Outputs'!C$15,'Inputs and Outputs'!C$16),0)</f>
        <v>103</v>
      </c>
      <c r="G339" s="42">
        <v>101</v>
      </c>
      <c r="H339" s="42">
        <f t="shared" ca="1" si="47"/>
        <v>101</v>
      </c>
      <c r="I339" s="42">
        <f ca="1">IF(H339&gt;'Inputs and Outputs'!C$7,H339-'Inputs and Outputs'!C$7,0)</f>
        <v>1</v>
      </c>
      <c r="J339" s="43">
        <f ca="1">(H339*'Inputs and Outputs'!C$8)-(I339*'Inputs and Outputs'!C$9)</f>
        <v>4015</v>
      </c>
      <c r="M339" s="44">
        <v>337</v>
      </c>
      <c r="N339" s="42" t="s">
        <v>26</v>
      </c>
      <c r="O339" s="42">
        <f t="shared" ca="1" si="48"/>
        <v>0.3896526686069115</v>
      </c>
      <c r="P339" s="42">
        <f ca="1">VLOOKUP(O339,'Inputs and Outputs'!B$24:C$33,2)</f>
        <v>1</v>
      </c>
      <c r="Q339" s="42">
        <f t="shared" ca="1" si="49"/>
        <v>0.24530806457038512</v>
      </c>
      <c r="R339" s="42">
        <f ca="1">ROUND(_xlfn.NORM.INV(Q339,'Inputs and Outputs'!C$17,'Inputs and Outputs'!C$18),0)</f>
        <v>100</v>
      </c>
      <c r="S339" s="42">
        <v>101</v>
      </c>
      <c r="T339" s="42">
        <f t="shared" ca="1" si="50"/>
        <v>100</v>
      </c>
      <c r="U339" s="42">
        <f ca="1">IF(T339&gt;'Inputs and Outputs'!C$7,T339-'Inputs and Outputs'!C$7,0)</f>
        <v>0</v>
      </c>
      <c r="V339" s="43">
        <f ca="1">(T339*'Inputs and Outputs'!C$8)-(U339*'Inputs and Outputs'!C$9)</f>
        <v>4000</v>
      </c>
      <c r="Y339" s="44">
        <v>337</v>
      </c>
      <c r="Z339" s="42" t="s">
        <v>29</v>
      </c>
      <c r="AA339" s="42">
        <f t="shared" ca="1" si="51"/>
        <v>0.25746331563528013</v>
      </c>
      <c r="AB339" s="42">
        <f ca="1">VLOOKUP(AA339,'Inputs and Outputs'!B$24:C$33,2)</f>
        <v>1</v>
      </c>
      <c r="AC339" s="42">
        <f t="shared" ca="1" si="52"/>
        <v>0.53795560701896861</v>
      </c>
      <c r="AD339" s="42">
        <f ca="1">ROUND(_xlfn.NORM.INV(AC339,'Inputs and Outputs'!C$19,'Inputs and Outputs'!C$20),0)</f>
        <v>105</v>
      </c>
      <c r="AE339" s="42">
        <v>101</v>
      </c>
      <c r="AF339" s="42">
        <f t="shared" ca="1" si="53"/>
        <v>101</v>
      </c>
      <c r="AG339" s="42">
        <f ca="1">IF(AF339&gt;'Inputs and Outputs'!C$7,AF339-'Inputs and Outputs'!C$7,0)</f>
        <v>1</v>
      </c>
      <c r="AH339" s="43">
        <f ca="1">(AF339*'Inputs and Outputs'!C$8)-(AG339*'Inputs and Outputs'!C$10)</f>
        <v>3840</v>
      </c>
    </row>
    <row r="340" spans="1:34" x14ac:dyDescent="0.35">
      <c r="A340" s="44">
        <v>338</v>
      </c>
      <c r="B340" s="42" t="s">
        <v>24</v>
      </c>
      <c r="C340" s="42">
        <f t="shared" ca="1" si="45"/>
        <v>0.9693748373177975</v>
      </c>
      <c r="D340" s="42">
        <f ca="1">VLOOKUP(C340,'Inputs and Outputs'!B$24:C$33,2,TRUE)</f>
        <v>6</v>
      </c>
      <c r="E340" s="42">
        <f t="shared" ca="1" si="46"/>
        <v>0.21648137701618986</v>
      </c>
      <c r="F340" s="42">
        <f ca="1">ROUND(_xlfn.NORM.INV(E340,'Inputs and Outputs'!C$15,'Inputs and Outputs'!C$16),0)</f>
        <v>96</v>
      </c>
      <c r="G340" s="42">
        <v>101</v>
      </c>
      <c r="H340" s="42">
        <f t="shared" ca="1" si="47"/>
        <v>96</v>
      </c>
      <c r="I340" s="42">
        <f ca="1">IF(H340&gt;'Inputs and Outputs'!C$7,H340-'Inputs and Outputs'!C$7,0)</f>
        <v>0</v>
      </c>
      <c r="J340" s="43">
        <f ca="1">(H340*'Inputs and Outputs'!C$8)-(I340*'Inputs and Outputs'!C$9)</f>
        <v>3840</v>
      </c>
      <c r="M340" s="44">
        <v>338</v>
      </c>
      <c r="N340" s="42" t="s">
        <v>26</v>
      </c>
      <c r="O340" s="42">
        <f t="shared" ca="1" si="48"/>
        <v>0.19022087932725407</v>
      </c>
      <c r="P340" s="42">
        <f ca="1">VLOOKUP(O340,'Inputs and Outputs'!B$24:C$33,2)</f>
        <v>1</v>
      </c>
      <c r="Q340" s="42">
        <f t="shared" ca="1" si="49"/>
        <v>0.76275610923631854</v>
      </c>
      <c r="R340" s="42">
        <f ca="1">ROUND(_xlfn.NORM.INV(Q340,'Inputs and Outputs'!C$17,'Inputs and Outputs'!C$18),0)</f>
        <v>107</v>
      </c>
      <c r="S340" s="42">
        <v>101</v>
      </c>
      <c r="T340" s="42">
        <f t="shared" ca="1" si="50"/>
        <v>101</v>
      </c>
      <c r="U340" s="42">
        <f ca="1">IF(T340&gt;'Inputs and Outputs'!C$7,T340-'Inputs and Outputs'!C$7,0)</f>
        <v>1</v>
      </c>
      <c r="V340" s="43">
        <f ca="1">(T340*'Inputs and Outputs'!C$8)-(U340*'Inputs and Outputs'!C$9)</f>
        <v>4015</v>
      </c>
      <c r="Y340" s="44">
        <v>338</v>
      </c>
      <c r="Z340" s="42" t="s">
        <v>29</v>
      </c>
      <c r="AA340" s="42">
        <f t="shared" ca="1" si="51"/>
        <v>0.6311810064344765</v>
      </c>
      <c r="AB340" s="42">
        <f ca="1">VLOOKUP(AA340,'Inputs and Outputs'!B$24:C$33,2)</f>
        <v>3</v>
      </c>
      <c r="AC340" s="42">
        <f t="shared" ca="1" si="52"/>
        <v>0.92965844234824291</v>
      </c>
      <c r="AD340" s="42">
        <f ca="1">ROUND(_xlfn.NORM.INV(AC340,'Inputs and Outputs'!C$19,'Inputs and Outputs'!C$20),0)</f>
        <v>112</v>
      </c>
      <c r="AE340" s="42">
        <v>101</v>
      </c>
      <c r="AF340" s="42">
        <f t="shared" ca="1" si="53"/>
        <v>101</v>
      </c>
      <c r="AG340" s="42">
        <f ca="1">IF(AF340&gt;'Inputs and Outputs'!C$7,AF340-'Inputs and Outputs'!C$7,0)</f>
        <v>1</v>
      </c>
      <c r="AH340" s="43">
        <f ca="1">(AF340*'Inputs and Outputs'!C$8)-(AG340*'Inputs and Outputs'!C$10)</f>
        <v>3840</v>
      </c>
    </row>
    <row r="341" spans="1:34" x14ac:dyDescent="0.35">
      <c r="A341" s="44">
        <v>339</v>
      </c>
      <c r="B341" s="42" t="s">
        <v>24</v>
      </c>
      <c r="C341" s="42">
        <f t="shared" ca="1" si="45"/>
        <v>6.3285663106187107E-2</v>
      </c>
      <c r="D341" s="42">
        <f ca="1">VLOOKUP(C341,'Inputs and Outputs'!B$24:C$33,2,TRUE)</f>
        <v>0</v>
      </c>
      <c r="E341" s="42">
        <f t="shared" ca="1" si="46"/>
        <v>0.8329231638429403</v>
      </c>
      <c r="F341" s="42">
        <f ca="1">ROUND(_xlfn.NORM.INV(E341,'Inputs and Outputs'!C$15,'Inputs and Outputs'!C$16),0)</f>
        <v>107</v>
      </c>
      <c r="G341" s="42">
        <v>101</v>
      </c>
      <c r="H341" s="42">
        <f t="shared" ca="1" si="47"/>
        <v>101</v>
      </c>
      <c r="I341" s="42">
        <f ca="1">IF(H341&gt;'Inputs and Outputs'!C$7,H341-'Inputs and Outputs'!C$7,0)</f>
        <v>1</v>
      </c>
      <c r="J341" s="43">
        <f ca="1">(H341*'Inputs and Outputs'!C$8)-(I341*'Inputs and Outputs'!C$9)</f>
        <v>4015</v>
      </c>
      <c r="M341" s="44">
        <v>339</v>
      </c>
      <c r="N341" s="42" t="s">
        <v>26</v>
      </c>
      <c r="O341" s="42">
        <f t="shared" ca="1" si="48"/>
        <v>0.3324574487161297</v>
      </c>
      <c r="P341" s="42">
        <f ca="1">VLOOKUP(O341,'Inputs and Outputs'!B$24:C$33,2)</f>
        <v>1</v>
      </c>
      <c r="Q341" s="42">
        <f t="shared" ca="1" si="49"/>
        <v>0.98017134153342655</v>
      </c>
      <c r="R341" s="42">
        <f ca="1">ROUND(_xlfn.NORM.INV(Q341,'Inputs and Outputs'!C$17,'Inputs and Outputs'!C$18),0)</f>
        <v>113</v>
      </c>
      <c r="S341" s="42">
        <v>101</v>
      </c>
      <c r="T341" s="42">
        <f t="shared" ca="1" si="50"/>
        <v>101</v>
      </c>
      <c r="U341" s="42">
        <f ca="1">IF(T341&gt;'Inputs and Outputs'!C$7,T341-'Inputs and Outputs'!C$7,0)</f>
        <v>1</v>
      </c>
      <c r="V341" s="43">
        <f ca="1">(T341*'Inputs and Outputs'!C$8)-(U341*'Inputs and Outputs'!C$9)</f>
        <v>4015</v>
      </c>
      <c r="Y341" s="44">
        <v>339</v>
      </c>
      <c r="Z341" s="42" t="s">
        <v>29</v>
      </c>
      <c r="AA341" s="42">
        <f t="shared" ca="1" si="51"/>
        <v>0.90138759254626533</v>
      </c>
      <c r="AB341" s="42">
        <f ca="1">VLOOKUP(AA341,'Inputs and Outputs'!B$24:C$33,2)</f>
        <v>5</v>
      </c>
      <c r="AC341" s="42">
        <f t="shared" ca="1" si="52"/>
        <v>0.46155373986024928</v>
      </c>
      <c r="AD341" s="42">
        <f ca="1">ROUND(_xlfn.NORM.INV(AC341,'Inputs and Outputs'!C$19,'Inputs and Outputs'!C$20),0)</f>
        <v>105</v>
      </c>
      <c r="AE341" s="42">
        <v>101</v>
      </c>
      <c r="AF341" s="42">
        <f t="shared" ca="1" si="53"/>
        <v>101</v>
      </c>
      <c r="AG341" s="42">
        <f ca="1">IF(AF341&gt;'Inputs and Outputs'!C$7,AF341-'Inputs and Outputs'!C$7,0)</f>
        <v>1</v>
      </c>
      <c r="AH341" s="43">
        <f ca="1">(AF341*'Inputs and Outputs'!C$8)-(AG341*'Inputs and Outputs'!C$10)</f>
        <v>3840</v>
      </c>
    </row>
    <row r="342" spans="1:34" x14ac:dyDescent="0.35">
      <c r="A342" s="44">
        <v>340</v>
      </c>
      <c r="B342" s="42" t="s">
        <v>24</v>
      </c>
      <c r="C342" s="42">
        <f t="shared" ca="1" si="45"/>
        <v>0.64273746297014911</v>
      </c>
      <c r="D342" s="42">
        <f ca="1">VLOOKUP(C342,'Inputs and Outputs'!B$24:C$33,2,TRUE)</f>
        <v>3</v>
      </c>
      <c r="E342" s="42">
        <f t="shared" ca="1" si="46"/>
        <v>2.952311689013265E-2</v>
      </c>
      <c r="F342" s="42">
        <f ca="1">ROUND(_xlfn.NORM.INV(E342,'Inputs and Outputs'!C$15,'Inputs and Outputs'!C$16),0)</f>
        <v>90</v>
      </c>
      <c r="G342" s="42">
        <v>101</v>
      </c>
      <c r="H342" s="42">
        <f t="shared" ca="1" si="47"/>
        <v>90</v>
      </c>
      <c r="I342" s="42">
        <f ca="1">IF(H342&gt;'Inputs and Outputs'!C$7,H342-'Inputs and Outputs'!C$7,0)</f>
        <v>0</v>
      </c>
      <c r="J342" s="43">
        <f ca="1">(H342*'Inputs and Outputs'!C$8)-(I342*'Inputs and Outputs'!C$9)</f>
        <v>3600</v>
      </c>
      <c r="M342" s="44">
        <v>340</v>
      </c>
      <c r="N342" s="42" t="s">
        <v>26</v>
      </c>
      <c r="O342" s="42">
        <f t="shared" ca="1" si="48"/>
        <v>0.53504745900505291</v>
      </c>
      <c r="P342" s="42">
        <f ca="1">VLOOKUP(O342,'Inputs and Outputs'!B$24:C$33,2)</f>
        <v>2</v>
      </c>
      <c r="Q342" s="42">
        <f t="shared" ca="1" si="49"/>
        <v>0.28174967459954037</v>
      </c>
      <c r="R342" s="42">
        <f ca="1">ROUND(_xlfn.NORM.INV(Q342,'Inputs and Outputs'!C$17,'Inputs and Outputs'!C$18),0)</f>
        <v>100</v>
      </c>
      <c r="S342" s="42">
        <v>101</v>
      </c>
      <c r="T342" s="42">
        <f t="shared" ca="1" si="50"/>
        <v>100</v>
      </c>
      <c r="U342" s="42">
        <f ca="1">IF(T342&gt;'Inputs and Outputs'!C$7,T342-'Inputs and Outputs'!C$7,0)</f>
        <v>0</v>
      </c>
      <c r="V342" s="43">
        <f ca="1">(T342*'Inputs and Outputs'!C$8)-(U342*'Inputs and Outputs'!C$9)</f>
        <v>4000</v>
      </c>
      <c r="Y342" s="44">
        <v>340</v>
      </c>
      <c r="Z342" s="42" t="s">
        <v>29</v>
      </c>
      <c r="AA342" s="42">
        <f t="shared" ca="1" si="51"/>
        <v>0.24305795001572561</v>
      </c>
      <c r="AB342" s="42">
        <f ca="1">VLOOKUP(AA342,'Inputs and Outputs'!B$24:C$33,2)</f>
        <v>1</v>
      </c>
      <c r="AC342" s="42">
        <f t="shared" ca="1" si="52"/>
        <v>0.90744502237817304</v>
      </c>
      <c r="AD342" s="42">
        <f ca="1">ROUND(_xlfn.NORM.INV(AC342,'Inputs and Outputs'!C$19,'Inputs and Outputs'!C$20),0)</f>
        <v>112</v>
      </c>
      <c r="AE342" s="42">
        <v>101</v>
      </c>
      <c r="AF342" s="42">
        <f t="shared" ca="1" si="53"/>
        <v>101</v>
      </c>
      <c r="AG342" s="42">
        <f ca="1">IF(AF342&gt;'Inputs and Outputs'!C$7,AF342-'Inputs and Outputs'!C$7,0)</f>
        <v>1</v>
      </c>
      <c r="AH342" s="43">
        <f ca="1">(AF342*'Inputs and Outputs'!C$8)-(AG342*'Inputs and Outputs'!C$10)</f>
        <v>3840</v>
      </c>
    </row>
    <row r="343" spans="1:34" x14ac:dyDescent="0.35">
      <c r="A343" s="44">
        <v>341</v>
      </c>
      <c r="B343" s="42" t="s">
        <v>24</v>
      </c>
      <c r="C343" s="42">
        <f t="shared" ca="1" si="45"/>
        <v>0.92492790234657241</v>
      </c>
      <c r="D343" s="42">
        <f ca="1">VLOOKUP(C343,'Inputs and Outputs'!B$24:C$33,2,TRUE)</f>
        <v>5</v>
      </c>
      <c r="E343" s="42">
        <f t="shared" ca="1" si="46"/>
        <v>0.52742128281529965</v>
      </c>
      <c r="F343" s="42">
        <f ca="1">ROUND(_xlfn.NORM.INV(E343,'Inputs and Outputs'!C$15,'Inputs and Outputs'!C$16),0)</f>
        <v>101</v>
      </c>
      <c r="G343" s="42">
        <v>101</v>
      </c>
      <c r="H343" s="42">
        <f t="shared" ca="1" si="47"/>
        <v>101</v>
      </c>
      <c r="I343" s="42">
        <f ca="1">IF(H343&gt;'Inputs and Outputs'!C$7,H343-'Inputs and Outputs'!C$7,0)</f>
        <v>1</v>
      </c>
      <c r="J343" s="43">
        <f ca="1">(H343*'Inputs and Outputs'!C$8)-(I343*'Inputs and Outputs'!C$9)</f>
        <v>4015</v>
      </c>
      <c r="M343" s="44">
        <v>341</v>
      </c>
      <c r="N343" s="42" t="s">
        <v>26</v>
      </c>
      <c r="O343" s="42">
        <f t="shared" ca="1" si="48"/>
        <v>0.4036453355919315</v>
      </c>
      <c r="P343" s="42">
        <f ca="1">VLOOKUP(O343,'Inputs and Outputs'!B$24:C$33,2)</f>
        <v>2</v>
      </c>
      <c r="Q343" s="42">
        <f t="shared" ca="1" si="49"/>
        <v>0.82208934137594447</v>
      </c>
      <c r="R343" s="42">
        <f ca="1">ROUND(_xlfn.NORM.INV(Q343,'Inputs and Outputs'!C$17,'Inputs and Outputs'!C$18),0)</f>
        <v>108</v>
      </c>
      <c r="S343" s="42">
        <v>101</v>
      </c>
      <c r="T343" s="42">
        <f t="shared" ca="1" si="50"/>
        <v>101</v>
      </c>
      <c r="U343" s="42">
        <f ca="1">IF(T343&gt;'Inputs and Outputs'!C$7,T343-'Inputs and Outputs'!C$7,0)</f>
        <v>1</v>
      </c>
      <c r="V343" s="43">
        <f ca="1">(T343*'Inputs and Outputs'!C$8)-(U343*'Inputs and Outputs'!C$9)</f>
        <v>4015</v>
      </c>
      <c r="Y343" s="44">
        <v>341</v>
      </c>
      <c r="Z343" s="42" t="s">
        <v>29</v>
      </c>
      <c r="AA343" s="42">
        <f t="shared" ca="1" si="51"/>
        <v>0.82201071481283838</v>
      </c>
      <c r="AB343" s="42">
        <f ca="1">VLOOKUP(AA343,'Inputs and Outputs'!B$24:C$33,2)</f>
        <v>4</v>
      </c>
      <c r="AC343" s="42">
        <f t="shared" ca="1" si="52"/>
        <v>0.27766312114132941</v>
      </c>
      <c r="AD343" s="42">
        <f ca="1">ROUND(_xlfn.NORM.INV(AC343,'Inputs and Outputs'!C$19,'Inputs and Outputs'!C$20),0)</f>
        <v>102</v>
      </c>
      <c r="AE343" s="42">
        <v>101</v>
      </c>
      <c r="AF343" s="42">
        <f t="shared" ca="1" si="53"/>
        <v>101</v>
      </c>
      <c r="AG343" s="42">
        <f ca="1">IF(AF343&gt;'Inputs and Outputs'!C$7,AF343-'Inputs and Outputs'!C$7,0)</f>
        <v>1</v>
      </c>
      <c r="AH343" s="43">
        <f ca="1">(AF343*'Inputs and Outputs'!C$8)-(AG343*'Inputs and Outputs'!C$10)</f>
        <v>3840</v>
      </c>
    </row>
    <row r="344" spans="1:34" x14ac:dyDescent="0.35">
      <c r="A344" s="44">
        <v>342</v>
      </c>
      <c r="B344" s="42" t="s">
        <v>24</v>
      </c>
      <c r="C344" s="42">
        <f t="shared" ca="1" si="45"/>
        <v>0.62932943129597574</v>
      </c>
      <c r="D344" s="42">
        <f ca="1">VLOOKUP(C344,'Inputs and Outputs'!B$24:C$33,2,TRUE)</f>
        <v>3</v>
      </c>
      <c r="E344" s="42">
        <f t="shared" ca="1" si="46"/>
        <v>0.52680687185424913</v>
      </c>
      <c r="F344" s="42">
        <f ca="1">ROUND(_xlfn.NORM.INV(E344,'Inputs and Outputs'!C$15,'Inputs and Outputs'!C$16),0)</f>
        <v>101</v>
      </c>
      <c r="G344" s="42">
        <v>101</v>
      </c>
      <c r="H344" s="42">
        <f t="shared" ca="1" si="47"/>
        <v>101</v>
      </c>
      <c r="I344" s="42">
        <f ca="1">IF(H344&gt;'Inputs and Outputs'!C$7,H344-'Inputs and Outputs'!C$7,0)</f>
        <v>1</v>
      </c>
      <c r="J344" s="43">
        <f ca="1">(H344*'Inputs and Outputs'!C$8)-(I344*'Inputs and Outputs'!C$9)</f>
        <v>4015</v>
      </c>
      <c r="M344" s="44">
        <v>342</v>
      </c>
      <c r="N344" s="42" t="s">
        <v>26</v>
      </c>
      <c r="O344" s="42">
        <f t="shared" ca="1" si="48"/>
        <v>0.46473727468404458</v>
      </c>
      <c r="P344" s="42">
        <f ca="1">VLOOKUP(O344,'Inputs and Outputs'!B$24:C$33,2)</f>
        <v>2</v>
      </c>
      <c r="Q344" s="42">
        <f t="shared" ca="1" si="49"/>
        <v>0.50277990288215535</v>
      </c>
      <c r="R344" s="42">
        <f ca="1">ROUND(_xlfn.NORM.INV(Q344,'Inputs and Outputs'!C$17,'Inputs and Outputs'!C$18),0)</f>
        <v>103</v>
      </c>
      <c r="S344" s="42">
        <v>101</v>
      </c>
      <c r="T344" s="42">
        <f t="shared" ca="1" si="50"/>
        <v>101</v>
      </c>
      <c r="U344" s="42">
        <f ca="1">IF(T344&gt;'Inputs and Outputs'!C$7,T344-'Inputs and Outputs'!C$7,0)</f>
        <v>1</v>
      </c>
      <c r="V344" s="43">
        <f ca="1">(T344*'Inputs and Outputs'!C$8)-(U344*'Inputs and Outputs'!C$9)</f>
        <v>4015</v>
      </c>
      <c r="Y344" s="44">
        <v>342</v>
      </c>
      <c r="Z344" s="42" t="s">
        <v>29</v>
      </c>
      <c r="AA344" s="42">
        <f t="shared" ca="1" si="51"/>
        <v>0.98745745319048861</v>
      </c>
      <c r="AB344" s="42">
        <f ca="1">VLOOKUP(AA344,'Inputs and Outputs'!B$24:C$33,2)</f>
        <v>7</v>
      </c>
      <c r="AC344" s="42">
        <f t="shared" ca="1" si="52"/>
        <v>0.87265024256304358</v>
      </c>
      <c r="AD344" s="42">
        <f ca="1">ROUND(_xlfn.NORM.INV(AC344,'Inputs and Outputs'!C$19,'Inputs and Outputs'!C$20),0)</f>
        <v>111</v>
      </c>
      <c r="AE344" s="42">
        <v>101</v>
      </c>
      <c r="AF344" s="42">
        <f t="shared" ca="1" si="53"/>
        <v>101</v>
      </c>
      <c r="AG344" s="42">
        <f ca="1">IF(AF344&gt;'Inputs and Outputs'!C$7,AF344-'Inputs and Outputs'!C$7,0)</f>
        <v>1</v>
      </c>
      <c r="AH344" s="43">
        <f ca="1">(AF344*'Inputs and Outputs'!C$8)-(AG344*'Inputs and Outputs'!C$10)</f>
        <v>3840</v>
      </c>
    </row>
    <row r="345" spans="1:34" x14ac:dyDescent="0.35">
      <c r="A345" s="44">
        <v>343</v>
      </c>
      <c r="B345" s="42" t="s">
        <v>24</v>
      </c>
      <c r="C345" s="42">
        <f t="shared" ca="1" si="45"/>
        <v>0.96522510000033801</v>
      </c>
      <c r="D345" s="42">
        <f ca="1">VLOOKUP(C345,'Inputs and Outputs'!B$24:C$33,2,TRUE)</f>
        <v>6</v>
      </c>
      <c r="E345" s="42">
        <f t="shared" ca="1" si="46"/>
        <v>0.85948650328497045</v>
      </c>
      <c r="F345" s="42">
        <f ca="1">ROUND(_xlfn.NORM.INV(E345,'Inputs and Outputs'!C$15,'Inputs and Outputs'!C$16),0)</f>
        <v>107</v>
      </c>
      <c r="G345" s="42">
        <v>101</v>
      </c>
      <c r="H345" s="42">
        <f t="shared" ca="1" si="47"/>
        <v>101</v>
      </c>
      <c r="I345" s="42">
        <f ca="1">IF(H345&gt;'Inputs and Outputs'!C$7,H345-'Inputs and Outputs'!C$7,0)</f>
        <v>1</v>
      </c>
      <c r="J345" s="43">
        <f ca="1">(H345*'Inputs and Outputs'!C$8)-(I345*'Inputs and Outputs'!C$9)</f>
        <v>4015</v>
      </c>
      <c r="M345" s="44">
        <v>343</v>
      </c>
      <c r="N345" s="42" t="s">
        <v>26</v>
      </c>
      <c r="O345" s="42">
        <f t="shared" ca="1" si="48"/>
        <v>0.97166172022099195</v>
      </c>
      <c r="P345" s="42">
        <f ca="1">VLOOKUP(O345,'Inputs and Outputs'!B$24:C$33,2)</f>
        <v>6</v>
      </c>
      <c r="Q345" s="42">
        <f t="shared" ca="1" si="49"/>
        <v>0.4000885619969119</v>
      </c>
      <c r="R345" s="42">
        <f ca="1">ROUND(_xlfn.NORM.INV(Q345,'Inputs and Outputs'!C$17,'Inputs and Outputs'!C$18),0)</f>
        <v>102</v>
      </c>
      <c r="S345" s="42">
        <v>101</v>
      </c>
      <c r="T345" s="42">
        <f t="shared" ca="1" si="50"/>
        <v>101</v>
      </c>
      <c r="U345" s="42">
        <f ca="1">IF(T345&gt;'Inputs and Outputs'!C$7,T345-'Inputs and Outputs'!C$7,0)</f>
        <v>1</v>
      </c>
      <c r="V345" s="43">
        <f ca="1">(T345*'Inputs and Outputs'!C$8)-(U345*'Inputs and Outputs'!C$9)</f>
        <v>4015</v>
      </c>
      <c r="Y345" s="44">
        <v>343</v>
      </c>
      <c r="Z345" s="42" t="s">
        <v>29</v>
      </c>
      <c r="AA345" s="42">
        <f t="shared" ca="1" si="51"/>
        <v>8.5277806062201145E-2</v>
      </c>
      <c r="AB345" s="42">
        <f ca="1">VLOOKUP(AA345,'Inputs and Outputs'!B$24:C$33,2)</f>
        <v>0</v>
      </c>
      <c r="AC345" s="42">
        <f t="shared" ca="1" si="52"/>
        <v>0.77809626957557232</v>
      </c>
      <c r="AD345" s="42">
        <f ca="1">ROUND(_xlfn.NORM.INV(AC345,'Inputs and Outputs'!C$19,'Inputs and Outputs'!C$20),0)</f>
        <v>109</v>
      </c>
      <c r="AE345" s="42">
        <v>101</v>
      </c>
      <c r="AF345" s="42">
        <f t="shared" ca="1" si="53"/>
        <v>101</v>
      </c>
      <c r="AG345" s="42">
        <f ca="1">IF(AF345&gt;'Inputs and Outputs'!C$7,AF345-'Inputs and Outputs'!C$7,0)</f>
        <v>1</v>
      </c>
      <c r="AH345" s="43">
        <f ca="1">(AF345*'Inputs and Outputs'!C$8)-(AG345*'Inputs and Outputs'!C$10)</f>
        <v>3840</v>
      </c>
    </row>
    <row r="346" spans="1:34" x14ac:dyDescent="0.35">
      <c r="A346" s="44">
        <v>344</v>
      </c>
      <c r="B346" s="42" t="s">
        <v>24</v>
      </c>
      <c r="C346" s="42">
        <f t="shared" ca="1" si="45"/>
        <v>0.44334180094545006</v>
      </c>
      <c r="D346" s="42">
        <f ca="1">VLOOKUP(C346,'Inputs and Outputs'!B$24:C$33,2,TRUE)</f>
        <v>2</v>
      </c>
      <c r="E346" s="42">
        <f t="shared" ca="1" si="46"/>
        <v>0.82711257737925525</v>
      </c>
      <c r="F346" s="42">
        <f ca="1">ROUND(_xlfn.NORM.INV(E346,'Inputs and Outputs'!C$15,'Inputs and Outputs'!C$16),0)</f>
        <v>107</v>
      </c>
      <c r="G346" s="42">
        <v>101</v>
      </c>
      <c r="H346" s="42">
        <f t="shared" ca="1" si="47"/>
        <v>101</v>
      </c>
      <c r="I346" s="42">
        <f ca="1">IF(H346&gt;'Inputs and Outputs'!C$7,H346-'Inputs and Outputs'!C$7,0)</f>
        <v>1</v>
      </c>
      <c r="J346" s="43">
        <f ca="1">(H346*'Inputs and Outputs'!C$8)-(I346*'Inputs and Outputs'!C$9)</f>
        <v>4015</v>
      </c>
      <c r="M346" s="44">
        <v>344</v>
      </c>
      <c r="N346" s="42" t="s">
        <v>26</v>
      </c>
      <c r="O346" s="42">
        <f t="shared" ca="1" si="48"/>
        <v>0.1092977279927807</v>
      </c>
      <c r="P346" s="42">
        <f ca="1">VLOOKUP(O346,'Inputs and Outputs'!B$24:C$33,2)</f>
        <v>0</v>
      </c>
      <c r="Q346" s="42">
        <f t="shared" ca="1" si="49"/>
        <v>0.18593041581238345</v>
      </c>
      <c r="R346" s="42">
        <f ca="1">ROUND(_xlfn.NORM.INV(Q346,'Inputs and Outputs'!C$17,'Inputs and Outputs'!C$18),0)</f>
        <v>99</v>
      </c>
      <c r="S346" s="42">
        <v>101</v>
      </c>
      <c r="T346" s="42">
        <f t="shared" ca="1" si="50"/>
        <v>99</v>
      </c>
      <c r="U346" s="42">
        <f ca="1">IF(T346&gt;'Inputs and Outputs'!C$7,T346-'Inputs and Outputs'!C$7,0)</f>
        <v>0</v>
      </c>
      <c r="V346" s="43">
        <f ca="1">(T346*'Inputs and Outputs'!C$8)-(U346*'Inputs and Outputs'!C$9)</f>
        <v>3960</v>
      </c>
      <c r="Y346" s="44">
        <v>344</v>
      </c>
      <c r="Z346" s="42" t="s">
        <v>29</v>
      </c>
      <c r="AA346" s="42">
        <f t="shared" ca="1" si="51"/>
        <v>0.70766551673786027</v>
      </c>
      <c r="AB346" s="42">
        <f ca="1">VLOOKUP(AA346,'Inputs and Outputs'!B$24:C$33,2)</f>
        <v>3</v>
      </c>
      <c r="AC346" s="42">
        <f t="shared" ca="1" si="52"/>
        <v>0.71310887290659664</v>
      </c>
      <c r="AD346" s="42">
        <f ca="1">ROUND(_xlfn.NORM.INV(AC346,'Inputs and Outputs'!C$19,'Inputs and Outputs'!C$20),0)</f>
        <v>108</v>
      </c>
      <c r="AE346" s="42">
        <v>101</v>
      </c>
      <c r="AF346" s="42">
        <f t="shared" ca="1" si="53"/>
        <v>101</v>
      </c>
      <c r="AG346" s="42">
        <f ca="1">IF(AF346&gt;'Inputs and Outputs'!C$7,AF346-'Inputs and Outputs'!C$7,0)</f>
        <v>1</v>
      </c>
      <c r="AH346" s="43">
        <f ca="1">(AF346*'Inputs and Outputs'!C$8)-(AG346*'Inputs and Outputs'!C$10)</f>
        <v>3840</v>
      </c>
    </row>
    <row r="347" spans="1:34" x14ac:dyDescent="0.35">
      <c r="A347" s="44">
        <v>345</v>
      </c>
      <c r="B347" s="42" t="s">
        <v>24</v>
      </c>
      <c r="C347" s="42">
        <f t="shared" ca="1" si="45"/>
        <v>0.64061574440326285</v>
      </c>
      <c r="D347" s="42">
        <f ca="1">VLOOKUP(C347,'Inputs and Outputs'!B$24:C$33,2,TRUE)</f>
        <v>3</v>
      </c>
      <c r="E347" s="42">
        <f t="shared" ca="1" si="46"/>
        <v>0.34139113508647712</v>
      </c>
      <c r="F347" s="42">
        <f ca="1">ROUND(_xlfn.NORM.INV(E347,'Inputs and Outputs'!C$15,'Inputs and Outputs'!C$16),0)</f>
        <v>99</v>
      </c>
      <c r="G347" s="42">
        <v>101</v>
      </c>
      <c r="H347" s="42">
        <f t="shared" ca="1" si="47"/>
        <v>99</v>
      </c>
      <c r="I347" s="42">
        <f ca="1">IF(H347&gt;'Inputs and Outputs'!C$7,H347-'Inputs and Outputs'!C$7,0)</f>
        <v>0</v>
      </c>
      <c r="J347" s="43">
        <f ca="1">(H347*'Inputs and Outputs'!C$8)-(I347*'Inputs and Outputs'!C$9)</f>
        <v>3960</v>
      </c>
      <c r="M347" s="44">
        <v>345</v>
      </c>
      <c r="N347" s="42" t="s">
        <v>26</v>
      </c>
      <c r="O347" s="42">
        <f t="shared" ca="1" si="48"/>
        <v>0.4642005795637193</v>
      </c>
      <c r="P347" s="42">
        <f ca="1">VLOOKUP(O347,'Inputs and Outputs'!B$24:C$33,2)</f>
        <v>2</v>
      </c>
      <c r="Q347" s="42">
        <f t="shared" ca="1" si="49"/>
        <v>0.6372122827948431</v>
      </c>
      <c r="R347" s="42">
        <f ca="1">ROUND(_xlfn.NORM.INV(Q347,'Inputs and Outputs'!C$17,'Inputs and Outputs'!C$18),0)</f>
        <v>105</v>
      </c>
      <c r="S347" s="42">
        <v>101</v>
      </c>
      <c r="T347" s="42">
        <f t="shared" ca="1" si="50"/>
        <v>101</v>
      </c>
      <c r="U347" s="42">
        <f ca="1">IF(T347&gt;'Inputs and Outputs'!C$7,T347-'Inputs and Outputs'!C$7,0)</f>
        <v>1</v>
      </c>
      <c r="V347" s="43">
        <f ca="1">(T347*'Inputs and Outputs'!C$8)-(U347*'Inputs and Outputs'!C$9)</f>
        <v>4015</v>
      </c>
      <c r="Y347" s="44">
        <v>345</v>
      </c>
      <c r="Z347" s="42" t="s">
        <v>29</v>
      </c>
      <c r="AA347" s="42">
        <f t="shared" ca="1" si="51"/>
        <v>0.57817803404068124</v>
      </c>
      <c r="AB347" s="42">
        <f ca="1">VLOOKUP(AA347,'Inputs and Outputs'!B$24:C$33,2)</f>
        <v>2</v>
      </c>
      <c r="AC347" s="42">
        <f t="shared" ca="1" si="52"/>
        <v>0.79831256655608307</v>
      </c>
      <c r="AD347" s="42">
        <f ca="1">ROUND(_xlfn.NORM.INV(AC347,'Inputs and Outputs'!C$19,'Inputs and Outputs'!C$20),0)</f>
        <v>109</v>
      </c>
      <c r="AE347" s="42">
        <v>101</v>
      </c>
      <c r="AF347" s="42">
        <f t="shared" ca="1" si="53"/>
        <v>101</v>
      </c>
      <c r="AG347" s="42">
        <f ca="1">IF(AF347&gt;'Inputs and Outputs'!C$7,AF347-'Inputs and Outputs'!C$7,0)</f>
        <v>1</v>
      </c>
      <c r="AH347" s="43">
        <f ca="1">(AF347*'Inputs and Outputs'!C$8)-(AG347*'Inputs and Outputs'!C$10)</f>
        <v>3840</v>
      </c>
    </row>
    <row r="348" spans="1:34" x14ac:dyDescent="0.35">
      <c r="A348" s="44">
        <v>346</v>
      </c>
      <c r="B348" s="42" t="s">
        <v>24</v>
      </c>
      <c r="C348" s="42">
        <f t="shared" ca="1" si="45"/>
        <v>0.57695526748316561</v>
      </c>
      <c r="D348" s="42">
        <f ca="1">VLOOKUP(C348,'Inputs and Outputs'!B$24:C$33,2,TRUE)</f>
        <v>2</v>
      </c>
      <c r="E348" s="42">
        <f t="shared" ca="1" si="46"/>
        <v>0.57728807212426114</v>
      </c>
      <c r="F348" s="42">
        <f ca="1">ROUND(_xlfn.NORM.INV(E348,'Inputs and Outputs'!C$15,'Inputs and Outputs'!C$16),0)</f>
        <v>102</v>
      </c>
      <c r="G348" s="42">
        <v>101</v>
      </c>
      <c r="H348" s="42">
        <f t="shared" ca="1" si="47"/>
        <v>101</v>
      </c>
      <c r="I348" s="42">
        <f ca="1">IF(H348&gt;'Inputs and Outputs'!C$7,H348-'Inputs and Outputs'!C$7,0)</f>
        <v>1</v>
      </c>
      <c r="J348" s="43">
        <f ca="1">(H348*'Inputs and Outputs'!C$8)-(I348*'Inputs and Outputs'!C$9)</f>
        <v>4015</v>
      </c>
      <c r="M348" s="44">
        <v>346</v>
      </c>
      <c r="N348" s="42" t="s">
        <v>26</v>
      </c>
      <c r="O348" s="42">
        <f t="shared" ca="1" si="48"/>
        <v>0.12402247615215212</v>
      </c>
      <c r="P348" s="42">
        <f ca="1">VLOOKUP(O348,'Inputs and Outputs'!B$24:C$33,2)</f>
        <v>0</v>
      </c>
      <c r="Q348" s="42">
        <f t="shared" ca="1" si="49"/>
        <v>8.3754164212518023E-2</v>
      </c>
      <c r="R348" s="42">
        <f ca="1">ROUND(_xlfn.NORM.INV(Q348,'Inputs and Outputs'!C$17,'Inputs and Outputs'!C$18),0)</f>
        <v>96</v>
      </c>
      <c r="S348" s="42">
        <v>101</v>
      </c>
      <c r="T348" s="42">
        <f t="shared" ca="1" si="50"/>
        <v>96</v>
      </c>
      <c r="U348" s="42">
        <f ca="1">IF(T348&gt;'Inputs and Outputs'!C$7,T348-'Inputs and Outputs'!C$7,0)</f>
        <v>0</v>
      </c>
      <c r="V348" s="43">
        <f ca="1">(T348*'Inputs and Outputs'!C$8)-(U348*'Inputs and Outputs'!C$9)</f>
        <v>3840</v>
      </c>
      <c r="Y348" s="44">
        <v>346</v>
      </c>
      <c r="Z348" s="42" t="s">
        <v>29</v>
      </c>
      <c r="AA348" s="42">
        <f t="shared" ca="1" si="51"/>
        <v>8.878133325844817E-2</v>
      </c>
      <c r="AB348" s="42">
        <f ca="1">VLOOKUP(AA348,'Inputs and Outputs'!B$24:C$33,2)</f>
        <v>0</v>
      </c>
      <c r="AC348" s="42">
        <f t="shared" ca="1" si="52"/>
        <v>0.75693632301011959</v>
      </c>
      <c r="AD348" s="42">
        <f ca="1">ROUND(_xlfn.NORM.INV(AC348,'Inputs and Outputs'!C$19,'Inputs and Outputs'!C$20),0)</f>
        <v>108</v>
      </c>
      <c r="AE348" s="42">
        <v>101</v>
      </c>
      <c r="AF348" s="42">
        <f t="shared" ca="1" si="53"/>
        <v>101</v>
      </c>
      <c r="AG348" s="42">
        <f ca="1">IF(AF348&gt;'Inputs and Outputs'!C$7,AF348-'Inputs and Outputs'!C$7,0)</f>
        <v>1</v>
      </c>
      <c r="AH348" s="43">
        <f ca="1">(AF348*'Inputs and Outputs'!C$8)-(AG348*'Inputs and Outputs'!C$10)</f>
        <v>3840</v>
      </c>
    </row>
    <row r="349" spans="1:34" x14ac:dyDescent="0.35">
      <c r="A349" s="44">
        <v>347</v>
      </c>
      <c r="B349" s="42" t="s">
        <v>24</v>
      </c>
      <c r="C349" s="42">
        <f t="shared" ca="1" si="45"/>
        <v>7.8757031799988941E-2</v>
      </c>
      <c r="D349" s="42">
        <f ca="1">VLOOKUP(C349,'Inputs and Outputs'!B$24:C$33,2,TRUE)</f>
        <v>0</v>
      </c>
      <c r="E349" s="42">
        <f t="shared" ca="1" si="46"/>
        <v>0.35961498165912353</v>
      </c>
      <c r="F349" s="42">
        <f ca="1">ROUND(_xlfn.NORM.INV(E349,'Inputs and Outputs'!C$15,'Inputs and Outputs'!C$16),0)</f>
        <v>99</v>
      </c>
      <c r="G349" s="42">
        <v>101</v>
      </c>
      <c r="H349" s="42">
        <f t="shared" ca="1" si="47"/>
        <v>99</v>
      </c>
      <c r="I349" s="42">
        <f ca="1">IF(H349&gt;'Inputs and Outputs'!C$7,H349-'Inputs and Outputs'!C$7,0)</f>
        <v>0</v>
      </c>
      <c r="J349" s="43">
        <f ca="1">(H349*'Inputs and Outputs'!C$8)-(I349*'Inputs and Outputs'!C$9)</f>
        <v>3960</v>
      </c>
      <c r="M349" s="44">
        <v>347</v>
      </c>
      <c r="N349" s="42" t="s">
        <v>26</v>
      </c>
      <c r="O349" s="42">
        <f t="shared" ca="1" si="48"/>
        <v>0.61207426197611792</v>
      </c>
      <c r="P349" s="42">
        <f ca="1">VLOOKUP(O349,'Inputs and Outputs'!B$24:C$33,2)</f>
        <v>3</v>
      </c>
      <c r="Q349" s="42">
        <f t="shared" ca="1" si="49"/>
        <v>0.35153945627572758</v>
      </c>
      <c r="R349" s="42">
        <f ca="1">ROUND(_xlfn.NORM.INV(Q349,'Inputs and Outputs'!C$17,'Inputs and Outputs'!C$18),0)</f>
        <v>101</v>
      </c>
      <c r="S349" s="42">
        <v>101</v>
      </c>
      <c r="T349" s="42">
        <f t="shared" ca="1" si="50"/>
        <v>101</v>
      </c>
      <c r="U349" s="42">
        <f ca="1">IF(T349&gt;'Inputs and Outputs'!C$7,T349-'Inputs and Outputs'!C$7,0)</f>
        <v>1</v>
      </c>
      <c r="V349" s="43">
        <f ca="1">(T349*'Inputs and Outputs'!C$8)-(U349*'Inputs and Outputs'!C$9)</f>
        <v>4015</v>
      </c>
      <c r="Y349" s="44">
        <v>347</v>
      </c>
      <c r="Z349" s="42" t="s">
        <v>29</v>
      </c>
      <c r="AA349" s="42">
        <f t="shared" ca="1" si="51"/>
        <v>0.40142265101518193</v>
      </c>
      <c r="AB349" s="42">
        <f ca="1">VLOOKUP(AA349,'Inputs and Outputs'!B$24:C$33,2)</f>
        <v>2</v>
      </c>
      <c r="AC349" s="42">
        <f t="shared" ca="1" si="52"/>
        <v>0.15597242972394054</v>
      </c>
      <c r="AD349" s="42">
        <f ca="1">ROUND(_xlfn.NORM.INV(AC349,'Inputs and Outputs'!C$19,'Inputs and Outputs'!C$20),0)</f>
        <v>100</v>
      </c>
      <c r="AE349" s="42">
        <v>101</v>
      </c>
      <c r="AF349" s="42">
        <f t="shared" ca="1" si="53"/>
        <v>100</v>
      </c>
      <c r="AG349" s="42">
        <f ca="1">IF(AF349&gt;'Inputs and Outputs'!C$7,AF349-'Inputs and Outputs'!C$7,0)</f>
        <v>0</v>
      </c>
      <c r="AH349" s="43">
        <f ca="1">(AF349*'Inputs and Outputs'!C$8)-(AG349*'Inputs and Outputs'!C$10)</f>
        <v>4000</v>
      </c>
    </row>
    <row r="350" spans="1:34" x14ac:dyDescent="0.35">
      <c r="A350" s="44">
        <v>348</v>
      </c>
      <c r="B350" s="42" t="s">
        <v>24</v>
      </c>
      <c r="C350" s="42">
        <f t="shared" ca="1" si="45"/>
        <v>0.83490555097409735</v>
      </c>
      <c r="D350" s="42">
        <f ca="1">VLOOKUP(C350,'Inputs and Outputs'!B$24:C$33,2,TRUE)</f>
        <v>4</v>
      </c>
      <c r="E350" s="42">
        <f t="shared" ca="1" si="46"/>
        <v>0.5616740103051111</v>
      </c>
      <c r="F350" s="42">
        <f ca="1">ROUND(_xlfn.NORM.INV(E350,'Inputs and Outputs'!C$15,'Inputs and Outputs'!C$16),0)</f>
        <v>102</v>
      </c>
      <c r="G350" s="42">
        <v>101</v>
      </c>
      <c r="H350" s="42">
        <f t="shared" ca="1" si="47"/>
        <v>101</v>
      </c>
      <c r="I350" s="42">
        <f ca="1">IF(H350&gt;'Inputs and Outputs'!C$7,H350-'Inputs and Outputs'!C$7,0)</f>
        <v>1</v>
      </c>
      <c r="J350" s="43">
        <f ca="1">(H350*'Inputs and Outputs'!C$8)-(I350*'Inputs and Outputs'!C$9)</f>
        <v>4015</v>
      </c>
      <c r="M350" s="44">
        <v>348</v>
      </c>
      <c r="N350" s="42" t="s">
        <v>26</v>
      </c>
      <c r="O350" s="42">
        <f t="shared" ca="1" si="48"/>
        <v>0.42882773920480277</v>
      </c>
      <c r="P350" s="42">
        <f ca="1">VLOOKUP(O350,'Inputs and Outputs'!B$24:C$33,2)</f>
        <v>2</v>
      </c>
      <c r="Q350" s="42">
        <f t="shared" ca="1" si="49"/>
        <v>0.23800362573578926</v>
      </c>
      <c r="R350" s="42">
        <f ca="1">ROUND(_xlfn.NORM.INV(Q350,'Inputs and Outputs'!C$17,'Inputs and Outputs'!C$18),0)</f>
        <v>99</v>
      </c>
      <c r="S350" s="42">
        <v>101</v>
      </c>
      <c r="T350" s="42">
        <f t="shared" ca="1" si="50"/>
        <v>99</v>
      </c>
      <c r="U350" s="42">
        <f ca="1">IF(T350&gt;'Inputs and Outputs'!C$7,T350-'Inputs and Outputs'!C$7,0)</f>
        <v>0</v>
      </c>
      <c r="V350" s="43">
        <f ca="1">(T350*'Inputs and Outputs'!C$8)-(U350*'Inputs and Outputs'!C$9)</f>
        <v>3960</v>
      </c>
      <c r="Y350" s="44">
        <v>348</v>
      </c>
      <c r="Z350" s="42" t="s">
        <v>29</v>
      </c>
      <c r="AA350" s="42">
        <f t="shared" ca="1" si="51"/>
        <v>0.48244298001318953</v>
      </c>
      <c r="AB350" s="42">
        <f ca="1">VLOOKUP(AA350,'Inputs and Outputs'!B$24:C$33,2)</f>
        <v>2</v>
      </c>
      <c r="AC350" s="42">
        <f t="shared" ca="1" si="52"/>
        <v>0.6762582319170064</v>
      </c>
      <c r="AD350" s="42">
        <f ca="1">ROUND(_xlfn.NORM.INV(AC350,'Inputs and Outputs'!C$19,'Inputs and Outputs'!C$20),0)</f>
        <v>107</v>
      </c>
      <c r="AE350" s="42">
        <v>101</v>
      </c>
      <c r="AF350" s="42">
        <f t="shared" ca="1" si="53"/>
        <v>101</v>
      </c>
      <c r="AG350" s="42">
        <f ca="1">IF(AF350&gt;'Inputs and Outputs'!C$7,AF350-'Inputs and Outputs'!C$7,0)</f>
        <v>1</v>
      </c>
      <c r="AH350" s="43">
        <f ca="1">(AF350*'Inputs and Outputs'!C$8)-(AG350*'Inputs and Outputs'!C$10)</f>
        <v>3840</v>
      </c>
    </row>
    <row r="351" spans="1:34" x14ac:dyDescent="0.35">
      <c r="A351" s="44">
        <v>349</v>
      </c>
      <c r="B351" s="42" t="s">
        <v>24</v>
      </c>
      <c r="C351" s="42">
        <f t="shared" ca="1" si="45"/>
        <v>0.77737624061114341</v>
      </c>
      <c r="D351" s="42">
        <f ca="1">VLOOKUP(C351,'Inputs and Outputs'!B$24:C$33,2,TRUE)</f>
        <v>4</v>
      </c>
      <c r="E351" s="42">
        <f t="shared" ca="1" si="46"/>
        <v>0.6690359162222298</v>
      </c>
      <c r="F351" s="42">
        <f ca="1">ROUND(_xlfn.NORM.INV(E351,'Inputs and Outputs'!C$15,'Inputs and Outputs'!C$16),0)</f>
        <v>104</v>
      </c>
      <c r="G351" s="42">
        <v>101</v>
      </c>
      <c r="H351" s="42">
        <f t="shared" ca="1" si="47"/>
        <v>101</v>
      </c>
      <c r="I351" s="42">
        <f ca="1">IF(H351&gt;'Inputs and Outputs'!C$7,H351-'Inputs and Outputs'!C$7,0)</f>
        <v>1</v>
      </c>
      <c r="J351" s="43">
        <f ca="1">(H351*'Inputs and Outputs'!C$8)-(I351*'Inputs and Outputs'!C$9)</f>
        <v>4015</v>
      </c>
      <c r="M351" s="44">
        <v>349</v>
      </c>
      <c r="N351" s="42" t="s">
        <v>26</v>
      </c>
      <c r="O351" s="42">
        <f t="shared" ca="1" si="48"/>
        <v>0.68749335957534219</v>
      </c>
      <c r="P351" s="42">
        <f ca="1">VLOOKUP(O351,'Inputs and Outputs'!B$24:C$33,2)</f>
        <v>3</v>
      </c>
      <c r="Q351" s="42">
        <f t="shared" ca="1" si="49"/>
        <v>0.28285967904487908</v>
      </c>
      <c r="R351" s="42">
        <f ca="1">ROUND(_xlfn.NORM.INV(Q351,'Inputs and Outputs'!C$17,'Inputs and Outputs'!C$18),0)</f>
        <v>100</v>
      </c>
      <c r="S351" s="42">
        <v>101</v>
      </c>
      <c r="T351" s="42">
        <f t="shared" ca="1" si="50"/>
        <v>100</v>
      </c>
      <c r="U351" s="42">
        <f ca="1">IF(T351&gt;'Inputs and Outputs'!C$7,T351-'Inputs and Outputs'!C$7,0)</f>
        <v>0</v>
      </c>
      <c r="V351" s="43">
        <f ca="1">(T351*'Inputs and Outputs'!C$8)-(U351*'Inputs and Outputs'!C$9)</f>
        <v>4000</v>
      </c>
      <c r="Y351" s="44">
        <v>349</v>
      </c>
      <c r="Z351" s="42" t="s">
        <v>29</v>
      </c>
      <c r="AA351" s="42">
        <f t="shared" ca="1" si="51"/>
        <v>0.28797931752303807</v>
      </c>
      <c r="AB351" s="42">
        <f ca="1">VLOOKUP(AA351,'Inputs and Outputs'!B$24:C$33,2)</f>
        <v>1</v>
      </c>
      <c r="AC351" s="42">
        <f t="shared" ca="1" si="52"/>
        <v>0.72709109078325884</v>
      </c>
      <c r="AD351" s="42">
        <f ca="1">ROUND(_xlfn.NORM.INV(AC351,'Inputs and Outputs'!C$19,'Inputs and Outputs'!C$20),0)</f>
        <v>108</v>
      </c>
      <c r="AE351" s="42">
        <v>101</v>
      </c>
      <c r="AF351" s="42">
        <f t="shared" ca="1" si="53"/>
        <v>101</v>
      </c>
      <c r="AG351" s="42">
        <f ca="1">IF(AF351&gt;'Inputs and Outputs'!C$7,AF351-'Inputs and Outputs'!C$7,0)</f>
        <v>1</v>
      </c>
      <c r="AH351" s="43">
        <f ca="1">(AF351*'Inputs and Outputs'!C$8)-(AG351*'Inputs and Outputs'!C$10)</f>
        <v>3840</v>
      </c>
    </row>
    <row r="352" spans="1:34" x14ac:dyDescent="0.35">
      <c r="A352" s="44">
        <v>350</v>
      </c>
      <c r="B352" s="42" t="s">
        <v>24</v>
      </c>
      <c r="C352" s="42">
        <f t="shared" ca="1" si="45"/>
        <v>0.1936526488057585</v>
      </c>
      <c r="D352" s="42">
        <f ca="1">VLOOKUP(C352,'Inputs and Outputs'!B$24:C$33,2,TRUE)</f>
        <v>1</v>
      </c>
      <c r="E352" s="42">
        <f t="shared" ca="1" si="46"/>
        <v>0.53516155403919408</v>
      </c>
      <c r="F352" s="42">
        <f ca="1">ROUND(_xlfn.NORM.INV(E352,'Inputs and Outputs'!C$15,'Inputs and Outputs'!C$16),0)</f>
        <v>102</v>
      </c>
      <c r="G352" s="42">
        <v>101</v>
      </c>
      <c r="H352" s="42">
        <f t="shared" ca="1" si="47"/>
        <v>101</v>
      </c>
      <c r="I352" s="42">
        <f ca="1">IF(H352&gt;'Inputs and Outputs'!C$7,H352-'Inputs and Outputs'!C$7,0)</f>
        <v>1</v>
      </c>
      <c r="J352" s="43">
        <f ca="1">(H352*'Inputs and Outputs'!C$8)-(I352*'Inputs and Outputs'!C$9)</f>
        <v>4015</v>
      </c>
      <c r="M352" s="44">
        <v>350</v>
      </c>
      <c r="N352" s="42" t="s">
        <v>26</v>
      </c>
      <c r="O352" s="42">
        <f t="shared" ca="1" si="48"/>
        <v>0.52015793155529133</v>
      </c>
      <c r="P352" s="42">
        <f ca="1">VLOOKUP(O352,'Inputs and Outputs'!B$24:C$33,2)</f>
        <v>2</v>
      </c>
      <c r="Q352" s="42">
        <f t="shared" ca="1" si="49"/>
        <v>0.68525914865633286</v>
      </c>
      <c r="R352" s="42">
        <f ca="1">ROUND(_xlfn.NORM.INV(Q352,'Inputs and Outputs'!C$17,'Inputs and Outputs'!C$18),0)</f>
        <v>105</v>
      </c>
      <c r="S352" s="42">
        <v>101</v>
      </c>
      <c r="T352" s="42">
        <f t="shared" ca="1" si="50"/>
        <v>101</v>
      </c>
      <c r="U352" s="42">
        <f ca="1">IF(T352&gt;'Inputs and Outputs'!C$7,T352-'Inputs and Outputs'!C$7,0)</f>
        <v>1</v>
      </c>
      <c r="V352" s="43">
        <f ca="1">(T352*'Inputs and Outputs'!C$8)-(U352*'Inputs and Outputs'!C$9)</f>
        <v>4015</v>
      </c>
      <c r="Y352" s="44">
        <v>350</v>
      </c>
      <c r="Z352" s="42" t="s">
        <v>29</v>
      </c>
      <c r="AA352" s="42">
        <f t="shared" ca="1" si="51"/>
        <v>0.55603482832027173</v>
      </c>
      <c r="AB352" s="42">
        <f ca="1">VLOOKUP(AA352,'Inputs and Outputs'!B$24:C$33,2)</f>
        <v>2</v>
      </c>
      <c r="AC352" s="42">
        <f t="shared" ca="1" si="52"/>
        <v>0.85663362259816322</v>
      </c>
      <c r="AD352" s="42">
        <f ca="1">ROUND(_xlfn.NORM.INV(AC352,'Inputs and Outputs'!C$19,'Inputs and Outputs'!C$20),0)</f>
        <v>110</v>
      </c>
      <c r="AE352" s="42">
        <v>101</v>
      </c>
      <c r="AF352" s="42">
        <f t="shared" ca="1" si="53"/>
        <v>101</v>
      </c>
      <c r="AG352" s="42">
        <f ca="1">IF(AF352&gt;'Inputs and Outputs'!C$7,AF352-'Inputs and Outputs'!C$7,0)</f>
        <v>1</v>
      </c>
      <c r="AH352" s="43">
        <f ca="1">(AF352*'Inputs and Outputs'!C$8)-(AG352*'Inputs and Outputs'!C$10)</f>
        <v>3840</v>
      </c>
    </row>
    <row r="353" spans="1:34" x14ac:dyDescent="0.35">
      <c r="A353" s="44">
        <v>351</v>
      </c>
      <c r="B353" s="42" t="s">
        <v>24</v>
      </c>
      <c r="C353" s="42">
        <f t="shared" ca="1" si="45"/>
        <v>5.1037774884605813E-2</v>
      </c>
      <c r="D353" s="42">
        <f ca="1">VLOOKUP(C353,'Inputs and Outputs'!B$24:C$33,2,TRUE)</f>
        <v>0</v>
      </c>
      <c r="E353" s="42">
        <f t="shared" ca="1" si="46"/>
        <v>0.40976575949064142</v>
      </c>
      <c r="F353" s="42">
        <f ca="1">ROUND(_xlfn.NORM.INV(E353,'Inputs and Outputs'!C$15,'Inputs and Outputs'!C$16),0)</f>
        <v>100</v>
      </c>
      <c r="G353" s="42">
        <v>101</v>
      </c>
      <c r="H353" s="42">
        <f t="shared" ca="1" si="47"/>
        <v>100</v>
      </c>
      <c r="I353" s="42">
        <f ca="1">IF(H353&gt;'Inputs and Outputs'!C$7,H353-'Inputs and Outputs'!C$7,0)</f>
        <v>0</v>
      </c>
      <c r="J353" s="43">
        <f ca="1">(H353*'Inputs and Outputs'!C$8)-(I353*'Inputs and Outputs'!C$9)</f>
        <v>4000</v>
      </c>
      <c r="M353" s="44">
        <v>351</v>
      </c>
      <c r="N353" s="42" t="s">
        <v>26</v>
      </c>
      <c r="O353" s="42">
        <f t="shared" ca="1" si="48"/>
        <v>0.61534818284340809</v>
      </c>
      <c r="P353" s="42">
        <f ca="1">VLOOKUP(O353,'Inputs and Outputs'!B$24:C$33,2)</f>
        <v>3</v>
      </c>
      <c r="Q353" s="42">
        <f t="shared" ca="1" si="49"/>
        <v>0.87029122432096362</v>
      </c>
      <c r="R353" s="42">
        <f ca="1">ROUND(_xlfn.NORM.INV(Q353,'Inputs and Outputs'!C$17,'Inputs and Outputs'!C$18),0)</f>
        <v>109</v>
      </c>
      <c r="S353" s="42">
        <v>101</v>
      </c>
      <c r="T353" s="42">
        <f t="shared" ca="1" si="50"/>
        <v>101</v>
      </c>
      <c r="U353" s="42">
        <f ca="1">IF(T353&gt;'Inputs and Outputs'!C$7,T353-'Inputs and Outputs'!C$7,0)</f>
        <v>1</v>
      </c>
      <c r="V353" s="43">
        <f ca="1">(T353*'Inputs and Outputs'!C$8)-(U353*'Inputs and Outputs'!C$9)</f>
        <v>4015</v>
      </c>
      <c r="Y353" s="44">
        <v>351</v>
      </c>
      <c r="Z353" s="42" t="s">
        <v>29</v>
      </c>
      <c r="AA353" s="42">
        <f t="shared" ca="1" si="51"/>
        <v>0.10168820907811882</v>
      </c>
      <c r="AB353" s="42">
        <f ca="1">VLOOKUP(AA353,'Inputs and Outputs'!B$24:C$33,2)</f>
        <v>0</v>
      </c>
      <c r="AC353" s="42">
        <f t="shared" ca="1" si="52"/>
        <v>1.2937392676658832E-2</v>
      </c>
      <c r="AD353" s="42">
        <f ca="1">ROUND(_xlfn.NORM.INV(AC353,'Inputs and Outputs'!C$19,'Inputs and Outputs'!C$20),0)</f>
        <v>94</v>
      </c>
      <c r="AE353" s="42">
        <v>101</v>
      </c>
      <c r="AF353" s="42">
        <f t="shared" ca="1" si="53"/>
        <v>94</v>
      </c>
      <c r="AG353" s="42">
        <f ca="1">IF(AF353&gt;'Inputs and Outputs'!C$7,AF353-'Inputs and Outputs'!C$7,0)</f>
        <v>0</v>
      </c>
      <c r="AH353" s="43">
        <f ca="1">(AF353*'Inputs and Outputs'!C$8)-(AG353*'Inputs and Outputs'!C$10)</f>
        <v>3760</v>
      </c>
    </row>
    <row r="354" spans="1:34" x14ac:dyDescent="0.35">
      <c r="A354" s="44">
        <v>352</v>
      </c>
      <c r="B354" s="42" t="s">
        <v>24</v>
      </c>
      <c r="C354" s="42">
        <f t="shared" ca="1" si="45"/>
        <v>0.13554868997999492</v>
      </c>
      <c r="D354" s="42">
        <f ca="1">VLOOKUP(C354,'Inputs and Outputs'!B$24:C$33,2,TRUE)</f>
        <v>0</v>
      </c>
      <c r="E354" s="42">
        <f t="shared" ca="1" si="46"/>
        <v>0.87974450009944094</v>
      </c>
      <c r="F354" s="42">
        <f ca="1">ROUND(_xlfn.NORM.INV(E354,'Inputs and Outputs'!C$15,'Inputs and Outputs'!C$16),0)</f>
        <v>108</v>
      </c>
      <c r="G354" s="42">
        <v>101</v>
      </c>
      <c r="H354" s="42">
        <f t="shared" ca="1" si="47"/>
        <v>101</v>
      </c>
      <c r="I354" s="42">
        <f ca="1">IF(H354&gt;'Inputs and Outputs'!C$7,H354-'Inputs and Outputs'!C$7,0)</f>
        <v>1</v>
      </c>
      <c r="J354" s="43">
        <f ca="1">(H354*'Inputs and Outputs'!C$8)-(I354*'Inputs and Outputs'!C$9)</f>
        <v>4015</v>
      </c>
      <c r="M354" s="44">
        <v>352</v>
      </c>
      <c r="N354" s="42" t="s">
        <v>26</v>
      </c>
      <c r="O354" s="42">
        <f t="shared" ca="1" si="48"/>
        <v>0.75802412986700862</v>
      </c>
      <c r="P354" s="42">
        <f ca="1">VLOOKUP(O354,'Inputs and Outputs'!B$24:C$33,2)</f>
        <v>4</v>
      </c>
      <c r="Q354" s="42">
        <f t="shared" ca="1" si="49"/>
        <v>0.85531146335465158</v>
      </c>
      <c r="R354" s="42">
        <f ca="1">ROUND(_xlfn.NORM.INV(Q354,'Inputs and Outputs'!C$17,'Inputs and Outputs'!C$18),0)</f>
        <v>108</v>
      </c>
      <c r="S354" s="42">
        <v>101</v>
      </c>
      <c r="T354" s="42">
        <f t="shared" ca="1" si="50"/>
        <v>101</v>
      </c>
      <c r="U354" s="42">
        <f ca="1">IF(T354&gt;'Inputs and Outputs'!C$7,T354-'Inputs and Outputs'!C$7,0)</f>
        <v>1</v>
      </c>
      <c r="V354" s="43">
        <f ca="1">(T354*'Inputs and Outputs'!C$8)-(U354*'Inputs and Outputs'!C$9)</f>
        <v>4015</v>
      </c>
      <c r="Y354" s="44">
        <v>352</v>
      </c>
      <c r="Z354" s="42" t="s">
        <v>29</v>
      </c>
      <c r="AA354" s="42">
        <f t="shared" ca="1" si="51"/>
        <v>0.16918448621657545</v>
      </c>
      <c r="AB354" s="42">
        <f ca="1">VLOOKUP(AA354,'Inputs and Outputs'!B$24:C$33,2)</f>
        <v>0</v>
      </c>
      <c r="AC354" s="42">
        <f t="shared" ca="1" si="52"/>
        <v>7.9589685915384956E-2</v>
      </c>
      <c r="AD354" s="42">
        <f ca="1">ROUND(_xlfn.NORM.INV(AC354,'Inputs and Outputs'!C$19,'Inputs and Outputs'!C$20),0)</f>
        <v>98</v>
      </c>
      <c r="AE354" s="42">
        <v>101</v>
      </c>
      <c r="AF354" s="42">
        <f t="shared" ca="1" si="53"/>
        <v>98</v>
      </c>
      <c r="AG354" s="42">
        <f ca="1">IF(AF354&gt;'Inputs and Outputs'!C$7,AF354-'Inputs and Outputs'!C$7,0)</f>
        <v>0</v>
      </c>
      <c r="AH354" s="43">
        <f ca="1">(AF354*'Inputs and Outputs'!C$8)-(AG354*'Inputs and Outputs'!C$10)</f>
        <v>3920</v>
      </c>
    </row>
    <row r="355" spans="1:34" x14ac:dyDescent="0.35">
      <c r="A355" s="44">
        <v>353</v>
      </c>
      <c r="B355" s="42" t="s">
        <v>24</v>
      </c>
      <c r="C355" s="42">
        <f t="shared" ca="1" si="45"/>
        <v>0.32865020339560425</v>
      </c>
      <c r="D355" s="42">
        <f ca="1">VLOOKUP(C355,'Inputs and Outputs'!B$24:C$33,2,TRUE)</f>
        <v>1</v>
      </c>
      <c r="E355" s="42">
        <f t="shared" ca="1" si="46"/>
        <v>0.26193904928460854</v>
      </c>
      <c r="F355" s="42">
        <f ca="1">ROUND(_xlfn.NORM.INV(E355,'Inputs and Outputs'!C$15,'Inputs and Outputs'!C$16),0)</f>
        <v>97</v>
      </c>
      <c r="G355" s="42">
        <v>101</v>
      </c>
      <c r="H355" s="42">
        <f t="shared" ca="1" si="47"/>
        <v>97</v>
      </c>
      <c r="I355" s="42">
        <f ca="1">IF(H355&gt;'Inputs and Outputs'!C$7,H355-'Inputs and Outputs'!C$7,0)</f>
        <v>0</v>
      </c>
      <c r="J355" s="43">
        <f ca="1">(H355*'Inputs and Outputs'!C$8)-(I355*'Inputs and Outputs'!C$9)</f>
        <v>3880</v>
      </c>
      <c r="M355" s="44">
        <v>353</v>
      </c>
      <c r="N355" s="42" t="s">
        <v>26</v>
      </c>
      <c r="O355" s="42">
        <f t="shared" ca="1" si="48"/>
        <v>0.29939706806348265</v>
      </c>
      <c r="P355" s="42">
        <f ca="1">VLOOKUP(O355,'Inputs and Outputs'!B$24:C$33,2)</f>
        <v>1</v>
      </c>
      <c r="Q355" s="42">
        <f t="shared" ca="1" si="49"/>
        <v>3.5351997614976649E-2</v>
      </c>
      <c r="R355" s="42">
        <f ca="1">ROUND(_xlfn.NORM.INV(Q355,'Inputs and Outputs'!C$17,'Inputs and Outputs'!C$18),0)</f>
        <v>94</v>
      </c>
      <c r="S355" s="42">
        <v>101</v>
      </c>
      <c r="T355" s="42">
        <f t="shared" ca="1" si="50"/>
        <v>94</v>
      </c>
      <c r="U355" s="42">
        <f ca="1">IF(T355&gt;'Inputs and Outputs'!C$7,T355-'Inputs and Outputs'!C$7,0)</f>
        <v>0</v>
      </c>
      <c r="V355" s="43">
        <f ca="1">(T355*'Inputs and Outputs'!C$8)-(U355*'Inputs and Outputs'!C$9)</f>
        <v>3760</v>
      </c>
      <c r="Y355" s="44">
        <v>353</v>
      </c>
      <c r="Z355" s="42" t="s">
        <v>29</v>
      </c>
      <c r="AA355" s="42">
        <f t="shared" ca="1" si="51"/>
        <v>0.20633276540456047</v>
      </c>
      <c r="AB355" s="42">
        <f ca="1">VLOOKUP(AA355,'Inputs and Outputs'!B$24:C$33,2)</f>
        <v>1</v>
      </c>
      <c r="AC355" s="42">
        <f t="shared" ca="1" si="52"/>
        <v>0.92774716295278314</v>
      </c>
      <c r="AD355" s="42">
        <f ca="1">ROUND(_xlfn.NORM.INV(AC355,'Inputs and Outputs'!C$19,'Inputs and Outputs'!C$20),0)</f>
        <v>112</v>
      </c>
      <c r="AE355" s="42">
        <v>101</v>
      </c>
      <c r="AF355" s="42">
        <f t="shared" ca="1" si="53"/>
        <v>101</v>
      </c>
      <c r="AG355" s="42">
        <f ca="1">IF(AF355&gt;'Inputs and Outputs'!C$7,AF355-'Inputs and Outputs'!C$7,0)</f>
        <v>1</v>
      </c>
      <c r="AH355" s="43">
        <f ca="1">(AF355*'Inputs and Outputs'!C$8)-(AG355*'Inputs and Outputs'!C$10)</f>
        <v>3840</v>
      </c>
    </row>
    <row r="356" spans="1:34" x14ac:dyDescent="0.35">
      <c r="A356" s="44">
        <v>354</v>
      </c>
      <c r="B356" s="42" t="s">
        <v>24</v>
      </c>
      <c r="C356" s="42">
        <f t="shared" ca="1" si="45"/>
        <v>0.84429612401183607</v>
      </c>
      <c r="D356" s="42">
        <f ca="1">VLOOKUP(C356,'Inputs and Outputs'!B$24:C$33,2,TRUE)</f>
        <v>4</v>
      </c>
      <c r="E356" s="42">
        <f t="shared" ca="1" si="46"/>
        <v>0.6619809096879582</v>
      </c>
      <c r="F356" s="42">
        <f ca="1">ROUND(_xlfn.NORM.INV(E356,'Inputs and Outputs'!C$15,'Inputs and Outputs'!C$16),0)</f>
        <v>104</v>
      </c>
      <c r="G356" s="42">
        <v>101</v>
      </c>
      <c r="H356" s="42">
        <f t="shared" ca="1" si="47"/>
        <v>101</v>
      </c>
      <c r="I356" s="42">
        <f ca="1">IF(H356&gt;'Inputs and Outputs'!C$7,H356-'Inputs and Outputs'!C$7,0)</f>
        <v>1</v>
      </c>
      <c r="J356" s="43">
        <f ca="1">(H356*'Inputs and Outputs'!C$8)-(I356*'Inputs and Outputs'!C$9)</f>
        <v>4015</v>
      </c>
      <c r="M356" s="44">
        <v>354</v>
      </c>
      <c r="N356" s="42" t="s">
        <v>26</v>
      </c>
      <c r="O356" s="42">
        <f t="shared" ca="1" si="48"/>
        <v>0.87251002209586659</v>
      </c>
      <c r="P356" s="42">
        <f ca="1">VLOOKUP(O356,'Inputs and Outputs'!B$24:C$33,2)</f>
        <v>5</v>
      </c>
      <c r="Q356" s="42">
        <f t="shared" ca="1" si="49"/>
        <v>0.36040949466874284</v>
      </c>
      <c r="R356" s="42">
        <f ca="1">ROUND(_xlfn.NORM.INV(Q356,'Inputs and Outputs'!C$17,'Inputs and Outputs'!C$18),0)</f>
        <v>101</v>
      </c>
      <c r="S356" s="42">
        <v>101</v>
      </c>
      <c r="T356" s="42">
        <f t="shared" ca="1" si="50"/>
        <v>101</v>
      </c>
      <c r="U356" s="42">
        <f ca="1">IF(T356&gt;'Inputs and Outputs'!C$7,T356-'Inputs and Outputs'!C$7,0)</f>
        <v>1</v>
      </c>
      <c r="V356" s="43">
        <f ca="1">(T356*'Inputs and Outputs'!C$8)-(U356*'Inputs and Outputs'!C$9)</f>
        <v>4015</v>
      </c>
      <c r="Y356" s="44">
        <v>354</v>
      </c>
      <c r="Z356" s="42" t="s">
        <v>29</v>
      </c>
      <c r="AA356" s="42">
        <f t="shared" ca="1" si="51"/>
        <v>0.98012428094122372</v>
      </c>
      <c r="AB356" s="42">
        <f ca="1">VLOOKUP(AA356,'Inputs and Outputs'!B$24:C$33,2)</f>
        <v>7</v>
      </c>
      <c r="AC356" s="42">
        <f t="shared" ca="1" si="52"/>
        <v>0.34934992751599481</v>
      </c>
      <c r="AD356" s="42">
        <f ca="1">ROUND(_xlfn.NORM.INV(AC356,'Inputs and Outputs'!C$19,'Inputs and Outputs'!C$20),0)</f>
        <v>103</v>
      </c>
      <c r="AE356" s="42">
        <v>101</v>
      </c>
      <c r="AF356" s="42">
        <f t="shared" ca="1" si="53"/>
        <v>101</v>
      </c>
      <c r="AG356" s="42">
        <f ca="1">IF(AF356&gt;'Inputs and Outputs'!C$7,AF356-'Inputs and Outputs'!C$7,0)</f>
        <v>1</v>
      </c>
      <c r="AH356" s="43">
        <f ca="1">(AF356*'Inputs and Outputs'!C$8)-(AG356*'Inputs and Outputs'!C$10)</f>
        <v>3840</v>
      </c>
    </row>
    <row r="357" spans="1:34" x14ac:dyDescent="0.35">
      <c r="A357" s="44">
        <v>355</v>
      </c>
      <c r="B357" s="42" t="s">
        <v>24</v>
      </c>
      <c r="C357" s="42">
        <f t="shared" ca="1" si="45"/>
        <v>0.45034911346853823</v>
      </c>
      <c r="D357" s="42">
        <f ca="1">VLOOKUP(C357,'Inputs and Outputs'!B$24:C$33,2,TRUE)</f>
        <v>2</v>
      </c>
      <c r="E357" s="42">
        <f t="shared" ca="1" si="46"/>
        <v>0.40407796992605427</v>
      </c>
      <c r="F357" s="42">
        <f ca="1">ROUND(_xlfn.NORM.INV(E357,'Inputs and Outputs'!C$15,'Inputs and Outputs'!C$16),0)</f>
        <v>100</v>
      </c>
      <c r="G357" s="42">
        <v>101</v>
      </c>
      <c r="H357" s="42">
        <f t="shared" ca="1" si="47"/>
        <v>100</v>
      </c>
      <c r="I357" s="42">
        <f ca="1">IF(H357&gt;'Inputs and Outputs'!C$7,H357-'Inputs and Outputs'!C$7,0)</f>
        <v>0</v>
      </c>
      <c r="J357" s="43">
        <f ca="1">(H357*'Inputs and Outputs'!C$8)-(I357*'Inputs and Outputs'!C$9)</f>
        <v>4000</v>
      </c>
      <c r="M357" s="44">
        <v>355</v>
      </c>
      <c r="N357" s="42" t="s">
        <v>26</v>
      </c>
      <c r="O357" s="42">
        <f t="shared" ca="1" si="48"/>
        <v>0.8056351266863262</v>
      </c>
      <c r="P357" s="42">
        <f ca="1">VLOOKUP(O357,'Inputs and Outputs'!B$24:C$33,2)</f>
        <v>4</v>
      </c>
      <c r="Q357" s="42">
        <f t="shared" ca="1" si="49"/>
        <v>2.6781158802971716E-2</v>
      </c>
      <c r="R357" s="42">
        <f ca="1">ROUND(_xlfn.NORM.INV(Q357,'Inputs and Outputs'!C$17,'Inputs and Outputs'!C$18),0)</f>
        <v>93</v>
      </c>
      <c r="S357" s="42">
        <v>101</v>
      </c>
      <c r="T357" s="42">
        <f t="shared" ca="1" si="50"/>
        <v>93</v>
      </c>
      <c r="U357" s="42">
        <f ca="1">IF(T357&gt;'Inputs and Outputs'!C$7,T357-'Inputs and Outputs'!C$7,0)</f>
        <v>0</v>
      </c>
      <c r="V357" s="43">
        <f ca="1">(T357*'Inputs and Outputs'!C$8)-(U357*'Inputs and Outputs'!C$9)</f>
        <v>3720</v>
      </c>
      <c r="Y357" s="44">
        <v>355</v>
      </c>
      <c r="Z357" s="42" t="s">
        <v>29</v>
      </c>
      <c r="AA357" s="42">
        <f t="shared" ca="1" si="51"/>
        <v>0.11607988937701086</v>
      </c>
      <c r="AB357" s="42">
        <f ca="1">VLOOKUP(AA357,'Inputs and Outputs'!B$24:C$33,2)</f>
        <v>0</v>
      </c>
      <c r="AC357" s="42">
        <f t="shared" ca="1" si="52"/>
        <v>0.38664840162543612</v>
      </c>
      <c r="AD357" s="42">
        <f ca="1">ROUND(_xlfn.NORM.INV(AC357,'Inputs and Outputs'!C$19,'Inputs and Outputs'!C$20),0)</f>
        <v>104</v>
      </c>
      <c r="AE357" s="42">
        <v>101</v>
      </c>
      <c r="AF357" s="42">
        <f t="shared" ca="1" si="53"/>
        <v>101</v>
      </c>
      <c r="AG357" s="42">
        <f ca="1">IF(AF357&gt;'Inputs and Outputs'!C$7,AF357-'Inputs and Outputs'!C$7,0)</f>
        <v>1</v>
      </c>
      <c r="AH357" s="43">
        <f ca="1">(AF357*'Inputs and Outputs'!C$8)-(AG357*'Inputs and Outputs'!C$10)</f>
        <v>3840</v>
      </c>
    </row>
    <row r="358" spans="1:34" x14ac:dyDescent="0.35">
      <c r="A358" s="44">
        <v>356</v>
      </c>
      <c r="B358" s="42" t="s">
        <v>24</v>
      </c>
      <c r="C358" s="42">
        <f t="shared" ca="1" si="45"/>
        <v>0.77405946448883567</v>
      </c>
      <c r="D358" s="42">
        <f ca="1">VLOOKUP(C358,'Inputs and Outputs'!B$24:C$33,2,TRUE)</f>
        <v>4</v>
      </c>
      <c r="E358" s="42">
        <f t="shared" ca="1" si="46"/>
        <v>0.98129472542688922</v>
      </c>
      <c r="F358" s="42">
        <f ca="1">ROUND(_xlfn.NORM.INV(E358,'Inputs and Outputs'!C$15,'Inputs and Outputs'!C$16),0)</f>
        <v>113</v>
      </c>
      <c r="G358" s="42">
        <v>101</v>
      </c>
      <c r="H358" s="42">
        <f t="shared" ca="1" si="47"/>
        <v>101</v>
      </c>
      <c r="I358" s="42">
        <f ca="1">IF(H358&gt;'Inputs and Outputs'!C$7,H358-'Inputs and Outputs'!C$7,0)</f>
        <v>1</v>
      </c>
      <c r="J358" s="43">
        <f ca="1">(H358*'Inputs and Outputs'!C$8)-(I358*'Inputs and Outputs'!C$9)</f>
        <v>4015</v>
      </c>
      <c r="M358" s="44">
        <v>356</v>
      </c>
      <c r="N358" s="42" t="s">
        <v>26</v>
      </c>
      <c r="O358" s="42">
        <f t="shared" ca="1" si="48"/>
        <v>0.83318356373203317</v>
      </c>
      <c r="P358" s="42">
        <f ca="1">VLOOKUP(O358,'Inputs and Outputs'!B$24:C$33,2)</f>
        <v>4</v>
      </c>
      <c r="Q358" s="42">
        <f t="shared" ca="1" si="49"/>
        <v>0.38178230577012473</v>
      </c>
      <c r="R358" s="42">
        <f ca="1">ROUND(_xlfn.NORM.INV(Q358,'Inputs and Outputs'!C$17,'Inputs and Outputs'!C$18),0)</f>
        <v>101</v>
      </c>
      <c r="S358" s="42">
        <v>101</v>
      </c>
      <c r="T358" s="42">
        <f t="shared" ca="1" si="50"/>
        <v>101</v>
      </c>
      <c r="U358" s="42">
        <f ca="1">IF(T358&gt;'Inputs and Outputs'!C$7,T358-'Inputs and Outputs'!C$7,0)</f>
        <v>1</v>
      </c>
      <c r="V358" s="43">
        <f ca="1">(T358*'Inputs and Outputs'!C$8)-(U358*'Inputs and Outputs'!C$9)</f>
        <v>4015</v>
      </c>
      <c r="Y358" s="44">
        <v>356</v>
      </c>
      <c r="Z358" s="42" t="s">
        <v>29</v>
      </c>
      <c r="AA358" s="42">
        <f t="shared" ca="1" si="51"/>
        <v>0.92300792176529856</v>
      </c>
      <c r="AB358" s="42">
        <f ca="1">VLOOKUP(AA358,'Inputs and Outputs'!B$24:C$33,2)</f>
        <v>5</v>
      </c>
      <c r="AC358" s="42">
        <f t="shared" ca="1" si="52"/>
        <v>0.24802331815153011</v>
      </c>
      <c r="AD358" s="42">
        <f ca="1">ROUND(_xlfn.NORM.INV(AC358,'Inputs and Outputs'!C$19,'Inputs and Outputs'!C$20),0)</f>
        <v>102</v>
      </c>
      <c r="AE358" s="42">
        <v>101</v>
      </c>
      <c r="AF358" s="42">
        <f t="shared" ca="1" si="53"/>
        <v>101</v>
      </c>
      <c r="AG358" s="42">
        <f ca="1">IF(AF358&gt;'Inputs and Outputs'!C$7,AF358-'Inputs and Outputs'!C$7,0)</f>
        <v>1</v>
      </c>
      <c r="AH358" s="43">
        <f ca="1">(AF358*'Inputs and Outputs'!C$8)-(AG358*'Inputs and Outputs'!C$10)</f>
        <v>3840</v>
      </c>
    </row>
    <row r="359" spans="1:34" x14ac:dyDescent="0.35">
      <c r="A359" s="44">
        <v>357</v>
      </c>
      <c r="B359" s="42" t="s">
        <v>24</v>
      </c>
      <c r="C359" s="42">
        <f t="shared" ca="1" si="45"/>
        <v>7.9960714675918365E-2</v>
      </c>
      <c r="D359" s="42">
        <f ca="1">VLOOKUP(C359,'Inputs and Outputs'!B$24:C$33,2,TRUE)</f>
        <v>0</v>
      </c>
      <c r="E359" s="42">
        <f t="shared" ca="1" si="46"/>
        <v>0.64688358524354939</v>
      </c>
      <c r="F359" s="42">
        <f ca="1">ROUND(_xlfn.NORM.INV(E359,'Inputs and Outputs'!C$15,'Inputs and Outputs'!C$16),0)</f>
        <v>103</v>
      </c>
      <c r="G359" s="42">
        <v>101</v>
      </c>
      <c r="H359" s="42">
        <f t="shared" ca="1" si="47"/>
        <v>101</v>
      </c>
      <c r="I359" s="42">
        <f ca="1">IF(H359&gt;'Inputs and Outputs'!C$7,H359-'Inputs and Outputs'!C$7,0)</f>
        <v>1</v>
      </c>
      <c r="J359" s="43">
        <f ca="1">(H359*'Inputs and Outputs'!C$8)-(I359*'Inputs and Outputs'!C$9)</f>
        <v>4015</v>
      </c>
      <c r="M359" s="44">
        <v>357</v>
      </c>
      <c r="N359" s="42" t="s">
        <v>26</v>
      </c>
      <c r="O359" s="42">
        <f t="shared" ca="1" si="48"/>
        <v>0.20304368039256437</v>
      </c>
      <c r="P359" s="42">
        <f ca="1">VLOOKUP(O359,'Inputs and Outputs'!B$24:C$33,2)</f>
        <v>1</v>
      </c>
      <c r="Q359" s="42">
        <f t="shared" ca="1" si="49"/>
        <v>0.68943315942067329</v>
      </c>
      <c r="R359" s="42">
        <f ca="1">ROUND(_xlfn.NORM.INV(Q359,'Inputs and Outputs'!C$17,'Inputs and Outputs'!C$18),0)</f>
        <v>105</v>
      </c>
      <c r="S359" s="42">
        <v>101</v>
      </c>
      <c r="T359" s="42">
        <f t="shared" ca="1" si="50"/>
        <v>101</v>
      </c>
      <c r="U359" s="42">
        <f ca="1">IF(T359&gt;'Inputs and Outputs'!C$7,T359-'Inputs and Outputs'!C$7,0)</f>
        <v>1</v>
      </c>
      <c r="V359" s="43">
        <f ca="1">(T359*'Inputs and Outputs'!C$8)-(U359*'Inputs and Outputs'!C$9)</f>
        <v>4015</v>
      </c>
      <c r="Y359" s="44">
        <v>357</v>
      </c>
      <c r="Z359" s="42" t="s">
        <v>29</v>
      </c>
      <c r="AA359" s="42">
        <f t="shared" ca="1" si="51"/>
        <v>0.99030186562735611</v>
      </c>
      <c r="AB359" s="42">
        <f ca="1">VLOOKUP(AA359,'Inputs and Outputs'!B$24:C$33,2)</f>
        <v>8</v>
      </c>
      <c r="AC359" s="42">
        <f t="shared" ca="1" si="52"/>
        <v>0.44413103866236525</v>
      </c>
      <c r="AD359" s="42">
        <f ca="1">ROUND(_xlfn.NORM.INV(AC359,'Inputs and Outputs'!C$19,'Inputs and Outputs'!C$20),0)</f>
        <v>104</v>
      </c>
      <c r="AE359" s="42">
        <v>101</v>
      </c>
      <c r="AF359" s="42">
        <f t="shared" ca="1" si="53"/>
        <v>101</v>
      </c>
      <c r="AG359" s="42">
        <f ca="1">IF(AF359&gt;'Inputs and Outputs'!C$7,AF359-'Inputs and Outputs'!C$7,0)</f>
        <v>1</v>
      </c>
      <c r="AH359" s="43">
        <f ca="1">(AF359*'Inputs and Outputs'!C$8)-(AG359*'Inputs and Outputs'!C$10)</f>
        <v>3840</v>
      </c>
    </row>
    <row r="360" spans="1:34" x14ac:dyDescent="0.35">
      <c r="A360" s="44">
        <v>358</v>
      </c>
      <c r="B360" s="42" t="s">
        <v>24</v>
      </c>
      <c r="C360" s="42">
        <f t="shared" ca="1" si="45"/>
        <v>0.40063341334366753</v>
      </c>
      <c r="D360" s="42">
        <f ca="1">VLOOKUP(C360,'Inputs and Outputs'!B$24:C$33,2,TRUE)</f>
        <v>2</v>
      </c>
      <c r="E360" s="42">
        <f t="shared" ca="1" si="46"/>
        <v>0.3367076310395668</v>
      </c>
      <c r="F360" s="42">
        <f ca="1">ROUND(_xlfn.NORM.INV(E360,'Inputs and Outputs'!C$15,'Inputs and Outputs'!C$16),0)</f>
        <v>98</v>
      </c>
      <c r="G360" s="42">
        <v>101</v>
      </c>
      <c r="H360" s="42">
        <f t="shared" ca="1" si="47"/>
        <v>98</v>
      </c>
      <c r="I360" s="42">
        <f ca="1">IF(H360&gt;'Inputs and Outputs'!C$7,H360-'Inputs and Outputs'!C$7,0)</f>
        <v>0</v>
      </c>
      <c r="J360" s="43">
        <f ca="1">(H360*'Inputs and Outputs'!C$8)-(I360*'Inputs and Outputs'!C$9)</f>
        <v>3920</v>
      </c>
      <c r="M360" s="44">
        <v>358</v>
      </c>
      <c r="N360" s="42" t="s">
        <v>26</v>
      </c>
      <c r="O360" s="42">
        <f t="shared" ca="1" si="48"/>
        <v>0.59518544443734367</v>
      </c>
      <c r="P360" s="42">
        <f ca="1">VLOOKUP(O360,'Inputs and Outputs'!B$24:C$33,2)</f>
        <v>2</v>
      </c>
      <c r="Q360" s="42">
        <f t="shared" ca="1" si="49"/>
        <v>8.9974782314821367E-2</v>
      </c>
      <c r="R360" s="42">
        <f ca="1">ROUND(_xlfn.NORM.INV(Q360,'Inputs and Outputs'!C$17,'Inputs and Outputs'!C$18),0)</f>
        <v>96</v>
      </c>
      <c r="S360" s="42">
        <v>101</v>
      </c>
      <c r="T360" s="42">
        <f t="shared" ca="1" si="50"/>
        <v>96</v>
      </c>
      <c r="U360" s="42">
        <f ca="1">IF(T360&gt;'Inputs and Outputs'!C$7,T360-'Inputs and Outputs'!C$7,0)</f>
        <v>0</v>
      </c>
      <c r="V360" s="43">
        <f ca="1">(T360*'Inputs and Outputs'!C$8)-(U360*'Inputs and Outputs'!C$9)</f>
        <v>3840</v>
      </c>
      <c r="Y360" s="44">
        <v>358</v>
      </c>
      <c r="Z360" s="42" t="s">
        <v>29</v>
      </c>
      <c r="AA360" s="42">
        <f t="shared" ca="1" si="51"/>
        <v>0.18844228682716946</v>
      </c>
      <c r="AB360" s="42">
        <f ca="1">VLOOKUP(AA360,'Inputs and Outputs'!B$24:C$33,2)</f>
        <v>1</v>
      </c>
      <c r="AC360" s="42">
        <f t="shared" ca="1" si="52"/>
        <v>0.74808321809214007</v>
      </c>
      <c r="AD360" s="42">
        <f ca="1">ROUND(_xlfn.NORM.INV(AC360,'Inputs and Outputs'!C$19,'Inputs and Outputs'!C$20),0)</f>
        <v>108</v>
      </c>
      <c r="AE360" s="42">
        <v>101</v>
      </c>
      <c r="AF360" s="42">
        <f t="shared" ca="1" si="53"/>
        <v>101</v>
      </c>
      <c r="AG360" s="42">
        <f ca="1">IF(AF360&gt;'Inputs and Outputs'!C$7,AF360-'Inputs and Outputs'!C$7,0)</f>
        <v>1</v>
      </c>
      <c r="AH360" s="43">
        <f ca="1">(AF360*'Inputs and Outputs'!C$8)-(AG360*'Inputs and Outputs'!C$10)</f>
        <v>3840</v>
      </c>
    </row>
    <row r="361" spans="1:34" x14ac:dyDescent="0.35">
      <c r="A361" s="44">
        <v>359</v>
      </c>
      <c r="B361" s="42" t="s">
        <v>24</v>
      </c>
      <c r="C361" s="42">
        <f t="shared" ca="1" si="45"/>
        <v>0.61481862912268737</v>
      </c>
      <c r="D361" s="42">
        <f ca="1">VLOOKUP(C361,'Inputs and Outputs'!B$24:C$33,2,TRUE)</f>
        <v>3</v>
      </c>
      <c r="E361" s="42">
        <f t="shared" ca="1" si="46"/>
        <v>8.919247807680919E-2</v>
      </c>
      <c r="F361" s="42">
        <f ca="1">ROUND(_xlfn.NORM.INV(E361,'Inputs and Outputs'!C$15,'Inputs and Outputs'!C$16),0)</f>
        <v>93</v>
      </c>
      <c r="G361" s="42">
        <v>101</v>
      </c>
      <c r="H361" s="42">
        <f t="shared" ca="1" si="47"/>
        <v>93</v>
      </c>
      <c r="I361" s="42">
        <f ca="1">IF(H361&gt;'Inputs and Outputs'!C$7,H361-'Inputs and Outputs'!C$7,0)</f>
        <v>0</v>
      </c>
      <c r="J361" s="43">
        <f ca="1">(H361*'Inputs and Outputs'!C$8)-(I361*'Inputs and Outputs'!C$9)</f>
        <v>3720</v>
      </c>
      <c r="M361" s="44">
        <v>359</v>
      </c>
      <c r="N361" s="42" t="s">
        <v>26</v>
      </c>
      <c r="O361" s="42">
        <f t="shared" ca="1" si="48"/>
        <v>0.14777375749005883</v>
      </c>
      <c r="P361" s="42">
        <f ca="1">VLOOKUP(O361,'Inputs and Outputs'!B$24:C$33,2)</f>
        <v>0</v>
      </c>
      <c r="Q361" s="42">
        <f t="shared" ca="1" si="49"/>
        <v>0.30596204721699161</v>
      </c>
      <c r="R361" s="42">
        <f ca="1">ROUND(_xlfn.NORM.INV(Q361,'Inputs and Outputs'!C$17,'Inputs and Outputs'!C$18),0)</f>
        <v>100</v>
      </c>
      <c r="S361" s="42">
        <v>101</v>
      </c>
      <c r="T361" s="42">
        <f t="shared" ca="1" si="50"/>
        <v>100</v>
      </c>
      <c r="U361" s="42">
        <f ca="1">IF(T361&gt;'Inputs and Outputs'!C$7,T361-'Inputs and Outputs'!C$7,0)</f>
        <v>0</v>
      </c>
      <c r="V361" s="43">
        <f ca="1">(T361*'Inputs and Outputs'!C$8)-(U361*'Inputs and Outputs'!C$9)</f>
        <v>4000</v>
      </c>
      <c r="Y361" s="44">
        <v>359</v>
      </c>
      <c r="Z361" s="42" t="s">
        <v>29</v>
      </c>
      <c r="AA361" s="42">
        <f t="shared" ca="1" si="51"/>
        <v>0.65103582229953882</v>
      </c>
      <c r="AB361" s="42">
        <f ca="1">VLOOKUP(AA361,'Inputs and Outputs'!B$24:C$33,2)</f>
        <v>3</v>
      </c>
      <c r="AC361" s="42">
        <f t="shared" ca="1" si="52"/>
        <v>0.29888851378079473</v>
      </c>
      <c r="AD361" s="42">
        <f ca="1">ROUND(_xlfn.NORM.INV(AC361,'Inputs and Outputs'!C$19,'Inputs and Outputs'!C$20),0)</f>
        <v>102</v>
      </c>
      <c r="AE361" s="42">
        <v>101</v>
      </c>
      <c r="AF361" s="42">
        <f t="shared" ca="1" si="53"/>
        <v>101</v>
      </c>
      <c r="AG361" s="42">
        <f ca="1">IF(AF361&gt;'Inputs and Outputs'!C$7,AF361-'Inputs and Outputs'!C$7,0)</f>
        <v>1</v>
      </c>
      <c r="AH361" s="43">
        <f ca="1">(AF361*'Inputs and Outputs'!C$8)-(AG361*'Inputs and Outputs'!C$10)</f>
        <v>3840</v>
      </c>
    </row>
    <row r="362" spans="1:34" x14ac:dyDescent="0.35">
      <c r="A362" s="44">
        <v>360</v>
      </c>
      <c r="B362" s="42" t="s">
        <v>24</v>
      </c>
      <c r="C362" s="42">
        <f t="shared" ca="1" si="45"/>
        <v>0.34680527481894141</v>
      </c>
      <c r="D362" s="42">
        <f ca="1">VLOOKUP(C362,'Inputs and Outputs'!B$24:C$33,2,TRUE)</f>
        <v>1</v>
      </c>
      <c r="E362" s="42">
        <f t="shared" ca="1" si="46"/>
        <v>0.35683377502288216</v>
      </c>
      <c r="F362" s="42">
        <f ca="1">ROUND(_xlfn.NORM.INV(E362,'Inputs and Outputs'!C$15,'Inputs and Outputs'!C$16),0)</f>
        <v>99</v>
      </c>
      <c r="G362" s="42">
        <v>101</v>
      </c>
      <c r="H362" s="42">
        <f t="shared" ca="1" si="47"/>
        <v>99</v>
      </c>
      <c r="I362" s="42">
        <f ca="1">IF(H362&gt;'Inputs and Outputs'!C$7,H362-'Inputs and Outputs'!C$7,0)</f>
        <v>0</v>
      </c>
      <c r="J362" s="43">
        <f ca="1">(H362*'Inputs and Outputs'!C$8)-(I362*'Inputs and Outputs'!C$9)</f>
        <v>3960</v>
      </c>
      <c r="M362" s="44">
        <v>360</v>
      </c>
      <c r="N362" s="42" t="s">
        <v>26</v>
      </c>
      <c r="O362" s="42">
        <f t="shared" ca="1" si="48"/>
        <v>0.83449158182714989</v>
      </c>
      <c r="P362" s="42">
        <f ca="1">VLOOKUP(O362,'Inputs and Outputs'!B$24:C$33,2)</f>
        <v>4</v>
      </c>
      <c r="Q362" s="42">
        <f t="shared" ca="1" si="49"/>
        <v>7.3124588815214553E-2</v>
      </c>
      <c r="R362" s="42">
        <f ca="1">ROUND(_xlfn.NORM.INV(Q362,'Inputs and Outputs'!C$17,'Inputs and Outputs'!C$18),0)</f>
        <v>96</v>
      </c>
      <c r="S362" s="42">
        <v>101</v>
      </c>
      <c r="T362" s="42">
        <f t="shared" ca="1" si="50"/>
        <v>96</v>
      </c>
      <c r="U362" s="42">
        <f ca="1">IF(T362&gt;'Inputs and Outputs'!C$7,T362-'Inputs and Outputs'!C$7,0)</f>
        <v>0</v>
      </c>
      <c r="V362" s="43">
        <f ca="1">(T362*'Inputs and Outputs'!C$8)-(U362*'Inputs and Outputs'!C$9)</f>
        <v>3840</v>
      </c>
      <c r="Y362" s="44">
        <v>360</v>
      </c>
      <c r="Z362" s="42" t="s">
        <v>29</v>
      </c>
      <c r="AA362" s="42">
        <f t="shared" ca="1" si="51"/>
        <v>5.5955265903036344E-2</v>
      </c>
      <c r="AB362" s="42">
        <f ca="1">VLOOKUP(AA362,'Inputs and Outputs'!B$24:C$33,2)</f>
        <v>0</v>
      </c>
      <c r="AC362" s="42">
        <f t="shared" ca="1" si="52"/>
        <v>0.81592289593854628</v>
      </c>
      <c r="AD362" s="42">
        <f ca="1">ROUND(_xlfn.NORM.INV(AC362,'Inputs and Outputs'!C$19,'Inputs and Outputs'!C$20),0)</f>
        <v>109</v>
      </c>
      <c r="AE362" s="42">
        <v>101</v>
      </c>
      <c r="AF362" s="42">
        <f t="shared" ca="1" si="53"/>
        <v>101</v>
      </c>
      <c r="AG362" s="42">
        <f ca="1">IF(AF362&gt;'Inputs and Outputs'!C$7,AF362-'Inputs and Outputs'!C$7,0)</f>
        <v>1</v>
      </c>
      <c r="AH362" s="43">
        <f ca="1">(AF362*'Inputs and Outputs'!C$8)-(AG362*'Inputs and Outputs'!C$10)</f>
        <v>3840</v>
      </c>
    </row>
    <row r="363" spans="1:34" x14ac:dyDescent="0.35">
      <c r="A363" s="44">
        <v>361</v>
      </c>
      <c r="B363" s="42" t="s">
        <v>24</v>
      </c>
      <c r="C363" s="42">
        <f t="shared" ca="1" si="45"/>
        <v>4.1521010161207017E-2</v>
      </c>
      <c r="D363" s="42">
        <f ca="1">VLOOKUP(C363,'Inputs and Outputs'!B$24:C$33,2,TRUE)</f>
        <v>0</v>
      </c>
      <c r="E363" s="42">
        <f t="shared" ca="1" si="46"/>
        <v>0.1901257967952712</v>
      </c>
      <c r="F363" s="42">
        <f ca="1">ROUND(_xlfn.NORM.INV(E363,'Inputs and Outputs'!C$15,'Inputs and Outputs'!C$16),0)</f>
        <v>96</v>
      </c>
      <c r="G363" s="42">
        <v>101</v>
      </c>
      <c r="H363" s="42">
        <f t="shared" ca="1" si="47"/>
        <v>96</v>
      </c>
      <c r="I363" s="42">
        <f ca="1">IF(H363&gt;'Inputs and Outputs'!C$7,H363-'Inputs and Outputs'!C$7,0)</f>
        <v>0</v>
      </c>
      <c r="J363" s="43">
        <f ca="1">(H363*'Inputs and Outputs'!C$8)-(I363*'Inputs and Outputs'!C$9)</f>
        <v>3840</v>
      </c>
      <c r="M363" s="44">
        <v>361</v>
      </c>
      <c r="N363" s="42" t="s">
        <v>26</v>
      </c>
      <c r="O363" s="42">
        <f t="shared" ca="1" si="48"/>
        <v>0.95023528634628429</v>
      </c>
      <c r="P363" s="42">
        <f ca="1">VLOOKUP(O363,'Inputs and Outputs'!B$24:C$33,2)</f>
        <v>6</v>
      </c>
      <c r="Q363" s="42">
        <f t="shared" ca="1" si="49"/>
        <v>0.70208789213944811</v>
      </c>
      <c r="R363" s="42">
        <f ca="1">ROUND(_xlfn.NORM.INV(Q363,'Inputs and Outputs'!C$17,'Inputs and Outputs'!C$18),0)</f>
        <v>106</v>
      </c>
      <c r="S363" s="42">
        <v>101</v>
      </c>
      <c r="T363" s="42">
        <f t="shared" ca="1" si="50"/>
        <v>101</v>
      </c>
      <c r="U363" s="42">
        <f ca="1">IF(T363&gt;'Inputs and Outputs'!C$7,T363-'Inputs and Outputs'!C$7,0)</f>
        <v>1</v>
      </c>
      <c r="V363" s="43">
        <f ca="1">(T363*'Inputs and Outputs'!C$8)-(U363*'Inputs and Outputs'!C$9)</f>
        <v>4015</v>
      </c>
      <c r="Y363" s="44">
        <v>361</v>
      </c>
      <c r="Z363" s="42" t="s">
        <v>29</v>
      </c>
      <c r="AA363" s="42">
        <f t="shared" ca="1" si="51"/>
        <v>0.45315793081533495</v>
      </c>
      <c r="AB363" s="42">
        <f ca="1">VLOOKUP(AA363,'Inputs and Outputs'!B$24:C$33,2)</f>
        <v>2</v>
      </c>
      <c r="AC363" s="42">
        <f t="shared" ca="1" si="52"/>
        <v>0.97318910330239083</v>
      </c>
      <c r="AD363" s="42">
        <f ca="1">ROUND(_xlfn.NORM.INV(AC363,'Inputs and Outputs'!C$19,'Inputs and Outputs'!C$20),0)</f>
        <v>115</v>
      </c>
      <c r="AE363" s="42">
        <v>101</v>
      </c>
      <c r="AF363" s="42">
        <f t="shared" ca="1" si="53"/>
        <v>101</v>
      </c>
      <c r="AG363" s="42">
        <f ca="1">IF(AF363&gt;'Inputs and Outputs'!C$7,AF363-'Inputs and Outputs'!C$7,0)</f>
        <v>1</v>
      </c>
      <c r="AH363" s="43">
        <f ca="1">(AF363*'Inputs and Outputs'!C$8)-(AG363*'Inputs and Outputs'!C$10)</f>
        <v>3840</v>
      </c>
    </row>
    <row r="364" spans="1:34" x14ac:dyDescent="0.35">
      <c r="A364" s="44">
        <v>362</v>
      </c>
      <c r="B364" s="42" t="s">
        <v>24</v>
      </c>
      <c r="C364" s="42">
        <f t="shared" ca="1" si="45"/>
        <v>0.21092349242091546</v>
      </c>
      <c r="D364" s="42">
        <f ca="1">VLOOKUP(C364,'Inputs and Outputs'!B$24:C$33,2,TRUE)</f>
        <v>1</v>
      </c>
      <c r="E364" s="42">
        <f t="shared" ca="1" si="46"/>
        <v>0.25827055876245131</v>
      </c>
      <c r="F364" s="42">
        <f ca="1">ROUND(_xlfn.NORM.INV(E364,'Inputs and Outputs'!C$15,'Inputs and Outputs'!C$16),0)</f>
        <v>97</v>
      </c>
      <c r="G364" s="42">
        <v>101</v>
      </c>
      <c r="H364" s="42">
        <f t="shared" ca="1" si="47"/>
        <v>97</v>
      </c>
      <c r="I364" s="42">
        <f ca="1">IF(H364&gt;'Inputs and Outputs'!C$7,H364-'Inputs and Outputs'!C$7,0)</f>
        <v>0</v>
      </c>
      <c r="J364" s="43">
        <f ca="1">(H364*'Inputs and Outputs'!C$8)-(I364*'Inputs and Outputs'!C$9)</f>
        <v>3880</v>
      </c>
      <c r="M364" s="44">
        <v>362</v>
      </c>
      <c r="N364" s="42" t="s">
        <v>26</v>
      </c>
      <c r="O364" s="42">
        <f t="shared" ca="1" si="48"/>
        <v>0.82908925909626952</v>
      </c>
      <c r="P364" s="42">
        <f ca="1">VLOOKUP(O364,'Inputs and Outputs'!B$24:C$33,2)</f>
        <v>4</v>
      </c>
      <c r="Q364" s="42">
        <f t="shared" ca="1" si="49"/>
        <v>0.98283269338587309</v>
      </c>
      <c r="R364" s="42">
        <f ca="1">ROUND(_xlfn.NORM.INV(Q364,'Inputs and Outputs'!C$17,'Inputs and Outputs'!C$18),0)</f>
        <v>114</v>
      </c>
      <c r="S364" s="42">
        <v>101</v>
      </c>
      <c r="T364" s="42">
        <f t="shared" ca="1" si="50"/>
        <v>101</v>
      </c>
      <c r="U364" s="42">
        <f ca="1">IF(T364&gt;'Inputs and Outputs'!C$7,T364-'Inputs and Outputs'!C$7,0)</f>
        <v>1</v>
      </c>
      <c r="V364" s="43">
        <f ca="1">(T364*'Inputs and Outputs'!C$8)-(U364*'Inputs and Outputs'!C$9)</f>
        <v>4015</v>
      </c>
      <c r="Y364" s="44">
        <v>362</v>
      </c>
      <c r="Z364" s="42" t="s">
        <v>29</v>
      </c>
      <c r="AA364" s="42">
        <f t="shared" ca="1" si="51"/>
        <v>0.48037732254337917</v>
      </c>
      <c r="AB364" s="42">
        <f ca="1">VLOOKUP(AA364,'Inputs and Outputs'!B$24:C$33,2)</f>
        <v>2</v>
      </c>
      <c r="AC364" s="42">
        <f t="shared" ca="1" si="52"/>
        <v>0.1330387316674656</v>
      </c>
      <c r="AD364" s="42">
        <f ca="1">ROUND(_xlfn.NORM.INV(AC364,'Inputs and Outputs'!C$19,'Inputs and Outputs'!C$20),0)</f>
        <v>99</v>
      </c>
      <c r="AE364" s="42">
        <v>101</v>
      </c>
      <c r="AF364" s="42">
        <f t="shared" ca="1" si="53"/>
        <v>99</v>
      </c>
      <c r="AG364" s="42">
        <f ca="1">IF(AF364&gt;'Inputs and Outputs'!C$7,AF364-'Inputs and Outputs'!C$7,0)</f>
        <v>0</v>
      </c>
      <c r="AH364" s="43">
        <f ca="1">(AF364*'Inputs and Outputs'!C$8)-(AG364*'Inputs and Outputs'!C$10)</f>
        <v>3960</v>
      </c>
    </row>
    <row r="365" spans="1:34" x14ac:dyDescent="0.35">
      <c r="A365" s="44">
        <v>363</v>
      </c>
      <c r="B365" s="42" t="s">
        <v>24</v>
      </c>
      <c r="C365" s="42">
        <f t="shared" ca="1" si="45"/>
        <v>0.96452206423492082</v>
      </c>
      <c r="D365" s="42">
        <f ca="1">VLOOKUP(C365,'Inputs and Outputs'!B$24:C$33,2,TRUE)</f>
        <v>6</v>
      </c>
      <c r="E365" s="42">
        <f t="shared" ca="1" si="46"/>
        <v>0.92117215819150133</v>
      </c>
      <c r="F365" s="42">
        <f ca="1">ROUND(_xlfn.NORM.INV(E365,'Inputs and Outputs'!C$15,'Inputs and Outputs'!C$16),0)</f>
        <v>109</v>
      </c>
      <c r="G365" s="42">
        <v>101</v>
      </c>
      <c r="H365" s="42">
        <f t="shared" ca="1" si="47"/>
        <v>101</v>
      </c>
      <c r="I365" s="42">
        <f ca="1">IF(H365&gt;'Inputs and Outputs'!C$7,H365-'Inputs and Outputs'!C$7,0)</f>
        <v>1</v>
      </c>
      <c r="J365" s="43">
        <f ca="1">(H365*'Inputs and Outputs'!C$8)-(I365*'Inputs and Outputs'!C$9)</f>
        <v>4015</v>
      </c>
      <c r="M365" s="44">
        <v>363</v>
      </c>
      <c r="N365" s="42" t="s">
        <v>26</v>
      </c>
      <c r="O365" s="42">
        <f t="shared" ca="1" si="48"/>
        <v>0.51549878210017075</v>
      </c>
      <c r="P365" s="42">
        <f ca="1">VLOOKUP(O365,'Inputs and Outputs'!B$24:C$33,2)</f>
        <v>2</v>
      </c>
      <c r="Q365" s="42">
        <f t="shared" ca="1" si="49"/>
        <v>0.24060570942231529</v>
      </c>
      <c r="R365" s="42">
        <f ca="1">ROUND(_xlfn.NORM.INV(Q365,'Inputs and Outputs'!C$17,'Inputs and Outputs'!C$18),0)</f>
        <v>99</v>
      </c>
      <c r="S365" s="42">
        <v>101</v>
      </c>
      <c r="T365" s="42">
        <f t="shared" ca="1" si="50"/>
        <v>99</v>
      </c>
      <c r="U365" s="42">
        <f ca="1">IF(T365&gt;'Inputs and Outputs'!C$7,T365-'Inputs and Outputs'!C$7,0)</f>
        <v>0</v>
      </c>
      <c r="V365" s="43">
        <f ca="1">(T365*'Inputs and Outputs'!C$8)-(U365*'Inputs and Outputs'!C$9)</f>
        <v>3960</v>
      </c>
      <c r="Y365" s="44">
        <v>363</v>
      </c>
      <c r="Z365" s="42" t="s">
        <v>29</v>
      </c>
      <c r="AA365" s="42">
        <f t="shared" ca="1" si="51"/>
        <v>0.86942506277961273</v>
      </c>
      <c r="AB365" s="42">
        <f ca="1">VLOOKUP(AA365,'Inputs and Outputs'!B$24:C$33,2)</f>
        <v>5</v>
      </c>
      <c r="AC365" s="42">
        <f t="shared" ca="1" si="52"/>
        <v>0.24128074711510372</v>
      </c>
      <c r="AD365" s="42">
        <f ca="1">ROUND(_xlfn.NORM.INV(AC365,'Inputs and Outputs'!C$19,'Inputs and Outputs'!C$20),0)</f>
        <v>101</v>
      </c>
      <c r="AE365" s="42">
        <v>101</v>
      </c>
      <c r="AF365" s="42">
        <f t="shared" ca="1" si="53"/>
        <v>101</v>
      </c>
      <c r="AG365" s="42">
        <f ca="1">IF(AF365&gt;'Inputs and Outputs'!C$7,AF365-'Inputs and Outputs'!C$7,0)</f>
        <v>1</v>
      </c>
      <c r="AH365" s="43">
        <f ca="1">(AF365*'Inputs and Outputs'!C$8)-(AG365*'Inputs and Outputs'!C$10)</f>
        <v>3840</v>
      </c>
    </row>
    <row r="366" spans="1:34" x14ac:dyDescent="0.35">
      <c r="A366" s="44">
        <v>364</v>
      </c>
      <c r="B366" s="42" t="s">
        <v>24</v>
      </c>
      <c r="C366" s="42">
        <f t="shared" ca="1" si="45"/>
        <v>0.2023496059112555</v>
      </c>
      <c r="D366" s="42">
        <f ca="1">VLOOKUP(C366,'Inputs and Outputs'!B$24:C$33,2,TRUE)</f>
        <v>1</v>
      </c>
      <c r="E366" s="42">
        <f t="shared" ca="1" si="46"/>
        <v>0.18652041086607363</v>
      </c>
      <c r="F366" s="42">
        <f ca="1">ROUND(_xlfn.NORM.INV(E366,'Inputs and Outputs'!C$15,'Inputs and Outputs'!C$16),0)</f>
        <v>96</v>
      </c>
      <c r="G366" s="42">
        <v>101</v>
      </c>
      <c r="H366" s="42">
        <f t="shared" ca="1" si="47"/>
        <v>96</v>
      </c>
      <c r="I366" s="42">
        <f ca="1">IF(H366&gt;'Inputs and Outputs'!C$7,H366-'Inputs and Outputs'!C$7,0)</f>
        <v>0</v>
      </c>
      <c r="J366" s="43">
        <f ca="1">(H366*'Inputs and Outputs'!C$8)-(I366*'Inputs and Outputs'!C$9)</f>
        <v>3840</v>
      </c>
      <c r="M366" s="44">
        <v>364</v>
      </c>
      <c r="N366" s="42" t="s">
        <v>26</v>
      </c>
      <c r="O366" s="42">
        <f t="shared" ca="1" si="48"/>
        <v>4.9705864610812833E-2</v>
      </c>
      <c r="P366" s="42">
        <f ca="1">VLOOKUP(O366,'Inputs and Outputs'!B$24:C$33,2)</f>
        <v>0</v>
      </c>
      <c r="Q366" s="42">
        <f t="shared" ca="1" si="49"/>
        <v>0.83898721053473202</v>
      </c>
      <c r="R366" s="42">
        <f ca="1">ROUND(_xlfn.NORM.INV(Q366,'Inputs and Outputs'!C$17,'Inputs and Outputs'!C$18),0)</f>
        <v>108</v>
      </c>
      <c r="S366" s="42">
        <v>101</v>
      </c>
      <c r="T366" s="42">
        <f t="shared" ca="1" si="50"/>
        <v>101</v>
      </c>
      <c r="U366" s="42">
        <f ca="1">IF(T366&gt;'Inputs and Outputs'!C$7,T366-'Inputs and Outputs'!C$7,0)</f>
        <v>1</v>
      </c>
      <c r="V366" s="43">
        <f ca="1">(T366*'Inputs and Outputs'!C$8)-(U366*'Inputs and Outputs'!C$9)</f>
        <v>4015</v>
      </c>
      <c r="Y366" s="44">
        <v>364</v>
      </c>
      <c r="Z366" s="42" t="s">
        <v>29</v>
      </c>
      <c r="AA366" s="42">
        <f t="shared" ca="1" si="51"/>
        <v>0.27055507863053097</v>
      </c>
      <c r="AB366" s="42">
        <f ca="1">VLOOKUP(AA366,'Inputs and Outputs'!B$24:C$33,2)</f>
        <v>1</v>
      </c>
      <c r="AC366" s="42">
        <f t="shared" ca="1" si="52"/>
        <v>0.50055367064941836</v>
      </c>
      <c r="AD366" s="42">
        <f ca="1">ROUND(_xlfn.NORM.INV(AC366,'Inputs and Outputs'!C$19,'Inputs and Outputs'!C$20),0)</f>
        <v>105</v>
      </c>
      <c r="AE366" s="42">
        <v>101</v>
      </c>
      <c r="AF366" s="42">
        <f t="shared" ca="1" si="53"/>
        <v>101</v>
      </c>
      <c r="AG366" s="42">
        <f ca="1">IF(AF366&gt;'Inputs and Outputs'!C$7,AF366-'Inputs and Outputs'!C$7,0)</f>
        <v>1</v>
      </c>
      <c r="AH366" s="43">
        <f ca="1">(AF366*'Inputs and Outputs'!C$8)-(AG366*'Inputs and Outputs'!C$10)</f>
        <v>3840</v>
      </c>
    </row>
    <row r="367" spans="1:34" x14ac:dyDescent="0.35">
      <c r="A367" s="44">
        <v>365</v>
      </c>
      <c r="B367" s="42" t="s">
        <v>24</v>
      </c>
      <c r="C367" s="42">
        <f t="shared" ca="1" si="45"/>
        <v>0.8264722316696409</v>
      </c>
      <c r="D367" s="42">
        <f ca="1">VLOOKUP(C367,'Inputs and Outputs'!B$24:C$33,2,TRUE)</f>
        <v>4</v>
      </c>
      <c r="E367" s="42">
        <f t="shared" ca="1" si="46"/>
        <v>0.77226542111404539</v>
      </c>
      <c r="F367" s="42">
        <f ca="1">ROUND(_xlfn.NORM.INV(E367,'Inputs and Outputs'!C$15,'Inputs and Outputs'!C$16),0)</f>
        <v>105</v>
      </c>
      <c r="G367" s="42">
        <v>101</v>
      </c>
      <c r="H367" s="42">
        <f t="shared" ca="1" si="47"/>
        <v>101</v>
      </c>
      <c r="I367" s="42">
        <f ca="1">IF(H367&gt;'Inputs and Outputs'!C$7,H367-'Inputs and Outputs'!C$7,0)</f>
        <v>1</v>
      </c>
      <c r="J367" s="43">
        <f ca="1">(H367*'Inputs and Outputs'!C$8)-(I367*'Inputs and Outputs'!C$9)</f>
        <v>4015</v>
      </c>
      <c r="M367" s="44">
        <v>365</v>
      </c>
      <c r="N367" s="42" t="s">
        <v>26</v>
      </c>
      <c r="O367" s="42">
        <f t="shared" ca="1" si="48"/>
        <v>3.9285243889217614E-2</v>
      </c>
      <c r="P367" s="42">
        <f ca="1">VLOOKUP(O367,'Inputs and Outputs'!B$24:C$33,2)</f>
        <v>0</v>
      </c>
      <c r="Q367" s="42">
        <f t="shared" ca="1" si="49"/>
        <v>0.79557575091628119</v>
      </c>
      <c r="R367" s="42">
        <f ca="1">ROUND(_xlfn.NORM.INV(Q367,'Inputs and Outputs'!C$17,'Inputs and Outputs'!C$18),0)</f>
        <v>107</v>
      </c>
      <c r="S367" s="42">
        <v>101</v>
      </c>
      <c r="T367" s="42">
        <f t="shared" ca="1" si="50"/>
        <v>101</v>
      </c>
      <c r="U367" s="42">
        <f ca="1">IF(T367&gt;'Inputs and Outputs'!C$7,T367-'Inputs and Outputs'!C$7,0)</f>
        <v>1</v>
      </c>
      <c r="V367" s="43">
        <f ca="1">(T367*'Inputs and Outputs'!C$8)-(U367*'Inputs and Outputs'!C$9)</f>
        <v>4015</v>
      </c>
      <c r="Y367" s="44">
        <v>365</v>
      </c>
      <c r="Z367" s="42" t="s">
        <v>29</v>
      </c>
      <c r="AA367" s="42">
        <f t="shared" ca="1" si="51"/>
        <v>0.63751240465653258</v>
      </c>
      <c r="AB367" s="42">
        <f ca="1">VLOOKUP(AA367,'Inputs and Outputs'!B$24:C$33,2)</f>
        <v>3</v>
      </c>
      <c r="AC367" s="42">
        <f t="shared" ca="1" si="52"/>
        <v>0.99864378120262165</v>
      </c>
      <c r="AD367" s="42">
        <f ca="1">ROUND(_xlfn.NORM.INV(AC367,'Inputs and Outputs'!C$19,'Inputs and Outputs'!C$20),0)</f>
        <v>120</v>
      </c>
      <c r="AE367" s="42">
        <v>101</v>
      </c>
      <c r="AF367" s="42">
        <f t="shared" ca="1" si="53"/>
        <v>101</v>
      </c>
      <c r="AG367" s="42">
        <f ca="1">IF(AF367&gt;'Inputs and Outputs'!C$7,AF367-'Inputs and Outputs'!C$7,0)</f>
        <v>1</v>
      </c>
      <c r="AH367" s="43">
        <f ca="1">(AF367*'Inputs and Outputs'!C$8)-(AG367*'Inputs and Outputs'!C$10)</f>
        <v>3840</v>
      </c>
    </row>
    <row r="368" spans="1:34" x14ac:dyDescent="0.35">
      <c r="A368" s="44">
        <v>366</v>
      </c>
      <c r="B368" s="42" t="s">
        <v>24</v>
      </c>
      <c r="C368" s="42">
        <f t="shared" ca="1" si="45"/>
        <v>0.40547531938425208</v>
      </c>
      <c r="D368" s="42">
        <f ca="1">VLOOKUP(C368,'Inputs and Outputs'!B$24:C$33,2,TRUE)</f>
        <v>2</v>
      </c>
      <c r="E368" s="42">
        <f t="shared" ca="1" si="46"/>
        <v>0.94010927836682256</v>
      </c>
      <c r="F368" s="42">
        <f ca="1">ROUND(_xlfn.NORM.INV(E368,'Inputs and Outputs'!C$15,'Inputs and Outputs'!C$16),0)</f>
        <v>110</v>
      </c>
      <c r="G368" s="42">
        <v>101</v>
      </c>
      <c r="H368" s="42">
        <f t="shared" ca="1" si="47"/>
        <v>101</v>
      </c>
      <c r="I368" s="42">
        <f ca="1">IF(H368&gt;'Inputs and Outputs'!C$7,H368-'Inputs and Outputs'!C$7,0)</f>
        <v>1</v>
      </c>
      <c r="J368" s="43">
        <f ca="1">(H368*'Inputs and Outputs'!C$8)-(I368*'Inputs and Outputs'!C$9)</f>
        <v>4015</v>
      </c>
      <c r="M368" s="44">
        <v>366</v>
      </c>
      <c r="N368" s="42" t="s">
        <v>26</v>
      </c>
      <c r="O368" s="42">
        <f t="shared" ca="1" si="48"/>
        <v>3.3526741075802335E-2</v>
      </c>
      <c r="P368" s="42">
        <f ca="1">VLOOKUP(O368,'Inputs and Outputs'!B$24:C$33,2)</f>
        <v>0</v>
      </c>
      <c r="Q368" s="42">
        <f t="shared" ca="1" si="49"/>
        <v>0.79879804127503995</v>
      </c>
      <c r="R368" s="42">
        <f ca="1">ROUND(_xlfn.NORM.INV(Q368,'Inputs and Outputs'!C$17,'Inputs and Outputs'!C$18),0)</f>
        <v>107</v>
      </c>
      <c r="S368" s="42">
        <v>101</v>
      </c>
      <c r="T368" s="42">
        <f t="shared" ca="1" si="50"/>
        <v>101</v>
      </c>
      <c r="U368" s="42">
        <f ca="1">IF(T368&gt;'Inputs and Outputs'!C$7,T368-'Inputs and Outputs'!C$7,0)</f>
        <v>1</v>
      </c>
      <c r="V368" s="43">
        <f ca="1">(T368*'Inputs and Outputs'!C$8)-(U368*'Inputs and Outputs'!C$9)</f>
        <v>4015</v>
      </c>
      <c r="Y368" s="44">
        <v>366</v>
      </c>
      <c r="Z368" s="42" t="s">
        <v>29</v>
      </c>
      <c r="AA368" s="42">
        <f t="shared" ca="1" si="51"/>
        <v>0.96919139374329122</v>
      </c>
      <c r="AB368" s="42">
        <f ca="1">VLOOKUP(AA368,'Inputs and Outputs'!B$24:C$33,2)</f>
        <v>6</v>
      </c>
      <c r="AC368" s="42">
        <f t="shared" ca="1" si="52"/>
        <v>0.63791756988014769</v>
      </c>
      <c r="AD368" s="42">
        <f ca="1">ROUND(_xlfn.NORM.INV(AC368,'Inputs and Outputs'!C$19,'Inputs and Outputs'!C$20),0)</f>
        <v>107</v>
      </c>
      <c r="AE368" s="42">
        <v>101</v>
      </c>
      <c r="AF368" s="42">
        <f t="shared" ca="1" si="53"/>
        <v>101</v>
      </c>
      <c r="AG368" s="42">
        <f ca="1">IF(AF368&gt;'Inputs and Outputs'!C$7,AF368-'Inputs and Outputs'!C$7,0)</f>
        <v>1</v>
      </c>
      <c r="AH368" s="43">
        <f ca="1">(AF368*'Inputs and Outputs'!C$8)-(AG368*'Inputs and Outputs'!C$10)</f>
        <v>3840</v>
      </c>
    </row>
    <row r="369" spans="1:34" x14ac:dyDescent="0.35">
      <c r="A369" s="44">
        <v>367</v>
      </c>
      <c r="B369" s="42" t="s">
        <v>24</v>
      </c>
      <c r="C369" s="42">
        <f t="shared" ca="1" si="45"/>
        <v>0.60323858705883138</v>
      </c>
      <c r="D369" s="42">
        <f ca="1">VLOOKUP(C369,'Inputs and Outputs'!B$24:C$33,2,TRUE)</f>
        <v>3</v>
      </c>
      <c r="E369" s="42">
        <f t="shared" ca="1" si="46"/>
        <v>0.45231509605513187</v>
      </c>
      <c r="F369" s="42">
        <f ca="1">ROUND(_xlfn.NORM.INV(E369,'Inputs and Outputs'!C$15,'Inputs and Outputs'!C$16),0)</f>
        <v>100</v>
      </c>
      <c r="G369" s="42">
        <v>101</v>
      </c>
      <c r="H369" s="42">
        <f t="shared" ca="1" si="47"/>
        <v>100</v>
      </c>
      <c r="I369" s="42">
        <f ca="1">IF(H369&gt;'Inputs and Outputs'!C$7,H369-'Inputs and Outputs'!C$7,0)</f>
        <v>0</v>
      </c>
      <c r="J369" s="43">
        <f ca="1">(H369*'Inputs and Outputs'!C$8)-(I369*'Inputs and Outputs'!C$9)</f>
        <v>4000</v>
      </c>
      <c r="M369" s="44">
        <v>367</v>
      </c>
      <c r="N369" s="42" t="s">
        <v>26</v>
      </c>
      <c r="O369" s="42">
        <f t="shared" ca="1" si="48"/>
        <v>0.32174959906692824</v>
      </c>
      <c r="P369" s="42">
        <f ca="1">VLOOKUP(O369,'Inputs and Outputs'!B$24:C$33,2)</f>
        <v>1</v>
      </c>
      <c r="Q369" s="42">
        <f t="shared" ca="1" si="49"/>
        <v>0.62767993817460244</v>
      </c>
      <c r="R369" s="42">
        <f ca="1">ROUND(_xlfn.NORM.INV(Q369,'Inputs and Outputs'!C$17,'Inputs and Outputs'!C$18),0)</f>
        <v>105</v>
      </c>
      <c r="S369" s="42">
        <v>101</v>
      </c>
      <c r="T369" s="42">
        <f t="shared" ca="1" si="50"/>
        <v>101</v>
      </c>
      <c r="U369" s="42">
        <f ca="1">IF(T369&gt;'Inputs and Outputs'!C$7,T369-'Inputs and Outputs'!C$7,0)</f>
        <v>1</v>
      </c>
      <c r="V369" s="43">
        <f ca="1">(T369*'Inputs and Outputs'!C$8)-(U369*'Inputs and Outputs'!C$9)</f>
        <v>4015</v>
      </c>
      <c r="Y369" s="44">
        <v>367</v>
      </c>
      <c r="Z369" s="42" t="s">
        <v>29</v>
      </c>
      <c r="AA369" s="42">
        <f t="shared" ca="1" si="51"/>
        <v>0.48165167323362501</v>
      </c>
      <c r="AB369" s="42">
        <f ca="1">VLOOKUP(AA369,'Inputs and Outputs'!B$24:C$33,2)</f>
        <v>2</v>
      </c>
      <c r="AC369" s="42">
        <f t="shared" ca="1" si="52"/>
        <v>0.8012634929338327</v>
      </c>
      <c r="AD369" s="42">
        <f ca="1">ROUND(_xlfn.NORM.INV(AC369,'Inputs and Outputs'!C$19,'Inputs and Outputs'!C$20),0)</f>
        <v>109</v>
      </c>
      <c r="AE369" s="42">
        <v>101</v>
      </c>
      <c r="AF369" s="42">
        <f t="shared" ca="1" si="53"/>
        <v>101</v>
      </c>
      <c r="AG369" s="42">
        <f ca="1">IF(AF369&gt;'Inputs and Outputs'!C$7,AF369-'Inputs and Outputs'!C$7,0)</f>
        <v>1</v>
      </c>
      <c r="AH369" s="43">
        <f ca="1">(AF369*'Inputs and Outputs'!C$8)-(AG369*'Inputs and Outputs'!C$10)</f>
        <v>3840</v>
      </c>
    </row>
    <row r="370" spans="1:34" x14ac:dyDescent="0.35">
      <c r="A370" s="44">
        <v>368</v>
      </c>
      <c r="B370" s="42" t="s">
        <v>24</v>
      </c>
      <c r="C370" s="42">
        <f t="shared" ca="1" si="45"/>
        <v>0.92984390200326517</v>
      </c>
      <c r="D370" s="42">
        <f ca="1">VLOOKUP(C370,'Inputs and Outputs'!B$24:C$33,2,TRUE)</f>
        <v>5</v>
      </c>
      <c r="E370" s="42">
        <f t="shared" ca="1" si="46"/>
        <v>0.17649845645419449</v>
      </c>
      <c r="F370" s="42">
        <f ca="1">ROUND(_xlfn.NORM.INV(E370,'Inputs and Outputs'!C$15,'Inputs and Outputs'!C$16),0)</f>
        <v>95</v>
      </c>
      <c r="G370" s="42">
        <v>101</v>
      </c>
      <c r="H370" s="42">
        <f t="shared" ca="1" si="47"/>
        <v>95</v>
      </c>
      <c r="I370" s="42">
        <f ca="1">IF(H370&gt;'Inputs and Outputs'!C$7,H370-'Inputs and Outputs'!C$7,0)</f>
        <v>0</v>
      </c>
      <c r="J370" s="43">
        <f ca="1">(H370*'Inputs and Outputs'!C$8)-(I370*'Inputs and Outputs'!C$9)</f>
        <v>3800</v>
      </c>
      <c r="M370" s="44">
        <v>368</v>
      </c>
      <c r="N370" s="42" t="s">
        <v>26</v>
      </c>
      <c r="O370" s="42">
        <f t="shared" ca="1" si="48"/>
        <v>0.34003146265322659</v>
      </c>
      <c r="P370" s="42">
        <f ca="1">VLOOKUP(O370,'Inputs and Outputs'!B$24:C$33,2)</f>
        <v>1</v>
      </c>
      <c r="Q370" s="42">
        <f t="shared" ca="1" si="49"/>
        <v>0.3991142256697251</v>
      </c>
      <c r="R370" s="42">
        <f ca="1">ROUND(_xlfn.NORM.INV(Q370,'Inputs and Outputs'!C$17,'Inputs and Outputs'!C$18),0)</f>
        <v>102</v>
      </c>
      <c r="S370" s="42">
        <v>101</v>
      </c>
      <c r="T370" s="42">
        <f t="shared" ca="1" si="50"/>
        <v>101</v>
      </c>
      <c r="U370" s="42">
        <f ca="1">IF(T370&gt;'Inputs and Outputs'!C$7,T370-'Inputs and Outputs'!C$7,0)</f>
        <v>1</v>
      </c>
      <c r="V370" s="43">
        <f ca="1">(T370*'Inputs and Outputs'!C$8)-(U370*'Inputs and Outputs'!C$9)</f>
        <v>4015</v>
      </c>
      <c r="Y370" s="44">
        <v>368</v>
      </c>
      <c r="Z370" s="42" t="s">
        <v>29</v>
      </c>
      <c r="AA370" s="42">
        <f t="shared" ca="1" si="51"/>
        <v>0.20057340497629272</v>
      </c>
      <c r="AB370" s="42">
        <f ca="1">VLOOKUP(AA370,'Inputs and Outputs'!B$24:C$33,2)</f>
        <v>1</v>
      </c>
      <c r="AC370" s="42">
        <f t="shared" ca="1" si="52"/>
        <v>0.85236984087716083</v>
      </c>
      <c r="AD370" s="42">
        <f ca="1">ROUND(_xlfn.NORM.INV(AC370,'Inputs and Outputs'!C$19,'Inputs and Outputs'!C$20),0)</f>
        <v>110</v>
      </c>
      <c r="AE370" s="42">
        <v>101</v>
      </c>
      <c r="AF370" s="42">
        <f t="shared" ca="1" si="53"/>
        <v>101</v>
      </c>
      <c r="AG370" s="42">
        <f ca="1">IF(AF370&gt;'Inputs and Outputs'!C$7,AF370-'Inputs and Outputs'!C$7,0)</f>
        <v>1</v>
      </c>
      <c r="AH370" s="43">
        <f ca="1">(AF370*'Inputs and Outputs'!C$8)-(AG370*'Inputs and Outputs'!C$10)</f>
        <v>3840</v>
      </c>
    </row>
    <row r="371" spans="1:34" x14ac:dyDescent="0.35">
      <c r="A371" s="44">
        <v>369</v>
      </c>
      <c r="B371" s="42" t="s">
        <v>24</v>
      </c>
      <c r="C371" s="42">
        <f t="shared" ca="1" si="45"/>
        <v>0.21208091825216346</v>
      </c>
      <c r="D371" s="42">
        <f ca="1">VLOOKUP(C371,'Inputs and Outputs'!B$24:C$33,2,TRUE)</f>
        <v>1</v>
      </c>
      <c r="E371" s="42">
        <f t="shared" ca="1" si="46"/>
        <v>0.78735432156003915</v>
      </c>
      <c r="F371" s="42">
        <f ca="1">ROUND(_xlfn.NORM.INV(E371,'Inputs and Outputs'!C$15,'Inputs and Outputs'!C$16),0)</f>
        <v>106</v>
      </c>
      <c r="G371" s="42">
        <v>101</v>
      </c>
      <c r="H371" s="42">
        <f t="shared" ca="1" si="47"/>
        <v>101</v>
      </c>
      <c r="I371" s="42">
        <f ca="1">IF(H371&gt;'Inputs and Outputs'!C$7,H371-'Inputs and Outputs'!C$7,0)</f>
        <v>1</v>
      </c>
      <c r="J371" s="43">
        <f ca="1">(H371*'Inputs and Outputs'!C$8)-(I371*'Inputs and Outputs'!C$9)</f>
        <v>4015</v>
      </c>
      <c r="M371" s="44">
        <v>369</v>
      </c>
      <c r="N371" s="42" t="s">
        <v>26</v>
      </c>
      <c r="O371" s="42">
        <f t="shared" ca="1" si="48"/>
        <v>0.67966748529071885</v>
      </c>
      <c r="P371" s="42">
        <f ca="1">VLOOKUP(O371,'Inputs and Outputs'!B$24:C$33,2)</f>
        <v>3</v>
      </c>
      <c r="Q371" s="42">
        <f t="shared" ca="1" si="49"/>
        <v>0.11368863089857317</v>
      </c>
      <c r="R371" s="42">
        <f ca="1">ROUND(_xlfn.NORM.INV(Q371,'Inputs and Outputs'!C$17,'Inputs and Outputs'!C$18),0)</f>
        <v>97</v>
      </c>
      <c r="S371" s="42">
        <v>101</v>
      </c>
      <c r="T371" s="42">
        <f t="shared" ca="1" si="50"/>
        <v>97</v>
      </c>
      <c r="U371" s="42">
        <f ca="1">IF(T371&gt;'Inputs and Outputs'!C$7,T371-'Inputs and Outputs'!C$7,0)</f>
        <v>0</v>
      </c>
      <c r="V371" s="43">
        <f ca="1">(T371*'Inputs and Outputs'!C$8)-(U371*'Inputs and Outputs'!C$9)</f>
        <v>3880</v>
      </c>
      <c r="Y371" s="44">
        <v>369</v>
      </c>
      <c r="Z371" s="42" t="s">
        <v>29</v>
      </c>
      <c r="AA371" s="42">
        <f t="shared" ca="1" si="51"/>
        <v>0.63663219707075669</v>
      </c>
      <c r="AB371" s="42">
        <f ca="1">VLOOKUP(AA371,'Inputs and Outputs'!B$24:C$33,2)</f>
        <v>3</v>
      </c>
      <c r="AC371" s="42">
        <f t="shared" ca="1" si="52"/>
        <v>0.40785790965200608</v>
      </c>
      <c r="AD371" s="42">
        <f ca="1">ROUND(_xlfn.NORM.INV(AC371,'Inputs and Outputs'!C$19,'Inputs and Outputs'!C$20),0)</f>
        <v>104</v>
      </c>
      <c r="AE371" s="42">
        <v>101</v>
      </c>
      <c r="AF371" s="42">
        <f t="shared" ca="1" si="53"/>
        <v>101</v>
      </c>
      <c r="AG371" s="42">
        <f ca="1">IF(AF371&gt;'Inputs and Outputs'!C$7,AF371-'Inputs and Outputs'!C$7,0)</f>
        <v>1</v>
      </c>
      <c r="AH371" s="43">
        <f ca="1">(AF371*'Inputs and Outputs'!C$8)-(AG371*'Inputs and Outputs'!C$10)</f>
        <v>3840</v>
      </c>
    </row>
    <row r="372" spans="1:34" x14ac:dyDescent="0.35">
      <c r="A372" s="44">
        <v>370</v>
      </c>
      <c r="B372" s="42" t="s">
        <v>24</v>
      </c>
      <c r="C372" s="42">
        <f t="shared" ca="1" si="45"/>
        <v>0.47652268296265554</v>
      </c>
      <c r="D372" s="42">
        <f ca="1">VLOOKUP(C372,'Inputs and Outputs'!B$24:C$33,2,TRUE)</f>
        <v>2</v>
      </c>
      <c r="E372" s="42">
        <f t="shared" ca="1" si="46"/>
        <v>0.15648111605458515</v>
      </c>
      <c r="F372" s="42">
        <f ca="1">ROUND(_xlfn.NORM.INV(E372,'Inputs and Outputs'!C$15,'Inputs and Outputs'!C$16),0)</f>
        <v>95</v>
      </c>
      <c r="G372" s="42">
        <v>101</v>
      </c>
      <c r="H372" s="42">
        <f t="shared" ca="1" si="47"/>
        <v>95</v>
      </c>
      <c r="I372" s="42">
        <f ca="1">IF(H372&gt;'Inputs and Outputs'!C$7,H372-'Inputs and Outputs'!C$7,0)</f>
        <v>0</v>
      </c>
      <c r="J372" s="43">
        <f ca="1">(H372*'Inputs and Outputs'!C$8)-(I372*'Inputs and Outputs'!C$9)</f>
        <v>3800</v>
      </c>
      <c r="M372" s="44">
        <v>370</v>
      </c>
      <c r="N372" s="42" t="s">
        <v>26</v>
      </c>
      <c r="O372" s="42">
        <f t="shared" ca="1" si="48"/>
        <v>0.75496108048203248</v>
      </c>
      <c r="P372" s="42">
        <f ca="1">VLOOKUP(O372,'Inputs and Outputs'!B$24:C$33,2)</f>
        <v>4</v>
      </c>
      <c r="Q372" s="42">
        <f t="shared" ca="1" si="49"/>
        <v>0.90771637314530129</v>
      </c>
      <c r="R372" s="42">
        <f ca="1">ROUND(_xlfn.NORM.INV(Q372,'Inputs and Outputs'!C$17,'Inputs and Outputs'!C$18),0)</f>
        <v>110</v>
      </c>
      <c r="S372" s="42">
        <v>101</v>
      </c>
      <c r="T372" s="42">
        <f t="shared" ca="1" si="50"/>
        <v>101</v>
      </c>
      <c r="U372" s="42">
        <f ca="1">IF(T372&gt;'Inputs and Outputs'!C$7,T372-'Inputs and Outputs'!C$7,0)</f>
        <v>1</v>
      </c>
      <c r="V372" s="43">
        <f ca="1">(T372*'Inputs and Outputs'!C$8)-(U372*'Inputs and Outputs'!C$9)</f>
        <v>4015</v>
      </c>
      <c r="Y372" s="44">
        <v>370</v>
      </c>
      <c r="Z372" s="42" t="s">
        <v>29</v>
      </c>
      <c r="AA372" s="42">
        <f t="shared" ca="1" si="51"/>
        <v>0.89754467462285947</v>
      </c>
      <c r="AB372" s="42">
        <f ca="1">VLOOKUP(AA372,'Inputs and Outputs'!B$24:C$33,2)</f>
        <v>5</v>
      </c>
      <c r="AC372" s="42">
        <f t="shared" ca="1" si="52"/>
        <v>0.4340807838283095</v>
      </c>
      <c r="AD372" s="42">
        <f ca="1">ROUND(_xlfn.NORM.INV(AC372,'Inputs and Outputs'!C$19,'Inputs and Outputs'!C$20),0)</f>
        <v>104</v>
      </c>
      <c r="AE372" s="42">
        <v>101</v>
      </c>
      <c r="AF372" s="42">
        <f t="shared" ca="1" si="53"/>
        <v>101</v>
      </c>
      <c r="AG372" s="42">
        <f ca="1">IF(AF372&gt;'Inputs and Outputs'!C$7,AF372-'Inputs and Outputs'!C$7,0)</f>
        <v>1</v>
      </c>
      <c r="AH372" s="43">
        <f ca="1">(AF372*'Inputs and Outputs'!C$8)-(AG372*'Inputs and Outputs'!C$10)</f>
        <v>3840</v>
      </c>
    </row>
    <row r="373" spans="1:34" x14ac:dyDescent="0.35">
      <c r="A373" s="44">
        <v>371</v>
      </c>
      <c r="B373" s="42" t="s">
        <v>24</v>
      </c>
      <c r="C373" s="42">
        <f t="shared" ca="1" si="45"/>
        <v>0.49064488718247079</v>
      </c>
      <c r="D373" s="42">
        <f ca="1">VLOOKUP(C373,'Inputs and Outputs'!B$24:C$33,2,TRUE)</f>
        <v>2</v>
      </c>
      <c r="E373" s="42">
        <f t="shared" ca="1" si="46"/>
        <v>0.1759958796883021</v>
      </c>
      <c r="F373" s="42">
        <f ca="1">ROUND(_xlfn.NORM.INV(E373,'Inputs and Outputs'!C$15,'Inputs and Outputs'!C$16),0)</f>
        <v>95</v>
      </c>
      <c r="G373" s="42">
        <v>101</v>
      </c>
      <c r="H373" s="42">
        <f t="shared" ca="1" si="47"/>
        <v>95</v>
      </c>
      <c r="I373" s="42">
        <f ca="1">IF(H373&gt;'Inputs and Outputs'!C$7,H373-'Inputs and Outputs'!C$7,0)</f>
        <v>0</v>
      </c>
      <c r="J373" s="43">
        <f ca="1">(H373*'Inputs and Outputs'!C$8)-(I373*'Inputs and Outputs'!C$9)</f>
        <v>3800</v>
      </c>
      <c r="M373" s="44">
        <v>371</v>
      </c>
      <c r="N373" s="42" t="s">
        <v>26</v>
      </c>
      <c r="O373" s="42">
        <f t="shared" ca="1" si="48"/>
        <v>0.53331240276911385</v>
      </c>
      <c r="P373" s="42">
        <f ca="1">VLOOKUP(O373,'Inputs and Outputs'!B$24:C$33,2)</f>
        <v>2</v>
      </c>
      <c r="Q373" s="42">
        <f t="shared" ca="1" si="49"/>
        <v>7.4872681657629281E-2</v>
      </c>
      <c r="R373" s="42">
        <f ca="1">ROUND(_xlfn.NORM.INV(Q373,'Inputs and Outputs'!C$17,'Inputs and Outputs'!C$18),0)</f>
        <v>96</v>
      </c>
      <c r="S373" s="42">
        <v>101</v>
      </c>
      <c r="T373" s="42">
        <f t="shared" ca="1" si="50"/>
        <v>96</v>
      </c>
      <c r="U373" s="42">
        <f ca="1">IF(T373&gt;'Inputs and Outputs'!C$7,T373-'Inputs and Outputs'!C$7,0)</f>
        <v>0</v>
      </c>
      <c r="V373" s="43">
        <f ca="1">(T373*'Inputs and Outputs'!C$8)-(U373*'Inputs and Outputs'!C$9)</f>
        <v>3840</v>
      </c>
      <c r="Y373" s="44">
        <v>371</v>
      </c>
      <c r="Z373" s="42" t="s">
        <v>29</v>
      </c>
      <c r="AA373" s="42">
        <f t="shared" ca="1" si="51"/>
        <v>0.65722121780486309</v>
      </c>
      <c r="AB373" s="42">
        <f ca="1">VLOOKUP(AA373,'Inputs and Outputs'!B$24:C$33,2)</f>
        <v>3</v>
      </c>
      <c r="AC373" s="42">
        <f t="shared" ca="1" si="52"/>
        <v>0.38655848394401371</v>
      </c>
      <c r="AD373" s="42">
        <f ca="1">ROUND(_xlfn.NORM.INV(AC373,'Inputs and Outputs'!C$19,'Inputs and Outputs'!C$20),0)</f>
        <v>104</v>
      </c>
      <c r="AE373" s="42">
        <v>101</v>
      </c>
      <c r="AF373" s="42">
        <f t="shared" ca="1" si="53"/>
        <v>101</v>
      </c>
      <c r="AG373" s="42">
        <f ca="1">IF(AF373&gt;'Inputs and Outputs'!C$7,AF373-'Inputs and Outputs'!C$7,0)</f>
        <v>1</v>
      </c>
      <c r="AH373" s="43">
        <f ca="1">(AF373*'Inputs and Outputs'!C$8)-(AG373*'Inputs and Outputs'!C$10)</f>
        <v>3840</v>
      </c>
    </row>
    <row r="374" spans="1:34" x14ac:dyDescent="0.35">
      <c r="A374" s="44">
        <v>372</v>
      </c>
      <c r="B374" s="42" t="s">
        <v>24</v>
      </c>
      <c r="C374" s="42">
        <f t="shared" ca="1" si="45"/>
        <v>0.15729500194758139</v>
      </c>
      <c r="D374" s="42">
        <f ca="1">VLOOKUP(C374,'Inputs and Outputs'!B$24:C$33,2,TRUE)</f>
        <v>0</v>
      </c>
      <c r="E374" s="42">
        <f t="shared" ca="1" si="46"/>
        <v>0.77302865826251421</v>
      </c>
      <c r="F374" s="42">
        <f ca="1">ROUND(_xlfn.NORM.INV(E374,'Inputs and Outputs'!C$15,'Inputs and Outputs'!C$16),0)</f>
        <v>105</v>
      </c>
      <c r="G374" s="42">
        <v>101</v>
      </c>
      <c r="H374" s="42">
        <f t="shared" ca="1" si="47"/>
        <v>101</v>
      </c>
      <c r="I374" s="42">
        <f ca="1">IF(H374&gt;'Inputs and Outputs'!C$7,H374-'Inputs and Outputs'!C$7,0)</f>
        <v>1</v>
      </c>
      <c r="J374" s="43">
        <f ca="1">(H374*'Inputs and Outputs'!C$8)-(I374*'Inputs and Outputs'!C$9)</f>
        <v>4015</v>
      </c>
      <c r="M374" s="44">
        <v>372</v>
      </c>
      <c r="N374" s="42" t="s">
        <v>26</v>
      </c>
      <c r="O374" s="42">
        <f t="shared" ca="1" si="48"/>
        <v>0.18456151701228241</v>
      </c>
      <c r="P374" s="42">
        <f ca="1">VLOOKUP(O374,'Inputs and Outputs'!B$24:C$33,2)</f>
        <v>1</v>
      </c>
      <c r="Q374" s="42">
        <f t="shared" ca="1" si="49"/>
        <v>0.32762815306122917</v>
      </c>
      <c r="R374" s="42">
        <f ca="1">ROUND(_xlfn.NORM.INV(Q374,'Inputs and Outputs'!C$17,'Inputs and Outputs'!C$18),0)</f>
        <v>101</v>
      </c>
      <c r="S374" s="42">
        <v>101</v>
      </c>
      <c r="T374" s="42">
        <f t="shared" ca="1" si="50"/>
        <v>101</v>
      </c>
      <c r="U374" s="42">
        <f ca="1">IF(T374&gt;'Inputs and Outputs'!C$7,T374-'Inputs and Outputs'!C$7,0)</f>
        <v>1</v>
      </c>
      <c r="V374" s="43">
        <f ca="1">(T374*'Inputs and Outputs'!C$8)-(U374*'Inputs and Outputs'!C$9)</f>
        <v>4015</v>
      </c>
      <c r="Y374" s="44">
        <v>372</v>
      </c>
      <c r="Z374" s="42" t="s">
        <v>29</v>
      </c>
      <c r="AA374" s="42">
        <f t="shared" ca="1" si="51"/>
        <v>0.75099147763514973</v>
      </c>
      <c r="AB374" s="42">
        <f ca="1">VLOOKUP(AA374,'Inputs and Outputs'!B$24:C$33,2)</f>
        <v>3</v>
      </c>
      <c r="AC374" s="42">
        <f t="shared" ca="1" si="52"/>
        <v>0.88566891508640677</v>
      </c>
      <c r="AD374" s="42">
        <f ca="1">ROUND(_xlfn.NORM.INV(AC374,'Inputs and Outputs'!C$19,'Inputs and Outputs'!C$20),0)</f>
        <v>111</v>
      </c>
      <c r="AE374" s="42">
        <v>101</v>
      </c>
      <c r="AF374" s="42">
        <f t="shared" ca="1" si="53"/>
        <v>101</v>
      </c>
      <c r="AG374" s="42">
        <f ca="1">IF(AF374&gt;'Inputs and Outputs'!C$7,AF374-'Inputs and Outputs'!C$7,0)</f>
        <v>1</v>
      </c>
      <c r="AH374" s="43">
        <f ca="1">(AF374*'Inputs and Outputs'!C$8)-(AG374*'Inputs and Outputs'!C$10)</f>
        <v>3840</v>
      </c>
    </row>
    <row r="375" spans="1:34" x14ac:dyDescent="0.35">
      <c r="A375" s="44">
        <v>373</v>
      </c>
      <c r="B375" s="42" t="s">
        <v>24</v>
      </c>
      <c r="C375" s="42">
        <f t="shared" ca="1" si="45"/>
        <v>0.14629446182062344</v>
      </c>
      <c r="D375" s="42">
        <f ca="1">VLOOKUP(C375,'Inputs and Outputs'!B$24:C$33,2,TRUE)</f>
        <v>0</v>
      </c>
      <c r="E375" s="42">
        <f t="shared" ca="1" si="46"/>
        <v>0.41493020073655396</v>
      </c>
      <c r="F375" s="42">
        <f ca="1">ROUND(_xlfn.NORM.INV(E375,'Inputs and Outputs'!C$15,'Inputs and Outputs'!C$16),0)</f>
        <v>100</v>
      </c>
      <c r="G375" s="42">
        <v>101</v>
      </c>
      <c r="H375" s="42">
        <f t="shared" ca="1" si="47"/>
        <v>100</v>
      </c>
      <c r="I375" s="42">
        <f ca="1">IF(H375&gt;'Inputs and Outputs'!C$7,H375-'Inputs and Outputs'!C$7,0)</f>
        <v>0</v>
      </c>
      <c r="J375" s="43">
        <f ca="1">(H375*'Inputs and Outputs'!C$8)-(I375*'Inputs and Outputs'!C$9)</f>
        <v>4000</v>
      </c>
      <c r="M375" s="44">
        <v>373</v>
      </c>
      <c r="N375" s="42" t="s">
        <v>26</v>
      </c>
      <c r="O375" s="42">
        <f t="shared" ca="1" si="48"/>
        <v>0.5415592586578285</v>
      </c>
      <c r="P375" s="42">
        <f ca="1">VLOOKUP(O375,'Inputs and Outputs'!B$24:C$33,2)</f>
        <v>2</v>
      </c>
      <c r="Q375" s="42">
        <f t="shared" ca="1" si="49"/>
        <v>0.48319343660250103</v>
      </c>
      <c r="R375" s="42">
        <f ca="1">ROUND(_xlfn.NORM.INV(Q375,'Inputs and Outputs'!C$17,'Inputs and Outputs'!C$18),0)</f>
        <v>103</v>
      </c>
      <c r="S375" s="42">
        <v>101</v>
      </c>
      <c r="T375" s="42">
        <f t="shared" ca="1" si="50"/>
        <v>101</v>
      </c>
      <c r="U375" s="42">
        <f ca="1">IF(T375&gt;'Inputs and Outputs'!C$7,T375-'Inputs and Outputs'!C$7,0)</f>
        <v>1</v>
      </c>
      <c r="V375" s="43">
        <f ca="1">(T375*'Inputs and Outputs'!C$8)-(U375*'Inputs and Outputs'!C$9)</f>
        <v>4015</v>
      </c>
      <c r="Y375" s="44">
        <v>373</v>
      </c>
      <c r="Z375" s="42" t="s">
        <v>29</v>
      </c>
      <c r="AA375" s="42">
        <f t="shared" ca="1" si="51"/>
        <v>0.52081082368721476</v>
      </c>
      <c r="AB375" s="42">
        <f ca="1">VLOOKUP(AA375,'Inputs and Outputs'!B$24:C$33,2)</f>
        <v>2</v>
      </c>
      <c r="AC375" s="42">
        <f t="shared" ca="1" si="52"/>
        <v>0.43607223323065236</v>
      </c>
      <c r="AD375" s="42">
        <f ca="1">ROUND(_xlfn.NORM.INV(AC375,'Inputs and Outputs'!C$19,'Inputs and Outputs'!C$20),0)</f>
        <v>104</v>
      </c>
      <c r="AE375" s="42">
        <v>101</v>
      </c>
      <c r="AF375" s="42">
        <f t="shared" ca="1" si="53"/>
        <v>101</v>
      </c>
      <c r="AG375" s="42">
        <f ca="1">IF(AF375&gt;'Inputs and Outputs'!C$7,AF375-'Inputs and Outputs'!C$7,0)</f>
        <v>1</v>
      </c>
      <c r="AH375" s="43">
        <f ca="1">(AF375*'Inputs and Outputs'!C$8)-(AG375*'Inputs and Outputs'!C$10)</f>
        <v>3840</v>
      </c>
    </row>
    <row r="376" spans="1:34" x14ac:dyDescent="0.35">
      <c r="A376" s="44">
        <v>374</v>
      </c>
      <c r="B376" s="42" t="s">
        <v>24</v>
      </c>
      <c r="C376" s="42">
        <f t="shared" ca="1" si="45"/>
        <v>0.44624966422802392</v>
      </c>
      <c r="D376" s="42">
        <f ca="1">VLOOKUP(C376,'Inputs and Outputs'!B$24:C$33,2,TRUE)</f>
        <v>2</v>
      </c>
      <c r="E376" s="42">
        <f t="shared" ca="1" si="46"/>
        <v>3.3134885006247061E-2</v>
      </c>
      <c r="F376" s="42">
        <f ca="1">ROUND(_xlfn.NORM.INV(E376,'Inputs and Outputs'!C$15,'Inputs and Outputs'!C$16),0)</f>
        <v>90</v>
      </c>
      <c r="G376" s="42">
        <v>101</v>
      </c>
      <c r="H376" s="42">
        <f t="shared" ca="1" si="47"/>
        <v>90</v>
      </c>
      <c r="I376" s="42">
        <f ca="1">IF(H376&gt;'Inputs and Outputs'!C$7,H376-'Inputs and Outputs'!C$7,0)</f>
        <v>0</v>
      </c>
      <c r="J376" s="43">
        <f ca="1">(H376*'Inputs and Outputs'!C$8)-(I376*'Inputs and Outputs'!C$9)</f>
        <v>3600</v>
      </c>
      <c r="M376" s="44">
        <v>374</v>
      </c>
      <c r="N376" s="42" t="s">
        <v>26</v>
      </c>
      <c r="O376" s="42">
        <f t="shared" ca="1" si="48"/>
        <v>0.40727540926258665</v>
      </c>
      <c r="P376" s="42">
        <f ca="1">VLOOKUP(O376,'Inputs and Outputs'!B$24:C$33,2)</f>
        <v>2</v>
      </c>
      <c r="Q376" s="42">
        <f t="shared" ca="1" si="49"/>
        <v>0.26577364530556224</v>
      </c>
      <c r="R376" s="42">
        <f ca="1">ROUND(_xlfn.NORM.INV(Q376,'Inputs and Outputs'!C$17,'Inputs and Outputs'!C$18),0)</f>
        <v>100</v>
      </c>
      <c r="S376" s="42">
        <v>101</v>
      </c>
      <c r="T376" s="42">
        <f t="shared" ca="1" si="50"/>
        <v>100</v>
      </c>
      <c r="U376" s="42">
        <f ca="1">IF(T376&gt;'Inputs and Outputs'!C$7,T376-'Inputs and Outputs'!C$7,0)</f>
        <v>0</v>
      </c>
      <c r="V376" s="43">
        <f ca="1">(T376*'Inputs and Outputs'!C$8)-(U376*'Inputs and Outputs'!C$9)</f>
        <v>4000</v>
      </c>
      <c r="Y376" s="44">
        <v>374</v>
      </c>
      <c r="Z376" s="42" t="s">
        <v>29</v>
      </c>
      <c r="AA376" s="42">
        <f t="shared" ca="1" si="51"/>
        <v>0.47179289255257362</v>
      </c>
      <c r="AB376" s="42">
        <f ca="1">VLOOKUP(AA376,'Inputs and Outputs'!B$24:C$33,2)</f>
        <v>2</v>
      </c>
      <c r="AC376" s="42">
        <f t="shared" ca="1" si="52"/>
        <v>0.70165459072745273</v>
      </c>
      <c r="AD376" s="42">
        <f ca="1">ROUND(_xlfn.NORM.INV(AC376,'Inputs and Outputs'!C$19,'Inputs and Outputs'!C$20),0)</f>
        <v>108</v>
      </c>
      <c r="AE376" s="42">
        <v>101</v>
      </c>
      <c r="AF376" s="42">
        <f t="shared" ca="1" si="53"/>
        <v>101</v>
      </c>
      <c r="AG376" s="42">
        <f ca="1">IF(AF376&gt;'Inputs and Outputs'!C$7,AF376-'Inputs and Outputs'!C$7,0)</f>
        <v>1</v>
      </c>
      <c r="AH376" s="43">
        <f ca="1">(AF376*'Inputs and Outputs'!C$8)-(AG376*'Inputs and Outputs'!C$10)</f>
        <v>3840</v>
      </c>
    </row>
    <row r="377" spans="1:34" x14ac:dyDescent="0.35">
      <c r="A377" s="44">
        <v>375</v>
      </c>
      <c r="B377" s="42" t="s">
        <v>24</v>
      </c>
      <c r="C377" s="42">
        <f t="shared" ca="1" si="45"/>
        <v>0.97383900610448715</v>
      </c>
      <c r="D377" s="42">
        <f ca="1">VLOOKUP(C377,'Inputs and Outputs'!B$24:C$33,2,TRUE)</f>
        <v>6</v>
      </c>
      <c r="E377" s="42">
        <f t="shared" ca="1" si="46"/>
        <v>0.39437644578435682</v>
      </c>
      <c r="F377" s="42">
        <f ca="1">ROUND(_xlfn.NORM.INV(E377,'Inputs and Outputs'!C$15,'Inputs and Outputs'!C$16),0)</f>
        <v>99</v>
      </c>
      <c r="G377" s="42">
        <v>101</v>
      </c>
      <c r="H377" s="42">
        <f t="shared" ca="1" si="47"/>
        <v>99</v>
      </c>
      <c r="I377" s="42">
        <f ca="1">IF(H377&gt;'Inputs and Outputs'!C$7,H377-'Inputs and Outputs'!C$7,0)</f>
        <v>0</v>
      </c>
      <c r="J377" s="43">
        <f ca="1">(H377*'Inputs and Outputs'!C$8)-(I377*'Inputs and Outputs'!C$9)</f>
        <v>3960</v>
      </c>
      <c r="M377" s="44">
        <v>375</v>
      </c>
      <c r="N377" s="42" t="s">
        <v>26</v>
      </c>
      <c r="O377" s="42">
        <f t="shared" ca="1" si="48"/>
        <v>0.12114184612452383</v>
      </c>
      <c r="P377" s="42">
        <f ca="1">VLOOKUP(O377,'Inputs and Outputs'!B$24:C$33,2)</f>
        <v>0</v>
      </c>
      <c r="Q377" s="42">
        <f t="shared" ca="1" si="49"/>
        <v>0.23838664446263236</v>
      </c>
      <c r="R377" s="42">
        <f ca="1">ROUND(_xlfn.NORM.INV(Q377,'Inputs and Outputs'!C$17,'Inputs and Outputs'!C$18),0)</f>
        <v>99</v>
      </c>
      <c r="S377" s="42">
        <v>101</v>
      </c>
      <c r="T377" s="42">
        <f t="shared" ca="1" si="50"/>
        <v>99</v>
      </c>
      <c r="U377" s="42">
        <f ca="1">IF(T377&gt;'Inputs and Outputs'!C$7,T377-'Inputs and Outputs'!C$7,0)</f>
        <v>0</v>
      </c>
      <c r="V377" s="43">
        <f ca="1">(T377*'Inputs and Outputs'!C$8)-(U377*'Inputs and Outputs'!C$9)</f>
        <v>3960</v>
      </c>
      <c r="Y377" s="44">
        <v>375</v>
      </c>
      <c r="Z377" s="42" t="s">
        <v>29</v>
      </c>
      <c r="AA377" s="42">
        <f t="shared" ca="1" si="51"/>
        <v>0.67113345210318609</v>
      </c>
      <c r="AB377" s="42">
        <f ca="1">VLOOKUP(AA377,'Inputs and Outputs'!B$24:C$33,2)</f>
        <v>3</v>
      </c>
      <c r="AC377" s="42">
        <f t="shared" ca="1" si="52"/>
        <v>0.53773810273742251</v>
      </c>
      <c r="AD377" s="42">
        <f ca="1">ROUND(_xlfn.NORM.INV(AC377,'Inputs and Outputs'!C$19,'Inputs and Outputs'!C$20),0)</f>
        <v>105</v>
      </c>
      <c r="AE377" s="42">
        <v>101</v>
      </c>
      <c r="AF377" s="42">
        <f t="shared" ca="1" si="53"/>
        <v>101</v>
      </c>
      <c r="AG377" s="42">
        <f ca="1">IF(AF377&gt;'Inputs and Outputs'!C$7,AF377-'Inputs and Outputs'!C$7,0)</f>
        <v>1</v>
      </c>
      <c r="AH377" s="43">
        <f ca="1">(AF377*'Inputs and Outputs'!C$8)-(AG377*'Inputs and Outputs'!C$10)</f>
        <v>3840</v>
      </c>
    </row>
    <row r="378" spans="1:34" x14ac:dyDescent="0.35">
      <c r="A378" s="44">
        <v>376</v>
      </c>
      <c r="B378" s="42" t="s">
        <v>24</v>
      </c>
      <c r="C378" s="42">
        <f t="shared" ca="1" si="45"/>
        <v>0.8772807443304117</v>
      </c>
      <c r="D378" s="42">
        <f ca="1">VLOOKUP(C378,'Inputs and Outputs'!B$24:C$33,2,TRUE)</f>
        <v>5</v>
      </c>
      <c r="E378" s="42">
        <f t="shared" ca="1" si="46"/>
        <v>0.8309941621042447</v>
      </c>
      <c r="F378" s="42">
        <f ca="1">ROUND(_xlfn.NORM.INV(E378,'Inputs and Outputs'!C$15,'Inputs and Outputs'!C$16),0)</f>
        <v>107</v>
      </c>
      <c r="G378" s="42">
        <v>101</v>
      </c>
      <c r="H378" s="42">
        <f t="shared" ca="1" si="47"/>
        <v>101</v>
      </c>
      <c r="I378" s="42">
        <f ca="1">IF(H378&gt;'Inputs and Outputs'!C$7,H378-'Inputs and Outputs'!C$7,0)</f>
        <v>1</v>
      </c>
      <c r="J378" s="43">
        <f ca="1">(H378*'Inputs and Outputs'!C$8)-(I378*'Inputs and Outputs'!C$9)</f>
        <v>4015</v>
      </c>
      <c r="M378" s="44">
        <v>376</v>
      </c>
      <c r="N378" s="42" t="s">
        <v>26</v>
      </c>
      <c r="O378" s="42">
        <f t="shared" ca="1" si="48"/>
        <v>0.67139796600489143</v>
      </c>
      <c r="P378" s="42">
        <f ca="1">VLOOKUP(O378,'Inputs and Outputs'!B$24:C$33,2)</f>
        <v>3</v>
      </c>
      <c r="Q378" s="42">
        <f t="shared" ca="1" si="49"/>
        <v>0.7813102846759119</v>
      </c>
      <c r="R378" s="42">
        <f ca="1">ROUND(_xlfn.NORM.INV(Q378,'Inputs and Outputs'!C$17,'Inputs and Outputs'!C$18),0)</f>
        <v>107</v>
      </c>
      <c r="S378" s="42">
        <v>101</v>
      </c>
      <c r="T378" s="42">
        <f t="shared" ca="1" si="50"/>
        <v>101</v>
      </c>
      <c r="U378" s="42">
        <f ca="1">IF(T378&gt;'Inputs and Outputs'!C$7,T378-'Inputs and Outputs'!C$7,0)</f>
        <v>1</v>
      </c>
      <c r="V378" s="43">
        <f ca="1">(T378*'Inputs and Outputs'!C$8)-(U378*'Inputs and Outputs'!C$9)</f>
        <v>4015</v>
      </c>
      <c r="Y378" s="44">
        <v>376</v>
      </c>
      <c r="Z378" s="42" t="s">
        <v>29</v>
      </c>
      <c r="AA378" s="42">
        <f t="shared" ca="1" si="51"/>
        <v>0.15562290592127337</v>
      </c>
      <c r="AB378" s="42">
        <f ca="1">VLOOKUP(AA378,'Inputs and Outputs'!B$24:C$33,2)</f>
        <v>0</v>
      </c>
      <c r="AC378" s="42">
        <f t="shared" ca="1" si="52"/>
        <v>4.5007827545494372E-2</v>
      </c>
      <c r="AD378" s="42">
        <f ca="1">ROUND(_xlfn.NORM.INV(AC378,'Inputs and Outputs'!C$19,'Inputs and Outputs'!C$20),0)</f>
        <v>97</v>
      </c>
      <c r="AE378" s="42">
        <v>101</v>
      </c>
      <c r="AF378" s="42">
        <f t="shared" ca="1" si="53"/>
        <v>97</v>
      </c>
      <c r="AG378" s="42">
        <f ca="1">IF(AF378&gt;'Inputs and Outputs'!C$7,AF378-'Inputs and Outputs'!C$7,0)</f>
        <v>0</v>
      </c>
      <c r="AH378" s="43">
        <f ca="1">(AF378*'Inputs and Outputs'!C$8)-(AG378*'Inputs and Outputs'!C$10)</f>
        <v>3880</v>
      </c>
    </row>
    <row r="379" spans="1:34" x14ac:dyDescent="0.35">
      <c r="A379" s="44">
        <v>377</v>
      </c>
      <c r="B379" s="42" t="s">
        <v>24</v>
      </c>
      <c r="C379" s="42">
        <f t="shared" ca="1" si="45"/>
        <v>0.61167126205052869</v>
      </c>
      <c r="D379" s="42">
        <f ca="1">VLOOKUP(C379,'Inputs and Outputs'!B$24:C$33,2,TRUE)</f>
        <v>3</v>
      </c>
      <c r="E379" s="42">
        <f t="shared" ca="1" si="46"/>
        <v>7.1341398115737364E-3</v>
      </c>
      <c r="F379" s="42">
        <f ca="1">ROUND(_xlfn.NORM.INV(E379,'Inputs and Outputs'!C$15,'Inputs and Outputs'!C$16),0)</f>
        <v>86</v>
      </c>
      <c r="G379" s="42">
        <v>101</v>
      </c>
      <c r="H379" s="42">
        <f t="shared" ca="1" si="47"/>
        <v>86</v>
      </c>
      <c r="I379" s="42">
        <f ca="1">IF(H379&gt;'Inputs and Outputs'!C$7,H379-'Inputs and Outputs'!C$7,0)</f>
        <v>0</v>
      </c>
      <c r="J379" s="43">
        <f ca="1">(H379*'Inputs and Outputs'!C$8)-(I379*'Inputs and Outputs'!C$9)</f>
        <v>3440</v>
      </c>
      <c r="M379" s="44">
        <v>377</v>
      </c>
      <c r="N379" s="42" t="s">
        <v>26</v>
      </c>
      <c r="O379" s="42">
        <f t="shared" ca="1" si="48"/>
        <v>1.6490474238953556E-2</v>
      </c>
      <c r="P379" s="42">
        <f ca="1">VLOOKUP(O379,'Inputs and Outputs'!B$24:C$33,2)</f>
        <v>0</v>
      </c>
      <c r="Q379" s="42">
        <f t="shared" ca="1" si="49"/>
        <v>0.44258692361949847</v>
      </c>
      <c r="R379" s="42">
        <f ca="1">ROUND(_xlfn.NORM.INV(Q379,'Inputs and Outputs'!C$17,'Inputs and Outputs'!C$18),0)</f>
        <v>102</v>
      </c>
      <c r="S379" s="42">
        <v>101</v>
      </c>
      <c r="T379" s="42">
        <f t="shared" ca="1" si="50"/>
        <v>101</v>
      </c>
      <c r="U379" s="42">
        <f ca="1">IF(T379&gt;'Inputs and Outputs'!C$7,T379-'Inputs and Outputs'!C$7,0)</f>
        <v>1</v>
      </c>
      <c r="V379" s="43">
        <f ca="1">(T379*'Inputs and Outputs'!C$8)-(U379*'Inputs and Outputs'!C$9)</f>
        <v>4015</v>
      </c>
      <c r="Y379" s="44">
        <v>377</v>
      </c>
      <c r="Z379" s="42" t="s">
        <v>29</v>
      </c>
      <c r="AA379" s="42">
        <f t="shared" ca="1" si="51"/>
        <v>0.87005967202747025</v>
      </c>
      <c r="AB379" s="42">
        <f ca="1">VLOOKUP(AA379,'Inputs and Outputs'!B$24:C$33,2)</f>
        <v>5</v>
      </c>
      <c r="AC379" s="42">
        <f t="shared" ca="1" si="52"/>
        <v>0.35053271425739729</v>
      </c>
      <c r="AD379" s="42">
        <f ca="1">ROUND(_xlfn.NORM.INV(AC379,'Inputs and Outputs'!C$19,'Inputs and Outputs'!C$20),0)</f>
        <v>103</v>
      </c>
      <c r="AE379" s="42">
        <v>101</v>
      </c>
      <c r="AF379" s="42">
        <f t="shared" ca="1" si="53"/>
        <v>101</v>
      </c>
      <c r="AG379" s="42">
        <f ca="1">IF(AF379&gt;'Inputs and Outputs'!C$7,AF379-'Inputs and Outputs'!C$7,0)</f>
        <v>1</v>
      </c>
      <c r="AH379" s="43">
        <f ca="1">(AF379*'Inputs and Outputs'!C$8)-(AG379*'Inputs and Outputs'!C$10)</f>
        <v>3840</v>
      </c>
    </row>
    <row r="380" spans="1:34" x14ac:dyDescent="0.35">
      <c r="A380" s="44">
        <v>378</v>
      </c>
      <c r="B380" s="42" t="s">
        <v>24</v>
      </c>
      <c r="C380" s="42">
        <f t="shared" ca="1" si="45"/>
        <v>0.15142646546247507</v>
      </c>
      <c r="D380" s="42">
        <f ca="1">VLOOKUP(C380,'Inputs and Outputs'!B$24:C$33,2,TRUE)</f>
        <v>0</v>
      </c>
      <c r="E380" s="42">
        <f t="shared" ca="1" si="46"/>
        <v>8.1967900573381769E-2</v>
      </c>
      <c r="F380" s="42">
        <f ca="1">ROUND(_xlfn.NORM.INV(E380,'Inputs and Outputs'!C$15,'Inputs and Outputs'!C$16),0)</f>
        <v>93</v>
      </c>
      <c r="G380" s="42">
        <v>101</v>
      </c>
      <c r="H380" s="42">
        <f t="shared" ca="1" si="47"/>
        <v>93</v>
      </c>
      <c r="I380" s="42">
        <f ca="1">IF(H380&gt;'Inputs and Outputs'!C$7,H380-'Inputs and Outputs'!C$7,0)</f>
        <v>0</v>
      </c>
      <c r="J380" s="43">
        <f ca="1">(H380*'Inputs and Outputs'!C$8)-(I380*'Inputs and Outputs'!C$9)</f>
        <v>3720</v>
      </c>
      <c r="M380" s="44">
        <v>378</v>
      </c>
      <c r="N380" s="42" t="s">
        <v>26</v>
      </c>
      <c r="O380" s="42">
        <f t="shared" ca="1" si="48"/>
        <v>0.31375667123542139</v>
      </c>
      <c r="P380" s="42">
        <f ca="1">VLOOKUP(O380,'Inputs and Outputs'!B$24:C$33,2)</f>
        <v>1</v>
      </c>
      <c r="Q380" s="42">
        <f t="shared" ca="1" si="49"/>
        <v>0.58872022424946524</v>
      </c>
      <c r="R380" s="42">
        <f ca="1">ROUND(_xlfn.NORM.INV(Q380,'Inputs and Outputs'!C$17,'Inputs and Outputs'!C$18),0)</f>
        <v>104</v>
      </c>
      <c r="S380" s="42">
        <v>101</v>
      </c>
      <c r="T380" s="42">
        <f t="shared" ca="1" si="50"/>
        <v>101</v>
      </c>
      <c r="U380" s="42">
        <f ca="1">IF(T380&gt;'Inputs and Outputs'!C$7,T380-'Inputs and Outputs'!C$7,0)</f>
        <v>1</v>
      </c>
      <c r="V380" s="43">
        <f ca="1">(T380*'Inputs and Outputs'!C$8)-(U380*'Inputs and Outputs'!C$9)</f>
        <v>4015</v>
      </c>
      <c r="Y380" s="44">
        <v>378</v>
      </c>
      <c r="Z380" s="42" t="s">
        <v>29</v>
      </c>
      <c r="AA380" s="42">
        <f t="shared" ca="1" si="51"/>
        <v>0.61633826426253402</v>
      </c>
      <c r="AB380" s="42">
        <f ca="1">VLOOKUP(AA380,'Inputs and Outputs'!B$24:C$33,2)</f>
        <v>3</v>
      </c>
      <c r="AC380" s="42">
        <f t="shared" ca="1" si="52"/>
        <v>0.99259358467152803</v>
      </c>
      <c r="AD380" s="42">
        <f ca="1">ROUND(_xlfn.NORM.INV(AC380,'Inputs and Outputs'!C$19,'Inputs and Outputs'!C$20),0)</f>
        <v>117</v>
      </c>
      <c r="AE380" s="42">
        <v>101</v>
      </c>
      <c r="AF380" s="42">
        <f t="shared" ca="1" si="53"/>
        <v>101</v>
      </c>
      <c r="AG380" s="42">
        <f ca="1">IF(AF380&gt;'Inputs and Outputs'!C$7,AF380-'Inputs and Outputs'!C$7,0)</f>
        <v>1</v>
      </c>
      <c r="AH380" s="43">
        <f ca="1">(AF380*'Inputs and Outputs'!C$8)-(AG380*'Inputs and Outputs'!C$10)</f>
        <v>3840</v>
      </c>
    </row>
    <row r="381" spans="1:34" x14ac:dyDescent="0.35">
      <c r="A381" s="44">
        <v>379</v>
      </c>
      <c r="B381" s="42" t="s">
        <v>24</v>
      </c>
      <c r="C381" s="42">
        <f t="shared" ca="1" si="45"/>
        <v>0.13314037333758966</v>
      </c>
      <c r="D381" s="42">
        <f ca="1">VLOOKUP(C381,'Inputs and Outputs'!B$24:C$33,2,TRUE)</f>
        <v>0</v>
      </c>
      <c r="E381" s="42">
        <f t="shared" ca="1" si="46"/>
        <v>0.72679003229993366</v>
      </c>
      <c r="F381" s="42">
        <f ca="1">ROUND(_xlfn.NORM.INV(E381,'Inputs and Outputs'!C$15,'Inputs and Outputs'!C$16),0)</f>
        <v>105</v>
      </c>
      <c r="G381" s="42">
        <v>101</v>
      </c>
      <c r="H381" s="42">
        <f t="shared" ca="1" si="47"/>
        <v>101</v>
      </c>
      <c r="I381" s="42">
        <f ca="1">IF(H381&gt;'Inputs and Outputs'!C$7,H381-'Inputs and Outputs'!C$7,0)</f>
        <v>1</v>
      </c>
      <c r="J381" s="43">
        <f ca="1">(H381*'Inputs and Outputs'!C$8)-(I381*'Inputs and Outputs'!C$9)</f>
        <v>4015</v>
      </c>
      <c r="M381" s="44">
        <v>379</v>
      </c>
      <c r="N381" s="42" t="s">
        <v>26</v>
      </c>
      <c r="O381" s="42">
        <f t="shared" ca="1" si="48"/>
        <v>0.35264391529712424</v>
      </c>
      <c r="P381" s="42">
        <f ca="1">VLOOKUP(O381,'Inputs and Outputs'!B$24:C$33,2)</f>
        <v>1</v>
      </c>
      <c r="Q381" s="42">
        <f t="shared" ca="1" si="49"/>
        <v>0.91511248787453681</v>
      </c>
      <c r="R381" s="42">
        <f ca="1">ROUND(_xlfn.NORM.INV(Q381,'Inputs and Outputs'!C$17,'Inputs and Outputs'!C$18),0)</f>
        <v>110</v>
      </c>
      <c r="S381" s="42">
        <v>101</v>
      </c>
      <c r="T381" s="42">
        <f t="shared" ca="1" si="50"/>
        <v>101</v>
      </c>
      <c r="U381" s="42">
        <f ca="1">IF(T381&gt;'Inputs and Outputs'!C$7,T381-'Inputs and Outputs'!C$7,0)</f>
        <v>1</v>
      </c>
      <c r="V381" s="43">
        <f ca="1">(T381*'Inputs and Outputs'!C$8)-(U381*'Inputs and Outputs'!C$9)</f>
        <v>4015</v>
      </c>
      <c r="Y381" s="44">
        <v>379</v>
      </c>
      <c r="Z381" s="42" t="s">
        <v>29</v>
      </c>
      <c r="AA381" s="42">
        <f t="shared" ca="1" si="51"/>
        <v>0.45146567859560849</v>
      </c>
      <c r="AB381" s="42">
        <f ca="1">VLOOKUP(AA381,'Inputs and Outputs'!B$24:C$33,2)</f>
        <v>2</v>
      </c>
      <c r="AC381" s="42">
        <f t="shared" ca="1" si="52"/>
        <v>0.44641263429704603</v>
      </c>
      <c r="AD381" s="42">
        <f ca="1">ROUND(_xlfn.NORM.INV(AC381,'Inputs and Outputs'!C$19,'Inputs and Outputs'!C$20),0)</f>
        <v>104</v>
      </c>
      <c r="AE381" s="42">
        <v>101</v>
      </c>
      <c r="AF381" s="42">
        <f t="shared" ca="1" si="53"/>
        <v>101</v>
      </c>
      <c r="AG381" s="42">
        <f ca="1">IF(AF381&gt;'Inputs and Outputs'!C$7,AF381-'Inputs and Outputs'!C$7,0)</f>
        <v>1</v>
      </c>
      <c r="AH381" s="43">
        <f ca="1">(AF381*'Inputs and Outputs'!C$8)-(AG381*'Inputs and Outputs'!C$10)</f>
        <v>3840</v>
      </c>
    </row>
    <row r="382" spans="1:34" x14ac:dyDescent="0.35">
      <c r="A382" s="44">
        <v>380</v>
      </c>
      <c r="B382" s="42" t="s">
        <v>24</v>
      </c>
      <c r="C382" s="42">
        <f t="shared" ca="1" si="45"/>
        <v>0.85454460180657799</v>
      </c>
      <c r="D382" s="42">
        <f ca="1">VLOOKUP(C382,'Inputs and Outputs'!B$24:C$33,2,TRUE)</f>
        <v>4</v>
      </c>
      <c r="E382" s="42">
        <f t="shared" ca="1" si="46"/>
        <v>0.72942637907410512</v>
      </c>
      <c r="F382" s="42">
        <f ca="1">ROUND(_xlfn.NORM.INV(E382,'Inputs and Outputs'!C$15,'Inputs and Outputs'!C$16),0)</f>
        <v>105</v>
      </c>
      <c r="G382" s="42">
        <v>101</v>
      </c>
      <c r="H382" s="42">
        <f t="shared" ca="1" si="47"/>
        <v>101</v>
      </c>
      <c r="I382" s="42">
        <f ca="1">IF(H382&gt;'Inputs and Outputs'!C$7,H382-'Inputs and Outputs'!C$7,0)</f>
        <v>1</v>
      </c>
      <c r="J382" s="43">
        <f ca="1">(H382*'Inputs and Outputs'!C$8)-(I382*'Inputs and Outputs'!C$9)</f>
        <v>4015</v>
      </c>
      <c r="M382" s="44">
        <v>380</v>
      </c>
      <c r="N382" s="42" t="s">
        <v>26</v>
      </c>
      <c r="O382" s="42">
        <f t="shared" ca="1" si="48"/>
        <v>0.70182197316619088</v>
      </c>
      <c r="P382" s="42">
        <f ca="1">VLOOKUP(O382,'Inputs and Outputs'!B$24:C$33,2)</f>
        <v>3</v>
      </c>
      <c r="Q382" s="42">
        <f t="shared" ca="1" si="49"/>
        <v>0.42299333193498956</v>
      </c>
      <c r="R382" s="42">
        <f ca="1">ROUND(_xlfn.NORM.INV(Q382,'Inputs and Outputs'!C$17,'Inputs and Outputs'!C$18),0)</f>
        <v>102</v>
      </c>
      <c r="S382" s="42">
        <v>101</v>
      </c>
      <c r="T382" s="42">
        <f t="shared" ca="1" si="50"/>
        <v>101</v>
      </c>
      <c r="U382" s="42">
        <f ca="1">IF(T382&gt;'Inputs and Outputs'!C$7,T382-'Inputs and Outputs'!C$7,0)</f>
        <v>1</v>
      </c>
      <c r="V382" s="43">
        <f ca="1">(T382*'Inputs and Outputs'!C$8)-(U382*'Inputs and Outputs'!C$9)</f>
        <v>4015</v>
      </c>
      <c r="Y382" s="44">
        <v>380</v>
      </c>
      <c r="Z382" s="42" t="s">
        <v>29</v>
      </c>
      <c r="AA382" s="42">
        <f t="shared" ca="1" si="51"/>
        <v>0.80963348673170921</v>
      </c>
      <c r="AB382" s="42">
        <f ca="1">VLOOKUP(AA382,'Inputs and Outputs'!B$24:C$33,2)</f>
        <v>4</v>
      </c>
      <c r="AC382" s="42">
        <f t="shared" ca="1" si="52"/>
        <v>0.73716360668533887</v>
      </c>
      <c r="AD382" s="42">
        <f ca="1">ROUND(_xlfn.NORM.INV(AC382,'Inputs and Outputs'!C$19,'Inputs and Outputs'!C$20),0)</f>
        <v>108</v>
      </c>
      <c r="AE382" s="42">
        <v>101</v>
      </c>
      <c r="AF382" s="42">
        <f t="shared" ca="1" si="53"/>
        <v>101</v>
      </c>
      <c r="AG382" s="42">
        <f ca="1">IF(AF382&gt;'Inputs and Outputs'!C$7,AF382-'Inputs and Outputs'!C$7,0)</f>
        <v>1</v>
      </c>
      <c r="AH382" s="43">
        <f ca="1">(AF382*'Inputs and Outputs'!C$8)-(AG382*'Inputs and Outputs'!C$10)</f>
        <v>3840</v>
      </c>
    </row>
    <row r="383" spans="1:34" x14ac:dyDescent="0.35">
      <c r="A383" s="44">
        <v>381</v>
      </c>
      <c r="B383" s="42" t="s">
        <v>24</v>
      </c>
      <c r="C383" s="42">
        <f t="shared" ca="1" si="45"/>
        <v>0.54389900715212725</v>
      </c>
      <c r="D383" s="42">
        <f ca="1">VLOOKUP(C383,'Inputs and Outputs'!B$24:C$33,2,TRUE)</f>
        <v>2</v>
      </c>
      <c r="E383" s="42">
        <f t="shared" ca="1" si="46"/>
        <v>0.79819994480651524</v>
      </c>
      <c r="F383" s="42">
        <f ca="1">ROUND(_xlfn.NORM.INV(E383,'Inputs and Outputs'!C$15,'Inputs and Outputs'!C$16),0)</f>
        <v>106</v>
      </c>
      <c r="G383" s="42">
        <v>101</v>
      </c>
      <c r="H383" s="42">
        <f t="shared" ca="1" si="47"/>
        <v>101</v>
      </c>
      <c r="I383" s="42">
        <f ca="1">IF(H383&gt;'Inputs and Outputs'!C$7,H383-'Inputs and Outputs'!C$7,0)</f>
        <v>1</v>
      </c>
      <c r="J383" s="43">
        <f ca="1">(H383*'Inputs and Outputs'!C$8)-(I383*'Inputs and Outputs'!C$9)</f>
        <v>4015</v>
      </c>
      <c r="M383" s="44">
        <v>381</v>
      </c>
      <c r="N383" s="42" t="s">
        <v>26</v>
      </c>
      <c r="O383" s="42">
        <f t="shared" ca="1" si="48"/>
        <v>0.40960439180602848</v>
      </c>
      <c r="P383" s="42">
        <f ca="1">VLOOKUP(O383,'Inputs and Outputs'!B$24:C$33,2)</f>
        <v>2</v>
      </c>
      <c r="Q383" s="42">
        <f t="shared" ca="1" si="49"/>
        <v>0.27337744807593867</v>
      </c>
      <c r="R383" s="42">
        <f ca="1">ROUND(_xlfn.NORM.INV(Q383,'Inputs and Outputs'!C$17,'Inputs and Outputs'!C$18),0)</f>
        <v>100</v>
      </c>
      <c r="S383" s="42">
        <v>101</v>
      </c>
      <c r="T383" s="42">
        <f t="shared" ca="1" si="50"/>
        <v>100</v>
      </c>
      <c r="U383" s="42">
        <f ca="1">IF(T383&gt;'Inputs and Outputs'!C$7,T383-'Inputs and Outputs'!C$7,0)</f>
        <v>0</v>
      </c>
      <c r="V383" s="43">
        <f ca="1">(T383*'Inputs and Outputs'!C$8)-(U383*'Inputs and Outputs'!C$9)</f>
        <v>4000</v>
      </c>
      <c r="Y383" s="44">
        <v>381</v>
      </c>
      <c r="Z383" s="42" t="s">
        <v>29</v>
      </c>
      <c r="AA383" s="42">
        <f t="shared" ca="1" si="51"/>
        <v>0.18478573650576768</v>
      </c>
      <c r="AB383" s="42">
        <f ca="1">VLOOKUP(AA383,'Inputs and Outputs'!B$24:C$33,2)</f>
        <v>1</v>
      </c>
      <c r="AC383" s="42">
        <f t="shared" ca="1" si="52"/>
        <v>0.50909793590492325</v>
      </c>
      <c r="AD383" s="42">
        <f ca="1">ROUND(_xlfn.NORM.INV(AC383,'Inputs and Outputs'!C$19,'Inputs and Outputs'!C$20),0)</f>
        <v>105</v>
      </c>
      <c r="AE383" s="42">
        <v>101</v>
      </c>
      <c r="AF383" s="42">
        <f t="shared" ca="1" si="53"/>
        <v>101</v>
      </c>
      <c r="AG383" s="42">
        <f ca="1">IF(AF383&gt;'Inputs and Outputs'!C$7,AF383-'Inputs and Outputs'!C$7,0)</f>
        <v>1</v>
      </c>
      <c r="AH383" s="43">
        <f ca="1">(AF383*'Inputs and Outputs'!C$8)-(AG383*'Inputs and Outputs'!C$10)</f>
        <v>3840</v>
      </c>
    </row>
    <row r="384" spans="1:34" x14ac:dyDescent="0.35">
      <c r="A384" s="44">
        <v>382</v>
      </c>
      <c r="B384" s="42" t="s">
        <v>24</v>
      </c>
      <c r="C384" s="42">
        <f t="shared" ca="1" si="45"/>
        <v>0.82398323803814777</v>
      </c>
      <c r="D384" s="42">
        <f ca="1">VLOOKUP(C384,'Inputs and Outputs'!B$24:C$33,2,TRUE)</f>
        <v>4</v>
      </c>
      <c r="E384" s="42">
        <f t="shared" ca="1" si="46"/>
        <v>0.34172512620288509</v>
      </c>
      <c r="F384" s="42">
        <f ca="1">ROUND(_xlfn.NORM.INV(E384,'Inputs and Outputs'!C$15,'Inputs and Outputs'!C$16),0)</f>
        <v>99</v>
      </c>
      <c r="G384" s="42">
        <v>101</v>
      </c>
      <c r="H384" s="42">
        <f t="shared" ca="1" si="47"/>
        <v>99</v>
      </c>
      <c r="I384" s="42">
        <f ca="1">IF(H384&gt;'Inputs and Outputs'!C$7,H384-'Inputs and Outputs'!C$7,0)</f>
        <v>0</v>
      </c>
      <c r="J384" s="43">
        <f ca="1">(H384*'Inputs and Outputs'!C$8)-(I384*'Inputs and Outputs'!C$9)</f>
        <v>3960</v>
      </c>
      <c r="M384" s="44">
        <v>382</v>
      </c>
      <c r="N384" s="42" t="s">
        <v>26</v>
      </c>
      <c r="O384" s="42">
        <f t="shared" ca="1" si="48"/>
        <v>0.37516115432189723</v>
      </c>
      <c r="P384" s="42">
        <f ca="1">VLOOKUP(O384,'Inputs and Outputs'!B$24:C$33,2)</f>
        <v>1</v>
      </c>
      <c r="Q384" s="42">
        <f t="shared" ca="1" si="49"/>
        <v>0.98054509167939752</v>
      </c>
      <c r="R384" s="42">
        <f ca="1">ROUND(_xlfn.NORM.INV(Q384,'Inputs and Outputs'!C$17,'Inputs and Outputs'!C$18),0)</f>
        <v>113</v>
      </c>
      <c r="S384" s="42">
        <v>101</v>
      </c>
      <c r="T384" s="42">
        <f t="shared" ca="1" si="50"/>
        <v>101</v>
      </c>
      <c r="U384" s="42">
        <f ca="1">IF(T384&gt;'Inputs and Outputs'!C$7,T384-'Inputs and Outputs'!C$7,0)</f>
        <v>1</v>
      </c>
      <c r="V384" s="43">
        <f ca="1">(T384*'Inputs and Outputs'!C$8)-(U384*'Inputs and Outputs'!C$9)</f>
        <v>4015</v>
      </c>
      <c r="Y384" s="44">
        <v>382</v>
      </c>
      <c r="Z384" s="42" t="s">
        <v>29</v>
      </c>
      <c r="AA384" s="42">
        <f t="shared" ca="1" si="51"/>
        <v>8.8630855205792058E-2</v>
      </c>
      <c r="AB384" s="42">
        <f ca="1">VLOOKUP(AA384,'Inputs and Outputs'!B$24:C$33,2)</f>
        <v>0</v>
      </c>
      <c r="AC384" s="42">
        <f t="shared" ca="1" si="52"/>
        <v>0.43938472444475773</v>
      </c>
      <c r="AD384" s="42">
        <f ca="1">ROUND(_xlfn.NORM.INV(AC384,'Inputs and Outputs'!C$19,'Inputs and Outputs'!C$20),0)</f>
        <v>104</v>
      </c>
      <c r="AE384" s="42">
        <v>101</v>
      </c>
      <c r="AF384" s="42">
        <f t="shared" ca="1" si="53"/>
        <v>101</v>
      </c>
      <c r="AG384" s="42">
        <f ca="1">IF(AF384&gt;'Inputs and Outputs'!C$7,AF384-'Inputs and Outputs'!C$7,0)</f>
        <v>1</v>
      </c>
      <c r="AH384" s="43">
        <f ca="1">(AF384*'Inputs and Outputs'!C$8)-(AG384*'Inputs and Outputs'!C$10)</f>
        <v>3840</v>
      </c>
    </row>
    <row r="385" spans="1:34" x14ac:dyDescent="0.35">
      <c r="A385" s="44">
        <v>383</v>
      </c>
      <c r="B385" s="42" t="s">
        <v>24</v>
      </c>
      <c r="C385" s="42">
        <f t="shared" ca="1" si="45"/>
        <v>0.23923630741780166</v>
      </c>
      <c r="D385" s="42">
        <f ca="1">VLOOKUP(C385,'Inputs and Outputs'!B$24:C$33,2,TRUE)</f>
        <v>1</v>
      </c>
      <c r="E385" s="42">
        <f t="shared" ca="1" si="46"/>
        <v>0.9480954149636508</v>
      </c>
      <c r="F385" s="42">
        <f ca="1">ROUND(_xlfn.NORM.INV(E385,'Inputs and Outputs'!C$15,'Inputs and Outputs'!C$16),0)</f>
        <v>111</v>
      </c>
      <c r="G385" s="42">
        <v>101</v>
      </c>
      <c r="H385" s="42">
        <f t="shared" ca="1" si="47"/>
        <v>101</v>
      </c>
      <c r="I385" s="42">
        <f ca="1">IF(H385&gt;'Inputs and Outputs'!C$7,H385-'Inputs and Outputs'!C$7,0)</f>
        <v>1</v>
      </c>
      <c r="J385" s="43">
        <f ca="1">(H385*'Inputs and Outputs'!C$8)-(I385*'Inputs and Outputs'!C$9)</f>
        <v>4015</v>
      </c>
      <c r="M385" s="44">
        <v>383</v>
      </c>
      <c r="N385" s="42" t="s">
        <v>26</v>
      </c>
      <c r="O385" s="42">
        <f t="shared" ca="1" si="48"/>
        <v>0.57494396811722603</v>
      </c>
      <c r="P385" s="42">
        <f ca="1">VLOOKUP(O385,'Inputs and Outputs'!B$24:C$33,2)</f>
        <v>2</v>
      </c>
      <c r="Q385" s="42">
        <f t="shared" ca="1" si="49"/>
        <v>0.69636971421018057</v>
      </c>
      <c r="R385" s="42">
        <f ca="1">ROUND(_xlfn.NORM.INV(Q385,'Inputs and Outputs'!C$17,'Inputs and Outputs'!C$18),0)</f>
        <v>106</v>
      </c>
      <c r="S385" s="42">
        <v>101</v>
      </c>
      <c r="T385" s="42">
        <f t="shared" ca="1" si="50"/>
        <v>101</v>
      </c>
      <c r="U385" s="42">
        <f ca="1">IF(T385&gt;'Inputs and Outputs'!C$7,T385-'Inputs and Outputs'!C$7,0)</f>
        <v>1</v>
      </c>
      <c r="V385" s="43">
        <f ca="1">(T385*'Inputs and Outputs'!C$8)-(U385*'Inputs and Outputs'!C$9)</f>
        <v>4015</v>
      </c>
      <c r="Y385" s="44">
        <v>383</v>
      </c>
      <c r="Z385" s="42" t="s">
        <v>29</v>
      </c>
      <c r="AA385" s="42">
        <f t="shared" ca="1" si="51"/>
        <v>0.86458559533516721</v>
      </c>
      <c r="AB385" s="42">
        <f ca="1">VLOOKUP(AA385,'Inputs and Outputs'!B$24:C$33,2)</f>
        <v>4</v>
      </c>
      <c r="AC385" s="42">
        <f t="shared" ca="1" si="52"/>
        <v>0.97288553441100656</v>
      </c>
      <c r="AD385" s="42">
        <f ca="1">ROUND(_xlfn.NORM.INV(AC385,'Inputs and Outputs'!C$19,'Inputs and Outputs'!C$20),0)</f>
        <v>115</v>
      </c>
      <c r="AE385" s="42">
        <v>101</v>
      </c>
      <c r="AF385" s="42">
        <f t="shared" ca="1" si="53"/>
        <v>101</v>
      </c>
      <c r="AG385" s="42">
        <f ca="1">IF(AF385&gt;'Inputs and Outputs'!C$7,AF385-'Inputs and Outputs'!C$7,0)</f>
        <v>1</v>
      </c>
      <c r="AH385" s="43">
        <f ca="1">(AF385*'Inputs and Outputs'!C$8)-(AG385*'Inputs and Outputs'!C$10)</f>
        <v>3840</v>
      </c>
    </row>
    <row r="386" spans="1:34" x14ac:dyDescent="0.35">
      <c r="A386" s="44">
        <v>384</v>
      </c>
      <c r="B386" s="42" t="s">
        <v>24</v>
      </c>
      <c r="C386" s="42">
        <f t="shared" ca="1" si="45"/>
        <v>0.22455571704414923</v>
      </c>
      <c r="D386" s="42">
        <f ca="1">VLOOKUP(C386,'Inputs and Outputs'!B$24:C$33,2,TRUE)</f>
        <v>1</v>
      </c>
      <c r="E386" s="42">
        <f t="shared" ca="1" si="46"/>
        <v>0.20860821875491475</v>
      </c>
      <c r="F386" s="42">
        <f ca="1">ROUND(_xlfn.NORM.INV(E386,'Inputs and Outputs'!C$15,'Inputs and Outputs'!C$16),0)</f>
        <v>96</v>
      </c>
      <c r="G386" s="42">
        <v>101</v>
      </c>
      <c r="H386" s="42">
        <f t="shared" ca="1" si="47"/>
        <v>96</v>
      </c>
      <c r="I386" s="42">
        <f ca="1">IF(H386&gt;'Inputs and Outputs'!C$7,H386-'Inputs and Outputs'!C$7,0)</f>
        <v>0</v>
      </c>
      <c r="J386" s="43">
        <f ca="1">(H386*'Inputs and Outputs'!C$8)-(I386*'Inputs and Outputs'!C$9)</f>
        <v>3840</v>
      </c>
      <c r="M386" s="44">
        <v>384</v>
      </c>
      <c r="N386" s="42" t="s">
        <v>26</v>
      </c>
      <c r="O386" s="42">
        <f t="shared" ca="1" si="48"/>
        <v>0.95620519863356157</v>
      </c>
      <c r="P386" s="42">
        <f ca="1">VLOOKUP(O386,'Inputs and Outputs'!B$24:C$33,2)</f>
        <v>6</v>
      </c>
      <c r="Q386" s="42">
        <f t="shared" ca="1" si="49"/>
        <v>0.29675723721660707</v>
      </c>
      <c r="R386" s="42">
        <f ca="1">ROUND(_xlfn.NORM.INV(Q386,'Inputs and Outputs'!C$17,'Inputs and Outputs'!C$18),0)</f>
        <v>100</v>
      </c>
      <c r="S386" s="42">
        <v>101</v>
      </c>
      <c r="T386" s="42">
        <f t="shared" ca="1" si="50"/>
        <v>100</v>
      </c>
      <c r="U386" s="42">
        <f ca="1">IF(T386&gt;'Inputs and Outputs'!C$7,T386-'Inputs and Outputs'!C$7,0)</f>
        <v>0</v>
      </c>
      <c r="V386" s="43">
        <f ca="1">(T386*'Inputs and Outputs'!C$8)-(U386*'Inputs and Outputs'!C$9)</f>
        <v>4000</v>
      </c>
      <c r="Y386" s="44">
        <v>384</v>
      </c>
      <c r="Z386" s="42" t="s">
        <v>29</v>
      </c>
      <c r="AA386" s="42">
        <f t="shared" ca="1" si="51"/>
        <v>0.18839540795921106</v>
      </c>
      <c r="AB386" s="42">
        <f ca="1">VLOOKUP(AA386,'Inputs and Outputs'!B$24:C$33,2)</f>
        <v>1</v>
      </c>
      <c r="AC386" s="42">
        <f t="shared" ca="1" si="52"/>
        <v>0.57950678552518364</v>
      </c>
      <c r="AD386" s="42">
        <f ca="1">ROUND(_xlfn.NORM.INV(AC386,'Inputs and Outputs'!C$19,'Inputs and Outputs'!C$20),0)</f>
        <v>106</v>
      </c>
      <c r="AE386" s="42">
        <v>101</v>
      </c>
      <c r="AF386" s="42">
        <f t="shared" ca="1" si="53"/>
        <v>101</v>
      </c>
      <c r="AG386" s="42">
        <f ca="1">IF(AF386&gt;'Inputs and Outputs'!C$7,AF386-'Inputs and Outputs'!C$7,0)</f>
        <v>1</v>
      </c>
      <c r="AH386" s="43">
        <f ca="1">(AF386*'Inputs and Outputs'!C$8)-(AG386*'Inputs and Outputs'!C$10)</f>
        <v>3840</v>
      </c>
    </row>
    <row r="387" spans="1:34" x14ac:dyDescent="0.35">
      <c r="A387" s="44">
        <v>385</v>
      </c>
      <c r="B387" s="42" t="s">
        <v>24</v>
      </c>
      <c r="C387" s="42">
        <f t="shared" ca="1" si="45"/>
        <v>0.29430327347958773</v>
      </c>
      <c r="D387" s="42">
        <f ca="1">VLOOKUP(C387,'Inputs and Outputs'!B$24:C$33,2,TRUE)</f>
        <v>1</v>
      </c>
      <c r="E387" s="42">
        <f t="shared" ca="1" si="46"/>
        <v>0.24782644447883984</v>
      </c>
      <c r="F387" s="42">
        <f ca="1">ROUND(_xlfn.NORM.INV(E387,'Inputs and Outputs'!C$15,'Inputs and Outputs'!C$16),0)</f>
        <v>97</v>
      </c>
      <c r="G387" s="42">
        <v>101</v>
      </c>
      <c r="H387" s="42">
        <f t="shared" ca="1" si="47"/>
        <v>97</v>
      </c>
      <c r="I387" s="42">
        <f ca="1">IF(H387&gt;'Inputs and Outputs'!C$7,H387-'Inputs and Outputs'!C$7,0)</f>
        <v>0</v>
      </c>
      <c r="J387" s="43">
        <f ca="1">(H387*'Inputs and Outputs'!C$8)-(I387*'Inputs and Outputs'!C$9)</f>
        <v>3880</v>
      </c>
      <c r="M387" s="44">
        <v>385</v>
      </c>
      <c r="N387" s="42" t="s">
        <v>26</v>
      </c>
      <c r="O387" s="42">
        <f t="shared" ca="1" si="48"/>
        <v>8.7755216757654297E-2</v>
      </c>
      <c r="P387" s="42">
        <f ca="1">VLOOKUP(O387,'Inputs and Outputs'!B$24:C$33,2)</f>
        <v>0</v>
      </c>
      <c r="Q387" s="42">
        <f t="shared" ca="1" si="49"/>
        <v>0.91050979608886762</v>
      </c>
      <c r="R387" s="42">
        <f ca="1">ROUND(_xlfn.NORM.INV(Q387,'Inputs and Outputs'!C$17,'Inputs and Outputs'!C$18),0)</f>
        <v>110</v>
      </c>
      <c r="S387" s="42">
        <v>101</v>
      </c>
      <c r="T387" s="42">
        <f t="shared" ca="1" si="50"/>
        <v>101</v>
      </c>
      <c r="U387" s="42">
        <f ca="1">IF(T387&gt;'Inputs and Outputs'!C$7,T387-'Inputs and Outputs'!C$7,0)</f>
        <v>1</v>
      </c>
      <c r="V387" s="43">
        <f ca="1">(T387*'Inputs and Outputs'!C$8)-(U387*'Inputs and Outputs'!C$9)</f>
        <v>4015</v>
      </c>
      <c r="Y387" s="44">
        <v>385</v>
      </c>
      <c r="Z387" s="42" t="s">
        <v>29</v>
      </c>
      <c r="AA387" s="42">
        <f t="shared" ca="1" si="51"/>
        <v>0.94610907629262253</v>
      </c>
      <c r="AB387" s="42">
        <f ca="1">VLOOKUP(AA387,'Inputs and Outputs'!B$24:C$33,2)</f>
        <v>6</v>
      </c>
      <c r="AC387" s="42">
        <f t="shared" ca="1" si="52"/>
        <v>0.40109941441119512</v>
      </c>
      <c r="AD387" s="42">
        <f ca="1">ROUND(_xlfn.NORM.INV(AC387,'Inputs and Outputs'!C$19,'Inputs and Outputs'!C$20),0)</f>
        <v>104</v>
      </c>
      <c r="AE387" s="42">
        <v>101</v>
      </c>
      <c r="AF387" s="42">
        <f t="shared" ca="1" si="53"/>
        <v>101</v>
      </c>
      <c r="AG387" s="42">
        <f ca="1">IF(AF387&gt;'Inputs and Outputs'!C$7,AF387-'Inputs and Outputs'!C$7,0)</f>
        <v>1</v>
      </c>
      <c r="AH387" s="43">
        <f ca="1">(AF387*'Inputs and Outputs'!C$8)-(AG387*'Inputs and Outputs'!C$10)</f>
        <v>3840</v>
      </c>
    </row>
    <row r="388" spans="1:34" x14ac:dyDescent="0.35">
      <c r="A388" s="44">
        <v>386</v>
      </c>
      <c r="B388" s="42" t="s">
        <v>24</v>
      </c>
      <c r="C388" s="42">
        <f t="shared" ref="C388:C451" ca="1" si="54">RAND()</f>
        <v>0.3615938862841771</v>
      </c>
      <c r="D388" s="42">
        <f ca="1">VLOOKUP(C388,'Inputs and Outputs'!B$24:C$33,2,TRUE)</f>
        <v>1</v>
      </c>
      <c r="E388" s="42">
        <f t="shared" ref="E388:E451" ca="1" si="55">RAND()</f>
        <v>0.59370047892355127</v>
      </c>
      <c r="F388" s="42">
        <f ca="1">ROUND(_xlfn.NORM.INV(E388,'Inputs and Outputs'!C$15,'Inputs and Outputs'!C$16),0)</f>
        <v>102</v>
      </c>
      <c r="G388" s="42">
        <v>101</v>
      </c>
      <c r="H388" s="42">
        <f t="shared" ref="H388:H451" ca="1" si="56">MIN(F388,G388)</f>
        <v>101</v>
      </c>
      <c r="I388" s="42">
        <f ca="1">IF(H388&gt;'Inputs and Outputs'!C$7,H388-'Inputs and Outputs'!C$7,0)</f>
        <v>1</v>
      </c>
      <c r="J388" s="43">
        <f ca="1">(H388*'Inputs and Outputs'!C$8)-(I388*'Inputs and Outputs'!C$9)</f>
        <v>4015</v>
      </c>
      <c r="M388" s="44">
        <v>386</v>
      </c>
      <c r="N388" s="42" t="s">
        <v>26</v>
      </c>
      <c r="O388" s="42">
        <f t="shared" ref="O388:O451" ca="1" si="57">RAND()</f>
        <v>0.52990651877056427</v>
      </c>
      <c r="P388" s="42">
        <f ca="1">VLOOKUP(O388,'Inputs and Outputs'!B$24:C$33,2)</f>
        <v>2</v>
      </c>
      <c r="Q388" s="42">
        <f t="shared" ref="Q388:Q451" ca="1" si="58">RAND()</f>
        <v>0.59474486455530362</v>
      </c>
      <c r="R388" s="42">
        <f ca="1">ROUND(_xlfn.NORM.INV(Q388,'Inputs and Outputs'!C$17,'Inputs and Outputs'!C$18),0)</f>
        <v>104</v>
      </c>
      <c r="S388" s="42">
        <v>101</v>
      </c>
      <c r="T388" s="42">
        <f t="shared" ref="T388:T451" ca="1" si="59">MIN(R388:S388)</f>
        <v>101</v>
      </c>
      <c r="U388" s="42">
        <f ca="1">IF(T388&gt;'Inputs and Outputs'!C$7,T388-'Inputs and Outputs'!C$7,0)</f>
        <v>1</v>
      </c>
      <c r="V388" s="43">
        <f ca="1">(T388*'Inputs and Outputs'!C$8)-(U388*'Inputs and Outputs'!C$9)</f>
        <v>4015</v>
      </c>
      <c r="Y388" s="44">
        <v>386</v>
      </c>
      <c r="Z388" s="42" t="s">
        <v>29</v>
      </c>
      <c r="AA388" s="42">
        <f t="shared" ref="AA388:AA451" ca="1" si="60">RAND()</f>
        <v>0.62582451558084262</v>
      </c>
      <c r="AB388" s="42">
        <f ca="1">VLOOKUP(AA388,'Inputs and Outputs'!B$24:C$33,2)</f>
        <v>3</v>
      </c>
      <c r="AC388" s="42">
        <f t="shared" ref="AC388:AC451" ca="1" si="61">RAND()</f>
        <v>0.21655919512677968</v>
      </c>
      <c r="AD388" s="42">
        <f ca="1">ROUND(_xlfn.NORM.INV(AC388,'Inputs and Outputs'!C$19,'Inputs and Outputs'!C$20),0)</f>
        <v>101</v>
      </c>
      <c r="AE388" s="42">
        <v>101</v>
      </c>
      <c r="AF388" s="42">
        <f t="shared" ref="AF388:AF451" ca="1" si="62">MIN(AD388:AE388)</f>
        <v>101</v>
      </c>
      <c r="AG388" s="42">
        <f ca="1">IF(AF388&gt;'Inputs and Outputs'!C$7,AF388-'Inputs and Outputs'!C$7,0)</f>
        <v>1</v>
      </c>
      <c r="AH388" s="43">
        <f ca="1">(AF388*'Inputs and Outputs'!C$8)-(AG388*'Inputs and Outputs'!C$10)</f>
        <v>3840</v>
      </c>
    </row>
    <row r="389" spans="1:34" x14ac:dyDescent="0.35">
      <c r="A389" s="44">
        <v>387</v>
      </c>
      <c r="B389" s="42" t="s">
        <v>24</v>
      </c>
      <c r="C389" s="42">
        <f t="shared" ca="1" si="54"/>
        <v>1.6818336879132811E-2</v>
      </c>
      <c r="D389" s="42">
        <f ca="1">VLOOKUP(C389,'Inputs and Outputs'!B$24:C$33,2,TRUE)</f>
        <v>0</v>
      </c>
      <c r="E389" s="42">
        <f t="shared" ca="1" si="55"/>
        <v>0.58735700386394518</v>
      </c>
      <c r="F389" s="42">
        <f ca="1">ROUND(_xlfn.NORM.INV(E389,'Inputs and Outputs'!C$15,'Inputs and Outputs'!C$16),0)</f>
        <v>102</v>
      </c>
      <c r="G389" s="42">
        <v>101</v>
      </c>
      <c r="H389" s="42">
        <f t="shared" ca="1" si="56"/>
        <v>101</v>
      </c>
      <c r="I389" s="42">
        <f ca="1">IF(H389&gt;'Inputs and Outputs'!C$7,H389-'Inputs and Outputs'!C$7,0)</f>
        <v>1</v>
      </c>
      <c r="J389" s="43">
        <f ca="1">(H389*'Inputs and Outputs'!C$8)-(I389*'Inputs and Outputs'!C$9)</f>
        <v>4015</v>
      </c>
      <c r="M389" s="44">
        <v>387</v>
      </c>
      <c r="N389" s="42" t="s">
        <v>26</v>
      </c>
      <c r="O389" s="42">
        <f t="shared" ca="1" si="57"/>
        <v>0.47788202246600997</v>
      </c>
      <c r="P389" s="42">
        <f ca="1">VLOOKUP(O389,'Inputs and Outputs'!B$24:C$33,2)</f>
        <v>2</v>
      </c>
      <c r="Q389" s="42">
        <f t="shared" ca="1" si="58"/>
        <v>0.17058221470732648</v>
      </c>
      <c r="R389" s="42">
        <f ca="1">ROUND(_xlfn.NORM.INV(Q389,'Inputs and Outputs'!C$17,'Inputs and Outputs'!C$18),0)</f>
        <v>98</v>
      </c>
      <c r="S389" s="42">
        <v>101</v>
      </c>
      <c r="T389" s="42">
        <f t="shared" ca="1" si="59"/>
        <v>98</v>
      </c>
      <c r="U389" s="42">
        <f ca="1">IF(T389&gt;'Inputs and Outputs'!C$7,T389-'Inputs and Outputs'!C$7,0)</f>
        <v>0</v>
      </c>
      <c r="V389" s="43">
        <f ca="1">(T389*'Inputs and Outputs'!C$8)-(U389*'Inputs and Outputs'!C$9)</f>
        <v>3920</v>
      </c>
      <c r="Y389" s="44">
        <v>387</v>
      </c>
      <c r="Z389" s="42" t="s">
        <v>29</v>
      </c>
      <c r="AA389" s="42">
        <f t="shared" ca="1" si="60"/>
        <v>8.4459284477880536E-2</v>
      </c>
      <c r="AB389" s="42">
        <f ca="1">VLOOKUP(AA389,'Inputs and Outputs'!B$24:C$33,2)</f>
        <v>0</v>
      </c>
      <c r="AC389" s="42">
        <f t="shared" ca="1" si="61"/>
        <v>0.47008669041276852</v>
      </c>
      <c r="AD389" s="42">
        <f ca="1">ROUND(_xlfn.NORM.INV(AC389,'Inputs and Outputs'!C$19,'Inputs and Outputs'!C$20),0)</f>
        <v>105</v>
      </c>
      <c r="AE389" s="42">
        <v>101</v>
      </c>
      <c r="AF389" s="42">
        <f t="shared" ca="1" si="62"/>
        <v>101</v>
      </c>
      <c r="AG389" s="42">
        <f ca="1">IF(AF389&gt;'Inputs and Outputs'!C$7,AF389-'Inputs and Outputs'!C$7,0)</f>
        <v>1</v>
      </c>
      <c r="AH389" s="43">
        <f ca="1">(AF389*'Inputs and Outputs'!C$8)-(AG389*'Inputs and Outputs'!C$10)</f>
        <v>3840</v>
      </c>
    </row>
    <row r="390" spans="1:34" x14ac:dyDescent="0.35">
      <c r="A390" s="44">
        <v>388</v>
      </c>
      <c r="B390" s="42" t="s">
        <v>24</v>
      </c>
      <c r="C390" s="42">
        <f t="shared" ca="1" si="54"/>
        <v>0.89546914842407732</v>
      </c>
      <c r="D390" s="42">
        <f ca="1">VLOOKUP(C390,'Inputs and Outputs'!B$24:C$33,2,TRUE)</f>
        <v>5</v>
      </c>
      <c r="E390" s="42">
        <f t="shared" ca="1" si="55"/>
        <v>2.3399645866188923E-3</v>
      </c>
      <c r="F390" s="42">
        <f ca="1">ROUND(_xlfn.NORM.INV(E390,'Inputs and Outputs'!C$15,'Inputs and Outputs'!C$16),0)</f>
        <v>84</v>
      </c>
      <c r="G390" s="42">
        <v>101</v>
      </c>
      <c r="H390" s="42">
        <f t="shared" ca="1" si="56"/>
        <v>84</v>
      </c>
      <c r="I390" s="42">
        <f ca="1">IF(H390&gt;'Inputs and Outputs'!C$7,H390-'Inputs and Outputs'!C$7,0)</f>
        <v>0</v>
      </c>
      <c r="J390" s="43">
        <f ca="1">(H390*'Inputs and Outputs'!C$8)-(I390*'Inputs and Outputs'!C$9)</f>
        <v>3360</v>
      </c>
      <c r="M390" s="44">
        <v>388</v>
      </c>
      <c r="N390" s="42" t="s">
        <v>26</v>
      </c>
      <c r="O390" s="42">
        <f t="shared" ca="1" si="57"/>
        <v>0.68983669693295568</v>
      </c>
      <c r="P390" s="42">
        <f ca="1">VLOOKUP(O390,'Inputs and Outputs'!B$24:C$33,2)</f>
        <v>3</v>
      </c>
      <c r="Q390" s="42">
        <f t="shared" ca="1" si="58"/>
        <v>0.30837235913864414</v>
      </c>
      <c r="R390" s="42">
        <f ca="1">ROUND(_xlfn.NORM.INV(Q390,'Inputs and Outputs'!C$17,'Inputs and Outputs'!C$18),0)</f>
        <v>100</v>
      </c>
      <c r="S390" s="42">
        <v>101</v>
      </c>
      <c r="T390" s="42">
        <f t="shared" ca="1" si="59"/>
        <v>100</v>
      </c>
      <c r="U390" s="42">
        <f ca="1">IF(T390&gt;'Inputs and Outputs'!C$7,T390-'Inputs and Outputs'!C$7,0)</f>
        <v>0</v>
      </c>
      <c r="V390" s="43">
        <f ca="1">(T390*'Inputs and Outputs'!C$8)-(U390*'Inputs and Outputs'!C$9)</f>
        <v>4000</v>
      </c>
      <c r="Y390" s="44">
        <v>388</v>
      </c>
      <c r="Z390" s="42" t="s">
        <v>29</v>
      </c>
      <c r="AA390" s="42">
        <f t="shared" ca="1" si="60"/>
        <v>0.45272545346540405</v>
      </c>
      <c r="AB390" s="42">
        <f ca="1">VLOOKUP(AA390,'Inputs and Outputs'!B$24:C$33,2)</f>
        <v>2</v>
      </c>
      <c r="AC390" s="42">
        <f t="shared" ca="1" si="61"/>
        <v>0.88006691099512213</v>
      </c>
      <c r="AD390" s="42">
        <f ca="1">ROUND(_xlfn.NORM.INV(AC390,'Inputs and Outputs'!C$19,'Inputs and Outputs'!C$20),0)</f>
        <v>111</v>
      </c>
      <c r="AE390" s="42">
        <v>101</v>
      </c>
      <c r="AF390" s="42">
        <f t="shared" ca="1" si="62"/>
        <v>101</v>
      </c>
      <c r="AG390" s="42">
        <f ca="1">IF(AF390&gt;'Inputs and Outputs'!C$7,AF390-'Inputs and Outputs'!C$7,0)</f>
        <v>1</v>
      </c>
      <c r="AH390" s="43">
        <f ca="1">(AF390*'Inputs and Outputs'!C$8)-(AG390*'Inputs and Outputs'!C$10)</f>
        <v>3840</v>
      </c>
    </row>
    <row r="391" spans="1:34" x14ac:dyDescent="0.35">
      <c r="A391" s="44">
        <v>389</v>
      </c>
      <c r="B391" s="42" t="s">
        <v>24</v>
      </c>
      <c r="C391" s="42">
        <f t="shared" ca="1" si="54"/>
        <v>0.62054218427348173</v>
      </c>
      <c r="D391" s="42">
        <f ca="1">VLOOKUP(C391,'Inputs and Outputs'!B$24:C$33,2,TRUE)</f>
        <v>3</v>
      </c>
      <c r="E391" s="42">
        <f t="shared" ca="1" si="55"/>
        <v>0.38514801281246769</v>
      </c>
      <c r="F391" s="42">
        <f ca="1">ROUND(_xlfn.NORM.INV(E391,'Inputs and Outputs'!C$15,'Inputs and Outputs'!C$16),0)</f>
        <v>99</v>
      </c>
      <c r="G391" s="42">
        <v>101</v>
      </c>
      <c r="H391" s="42">
        <f t="shared" ca="1" si="56"/>
        <v>99</v>
      </c>
      <c r="I391" s="42">
        <f ca="1">IF(H391&gt;'Inputs and Outputs'!C$7,H391-'Inputs and Outputs'!C$7,0)</f>
        <v>0</v>
      </c>
      <c r="J391" s="43">
        <f ca="1">(H391*'Inputs and Outputs'!C$8)-(I391*'Inputs and Outputs'!C$9)</f>
        <v>3960</v>
      </c>
      <c r="M391" s="44">
        <v>389</v>
      </c>
      <c r="N391" s="42" t="s">
        <v>26</v>
      </c>
      <c r="O391" s="42">
        <f t="shared" ca="1" si="57"/>
        <v>0.9524781764027066</v>
      </c>
      <c r="P391" s="42">
        <f ca="1">VLOOKUP(O391,'Inputs and Outputs'!B$24:C$33,2)</f>
        <v>6</v>
      </c>
      <c r="Q391" s="42">
        <f t="shared" ca="1" si="58"/>
        <v>6.8770934957996799E-2</v>
      </c>
      <c r="R391" s="42">
        <f ca="1">ROUND(_xlfn.NORM.INV(Q391,'Inputs and Outputs'!C$17,'Inputs and Outputs'!C$18),0)</f>
        <v>96</v>
      </c>
      <c r="S391" s="42">
        <v>101</v>
      </c>
      <c r="T391" s="42">
        <f t="shared" ca="1" si="59"/>
        <v>96</v>
      </c>
      <c r="U391" s="42">
        <f ca="1">IF(T391&gt;'Inputs and Outputs'!C$7,T391-'Inputs and Outputs'!C$7,0)</f>
        <v>0</v>
      </c>
      <c r="V391" s="43">
        <f ca="1">(T391*'Inputs and Outputs'!C$8)-(U391*'Inputs and Outputs'!C$9)</f>
        <v>3840</v>
      </c>
      <c r="Y391" s="44">
        <v>389</v>
      </c>
      <c r="Z391" s="42" t="s">
        <v>29</v>
      </c>
      <c r="AA391" s="42">
        <f t="shared" ca="1" si="60"/>
        <v>0.22584325114726822</v>
      </c>
      <c r="AB391" s="42">
        <f ca="1">VLOOKUP(AA391,'Inputs and Outputs'!B$24:C$33,2)</f>
        <v>1</v>
      </c>
      <c r="AC391" s="42">
        <f t="shared" ca="1" si="61"/>
        <v>0.24348080792237925</v>
      </c>
      <c r="AD391" s="42">
        <f ca="1">ROUND(_xlfn.NORM.INV(AC391,'Inputs and Outputs'!C$19,'Inputs and Outputs'!C$20),0)</f>
        <v>102</v>
      </c>
      <c r="AE391" s="42">
        <v>101</v>
      </c>
      <c r="AF391" s="42">
        <f t="shared" ca="1" si="62"/>
        <v>101</v>
      </c>
      <c r="AG391" s="42">
        <f ca="1">IF(AF391&gt;'Inputs and Outputs'!C$7,AF391-'Inputs and Outputs'!C$7,0)</f>
        <v>1</v>
      </c>
      <c r="AH391" s="43">
        <f ca="1">(AF391*'Inputs and Outputs'!C$8)-(AG391*'Inputs and Outputs'!C$10)</f>
        <v>3840</v>
      </c>
    </row>
    <row r="392" spans="1:34" x14ac:dyDescent="0.35">
      <c r="A392" s="44">
        <v>390</v>
      </c>
      <c r="B392" s="42" t="s">
        <v>24</v>
      </c>
      <c r="C392" s="42">
        <f t="shared" ca="1" si="54"/>
        <v>0.48461583812253117</v>
      </c>
      <c r="D392" s="42">
        <f ca="1">VLOOKUP(C392,'Inputs and Outputs'!B$24:C$33,2,TRUE)</f>
        <v>2</v>
      </c>
      <c r="E392" s="42">
        <f t="shared" ca="1" si="55"/>
        <v>4.530449076484433E-2</v>
      </c>
      <c r="F392" s="42">
        <f ca="1">ROUND(_xlfn.NORM.INV(E392,'Inputs and Outputs'!C$15,'Inputs and Outputs'!C$16),0)</f>
        <v>91</v>
      </c>
      <c r="G392" s="42">
        <v>101</v>
      </c>
      <c r="H392" s="42">
        <f t="shared" ca="1" si="56"/>
        <v>91</v>
      </c>
      <c r="I392" s="42">
        <f ca="1">IF(H392&gt;'Inputs and Outputs'!C$7,H392-'Inputs and Outputs'!C$7,0)</f>
        <v>0</v>
      </c>
      <c r="J392" s="43">
        <f ca="1">(H392*'Inputs and Outputs'!C$8)-(I392*'Inputs and Outputs'!C$9)</f>
        <v>3640</v>
      </c>
      <c r="M392" s="44">
        <v>390</v>
      </c>
      <c r="N392" s="42" t="s">
        <v>26</v>
      </c>
      <c r="O392" s="42">
        <f t="shared" ca="1" si="57"/>
        <v>0.84521554293211809</v>
      </c>
      <c r="P392" s="42">
        <f ca="1">VLOOKUP(O392,'Inputs and Outputs'!B$24:C$33,2)</f>
        <v>4</v>
      </c>
      <c r="Q392" s="42">
        <f t="shared" ca="1" si="58"/>
        <v>0.63536902650246696</v>
      </c>
      <c r="R392" s="42">
        <f ca="1">ROUND(_xlfn.NORM.INV(Q392,'Inputs and Outputs'!C$17,'Inputs and Outputs'!C$18),0)</f>
        <v>105</v>
      </c>
      <c r="S392" s="42">
        <v>101</v>
      </c>
      <c r="T392" s="42">
        <f t="shared" ca="1" si="59"/>
        <v>101</v>
      </c>
      <c r="U392" s="42">
        <f ca="1">IF(T392&gt;'Inputs and Outputs'!C$7,T392-'Inputs and Outputs'!C$7,0)</f>
        <v>1</v>
      </c>
      <c r="V392" s="43">
        <f ca="1">(T392*'Inputs and Outputs'!C$8)-(U392*'Inputs and Outputs'!C$9)</f>
        <v>4015</v>
      </c>
      <c r="Y392" s="44">
        <v>390</v>
      </c>
      <c r="Z392" s="42" t="s">
        <v>29</v>
      </c>
      <c r="AA392" s="42">
        <f t="shared" ca="1" si="60"/>
        <v>0.35657099939332759</v>
      </c>
      <c r="AB392" s="42">
        <f ca="1">VLOOKUP(AA392,'Inputs and Outputs'!B$24:C$33,2)</f>
        <v>1</v>
      </c>
      <c r="AC392" s="42">
        <f t="shared" ca="1" si="61"/>
        <v>0.79074503071117386</v>
      </c>
      <c r="AD392" s="42">
        <f ca="1">ROUND(_xlfn.NORM.INV(AC392,'Inputs and Outputs'!C$19,'Inputs and Outputs'!C$20),0)</f>
        <v>109</v>
      </c>
      <c r="AE392" s="42">
        <v>101</v>
      </c>
      <c r="AF392" s="42">
        <f t="shared" ca="1" si="62"/>
        <v>101</v>
      </c>
      <c r="AG392" s="42">
        <f ca="1">IF(AF392&gt;'Inputs and Outputs'!C$7,AF392-'Inputs and Outputs'!C$7,0)</f>
        <v>1</v>
      </c>
      <c r="AH392" s="43">
        <f ca="1">(AF392*'Inputs and Outputs'!C$8)-(AG392*'Inputs and Outputs'!C$10)</f>
        <v>3840</v>
      </c>
    </row>
    <row r="393" spans="1:34" x14ac:dyDescent="0.35">
      <c r="A393" s="44">
        <v>391</v>
      </c>
      <c r="B393" s="42" t="s">
        <v>24</v>
      </c>
      <c r="C393" s="42">
        <f t="shared" ca="1" si="54"/>
        <v>6.0666840454175919E-2</v>
      </c>
      <c r="D393" s="42">
        <f ca="1">VLOOKUP(C393,'Inputs and Outputs'!B$24:C$33,2,TRUE)</f>
        <v>0</v>
      </c>
      <c r="E393" s="42">
        <f t="shared" ca="1" si="55"/>
        <v>0.871921149462076</v>
      </c>
      <c r="F393" s="42">
        <f ca="1">ROUND(_xlfn.NORM.INV(E393,'Inputs and Outputs'!C$15,'Inputs and Outputs'!C$16),0)</f>
        <v>108</v>
      </c>
      <c r="G393" s="42">
        <v>101</v>
      </c>
      <c r="H393" s="42">
        <f t="shared" ca="1" si="56"/>
        <v>101</v>
      </c>
      <c r="I393" s="42">
        <f ca="1">IF(H393&gt;'Inputs and Outputs'!C$7,H393-'Inputs and Outputs'!C$7,0)</f>
        <v>1</v>
      </c>
      <c r="J393" s="43">
        <f ca="1">(H393*'Inputs and Outputs'!C$8)-(I393*'Inputs and Outputs'!C$9)</f>
        <v>4015</v>
      </c>
      <c r="M393" s="44">
        <v>391</v>
      </c>
      <c r="N393" s="42" t="s">
        <v>26</v>
      </c>
      <c r="O393" s="42">
        <f t="shared" ca="1" si="57"/>
        <v>0.8873904427424838</v>
      </c>
      <c r="P393" s="42">
        <f ca="1">VLOOKUP(O393,'Inputs and Outputs'!B$24:C$33,2)</f>
        <v>5</v>
      </c>
      <c r="Q393" s="42">
        <f t="shared" ca="1" si="58"/>
        <v>0.45051628349988193</v>
      </c>
      <c r="R393" s="42">
        <f ca="1">ROUND(_xlfn.NORM.INV(Q393,'Inputs and Outputs'!C$17,'Inputs and Outputs'!C$18),0)</f>
        <v>102</v>
      </c>
      <c r="S393" s="42">
        <v>101</v>
      </c>
      <c r="T393" s="42">
        <f t="shared" ca="1" si="59"/>
        <v>101</v>
      </c>
      <c r="U393" s="42">
        <f ca="1">IF(T393&gt;'Inputs and Outputs'!C$7,T393-'Inputs and Outputs'!C$7,0)</f>
        <v>1</v>
      </c>
      <c r="V393" s="43">
        <f ca="1">(T393*'Inputs and Outputs'!C$8)-(U393*'Inputs and Outputs'!C$9)</f>
        <v>4015</v>
      </c>
      <c r="Y393" s="44">
        <v>391</v>
      </c>
      <c r="Z393" s="42" t="s">
        <v>29</v>
      </c>
      <c r="AA393" s="42">
        <f t="shared" ca="1" si="60"/>
        <v>0.31786181785137024</v>
      </c>
      <c r="AB393" s="42">
        <f ca="1">VLOOKUP(AA393,'Inputs and Outputs'!B$24:C$33,2)</f>
        <v>1</v>
      </c>
      <c r="AC393" s="42">
        <f t="shared" ca="1" si="61"/>
        <v>0.45444277253867094</v>
      </c>
      <c r="AD393" s="42">
        <f ca="1">ROUND(_xlfn.NORM.INV(AC393,'Inputs and Outputs'!C$19,'Inputs and Outputs'!C$20),0)</f>
        <v>104</v>
      </c>
      <c r="AE393" s="42">
        <v>101</v>
      </c>
      <c r="AF393" s="42">
        <f t="shared" ca="1" si="62"/>
        <v>101</v>
      </c>
      <c r="AG393" s="42">
        <f ca="1">IF(AF393&gt;'Inputs and Outputs'!C$7,AF393-'Inputs and Outputs'!C$7,0)</f>
        <v>1</v>
      </c>
      <c r="AH393" s="43">
        <f ca="1">(AF393*'Inputs and Outputs'!C$8)-(AG393*'Inputs and Outputs'!C$10)</f>
        <v>3840</v>
      </c>
    </row>
    <row r="394" spans="1:34" x14ac:dyDescent="0.35">
      <c r="A394" s="44">
        <v>392</v>
      </c>
      <c r="B394" s="42" t="s">
        <v>24</v>
      </c>
      <c r="C394" s="42">
        <f t="shared" ca="1" si="54"/>
        <v>0.82939030461592123</v>
      </c>
      <c r="D394" s="42">
        <f ca="1">VLOOKUP(C394,'Inputs and Outputs'!B$24:C$33,2,TRUE)</f>
        <v>4</v>
      </c>
      <c r="E394" s="42">
        <f t="shared" ca="1" si="55"/>
        <v>0.19478010173361771</v>
      </c>
      <c r="F394" s="42">
        <f ca="1">ROUND(_xlfn.NORM.INV(E394,'Inputs and Outputs'!C$15,'Inputs and Outputs'!C$16),0)</f>
        <v>96</v>
      </c>
      <c r="G394" s="42">
        <v>101</v>
      </c>
      <c r="H394" s="42">
        <f t="shared" ca="1" si="56"/>
        <v>96</v>
      </c>
      <c r="I394" s="42">
        <f ca="1">IF(H394&gt;'Inputs and Outputs'!C$7,H394-'Inputs and Outputs'!C$7,0)</f>
        <v>0</v>
      </c>
      <c r="J394" s="43">
        <f ca="1">(H394*'Inputs and Outputs'!C$8)-(I394*'Inputs and Outputs'!C$9)</f>
        <v>3840</v>
      </c>
      <c r="M394" s="44">
        <v>392</v>
      </c>
      <c r="N394" s="42" t="s">
        <v>26</v>
      </c>
      <c r="O394" s="42">
        <f t="shared" ca="1" si="57"/>
        <v>0.55365222814685855</v>
      </c>
      <c r="P394" s="42">
        <f ca="1">VLOOKUP(O394,'Inputs and Outputs'!B$24:C$33,2)</f>
        <v>2</v>
      </c>
      <c r="Q394" s="42">
        <f t="shared" ca="1" si="58"/>
        <v>0.15400275085784476</v>
      </c>
      <c r="R394" s="42">
        <f ca="1">ROUND(_xlfn.NORM.INV(Q394,'Inputs and Outputs'!C$17,'Inputs and Outputs'!C$18),0)</f>
        <v>98</v>
      </c>
      <c r="S394" s="42">
        <v>101</v>
      </c>
      <c r="T394" s="42">
        <f t="shared" ca="1" si="59"/>
        <v>98</v>
      </c>
      <c r="U394" s="42">
        <f ca="1">IF(T394&gt;'Inputs and Outputs'!C$7,T394-'Inputs and Outputs'!C$7,0)</f>
        <v>0</v>
      </c>
      <c r="V394" s="43">
        <f ca="1">(T394*'Inputs and Outputs'!C$8)-(U394*'Inputs and Outputs'!C$9)</f>
        <v>3920</v>
      </c>
      <c r="Y394" s="44">
        <v>392</v>
      </c>
      <c r="Z394" s="42" t="s">
        <v>29</v>
      </c>
      <c r="AA394" s="42">
        <f t="shared" ca="1" si="60"/>
        <v>8.4729211410182192E-2</v>
      </c>
      <c r="AB394" s="42">
        <f ca="1">VLOOKUP(AA394,'Inputs and Outputs'!B$24:C$33,2)</f>
        <v>0</v>
      </c>
      <c r="AC394" s="42">
        <f t="shared" ca="1" si="61"/>
        <v>0.47621496113860984</v>
      </c>
      <c r="AD394" s="42">
        <f ca="1">ROUND(_xlfn.NORM.INV(AC394,'Inputs and Outputs'!C$19,'Inputs and Outputs'!C$20),0)</f>
        <v>105</v>
      </c>
      <c r="AE394" s="42">
        <v>101</v>
      </c>
      <c r="AF394" s="42">
        <f t="shared" ca="1" si="62"/>
        <v>101</v>
      </c>
      <c r="AG394" s="42">
        <f ca="1">IF(AF394&gt;'Inputs and Outputs'!C$7,AF394-'Inputs and Outputs'!C$7,0)</f>
        <v>1</v>
      </c>
      <c r="AH394" s="43">
        <f ca="1">(AF394*'Inputs and Outputs'!C$8)-(AG394*'Inputs and Outputs'!C$10)</f>
        <v>3840</v>
      </c>
    </row>
    <row r="395" spans="1:34" x14ac:dyDescent="0.35">
      <c r="A395" s="44">
        <v>393</v>
      </c>
      <c r="B395" s="42" t="s">
        <v>24</v>
      </c>
      <c r="C395" s="42">
        <f t="shared" ca="1" si="54"/>
        <v>0.62136027187179366</v>
      </c>
      <c r="D395" s="42">
        <f ca="1">VLOOKUP(C395,'Inputs and Outputs'!B$24:C$33,2,TRUE)</f>
        <v>3</v>
      </c>
      <c r="E395" s="42">
        <f t="shared" ca="1" si="55"/>
        <v>0.8946946313874713</v>
      </c>
      <c r="F395" s="42">
        <f ca="1">ROUND(_xlfn.NORM.INV(E395,'Inputs and Outputs'!C$15,'Inputs and Outputs'!C$16),0)</f>
        <v>109</v>
      </c>
      <c r="G395" s="42">
        <v>101</v>
      </c>
      <c r="H395" s="42">
        <f t="shared" ca="1" si="56"/>
        <v>101</v>
      </c>
      <c r="I395" s="42">
        <f ca="1">IF(H395&gt;'Inputs and Outputs'!C$7,H395-'Inputs and Outputs'!C$7,0)</f>
        <v>1</v>
      </c>
      <c r="J395" s="43">
        <f ca="1">(H395*'Inputs and Outputs'!C$8)-(I395*'Inputs and Outputs'!C$9)</f>
        <v>4015</v>
      </c>
      <c r="M395" s="44">
        <v>393</v>
      </c>
      <c r="N395" s="42" t="s">
        <v>26</v>
      </c>
      <c r="O395" s="42">
        <f t="shared" ca="1" si="57"/>
        <v>0.57375061810281947</v>
      </c>
      <c r="P395" s="42">
        <f ca="1">VLOOKUP(O395,'Inputs and Outputs'!B$24:C$33,2)</f>
        <v>2</v>
      </c>
      <c r="Q395" s="42">
        <f t="shared" ca="1" si="58"/>
        <v>0.3192801957446928</v>
      </c>
      <c r="R395" s="42">
        <f ca="1">ROUND(_xlfn.NORM.INV(Q395,'Inputs and Outputs'!C$17,'Inputs and Outputs'!C$18),0)</f>
        <v>101</v>
      </c>
      <c r="S395" s="42">
        <v>101</v>
      </c>
      <c r="T395" s="42">
        <f t="shared" ca="1" si="59"/>
        <v>101</v>
      </c>
      <c r="U395" s="42">
        <f ca="1">IF(T395&gt;'Inputs and Outputs'!C$7,T395-'Inputs and Outputs'!C$7,0)</f>
        <v>1</v>
      </c>
      <c r="V395" s="43">
        <f ca="1">(T395*'Inputs and Outputs'!C$8)-(U395*'Inputs and Outputs'!C$9)</f>
        <v>4015</v>
      </c>
      <c r="Y395" s="44">
        <v>393</v>
      </c>
      <c r="Z395" s="42" t="s">
        <v>29</v>
      </c>
      <c r="AA395" s="42">
        <f t="shared" ca="1" si="60"/>
        <v>0.12243864179397645</v>
      </c>
      <c r="AB395" s="42">
        <f ca="1">VLOOKUP(AA395,'Inputs and Outputs'!B$24:C$33,2)</f>
        <v>0</v>
      </c>
      <c r="AC395" s="42">
        <f t="shared" ca="1" si="61"/>
        <v>0.78087562778078223</v>
      </c>
      <c r="AD395" s="42">
        <f ca="1">ROUND(_xlfn.NORM.INV(AC395,'Inputs and Outputs'!C$19,'Inputs and Outputs'!C$20),0)</f>
        <v>109</v>
      </c>
      <c r="AE395" s="42">
        <v>101</v>
      </c>
      <c r="AF395" s="42">
        <f t="shared" ca="1" si="62"/>
        <v>101</v>
      </c>
      <c r="AG395" s="42">
        <f ca="1">IF(AF395&gt;'Inputs and Outputs'!C$7,AF395-'Inputs and Outputs'!C$7,0)</f>
        <v>1</v>
      </c>
      <c r="AH395" s="43">
        <f ca="1">(AF395*'Inputs and Outputs'!C$8)-(AG395*'Inputs and Outputs'!C$10)</f>
        <v>3840</v>
      </c>
    </row>
    <row r="396" spans="1:34" x14ac:dyDescent="0.35">
      <c r="A396" s="44">
        <v>394</v>
      </c>
      <c r="B396" s="42" t="s">
        <v>24</v>
      </c>
      <c r="C396" s="42">
        <f t="shared" ca="1" si="54"/>
        <v>0.67767164583451056</v>
      </c>
      <c r="D396" s="42">
        <f ca="1">VLOOKUP(C396,'Inputs and Outputs'!B$24:C$33,2,TRUE)</f>
        <v>3</v>
      </c>
      <c r="E396" s="42">
        <f t="shared" ca="1" si="55"/>
        <v>0.55123573966991579</v>
      </c>
      <c r="F396" s="42">
        <f ca="1">ROUND(_xlfn.NORM.INV(E396,'Inputs and Outputs'!C$15,'Inputs and Outputs'!C$16),0)</f>
        <v>102</v>
      </c>
      <c r="G396" s="42">
        <v>101</v>
      </c>
      <c r="H396" s="42">
        <f t="shared" ca="1" si="56"/>
        <v>101</v>
      </c>
      <c r="I396" s="42">
        <f ca="1">IF(H396&gt;'Inputs and Outputs'!C$7,H396-'Inputs and Outputs'!C$7,0)</f>
        <v>1</v>
      </c>
      <c r="J396" s="43">
        <f ca="1">(H396*'Inputs and Outputs'!C$8)-(I396*'Inputs and Outputs'!C$9)</f>
        <v>4015</v>
      </c>
      <c r="M396" s="44">
        <v>394</v>
      </c>
      <c r="N396" s="42" t="s">
        <v>26</v>
      </c>
      <c r="O396" s="42">
        <f t="shared" ca="1" si="57"/>
        <v>0.83312681747861772</v>
      </c>
      <c r="P396" s="42">
        <f ca="1">VLOOKUP(O396,'Inputs and Outputs'!B$24:C$33,2)</f>
        <v>4</v>
      </c>
      <c r="Q396" s="42">
        <f t="shared" ca="1" si="58"/>
        <v>0.21990937554669188</v>
      </c>
      <c r="R396" s="42">
        <f ca="1">ROUND(_xlfn.NORM.INV(Q396,'Inputs and Outputs'!C$17,'Inputs and Outputs'!C$18),0)</f>
        <v>99</v>
      </c>
      <c r="S396" s="42">
        <v>101</v>
      </c>
      <c r="T396" s="42">
        <f t="shared" ca="1" si="59"/>
        <v>99</v>
      </c>
      <c r="U396" s="42">
        <f ca="1">IF(T396&gt;'Inputs and Outputs'!C$7,T396-'Inputs and Outputs'!C$7,0)</f>
        <v>0</v>
      </c>
      <c r="V396" s="43">
        <f ca="1">(T396*'Inputs and Outputs'!C$8)-(U396*'Inputs and Outputs'!C$9)</f>
        <v>3960</v>
      </c>
      <c r="Y396" s="44">
        <v>394</v>
      </c>
      <c r="Z396" s="42" t="s">
        <v>29</v>
      </c>
      <c r="AA396" s="42">
        <f t="shared" ca="1" si="60"/>
        <v>1.5092844740448474E-2</v>
      </c>
      <c r="AB396" s="42">
        <f ca="1">VLOOKUP(AA396,'Inputs and Outputs'!B$24:C$33,2)</f>
        <v>0</v>
      </c>
      <c r="AC396" s="42">
        <f t="shared" ca="1" si="61"/>
        <v>0.40504053647740879</v>
      </c>
      <c r="AD396" s="42">
        <f ca="1">ROUND(_xlfn.NORM.INV(AC396,'Inputs and Outputs'!C$19,'Inputs and Outputs'!C$20),0)</f>
        <v>104</v>
      </c>
      <c r="AE396" s="42">
        <v>101</v>
      </c>
      <c r="AF396" s="42">
        <f t="shared" ca="1" si="62"/>
        <v>101</v>
      </c>
      <c r="AG396" s="42">
        <f ca="1">IF(AF396&gt;'Inputs and Outputs'!C$7,AF396-'Inputs and Outputs'!C$7,0)</f>
        <v>1</v>
      </c>
      <c r="AH396" s="43">
        <f ca="1">(AF396*'Inputs and Outputs'!C$8)-(AG396*'Inputs and Outputs'!C$10)</f>
        <v>3840</v>
      </c>
    </row>
    <row r="397" spans="1:34" x14ac:dyDescent="0.35">
      <c r="A397" s="44">
        <v>395</v>
      </c>
      <c r="B397" s="42" t="s">
        <v>24</v>
      </c>
      <c r="C397" s="42">
        <f t="shared" ca="1" si="54"/>
        <v>0.12298330846517758</v>
      </c>
      <c r="D397" s="42">
        <f ca="1">VLOOKUP(C397,'Inputs and Outputs'!B$24:C$33,2,TRUE)</f>
        <v>0</v>
      </c>
      <c r="E397" s="42">
        <f t="shared" ca="1" si="55"/>
        <v>0.28855687271082853</v>
      </c>
      <c r="F397" s="42">
        <f ca="1">ROUND(_xlfn.NORM.INV(E397,'Inputs and Outputs'!C$15,'Inputs and Outputs'!C$16),0)</f>
        <v>98</v>
      </c>
      <c r="G397" s="42">
        <v>101</v>
      </c>
      <c r="H397" s="42">
        <f t="shared" ca="1" si="56"/>
        <v>98</v>
      </c>
      <c r="I397" s="42">
        <f ca="1">IF(H397&gt;'Inputs and Outputs'!C$7,H397-'Inputs and Outputs'!C$7,0)</f>
        <v>0</v>
      </c>
      <c r="J397" s="43">
        <f ca="1">(H397*'Inputs and Outputs'!C$8)-(I397*'Inputs and Outputs'!C$9)</f>
        <v>3920</v>
      </c>
      <c r="M397" s="44">
        <v>395</v>
      </c>
      <c r="N397" s="42" t="s">
        <v>26</v>
      </c>
      <c r="O397" s="42">
        <f t="shared" ca="1" si="57"/>
        <v>0.7102343736259229</v>
      </c>
      <c r="P397" s="42">
        <f ca="1">VLOOKUP(O397,'Inputs and Outputs'!B$24:C$33,2)</f>
        <v>3</v>
      </c>
      <c r="Q397" s="42">
        <f t="shared" ca="1" si="58"/>
        <v>0.59484043185835278</v>
      </c>
      <c r="R397" s="42">
        <f ca="1">ROUND(_xlfn.NORM.INV(Q397,'Inputs and Outputs'!C$17,'Inputs and Outputs'!C$18),0)</f>
        <v>104</v>
      </c>
      <c r="S397" s="42">
        <v>101</v>
      </c>
      <c r="T397" s="42">
        <f t="shared" ca="1" si="59"/>
        <v>101</v>
      </c>
      <c r="U397" s="42">
        <f ca="1">IF(T397&gt;'Inputs and Outputs'!C$7,T397-'Inputs and Outputs'!C$7,0)</f>
        <v>1</v>
      </c>
      <c r="V397" s="43">
        <f ca="1">(T397*'Inputs and Outputs'!C$8)-(U397*'Inputs and Outputs'!C$9)</f>
        <v>4015</v>
      </c>
      <c r="Y397" s="44">
        <v>395</v>
      </c>
      <c r="Z397" s="42" t="s">
        <v>29</v>
      </c>
      <c r="AA397" s="42">
        <f t="shared" ca="1" si="60"/>
        <v>0.75311191735708083</v>
      </c>
      <c r="AB397" s="42">
        <f ca="1">VLOOKUP(AA397,'Inputs and Outputs'!B$24:C$33,2)</f>
        <v>3</v>
      </c>
      <c r="AC397" s="42">
        <f t="shared" ca="1" si="61"/>
        <v>0.39526308680206423</v>
      </c>
      <c r="AD397" s="42">
        <f ca="1">ROUND(_xlfn.NORM.INV(AC397,'Inputs and Outputs'!C$19,'Inputs and Outputs'!C$20),0)</f>
        <v>104</v>
      </c>
      <c r="AE397" s="42">
        <v>101</v>
      </c>
      <c r="AF397" s="42">
        <f t="shared" ca="1" si="62"/>
        <v>101</v>
      </c>
      <c r="AG397" s="42">
        <f ca="1">IF(AF397&gt;'Inputs and Outputs'!C$7,AF397-'Inputs and Outputs'!C$7,0)</f>
        <v>1</v>
      </c>
      <c r="AH397" s="43">
        <f ca="1">(AF397*'Inputs and Outputs'!C$8)-(AG397*'Inputs and Outputs'!C$10)</f>
        <v>3840</v>
      </c>
    </row>
    <row r="398" spans="1:34" x14ac:dyDescent="0.35">
      <c r="A398" s="44">
        <v>396</v>
      </c>
      <c r="B398" s="42" t="s">
        <v>24</v>
      </c>
      <c r="C398" s="42">
        <f t="shared" ca="1" si="54"/>
        <v>0.67919713594674613</v>
      </c>
      <c r="D398" s="42">
        <f ca="1">VLOOKUP(C398,'Inputs and Outputs'!B$24:C$33,2,TRUE)</f>
        <v>3</v>
      </c>
      <c r="E398" s="42">
        <f t="shared" ca="1" si="55"/>
        <v>0.53275204557960032</v>
      </c>
      <c r="F398" s="42">
        <f ca="1">ROUND(_xlfn.NORM.INV(E398,'Inputs and Outputs'!C$15,'Inputs and Outputs'!C$16),0)</f>
        <v>101</v>
      </c>
      <c r="G398" s="42">
        <v>101</v>
      </c>
      <c r="H398" s="42">
        <f t="shared" ca="1" si="56"/>
        <v>101</v>
      </c>
      <c r="I398" s="42">
        <f ca="1">IF(H398&gt;'Inputs and Outputs'!C$7,H398-'Inputs and Outputs'!C$7,0)</f>
        <v>1</v>
      </c>
      <c r="J398" s="43">
        <f ca="1">(H398*'Inputs and Outputs'!C$8)-(I398*'Inputs and Outputs'!C$9)</f>
        <v>4015</v>
      </c>
      <c r="M398" s="44">
        <v>396</v>
      </c>
      <c r="N398" s="42" t="s">
        <v>26</v>
      </c>
      <c r="O398" s="42">
        <f t="shared" ca="1" si="57"/>
        <v>0.54998409251573332</v>
      </c>
      <c r="P398" s="42">
        <f ca="1">VLOOKUP(O398,'Inputs and Outputs'!B$24:C$33,2)</f>
        <v>2</v>
      </c>
      <c r="Q398" s="42">
        <f t="shared" ca="1" si="58"/>
        <v>0.78100338345157005</v>
      </c>
      <c r="R398" s="42">
        <f ca="1">ROUND(_xlfn.NORM.INV(Q398,'Inputs and Outputs'!C$17,'Inputs and Outputs'!C$18),0)</f>
        <v>107</v>
      </c>
      <c r="S398" s="42">
        <v>101</v>
      </c>
      <c r="T398" s="42">
        <f t="shared" ca="1" si="59"/>
        <v>101</v>
      </c>
      <c r="U398" s="42">
        <f ca="1">IF(T398&gt;'Inputs and Outputs'!C$7,T398-'Inputs and Outputs'!C$7,0)</f>
        <v>1</v>
      </c>
      <c r="V398" s="43">
        <f ca="1">(T398*'Inputs and Outputs'!C$8)-(U398*'Inputs and Outputs'!C$9)</f>
        <v>4015</v>
      </c>
      <c r="Y398" s="44">
        <v>396</v>
      </c>
      <c r="Z398" s="42" t="s">
        <v>29</v>
      </c>
      <c r="AA398" s="42">
        <f t="shared" ca="1" si="60"/>
        <v>0.83092485833960494</v>
      </c>
      <c r="AB398" s="42">
        <f ca="1">VLOOKUP(AA398,'Inputs and Outputs'!B$24:C$33,2)</f>
        <v>4</v>
      </c>
      <c r="AC398" s="42">
        <f t="shared" ca="1" si="61"/>
        <v>0.87568670878213395</v>
      </c>
      <c r="AD398" s="42">
        <f ca="1">ROUND(_xlfn.NORM.INV(AC398,'Inputs and Outputs'!C$19,'Inputs and Outputs'!C$20),0)</f>
        <v>111</v>
      </c>
      <c r="AE398" s="42">
        <v>101</v>
      </c>
      <c r="AF398" s="42">
        <f t="shared" ca="1" si="62"/>
        <v>101</v>
      </c>
      <c r="AG398" s="42">
        <f ca="1">IF(AF398&gt;'Inputs and Outputs'!C$7,AF398-'Inputs and Outputs'!C$7,0)</f>
        <v>1</v>
      </c>
      <c r="AH398" s="43">
        <f ca="1">(AF398*'Inputs and Outputs'!C$8)-(AG398*'Inputs and Outputs'!C$10)</f>
        <v>3840</v>
      </c>
    </row>
    <row r="399" spans="1:34" x14ac:dyDescent="0.35">
      <c r="A399" s="44">
        <v>397</v>
      </c>
      <c r="B399" s="42" t="s">
        <v>24</v>
      </c>
      <c r="C399" s="42">
        <f t="shared" ca="1" si="54"/>
        <v>0.55755272002188894</v>
      </c>
      <c r="D399" s="42">
        <f ca="1">VLOOKUP(C399,'Inputs and Outputs'!B$24:C$33,2,TRUE)</f>
        <v>2</v>
      </c>
      <c r="E399" s="42">
        <f t="shared" ca="1" si="55"/>
        <v>0.92843031535340081</v>
      </c>
      <c r="F399" s="42">
        <f ca="1">ROUND(_xlfn.NORM.INV(E399,'Inputs and Outputs'!C$15,'Inputs and Outputs'!C$16),0)</f>
        <v>110</v>
      </c>
      <c r="G399" s="42">
        <v>101</v>
      </c>
      <c r="H399" s="42">
        <f t="shared" ca="1" si="56"/>
        <v>101</v>
      </c>
      <c r="I399" s="42">
        <f ca="1">IF(H399&gt;'Inputs and Outputs'!C$7,H399-'Inputs and Outputs'!C$7,0)</f>
        <v>1</v>
      </c>
      <c r="J399" s="43">
        <f ca="1">(H399*'Inputs and Outputs'!C$8)-(I399*'Inputs and Outputs'!C$9)</f>
        <v>4015</v>
      </c>
      <c r="M399" s="44">
        <v>397</v>
      </c>
      <c r="N399" s="42" t="s">
        <v>26</v>
      </c>
      <c r="O399" s="42">
        <f t="shared" ca="1" si="57"/>
        <v>0.36929773653585429</v>
      </c>
      <c r="P399" s="42">
        <f ca="1">VLOOKUP(O399,'Inputs and Outputs'!B$24:C$33,2)</f>
        <v>1</v>
      </c>
      <c r="Q399" s="42">
        <f t="shared" ca="1" si="58"/>
        <v>0.51308308800688929</v>
      </c>
      <c r="R399" s="42">
        <f ca="1">ROUND(_xlfn.NORM.INV(Q399,'Inputs and Outputs'!C$17,'Inputs and Outputs'!C$18),0)</f>
        <v>103</v>
      </c>
      <c r="S399" s="42">
        <v>101</v>
      </c>
      <c r="T399" s="42">
        <f t="shared" ca="1" si="59"/>
        <v>101</v>
      </c>
      <c r="U399" s="42">
        <f ca="1">IF(T399&gt;'Inputs and Outputs'!C$7,T399-'Inputs and Outputs'!C$7,0)</f>
        <v>1</v>
      </c>
      <c r="V399" s="43">
        <f ca="1">(T399*'Inputs and Outputs'!C$8)-(U399*'Inputs and Outputs'!C$9)</f>
        <v>4015</v>
      </c>
      <c r="Y399" s="44">
        <v>397</v>
      </c>
      <c r="Z399" s="42" t="s">
        <v>29</v>
      </c>
      <c r="AA399" s="42">
        <f t="shared" ca="1" si="60"/>
        <v>0.24688681320833894</v>
      </c>
      <c r="AB399" s="42">
        <f ca="1">VLOOKUP(AA399,'Inputs and Outputs'!B$24:C$33,2)</f>
        <v>1</v>
      </c>
      <c r="AC399" s="42">
        <f t="shared" ca="1" si="61"/>
        <v>9.57992094412774E-3</v>
      </c>
      <c r="AD399" s="42">
        <f ca="1">ROUND(_xlfn.NORM.INV(AC399,'Inputs and Outputs'!C$19,'Inputs and Outputs'!C$20),0)</f>
        <v>93</v>
      </c>
      <c r="AE399" s="42">
        <v>101</v>
      </c>
      <c r="AF399" s="42">
        <f t="shared" ca="1" si="62"/>
        <v>93</v>
      </c>
      <c r="AG399" s="42">
        <f ca="1">IF(AF399&gt;'Inputs and Outputs'!C$7,AF399-'Inputs and Outputs'!C$7,0)</f>
        <v>0</v>
      </c>
      <c r="AH399" s="43">
        <f ca="1">(AF399*'Inputs and Outputs'!C$8)-(AG399*'Inputs and Outputs'!C$10)</f>
        <v>3720</v>
      </c>
    </row>
    <row r="400" spans="1:34" x14ac:dyDescent="0.35">
      <c r="A400" s="44">
        <v>398</v>
      </c>
      <c r="B400" s="42" t="s">
        <v>24</v>
      </c>
      <c r="C400" s="42">
        <f t="shared" ca="1" si="54"/>
        <v>0.84184731678525082</v>
      </c>
      <c r="D400" s="42">
        <f ca="1">VLOOKUP(C400,'Inputs and Outputs'!B$24:C$33,2,TRUE)</f>
        <v>4</v>
      </c>
      <c r="E400" s="42">
        <f t="shared" ca="1" si="55"/>
        <v>0.35132700027410813</v>
      </c>
      <c r="F400" s="42">
        <f ca="1">ROUND(_xlfn.NORM.INV(E400,'Inputs and Outputs'!C$15,'Inputs and Outputs'!C$16),0)</f>
        <v>99</v>
      </c>
      <c r="G400" s="42">
        <v>101</v>
      </c>
      <c r="H400" s="42">
        <f t="shared" ca="1" si="56"/>
        <v>99</v>
      </c>
      <c r="I400" s="42">
        <f ca="1">IF(H400&gt;'Inputs and Outputs'!C$7,H400-'Inputs and Outputs'!C$7,0)</f>
        <v>0</v>
      </c>
      <c r="J400" s="43">
        <f ca="1">(H400*'Inputs and Outputs'!C$8)-(I400*'Inputs and Outputs'!C$9)</f>
        <v>3960</v>
      </c>
      <c r="M400" s="44">
        <v>398</v>
      </c>
      <c r="N400" s="42" t="s">
        <v>26</v>
      </c>
      <c r="O400" s="42">
        <f t="shared" ca="1" si="57"/>
        <v>0.75313603851594968</v>
      </c>
      <c r="P400" s="42">
        <f ca="1">VLOOKUP(O400,'Inputs and Outputs'!B$24:C$33,2)</f>
        <v>3</v>
      </c>
      <c r="Q400" s="42">
        <f t="shared" ca="1" si="58"/>
        <v>0.42281434105347793</v>
      </c>
      <c r="R400" s="42">
        <f ca="1">ROUND(_xlfn.NORM.INV(Q400,'Inputs and Outputs'!C$17,'Inputs and Outputs'!C$18),0)</f>
        <v>102</v>
      </c>
      <c r="S400" s="42">
        <v>101</v>
      </c>
      <c r="T400" s="42">
        <f t="shared" ca="1" si="59"/>
        <v>101</v>
      </c>
      <c r="U400" s="42">
        <f ca="1">IF(T400&gt;'Inputs and Outputs'!C$7,T400-'Inputs and Outputs'!C$7,0)</f>
        <v>1</v>
      </c>
      <c r="V400" s="43">
        <f ca="1">(T400*'Inputs and Outputs'!C$8)-(U400*'Inputs and Outputs'!C$9)</f>
        <v>4015</v>
      </c>
      <c r="Y400" s="44">
        <v>398</v>
      </c>
      <c r="Z400" s="42" t="s">
        <v>29</v>
      </c>
      <c r="AA400" s="42">
        <f t="shared" ca="1" si="60"/>
        <v>0.66256628590809541</v>
      </c>
      <c r="AB400" s="42">
        <f ca="1">VLOOKUP(AA400,'Inputs and Outputs'!B$24:C$33,2)</f>
        <v>3</v>
      </c>
      <c r="AC400" s="42">
        <f t="shared" ca="1" si="61"/>
        <v>0.26645500261703814</v>
      </c>
      <c r="AD400" s="42">
        <f ca="1">ROUND(_xlfn.NORM.INV(AC400,'Inputs and Outputs'!C$19,'Inputs and Outputs'!C$20),0)</f>
        <v>102</v>
      </c>
      <c r="AE400" s="42">
        <v>101</v>
      </c>
      <c r="AF400" s="42">
        <f t="shared" ca="1" si="62"/>
        <v>101</v>
      </c>
      <c r="AG400" s="42">
        <f ca="1">IF(AF400&gt;'Inputs and Outputs'!C$7,AF400-'Inputs and Outputs'!C$7,0)</f>
        <v>1</v>
      </c>
      <c r="AH400" s="43">
        <f ca="1">(AF400*'Inputs and Outputs'!C$8)-(AG400*'Inputs and Outputs'!C$10)</f>
        <v>3840</v>
      </c>
    </row>
    <row r="401" spans="1:34" x14ac:dyDescent="0.35">
      <c r="A401" s="44">
        <v>399</v>
      </c>
      <c r="B401" s="42" t="s">
        <v>24</v>
      </c>
      <c r="C401" s="42">
        <f t="shared" ca="1" si="54"/>
        <v>0.18590361568534119</v>
      </c>
      <c r="D401" s="42">
        <f ca="1">VLOOKUP(C401,'Inputs and Outputs'!B$24:C$33,2,TRUE)</f>
        <v>1</v>
      </c>
      <c r="E401" s="42">
        <f t="shared" ca="1" si="55"/>
        <v>0.70302083125650994</v>
      </c>
      <c r="F401" s="42">
        <f ca="1">ROUND(_xlfn.NORM.INV(E401,'Inputs and Outputs'!C$15,'Inputs and Outputs'!C$16),0)</f>
        <v>104</v>
      </c>
      <c r="G401" s="42">
        <v>101</v>
      </c>
      <c r="H401" s="42">
        <f t="shared" ca="1" si="56"/>
        <v>101</v>
      </c>
      <c r="I401" s="42">
        <f ca="1">IF(H401&gt;'Inputs and Outputs'!C$7,H401-'Inputs and Outputs'!C$7,0)</f>
        <v>1</v>
      </c>
      <c r="J401" s="43">
        <f ca="1">(H401*'Inputs and Outputs'!C$8)-(I401*'Inputs and Outputs'!C$9)</f>
        <v>4015</v>
      </c>
      <c r="M401" s="44">
        <v>399</v>
      </c>
      <c r="N401" s="42" t="s">
        <v>26</v>
      </c>
      <c r="O401" s="42">
        <f t="shared" ca="1" si="57"/>
        <v>0.17732435489832354</v>
      </c>
      <c r="P401" s="42">
        <f ca="1">VLOOKUP(O401,'Inputs and Outputs'!B$24:C$33,2)</f>
        <v>1</v>
      </c>
      <c r="Q401" s="42">
        <f t="shared" ca="1" si="58"/>
        <v>0.83150327472082486</v>
      </c>
      <c r="R401" s="42">
        <f ca="1">ROUND(_xlfn.NORM.INV(Q401,'Inputs and Outputs'!C$17,'Inputs and Outputs'!C$18),0)</f>
        <v>108</v>
      </c>
      <c r="S401" s="42">
        <v>101</v>
      </c>
      <c r="T401" s="42">
        <f t="shared" ca="1" si="59"/>
        <v>101</v>
      </c>
      <c r="U401" s="42">
        <f ca="1">IF(T401&gt;'Inputs and Outputs'!C$7,T401-'Inputs and Outputs'!C$7,0)</f>
        <v>1</v>
      </c>
      <c r="V401" s="43">
        <f ca="1">(T401*'Inputs and Outputs'!C$8)-(U401*'Inputs and Outputs'!C$9)</f>
        <v>4015</v>
      </c>
      <c r="Y401" s="44">
        <v>399</v>
      </c>
      <c r="Z401" s="42" t="s">
        <v>29</v>
      </c>
      <c r="AA401" s="42">
        <f t="shared" ca="1" si="60"/>
        <v>0.97637424033192421</v>
      </c>
      <c r="AB401" s="42">
        <f ca="1">VLOOKUP(AA401,'Inputs and Outputs'!B$24:C$33,2)</f>
        <v>7</v>
      </c>
      <c r="AC401" s="42">
        <f t="shared" ca="1" si="61"/>
        <v>0.89567405814278711</v>
      </c>
      <c r="AD401" s="42">
        <f ca="1">ROUND(_xlfn.NORM.INV(AC401,'Inputs and Outputs'!C$19,'Inputs and Outputs'!C$20),0)</f>
        <v>111</v>
      </c>
      <c r="AE401" s="42">
        <v>101</v>
      </c>
      <c r="AF401" s="42">
        <f t="shared" ca="1" si="62"/>
        <v>101</v>
      </c>
      <c r="AG401" s="42">
        <f ca="1">IF(AF401&gt;'Inputs and Outputs'!C$7,AF401-'Inputs and Outputs'!C$7,0)</f>
        <v>1</v>
      </c>
      <c r="AH401" s="43">
        <f ca="1">(AF401*'Inputs and Outputs'!C$8)-(AG401*'Inputs and Outputs'!C$10)</f>
        <v>3840</v>
      </c>
    </row>
    <row r="402" spans="1:34" x14ac:dyDescent="0.35">
      <c r="A402" s="44">
        <v>400</v>
      </c>
      <c r="B402" s="42" t="s">
        <v>24</v>
      </c>
      <c r="C402" s="42">
        <f t="shared" ca="1" si="54"/>
        <v>0.72126634714264404</v>
      </c>
      <c r="D402" s="42">
        <f ca="1">VLOOKUP(C402,'Inputs and Outputs'!B$24:C$33,2,TRUE)</f>
        <v>3</v>
      </c>
      <c r="E402" s="42">
        <f t="shared" ca="1" si="55"/>
        <v>0.70611543657358478</v>
      </c>
      <c r="F402" s="42">
        <f ca="1">ROUND(_xlfn.NORM.INV(E402,'Inputs and Outputs'!C$15,'Inputs and Outputs'!C$16),0)</f>
        <v>104</v>
      </c>
      <c r="G402" s="42">
        <v>101</v>
      </c>
      <c r="H402" s="42">
        <f t="shared" ca="1" si="56"/>
        <v>101</v>
      </c>
      <c r="I402" s="42">
        <f ca="1">IF(H402&gt;'Inputs and Outputs'!C$7,H402-'Inputs and Outputs'!C$7,0)</f>
        <v>1</v>
      </c>
      <c r="J402" s="43">
        <f ca="1">(H402*'Inputs and Outputs'!C$8)-(I402*'Inputs and Outputs'!C$9)</f>
        <v>4015</v>
      </c>
      <c r="M402" s="44">
        <v>400</v>
      </c>
      <c r="N402" s="42" t="s">
        <v>26</v>
      </c>
      <c r="O402" s="42">
        <f t="shared" ca="1" si="57"/>
        <v>0.15474502729306305</v>
      </c>
      <c r="P402" s="42">
        <f ca="1">VLOOKUP(O402,'Inputs and Outputs'!B$24:C$33,2)</f>
        <v>0</v>
      </c>
      <c r="Q402" s="42">
        <f t="shared" ca="1" si="58"/>
        <v>0.60878574429077881</v>
      </c>
      <c r="R402" s="42">
        <f ca="1">ROUND(_xlfn.NORM.INV(Q402,'Inputs and Outputs'!C$17,'Inputs and Outputs'!C$18),0)</f>
        <v>104</v>
      </c>
      <c r="S402" s="42">
        <v>101</v>
      </c>
      <c r="T402" s="42">
        <f t="shared" ca="1" si="59"/>
        <v>101</v>
      </c>
      <c r="U402" s="42">
        <f ca="1">IF(T402&gt;'Inputs and Outputs'!C$7,T402-'Inputs and Outputs'!C$7,0)</f>
        <v>1</v>
      </c>
      <c r="V402" s="43">
        <f ca="1">(T402*'Inputs and Outputs'!C$8)-(U402*'Inputs and Outputs'!C$9)</f>
        <v>4015</v>
      </c>
      <c r="Y402" s="44">
        <v>400</v>
      </c>
      <c r="Z402" s="42" t="s">
        <v>29</v>
      </c>
      <c r="AA402" s="42">
        <f t="shared" ca="1" si="60"/>
        <v>0.31653075236358086</v>
      </c>
      <c r="AB402" s="42">
        <f ca="1">VLOOKUP(AA402,'Inputs and Outputs'!B$24:C$33,2)</f>
        <v>1</v>
      </c>
      <c r="AC402" s="42">
        <f t="shared" ca="1" si="61"/>
        <v>0.73264955774387042</v>
      </c>
      <c r="AD402" s="42">
        <f ca="1">ROUND(_xlfn.NORM.INV(AC402,'Inputs and Outputs'!C$19,'Inputs and Outputs'!C$20),0)</f>
        <v>108</v>
      </c>
      <c r="AE402" s="42">
        <v>101</v>
      </c>
      <c r="AF402" s="42">
        <f t="shared" ca="1" si="62"/>
        <v>101</v>
      </c>
      <c r="AG402" s="42">
        <f ca="1">IF(AF402&gt;'Inputs and Outputs'!C$7,AF402-'Inputs and Outputs'!C$7,0)</f>
        <v>1</v>
      </c>
      <c r="AH402" s="43">
        <f ca="1">(AF402*'Inputs and Outputs'!C$8)-(AG402*'Inputs and Outputs'!C$10)</f>
        <v>3840</v>
      </c>
    </row>
    <row r="403" spans="1:34" x14ac:dyDescent="0.35">
      <c r="A403" s="44">
        <v>401</v>
      </c>
      <c r="B403" s="42" t="s">
        <v>24</v>
      </c>
      <c r="C403" s="42">
        <f t="shared" ca="1" si="54"/>
        <v>2.3202869246526148E-2</v>
      </c>
      <c r="D403" s="42">
        <f ca="1">VLOOKUP(C403,'Inputs and Outputs'!B$24:C$33,2,TRUE)</f>
        <v>0</v>
      </c>
      <c r="E403" s="42">
        <f t="shared" ca="1" si="55"/>
        <v>0.52356005605222156</v>
      </c>
      <c r="F403" s="42">
        <f ca="1">ROUND(_xlfn.NORM.INV(E403,'Inputs and Outputs'!C$15,'Inputs and Outputs'!C$16),0)</f>
        <v>101</v>
      </c>
      <c r="G403" s="42">
        <v>101</v>
      </c>
      <c r="H403" s="42">
        <f t="shared" ca="1" si="56"/>
        <v>101</v>
      </c>
      <c r="I403" s="42">
        <f ca="1">IF(H403&gt;'Inputs and Outputs'!C$7,H403-'Inputs and Outputs'!C$7,0)</f>
        <v>1</v>
      </c>
      <c r="J403" s="43">
        <f ca="1">(H403*'Inputs and Outputs'!C$8)-(I403*'Inputs and Outputs'!C$9)</f>
        <v>4015</v>
      </c>
      <c r="M403" s="44">
        <v>401</v>
      </c>
      <c r="N403" s="42" t="s">
        <v>26</v>
      </c>
      <c r="O403" s="42">
        <f t="shared" ca="1" si="57"/>
        <v>0.1705570604045018</v>
      </c>
      <c r="P403" s="42">
        <f ca="1">VLOOKUP(O403,'Inputs and Outputs'!B$24:C$33,2)</f>
        <v>0</v>
      </c>
      <c r="Q403" s="42">
        <f t="shared" ca="1" si="58"/>
        <v>0.41579444111311215</v>
      </c>
      <c r="R403" s="42">
        <f ca="1">ROUND(_xlfn.NORM.INV(Q403,'Inputs and Outputs'!C$17,'Inputs and Outputs'!C$18),0)</f>
        <v>102</v>
      </c>
      <c r="S403" s="42">
        <v>101</v>
      </c>
      <c r="T403" s="42">
        <f t="shared" ca="1" si="59"/>
        <v>101</v>
      </c>
      <c r="U403" s="42">
        <f ca="1">IF(T403&gt;'Inputs and Outputs'!C$7,T403-'Inputs and Outputs'!C$7,0)</f>
        <v>1</v>
      </c>
      <c r="V403" s="43">
        <f ca="1">(T403*'Inputs and Outputs'!C$8)-(U403*'Inputs and Outputs'!C$9)</f>
        <v>4015</v>
      </c>
      <c r="Y403" s="44">
        <v>401</v>
      </c>
      <c r="Z403" s="42" t="s">
        <v>29</v>
      </c>
      <c r="AA403" s="42">
        <f t="shared" ca="1" si="60"/>
        <v>0.90737388145414311</v>
      </c>
      <c r="AB403" s="42">
        <f ca="1">VLOOKUP(AA403,'Inputs and Outputs'!B$24:C$33,2)</f>
        <v>5</v>
      </c>
      <c r="AC403" s="42">
        <f t="shared" ca="1" si="61"/>
        <v>0.57598228544927665</v>
      </c>
      <c r="AD403" s="42">
        <f ca="1">ROUND(_xlfn.NORM.INV(AC403,'Inputs and Outputs'!C$19,'Inputs and Outputs'!C$20),0)</f>
        <v>106</v>
      </c>
      <c r="AE403" s="42">
        <v>101</v>
      </c>
      <c r="AF403" s="42">
        <f t="shared" ca="1" si="62"/>
        <v>101</v>
      </c>
      <c r="AG403" s="42">
        <f ca="1">IF(AF403&gt;'Inputs and Outputs'!C$7,AF403-'Inputs and Outputs'!C$7,0)</f>
        <v>1</v>
      </c>
      <c r="AH403" s="43">
        <f ca="1">(AF403*'Inputs and Outputs'!C$8)-(AG403*'Inputs and Outputs'!C$10)</f>
        <v>3840</v>
      </c>
    </row>
    <row r="404" spans="1:34" x14ac:dyDescent="0.35">
      <c r="A404" s="44">
        <v>402</v>
      </c>
      <c r="B404" s="42" t="s">
        <v>24</v>
      </c>
      <c r="C404" s="42">
        <f t="shared" ca="1" si="54"/>
        <v>0.48537816327805772</v>
      </c>
      <c r="D404" s="42">
        <f ca="1">VLOOKUP(C404,'Inputs and Outputs'!B$24:C$33,2,TRUE)</f>
        <v>2</v>
      </c>
      <c r="E404" s="42">
        <f t="shared" ca="1" si="55"/>
        <v>0.59869154282108983</v>
      </c>
      <c r="F404" s="42">
        <f ca="1">ROUND(_xlfn.NORM.INV(E404,'Inputs and Outputs'!C$15,'Inputs and Outputs'!C$16),0)</f>
        <v>102</v>
      </c>
      <c r="G404" s="42">
        <v>101</v>
      </c>
      <c r="H404" s="42">
        <f t="shared" ca="1" si="56"/>
        <v>101</v>
      </c>
      <c r="I404" s="42">
        <f ca="1">IF(H404&gt;'Inputs and Outputs'!C$7,H404-'Inputs and Outputs'!C$7,0)</f>
        <v>1</v>
      </c>
      <c r="J404" s="43">
        <f ca="1">(H404*'Inputs and Outputs'!C$8)-(I404*'Inputs and Outputs'!C$9)</f>
        <v>4015</v>
      </c>
      <c r="M404" s="44">
        <v>402</v>
      </c>
      <c r="N404" s="42" t="s">
        <v>26</v>
      </c>
      <c r="O404" s="42">
        <f t="shared" ca="1" si="57"/>
        <v>0.77986092806616469</v>
      </c>
      <c r="P404" s="42">
        <f ca="1">VLOOKUP(O404,'Inputs and Outputs'!B$24:C$33,2)</f>
        <v>4</v>
      </c>
      <c r="Q404" s="42">
        <f t="shared" ca="1" si="58"/>
        <v>0.37974866813972974</v>
      </c>
      <c r="R404" s="42">
        <f ca="1">ROUND(_xlfn.NORM.INV(Q404,'Inputs and Outputs'!C$17,'Inputs and Outputs'!C$18),0)</f>
        <v>101</v>
      </c>
      <c r="S404" s="42">
        <v>101</v>
      </c>
      <c r="T404" s="42">
        <f t="shared" ca="1" si="59"/>
        <v>101</v>
      </c>
      <c r="U404" s="42">
        <f ca="1">IF(T404&gt;'Inputs and Outputs'!C$7,T404-'Inputs and Outputs'!C$7,0)</f>
        <v>1</v>
      </c>
      <c r="V404" s="43">
        <f ca="1">(T404*'Inputs and Outputs'!C$8)-(U404*'Inputs and Outputs'!C$9)</f>
        <v>4015</v>
      </c>
      <c r="Y404" s="44">
        <v>402</v>
      </c>
      <c r="Z404" s="42" t="s">
        <v>29</v>
      </c>
      <c r="AA404" s="42">
        <f t="shared" ca="1" si="60"/>
        <v>0.83395487876384278</v>
      </c>
      <c r="AB404" s="42">
        <f ca="1">VLOOKUP(AA404,'Inputs and Outputs'!B$24:C$33,2)</f>
        <v>4</v>
      </c>
      <c r="AC404" s="42">
        <f t="shared" ca="1" si="61"/>
        <v>0.25960625194307074</v>
      </c>
      <c r="AD404" s="42">
        <f ca="1">ROUND(_xlfn.NORM.INV(AC404,'Inputs and Outputs'!C$19,'Inputs and Outputs'!C$20),0)</f>
        <v>102</v>
      </c>
      <c r="AE404" s="42">
        <v>101</v>
      </c>
      <c r="AF404" s="42">
        <f t="shared" ca="1" si="62"/>
        <v>101</v>
      </c>
      <c r="AG404" s="42">
        <f ca="1">IF(AF404&gt;'Inputs and Outputs'!C$7,AF404-'Inputs and Outputs'!C$7,0)</f>
        <v>1</v>
      </c>
      <c r="AH404" s="43">
        <f ca="1">(AF404*'Inputs and Outputs'!C$8)-(AG404*'Inputs and Outputs'!C$10)</f>
        <v>3840</v>
      </c>
    </row>
    <row r="405" spans="1:34" x14ac:dyDescent="0.35">
      <c r="A405" s="44">
        <v>403</v>
      </c>
      <c r="B405" s="42" t="s">
        <v>24</v>
      </c>
      <c r="C405" s="42">
        <f t="shared" ca="1" si="54"/>
        <v>0.71032355210927667</v>
      </c>
      <c r="D405" s="42">
        <f ca="1">VLOOKUP(C405,'Inputs and Outputs'!B$24:C$33,2,TRUE)</f>
        <v>3</v>
      </c>
      <c r="E405" s="42">
        <f t="shared" ca="1" si="55"/>
        <v>0.86435181571182262</v>
      </c>
      <c r="F405" s="42">
        <f ca="1">ROUND(_xlfn.NORM.INV(E405,'Inputs and Outputs'!C$15,'Inputs and Outputs'!C$16),0)</f>
        <v>108</v>
      </c>
      <c r="G405" s="42">
        <v>101</v>
      </c>
      <c r="H405" s="42">
        <f t="shared" ca="1" si="56"/>
        <v>101</v>
      </c>
      <c r="I405" s="42">
        <f ca="1">IF(H405&gt;'Inputs and Outputs'!C$7,H405-'Inputs and Outputs'!C$7,0)</f>
        <v>1</v>
      </c>
      <c r="J405" s="43">
        <f ca="1">(H405*'Inputs and Outputs'!C$8)-(I405*'Inputs and Outputs'!C$9)</f>
        <v>4015</v>
      </c>
      <c r="M405" s="44">
        <v>403</v>
      </c>
      <c r="N405" s="42" t="s">
        <v>26</v>
      </c>
      <c r="O405" s="42">
        <f t="shared" ca="1" si="57"/>
        <v>0.52127780604769092</v>
      </c>
      <c r="P405" s="42">
        <f ca="1">VLOOKUP(O405,'Inputs and Outputs'!B$24:C$33,2)</f>
        <v>2</v>
      </c>
      <c r="Q405" s="42">
        <f t="shared" ca="1" si="58"/>
        <v>0.92925698823289671</v>
      </c>
      <c r="R405" s="42">
        <f ca="1">ROUND(_xlfn.NORM.INV(Q405,'Inputs and Outputs'!C$17,'Inputs and Outputs'!C$18),0)</f>
        <v>110</v>
      </c>
      <c r="S405" s="42">
        <v>101</v>
      </c>
      <c r="T405" s="42">
        <f t="shared" ca="1" si="59"/>
        <v>101</v>
      </c>
      <c r="U405" s="42">
        <f ca="1">IF(T405&gt;'Inputs and Outputs'!C$7,T405-'Inputs and Outputs'!C$7,0)</f>
        <v>1</v>
      </c>
      <c r="V405" s="43">
        <f ca="1">(T405*'Inputs and Outputs'!C$8)-(U405*'Inputs and Outputs'!C$9)</f>
        <v>4015</v>
      </c>
      <c r="Y405" s="44">
        <v>403</v>
      </c>
      <c r="Z405" s="42" t="s">
        <v>29</v>
      </c>
      <c r="AA405" s="42">
        <f t="shared" ca="1" si="60"/>
        <v>0.10598816876115635</v>
      </c>
      <c r="AB405" s="42">
        <f ca="1">VLOOKUP(AA405,'Inputs and Outputs'!B$24:C$33,2)</f>
        <v>0</v>
      </c>
      <c r="AC405" s="42">
        <f t="shared" ca="1" si="61"/>
        <v>0.79405241562219897</v>
      </c>
      <c r="AD405" s="42">
        <f ca="1">ROUND(_xlfn.NORM.INV(AC405,'Inputs and Outputs'!C$19,'Inputs and Outputs'!C$20),0)</f>
        <v>109</v>
      </c>
      <c r="AE405" s="42">
        <v>101</v>
      </c>
      <c r="AF405" s="42">
        <f t="shared" ca="1" si="62"/>
        <v>101</v>
      </c>
      <c r="AG405" s="42">
        <f ca="1">IF(AF405&gt;'Inputs and Outputs'!C$7,AF405-'Inputs and Outputs'!C$7,0)</f>
        <v>1</v>
      </c>
      <c r="AH405" s="43">
        <f ca="1">(AF405*'Inputs and Outputs'!C$8)-(AG405*'Inputs and Outputs'!C$10)</f>
        <v>3840</v>
      </c>
    </row>
    <row r="406" spans="1:34" x14ac:dyDescent="0.35">
      <c r="A406" s="44">
        <v>404</v>
      </c>
      <c r="B406" s="42" t="s">
        <v>24</v>
      </c>
      <c r="C406" s="42">
        <f t="shared" ca="1" si="54"/>
        <v>0.27662047151981062</v>
      </c>
      <c r="D406" s="42">
        <f ca="1">VLOOKUP(C406,'Inputs and Outputs'!B$24:C$33,2,TRUE)</f>
        <v>1</v>
      </c>
      <c r="E406" s="42">
        <f t="shared" ca="1" si="55"/>
        <v>0.39432596351538118</v>
      </c>
      <c r="F406" s="42">
        <f ca="1">ROUND(_xlfn.NORM.INV(E406,'Inputs and Outputs'!C$15,'Inputs and Outputs'!C$16),0)</f>
        <v>99</v>
      </c>
      <c r="G406" s="42">
        <v>101</v>
      </c>
      <c r="H406" s="42">
        <f t="shared" ca="1" si="56"/>
        <v>99</v>
      </c>
      <c r="I406" s="42">
        <f ca="1">IF(H406&gt;'Inputs and Outputs'!C$7,H406-'Inputs and Outputs'!C$7,0)</f>
        <v>0</v>
      </c>
      <c r="J406" s="43">
        <f ca="1">(H406*'Inputs and Outputs'!C$8)-(I406*'Inputs and Outputs'!C$9)</f>
        <v>3960</v>
      </c>
      <c r="M406" s="44">
        <v>404</v>
      </c>
      <c r="N406" s="42" t="s">
        <v>26</v>
      </c>
      <c r="O406" s="42">
        <f t="shared" ca="1" si="57"/>
        <v>0.82281495339722976</v>
      </c>
      <c r="P406" s="42">
        <f ca="1">VLOOKUP(O406,'Inputs and Outputs'!B$24:C$33,2)</f>
        <v>4</v>
      </c>
      <c r="Q406" s="42">
        <f t="shared" ca="1" si="58"/>
        <v>0.61837095180597068</v>
      </c>
      <c r="R406" s="42">
        <f ca="1">ROUND(_xlfn.NORM.INV(Q406,'Inputs and Outputs'!C$17,'Inputs and Outputs'!C$18),0)</f>
        <v>105</v>
      </c>
      <c r="S406" s="42">
        <v>101</v>
      </c>
      <c r="T406" s="42">
        <f t="shared" ca="1" si="59"/>
        <v>101</v>
      </c>
      <c r="U406" s="42">
        <f ca="1">IF(T406&gt;'Inputs and Outputs'!C$7,T406-'Inputs and Outputs'!C$7,0)</f>
        <v>1</v>
      </c>
      <c r="V406" s="43">
        <f ca="1">(T406*'Inputs and Outputs'!C$8)-(U406*'Inputs and Outputs'!C$9)</f>
        <v>4015</v>
      </c>
      <c r="Y406" s="44">
        <v>404</v>
      </c>
      <c r="Z406" s="42" t="s">
        <v>29</v>
      </c>
      <c r="AA406" s="42">
        <f t="shared" ca="1" si="60"/>
        <v>0.91101434329422537</v>
      </c>
      <c r="AB406" s="42">
        <f ca="1">VLOOKUP(AA406,'Inputs and Outputs'!B$24:C$33,2)</f>
        <v>5</v>
      </c>
      <c r="AC406" s="42">
        <f t="shared" ca="1" si="61"/>
        <v>0.33242774025262234</v>
      </c>
      <c r="AD406" s="42">
        <f ca="1">ROUND(_xlfn.NORM.INV(AC406,'Inputs and Outputs'!C$19,'Inputs and Outputs'!C$20),0)</f>
        <v>103</v>
      </c>
      <c r="AE406" s="42">
        <v>101</v>
      </c>
      <c r="AF406" s="42">
        <f t="shared" ca="1" si="62"/>
        <v>101</v>
      </c>
      <c r="AG406" s="42">
        <f ca="1">IF(AF406&gt;'Inputs and Outputs'!C$7,AF406-'Inputs and Outputs'!C$7,0)</f>
        <v>1</v>
      </c>
      <c r="AH406" s="43">
        <f ca="1">(AF406*'Inputs and Outputs'!C$8)-(AG406*'Inputs and Outputs'!C$10)</f>
        <v>3840</v>
      </c>
    </row>
    <row r="407" spans="1:34" x14ac:dyDescent="0.35">
      <c r="A407" s="44">
        <v>405</v>
      </c>
      <c r="B407" s="42" t="s">
        <v>24</v>
      </c>
      <c r="C407" s="42">
        <f t="shared" ca="1" si="54"/>
        <v>0.154892662493338</v>
      </c>
      <c r="D407" s="42">
        <f ca="1">VLOOKUP(C407,'Inputs and Outputs'!B$24:C$33,2,TRUE)</f>
        <v>0</v>
      </c>
      <c r="E407" s="42">
        <f t="shared" ca="1" si="55"/>
        <v>0.87242285439396827</v>
      </c>
      <c r="F407" s="42">
        <f ca="1">ROUND(_xlfn.NORM.INV(E407,'Inputs and Outputs'!C$15,'Inputs and Outputs'!C$16),0)</f>
        <v>108</v>
      </c>
      <c r="G407" s="42">
        <v>101</v>
      </c>
      <c r="H407" s="42">
        <f t="shared" ca="1" si="56"/>
        <v>101</v>
      </c>
      <c r="I407" s="42">
        <f ca="1">IF(H407&gt;'Inputs and Outputs'!C$7,H407-'Inputs and Outputs'!C$7,0)</f>
        <v>1</v>
      </c>
      <c r="J407" s="43">
        <f ca="1">(H407*'Inputs and Outputs'!C$8)-(I407*'Inputs and Outputs'!C$9)</f>
        <v>4015</v>
      </c>
      <c r="M407" s="44">
        <v>405</v>
      </c>
      <c r="N407" s="42" t="s">
        <v>26</v>
      </c>
      <c r="O407" s="42">
        <f t="shared" ca="1" si="57"/>
        <v>5.1422617974065443E-2</v>
      </c>
      <c r="P407" s="42">
        <f ca="1">VLOOKUP(O407,'Inputs and Outputs'!B$24:C$33,2)</f>
        <v>0</v>
      </c>
      <c r="Q407" s="42">
        <f t="shared" ca="1" si="58"/>
        <v>0.7061745919393797</v>
      </c>
      <c r="R407" s="42">
        <f ca="1">ROUND(_xlfn.NORM.INV(Q407,'Inputs and Outputs'!C$17,'Inputs and Outputs'!C$18),0)</f>
        <v>106</v>
      </c>
      <c r="S407" s="42">
        <v>101</v>
      </c>
      <c r="T407" s="42">
        <f t="shared" ca="1" si="59"/>
        <v>101</v>
      </c>
      <c r="U407" s="42">
        <f ca="1">IF(T407&gt;'Inputs and Outputs'!C$7,T407-'Inputs and Outputs'!C$7,0)</f>
        <v>1</v>
      </c>
      <c r="V407" s="43">
        <f ca="1">(T407*'Inputs and Outputs'!C$8)-(U407*'Inputs and Outputs'!C$9)</f>
        <v>4015</v>
      </c>
      <c r="Y407" s="44">
        <v>405</v>
      </c>
      <c r="Z407" s="42" t="s">
        <v>29</v>
      </c>
      <c r="AA407" s="42">
        <f t="shared" ca="1" si="60"/>
        <v>0.69568830512751334</v>
      </c>
      <c r="AB407" s="42">
        <f ca="1">VLOOKUP(AA407,'Inputs and Outputs'!B$24:C$33,2)</f>
        <v>3</v>
      </c>
      <c r="AC407" s="42">
        <f t="shared" ca="1" si="61"/>
        <v>1.5189693067588772E-3</v>
      </c>
      <c r="AD407" s="42">
        <f ca="1">ROUND(_xlfn.NORM.INV(AC407,'Inputs and Outputs'!C$19,'Inputs and Outputs'!C$20),0)</f>
        <v>90</v>
      </c>
      <c r="AE407" s="42">
        <v>101</v>
      </c>
      <c r="AF407" s="42">
        <f t="shared" ca="1" si="62"/>
        <v>90</v>
      </c>
      <c r="AG407" s="42">
        <f ca="1">IF(AF407&gt;'Inputs and Outputs'!C$7,AF407-'Inputs and Outputs'!C$7,0)</f>
        <v>0</v>
      </c>
      <c r="AH407" s="43">
        <f ca="1">(AF407*'Inputs and Outputs'!C$8)-(AG407*'Inputs and Outputs'!C$10)</f>
        <v>3600</v>
      </c>
    </row>
    <row r="408" spans="1:34" x14ac:dyDescent="0.35">
      <c r="A408" s="44">
        <v>406</v>
      </c>
      <c r="B408" s="42" t="s">
        <v>24</v>
      </c>
      <c r="C408" s="42">
        <f t="shared" ca="1" si="54"/>
        <v>0.12046365944406423</v>
      </c>
      <c r="D408" s="42">
        <f ca="1">VLOOKUP(C408,'Inputs and Outputs'!B$24:C$33,2,TRUE)</f>
        <v>0</v>
      </c>
      <c r="E408" s="42">
        <f t="shared" ca="1" si="55"/>
        <v>0.90458153566664468</v>
      </c>
      <c r="F408" s="42">
        <f ca="1">ROUND(_xlfn.NORM.INV(E408,'Inputs and Outputs'!C$15,'Inputs and Outputs'!C$16),0)</f>
        <v>109</v>
      </c>
      <c r="G408" s="42">
        <v>101</v>
      </c>
      <c r="H408" s="42">
        <f t="shared" ca="1" si="56"/>
        <v>101</v>
      </c>
      <c r="I408" s="42">
        <f ca="1">IF(H408&gt;'Inputs and Outputs'!C$7,H408-'Inputs and Outputs'!C$7,0)</f>
        <v>1</v>
      </c>
      <c r="J408" s="43">
        <f ca="1">(H408*'Inputs and Outputs'!C$8)-(I408*'Inputs and Outputs'!C$9)</f>
        <v>4015</v>
      </c>
      <c r="M408" s="44">
        <v>406</v>
      </c>
      <c r="N408" s="42" t="s">
        <v>26</v>
      </c>
      <c r="O408" s="42">
        <f t="shared" ca="1" si="57"/>
        <v>0.66609963923760107</v>
      </c>
      <c r="P408" s="42">
        <f ca="1">VLOOKUP(O408,'Inputs and Outputs'!B$24:C$33,2)</f>
        <v>3</v>
      </c>
      <c r="Q408" s="42">
        <f t="shared" ca="1" si="58"/>
        <v>0.85398488122961824</v>
      </c>
      <c r="R408" s="42">
        <f ca="1">ROUND(_xlfn.NORM.INV(Q408,'Inputs and Outputs'!C$17,'Inputs and Outputs'!C$18),0)</f>
        <v>108</v>
      </c>
      <c r="S408" s="42">
        <v>101</v>
      </c>
      <c r="T408" s="42">
        <f t="shared" ca="1" si="59"/>
        <v>101</v>
      </c>
      <c r="U408" s="42">
        <f ca="1">IF(T408&gt;'Inputs and Outputs'!C$7,T408-'Inputs and Outputs'!C$7,0)</f>
        <v>1</v>
      </c>
      <c r="V408" s="43">
        <f ca="1">(T408*'Inputs and Outputs'!C$8)-(U408*'Inputs and Outputs'!C$9)</f>
        <v>4015</v>
      </c>
      <c r="Y408" s="44">
        <v>406</v>
      </c>
      <c r="Z408" s="42" t="s">
        <v>29</v>
      </c>
      <c r="AA408" s="42">
        <f t="shared" ca="1" si="60"/>
        <v>0.90680243272623906</v>
      </c>
      <c r="AB408" s="42">
        <f ca="1">VLOOKUP(AA408,'Inputs and Outputs'!B$24:C$33,2)</f>
        <v>5</v>
      </c>
      <c r="AC408" s="42">
        <f t="shared" ca="1" si="61"/>
        <v>0.27705820381309887</v>
      </c>
      <c r="AD408" s="42">
        <f ca="1">ROUND(_xlfn.NORM.INV(AC408,'Inputs and Outputs'!C$19,'Inputs and Outputs'!C$20),0)</f>
        <v>102</v>
      </c>
      <c r="AE408" s="42">
        <v>101</v>
      </c>
      <c r="AF408" s="42">
        <f t="shared" ca="1" si="62"/>
        <v>101</v>
      </c>
      <c r="AG408" s="42">
        <f ca="1">IF(AF408&gt;'Inputs and Outputs'!C$7,AF408-'Inputs and Outputs'!C$7,0)</f>
        <v>1</v>
      </c>
      <c r="AH408" s="43">
        <f ca="1">(AF408*'Inputs and Outputs'!C$8)-(AG408*'Inputs and Outputs'!C$10)</f>
        <v>3840</v>
      </c>
    </row>
    <row r="409" spans="1:34" x14ac:dyDescent="0.35">
      <c r="A409" s="44">
        <v>407</v>
      </c>
      <c r="B409" s="42" t="s">
        <v>24</v>
      </c>
      <c r="C409" s="42">
        <f t="shared" ca="1" si="54"/>
        <v>0.21557403370769035</v>
      </c>
      <c r="D409" s="42">
        <f ca="1">VLOOKUP(C409,'Inputs and Outputs'!B$24:C$33,2,TRUE)</f>
        <v>1</v>
      </c>
      <c r="E409" s="42">
        <f t="shared" ca="1" si="55"/>
        <v>0.23165833010826076</v>
      </c>
      <c r="F409" s="42">
        <f ca="1">ROUND(_xlfn.NORM.INV(E409,'Inputs and Outputs'!C$15,'Inputs and Outputs'!C$16),0)</f>
        <v>97</v>
      </c>
      <c r="G409" s="42">
        <v>101</v>
      </c>
      <c r="H409" s="42">
        <f t="shared" ca="1" si="56"/>
        <v>97</v>
      </c>
      <c r="I409" s="42">
        <f ca="1">IF(H409&gt;'Inputs and Outputs'!C$7,H409-'Inputs and Outputs'!C$7,0)</f>
        <v>0</v>
      </c>
      <c r="J409" s="43">
        <f ca="1">(H409*'Inputs and Outputs'!C$8)-(I409*'Inputs and Outputs'!C$9)</f>
        <v>3880</v>
      </c>
      <c r="M409" s="44">
        <v>407</v>
      </c>
      <c r="N409" s="42" t="s">
        <v>26</v>
      </c>
      <c r="O409" s="42">
        <f t="shared" ca="1" si="57"/>
        <v>0.27234389987630614</v>
      </c>
      <c r="P409" s="42">
        <f ca="1">VLOOKUP(O409,'Inputs and Outputs'!B$24:C$33,2)</f>
        <v>1</v>
      </c>
      <c r="Q409" s="42">
        <f t="shared" ca="1" si="58"/>
        <v>0.53730188344691987</v>
      </c>
      <c r="R409" s="42">
        <f ca="1">ROUND(_xlfn.NORM.INV(Q409,'Inputs and Outputs'!C$17,'Inputs and Outputs'!C$18),0)</f>
        <v>103</v>
      </c>
      <c r="S409" s="42">
        <v>101</v>
      </c>
      <c r="T409" s="42">
        <f t="shared" ca="1" si="59"/>
        <v>101</v>
      </c>
      <c r="U409" s="42">
        <f ca="1">IF(T409&gt;'Inputs and Outputs'!C$7,T409-'Inputs and Outputs'!C$7,0)</f>
        <v>1</v>
      </c>
      <c r="V409" s="43">
        <f ca="1">(T409*'Inputs and Outputs'!C$8)-(U409*'Inputs and Outputs'!C$9)</f>
        <v>4015</v>
      </c>
      <c r="Y409" s="44">
        <v>407</v>
      </c>
      <c r="Z409" s="42" t="s">
        <v>29</v>
      </c>
      <c r="AA409" s="42">
        <f t="shared" ca="1" si="60"/>
        <v>0.27585128928557123</v>
      </c>
      <c r="AB409" s="42">
        <f ca="1">VLOOKUP(AA409,'Inputs and Outputs'!B$24:C$33,2)</f>
        <v>1</v>
      </c>
      <c r="AC409" s="42">
        <f t="shared" ca="1" si="61"/>
        <v>0.51561351285635471</v>
      </c>
      <c r="AD409" s="42">
        <f ca="1">ROUND(_xlfn.NORM.INV(AC409,'Inputs and Outputs'!C$19,'Inputs and Outputs'!C$20),0)</f>
        <v>105</v>
      </c>
      <c r="AE409" s="42">
        <v>101</v>
      </c>
      <c r="AF409" s="42">
        <f t="shared" ca="1" si="62"/>
        <v>101</v>
      </c>
      <c r="AG409" s="42">
        <f ca="1">IF(AF409&gt;'Inputs and Outputs'!C$7,AF409-'Inputs and Outputs'!C$7,0)</f>
        <v>1</v>
      </c>
      <c r="AH409" s="43">
        <f ca="1">(AF409*'Inputs and Outputs'!C$8)-(AG409*'Inputs and Outputs'!C$10)</f>
        <v>3840</v>
      </c>
    </row>
    <row r="410" spans="1:34" x14ac:dyDescent="0.35">
      <c r="A410" s="44">
        <v>408</v>
      </c>
      <c r="B410" s="42" t="s">
        <v>24</v>
      </c>
      <c r="C410" s="42">
        <f t="shared" ca="1" si="54"/>
        <v>0.66858409337194202</v>
      </c>
      <c r="D410" s="42">
        <f ca="1">VLOOKUP(C410,'Inputs and Outputs'!B$24:C$33,2,TRUE)</f>
        <v>3</v>
      </c>
      <c r="E410" s="42">
        <f t="shared" ca="1" si="55"/>
        <v>0.82469776425000318</v>
      </c>
      <c r="F410" s="42">
        <f ca="1">ROUND(_xlfn.NORM.INV(E410,'Inputs and Outputs'!C$15,'Inputs and Outputs'!C$16),0)</f>
        <v>107</v>
      </c>
      <c r="G410" s="42">
        <v>101</v>
      </c>
      <c r="H410" s="42">
        <f t="shared" ca="1" si="56"/>
        <v>101</v>
      </c>
      <c r="I410" s="42">
        <f ca="1">IF(H410&gt;'Inputs and Outputs'!C$7,H410-'Inputs and Outputs'!C$7,0)</f>
        <v>1</v>
      </c>
      <c r="J410" s="43">
        <f ca="1">(H410*'Inputs and Outputs'!C$8)-(I410*'Inputs and Outputs'!C$9)</f>
        <v>4015</v>
      </c>
      <c r="M410" s="44">
        <v>408</v>
      </c>
      <c r="N410" s="42" t="s">
        <v>26</v>
      </c>
      <c r="O410" s="42">
        <f t="shared" ca="1" si="57"/>
        <v>0.16538329926703377</v>
      </c>
      <c r="P410" s="42">
        <f ca="1">VLOOKUP(O410,'Inputs and Outputs'!B$24:C$33,2)</f>
        <v>0</v>
      </c>
      <c r="Q410" s="42">
        <f t="shared" ca="1" si="58"/>
        <v>0.70166151580495495</v>
      </c>
      <c r="R410" s="42">
        <f ca="1">ROUND(_xlfn.NORM.INV(Q410,'Inputs and Outputs'!C$17,'Inputs and Outputs'!C$18),0)</f>
        <v>106</v>
      </c>
      <c r="S410" s="42">
        <v>101</v>
      </c>
      <c r="T410" s="42">
        <f t="shared" ca="1" si="59"/>
        <v>101</v>
      </c>
      <c r="U410" s="42">
        <f ca="1">IF(T410&gt;'Inputs and Outputs'!C$7,T410-'Inputs and Outputs'!C$7,0)</f>
        <v>1</v>
      </c>
      <c r="V410" s="43">
        <f ca="1">(T410*'Inputs and Outputs'!C$8)-(U410*'Inputs and Outputs'!C$9)</f>
        <v>4015</v>
      </c>
      <c r="Y410" s="44">
        <v>408</v>
      </c>
      <c r="Z410" s="42" t="s">
        <v>29</v>
      </c>
      <c r="AA410" s="42">
        <f t="shared" ca="1" si="60"/>
        <v>0.21220210475083512</v>
      </c>
      <c r="AB410" s="42">
        <f ca="1">VLOOKUP(AA410,'Inputs and Outputs'!B$24:C$33,2)</f>
        <v>1</v>
      </c>
      <c r="AC410" s="42">
        <f t="shared" ca="1" si="61"/>
        <v>0.19975673328815247</v>
      </c>
      <c r="AD410" s="42">
        <f ca="1">ROUND(_xlfn.NORM.INV(AC410,'Inputs and Outputs'!C$19,'Inputs and Outputs'!C$20),0)</f>
        <v>101</v>
      </c>
      <c r="AE410" s="42">
        <v>101</v>
      </c>
      <c r="AF410" s="42">
        <f t="shared" ca="1" si="62"/>
        <v>101</v>
      </c>
      <c r="AG410" s="42">
        <f ca="1">IF(AF410&gt;'Inputs and Outputs'!C$7,AF410-'Inputs and Outputs'!C$7,0)</f>
        <v>1</v>
      </c>
      <c r="AH410" s="43">
        <f ca="1">(AF410*'Inputs and Outputs'!C$8)-(AG410*'Inputs and Outputs'!C$10)</f>
        <v>3840</v>
      </c>
    </row>
    <row r="411" spans="1:34" x14ac:dyDescent="0.35">
      <c r="A411" s="44">
        <v>409</v>
      </c>
      <c r="B411" s="42" t="s">
        <v>24</v>
      </c>
      <c r="C411" s="42">
        <f t="shared" ca="1" si="54"/>
        <v>0.58701831995570253</v>
      </c>
      <c r="D411" s="42">
        <f ca="1">VLOOKUP(C411,'Inputs and Outputs'!B$24:C$33,2,TRUE)</f>
        <v>2</v>
      </c>
      <c r="E411" s="42">
        <f t="shared" ca="1" si="55"/>
        <v>0.49445885147731239</v>
      </c>
      <c r="F411" s="42">
        <f ca="1">ROUND(_xlfn.NORM.INV(E411,'Inputs and Outputs'!C$15,'Inputs and Outputs'!C$16),0)</f>
        <v>101</v>
      </c>
      <c r="G411" s="42">
        <v>101</v>
      </c>
      <c r="H411" s="42">
        <f t="shared" ca="1" si="56"/>
        <v>101</v>
      </c>
      <c r="I411" s="42">
        <f ca="1">IF(H411&gt;'Inputs and Outputs'!C$7,H411-'Inputs and Outputs'!C$7,0)</f>
        <v>1</v>
      </c>
      <c r="J411" s="43">
        <f ca="1">(H411*'Inputs and Outputs'!C$8)-(I411*'Inputs and Outputs'!C$9)</f>
        <v>4015</v>
      </c>
      <c r="M411" s="44">
        <v>409</v>
      </c>
      <c r="N411" s="42" t="s">
        <v>26</v>
      </c>
      <c r="O411" s="42">
        <f t="shared" ca="1" si="57"/>
        <v>0.8961281931200521</v>
      </c>
      <c r="P411" s="42">
        <f ca="1">VLOOKUP(O411,'Inputs and Outputs'!B$24:C$33,2)</f>
        <v>5</v>
      </c>
      <c r="Q411" s="42">
        <f t="shared" ca="1" si="58"/>
        <v>0.93257104934293134</v>
      </c>
      <c r="R411" s="42">
        <f ca="1">ROUND(_xlfn.NORM.INV(Q411,'Inputs and Outputs'!C$17,'Inputs and Outputs'!C$18),0)</f>
        <v>110</v>
      </c>
      <c r="S411" s="42">
        <v>101</v>
      </c>
      <c r="T411" s="42">
        <f t="shared" ca="1" si="59"/>
        <v>101</v>
      </c>
      <c r="U411" s="42">
        <f ca="1">IF(T411&gt;'Inputs and Outputs'!C$7,T411-'Inputs and Outputs'!C$7,0)</f>
        <v>1</v>
      </c>
      <c r="V411" s="43">
        <f ca="1">(T411*'Inputs and Outputs'!C$8)-(U411*'Inputs and Outputs'!C$9)</f>
        <v>4015</v>
      </c>
      <c r="Y411" s="44">
        <v>409</v>
      </c>
      <c r="Z411" s="42" t="s">
        <v>29</v>
      </c>
      <c r="AA411" s="42">
        <f t="shared" ca="1" si="60"/>
        <v>0.4918646380818078</v>
      </c>
      <c r="AB411" s="42">
        <f ca="1">VLOOKUP(AA411,'Inputs and Outputs'!B$24:C$33,2)</f>
        <v>2</v>
      </c>
      <c r="AC411" s="42">
        <f t="shared" ca="1" si="61"/>
        <v>0.21078563771426206</v>
      </c>
      <c r="AD411" s="42">
        <f ca="1">ROUND(_xlfn.NORM.INV(AC411,'Inputs and Outputs'!C$19,'Inputs and Outputs'!C$20),0)</f>
        <v>101</v>
      </c>
      <c r="AE411" s="42">
        <v>101</v>
      </c>
      <c r="AF411" s="42">
        <f t="shared" ca="1" si="62"/>
        <v>101</v>
      </c>
      <c r="AG411" s="42">
        <f ca="1">IF(AF411&gt;'Inputs and Outputs'!C$7,AF411-'Inputs and Outputs'!C$7,0)</f>
        <v>1</v>
      </c>
      <c r="AH411" s="43">
        <f ca="1">(AF411*'Inputs and Outputs'!C$8)-(AG411*'Inputs and Outputs'!C$10)</f>
        <v>3840</v>
      </c>
    </row>
    <row r="412" spans="1:34" x14ac:dyDescent="0.35">
      <c r="A412" s="44">
        <v>410</v>
      </c>
      <c r="B412" s="42" t="s">
        <v>24</v>
      </c>
      <c r="C412" s="42">
        <f t="shared" ca="1" si="54"/>
        <v>0.48716171609829328</v>
      </c>
      <c r="D412" s="42">
        <f ca="1">VLOOKUP(C412,'Inputs and Outputs'!B$24:C$33,2,TRUE)</f>
        <v>2</v>
      </c>
      <c r="E412" s="42">
        <f t="shared" ca="1" si="55"/>
        <v>0.31601053643995458</v>
      </c>
      <c r="F412" s="42">
        <f ca="1">ROUND(_xlfn.NORM.INV(E412,'Inputs and Outputs'!C$15,'Inputs and Outputs'!C$16),0)</f>
        <v>98</v>
      </c>
      <c r="G412" s="42">
        <v>101</v>
      </c>
      <c r="H412" s="42">
        <f t="shared" ca="1" si="56"/>
        <v>98</v>
      </c>
      <c r="I412" s="42">
        <f ca="1">IF(H412&gt;'Inputs and Outputs'!C$7,H412-'Inputs and Outputs'!C$7,0)</f>
        <v>0</v>
      </c>
      <c r="J412" s="43">
        <f ca="1">(H412*'Inputs and Outputs'!C$8)-(I412*'Inputs and Outputs'!C$9)</f>
        <v>3920</v>
      </c>
      <c r="M412" s="44">
        <v>410</v>
      </c>
      <c r="N412" s="42" t="s">
        <v>26</v>
      </c>
      <c r="O412" s="42">
        <f t="shared" ca="1" si="57"/>
        <v>0.72442518110972876</v>
      </c>
      <c r="P412" s="42">
        <f ca="1">VLOOKUP(O412,'Inputs and Outputs'!B$24:C$33,2)</f>
        <v>3</v>
      </c>
      <c r="Q412" s="42">
        <f t="shared" ca="1" si="58"/>
        <v>0.66526210304183298</v>
      </c>
      <c r="R412" s="42">
        <f ca="1">ROUND(_xlfn.NORM.INV(Q412,'Inputs and Outputs'!C$17,'Inputs and Outputs'!C$18),0)</f>
        <v>105</v>
      </c>
      <c r="S412" s="42">
        <v>101</v>
      </c>
      <c r="T412" s="42">
        <f t="shared" ca="1" si="59"/>
        <v>101</v>
      </c>
      <c r="U412" s="42">
        <f ca="1">IF(T412&gt;'Inputs and Outputs'!C$7,T412-'Inputs and Outputs'!C$7,0)</f>
        <v>1</v>
      </c>
      <c r="V412" s="43">
        <f ca="1">(T412*'Inputs and Outputs'!C$8)-(U412*'Inputs and Outputs'!C$9)</f>
        <v>4015</v>
      </c>
      <c r="Y412" s="44">
        <v>410</v>
      </c>
      <c r="Z412" s="42" t="s">
        <v>29</v>
      </c>
      <c r="AA412" s="42">
        <f t="shared" ca="1" si="60"/>
        <v>0.38315140510165147</v>
      </c>
      <c r="AB412" s="42">
        <f ca="1">VLOOKUP(AA412,'Inputs and Outputs'!B$24:C$33,2)</f>
        <v>1</v>
      </c>
      <c r="AC412" s="42">
        <f t="shared" ca="1" si="61"/>
        <v>0.14122978334330183</v>
      </c>
      <c r="AD412" s="42">
        <f ca="1">ROUND(_xlfn.NORM.INV(AC412,'Inputs and Outputs'!C$19,'Inputs and Outputs'!C$20),0)</f>
        <v>100</v>
      </c>
      <c r="AE412" s="42">
        <v>101</v>
      </c>
      <c r="AF412" s="42">
        <f t="shared" ca="1" si="62"/>
        <v>100</v>
      </c>
      <c r="AG412" s="42">
        <f ca="1">IF(AF412&gt;'Inputs and Outputs'!C$7,AF412-'Inputs and Outputs'!C$7,0)</f>
        <v>0</v>
      </c>
      <c r="AH412" s="43">
        <f ca="1">(AF412*'Inputs and Outputs'!C$8)-(AG412*'Inputs and Outputs'!C$10)</f>
        <v>4000</v>
      </c>
    </row>
    <row r="413" spans="1:34" x14ac:dyDescent="0.35">
      <c r="A413" s="44">
        <v>411</v>
      </c>
      <c r="B413" s="42" t="s">
        <v>24</v>
      </c>
      <c r="C413" s="42">
        <f t="shared" ca="1" si="54"/>
        <v>0.85969018099653172</v>
      </c>
      <c r="D413" s="42">
        <f ca="1">VLOOKUP(C413,'Inputs and Outputs'!B$24:C$33,2,TRUE)</f>
        <v>4</v>
      </c>
      <c r="E413" s="42">
        <f t="shared" ca="1" si="55"/>
        <v>0.12998732316566075</v>
      </c>
      <c r="F413" s="42">
        <f ca="1">ROUND(_xlfn.NORM.INV(E413,'Inputs and Outputs'!C$15,'Inputs and Outputs'!C$16),0)</f>
        <v>94</v>
      </c>
      <c r="G413" s="42">
        <v>101</v>
      </c>
      <c r="H413" s="42">
        <f t="shared" ca="1" si="56"/>
        <v>94</v>
      </c>
      <c r="I413" s="42">
        <f ca="1">IF(H413&gt;'Inputs and Outputs'!C$7,H413-'Inputs and Outputs'!C$7,0)</f>
        <v>0</v>
      </c>
      <c r="J413" s="43">
        <f ca="1">(H413*'Inputs and Outputs'!C$8)-(I413*'Inputs and Outputs'!C$9)</f>
        <v>3760</v>
      </c>
      <c r="M413" s="44">
        <v>411</v>
      </c>
      <c r="N413" s="42" t="s">
        <v>26</v>
      </c>
      <c r="O413" s="42">
        <f t="shared" ca="1" si="57"/>
        <v>0.37424769241007694</v>
      </c>
      <c r="P413" s="42">
        <f ca="1">VLOOKUP(O413,'Inputs and Outputs'!B$24:C$33,2)</f>
        <v>1</v>
      </c>
      <c r="Q413" s="42">
        <f t="shared" ca="1" si="58"/>
        <v>0.45234206186253334</v>
      </c>
      <c r="R413" s="42">
        <f ca="1">ROUND(_xlfn.NORM.INV(Q413,'Inputs and Outputs'!C$17,'Inputs and Outputs'!C$18),0)</f>
        <v>102</v>
      </c>
      <c r="S413" s="42">
        <v>101</v>
      </c>
      <c r="T413" s="42">
        <f t="shared" ca="1" si="59"/>
        <v>101</v>
      </c>
      <c r="U413" s="42">
        <f ca="1">IF(T413&gt;'Inputs and Outputs'!C$7,T413-'Inputs and Outputs'!C$7,0)</f>
        <v>1</v>
      </c>
      <c r="V413" s="43">
        <f ca="1">(T413*'Inputs and Outputs'!C$8)-(U413*'Inputs and Outputs'!C$9)</f>
        <v>4015</v>
      </c>
      <c r="Y413" s="44">
        <v>411</v>
      </c>
      <c r="Z413" s="42" t="s">
        <v>29</v>
      </c>
      <c r="AA413" s="42">
        <f t="shared" ca="1" si="60"/>
        <v>0.52191793173433121</v>
      </c>
      <c r="AB413" s="42">
        <f ca="1">VLOOKUP(AA413,'Inputs and Outputs'!B$24:C$33,2)</f>
        <v>2</v>
      </c>
      <c r="AC413" s="42">
        <f t="shared" ca="1" si="61"/>
        <v>0.36353125285035826</v>
      </c>
      <c r="AD413" s="42">
        <f ca="1">ROUND(_xlfn.NORM.INV(AC413,'Inputs and Outputs'!C$19,'Inputs and Outputs'!C$20),0)</f>
        <v>103</v>
      </c>
      <c r="AE413" s="42">
        <v>101</v>
      </c>
      <c r="AF413" s="42">
        <f t="shared" ca="1" si="62"/>
        <v>101</v>
      </c>
      <c r="AG413" s="42">
        <f ca="1">IF(AF413&gt;'Inputs and Outputs'!C$7,AF413-'Inputs and Outputs'!C$7,0)</f>
        <v>1</v>
      </c>
      <c r="AH413" s="43">
        <f ca="1">(AF413*'Inputs and Outputs'!C$8)-(AG413*'Inputs and Outputs'!C$10)</f>
        <v>3840</v>
      </c>
    </row>
    <row r="414" spans="1:34" x14ac:dyDescent="0.35">
      <c r="A414" s="44">
        <v>412</v>
      </c>
      <c r="B414" s="42" t="s">
        <v>24</v>
      </c>
      <c r="C414" s="42">
        <f t="shared" ca="1" si="54"/>
        <v>0.71656110090712366</v>
      </c>
      <c r="D414" s="42">
        <f ca="1">VLOOKUP(C414,'Inputs and Outputs'!B$24:C$33,2,TRUE)</f>
        <v>3</v>
      </c>
      <c r="E414" s="42">
        <f t="shared" ca="1" si="55"/>
        <v>0.95193207011346104</v>
      </c>
      <c r="F414" s="42">
        <f ca="1">ROUND(_xlfn.NORM.INV(E414,'Inputs and Outputs'!C$15,'Inputs and Outputs'!C$16),0)</f>
        <v>111</v>
      </c>
      <c r="G414" s="42">
        <v>101</v>
      </c>
      <c r="H414" s="42">
        <f t="shared" ca="1" si="56"/>
        <v>101</v>
      </c>
      <c r="I414" s="42">
        <f ca="1">IF(H414&gt;'Inputs and Outputs'!C$7,H414-'Inputs and Outputs'!C$7,0)</f>
        <v>1</v>
      </c>
      <c r="J414" s="43">
        <f ca="1">(H414*'Inputs and Outputs'!C$8)-(I414*'Inputs and Outputs'!C$9)</f>
        <v>4015</v>
      </c>
      <c r="M414" s="44">
        <v>412</v>
      </c>
      <c r="N414" s="42" t="s">
        <v>26</v>
      </c>
      <c r="O414" s="42">
        <f t="shared" ca="1" si="57"/>
        <v>0.54636677051970495</v>
      </c>
      <c r="P414" s="42">
        <f ca="1">VLOOKUP(O414,'Inputs and Outputs'!B$24:C$33,2)</f>
        <v>2</v>
      </c>
      <c r="Q414" s="42">
        <f t="shared" ca="1" si="58"/>
        <v>0.39245183645957094</v>
      </c>
      <c r="R414" s="42">
        <f ca="1">ROUND(_xlfn.NORM.INV(Q414,'Inputs and Outputs'!C$17,'Inputs and Outputs'!C$18),0)</f>
        <v>102</v>
      </c>
      <c r="S414" s="42">
        <v>101</v>
      </c>
      <c r="T414" s="42">
        <f t="shared" ca="1" si="59"/>
        <v>101</v>
      </c>
      <c r="U414" s="42">
        <f ca="1">IF(T414&gt;'Inputs and Outputs'!C$7,T414-'Inputs and Outputs'!C$7,0)</f>
        <v>1</v>
      </c>
      <c r="V414" s="43">
        <f ca="1">(T414*'Inputs and Outputs'!C$8)-(U414*'Inputs and Outputs'!C$9)</f>
        <v>4015</v>
      </c>
      <c r="Y414" s="44">
        <v>412</v>
      </c>
      <c r="Z414" s="42" t="s">
        <v>29</v>
      </c>
      <c r="AA414" s="42">
        <f t="shared" ca="1" si="60"/>
        <v>0.56612245461797883</v>
      </c>
      <c r="AB414" s="42">
        <f ca="1">VLOOKUP(AA414,'Inputs and Outputs'!B$24:C$33,2)</f>
        <v>2</v>
      </c>
      <c r="AC414" s="42">
        <f t="shared" ca="1" si="61"/>
        <v>0.33102931140414926</v>
      </c>
      <c r="AD414" s="42">
        <f ca="1">ROUND(_xlfn.NORM.INV(AC414,'Inputs and Outputs'!C$19,'Inputs and Outputs'!C$20),0)</f>
        <v>103</v>
      </c>
      <c r="AE414" s="42">
        <v>101</v>
      </c>
      <c r="AF414" s="42">
        <f t="shared" ca="1" si="62"/>
        <v>101</v>
      </c>
      <c r="AG414" s="42">
        <f ca="1">IF(AF414&gt;'Inputs and Outputs'!C$7,AF414-'Inputs and Outputs'!C$7,0)</f>
        <v>1</v>
      </c>
      <c r="AH414" s="43">
        <f ca="1">(AF414*'Inputs and Outputs'!C$8)-(AG414*'Inputs and Outputs'!C$10)</f>
        <v>3840</v>
      </c>
    </row>
    <row r="415" spans="1:34" x14ac:dyDescent="0.35">
      <c r="A415" s="44">
        <v>413</v>
      </c>
      <c r="B415" s="42" t="s">
        <v>24</v>
      </c>
      <c r="C415" s="42">
        <f t="shared" ca="1" si="54"/>
        <v>0.6107048381210417</v>
      </c>
      <c r="D415" s="42">
        <f ca="1">VLOOKUP(C415,'Inputs and Outputs'!B$24:C$33,2,TRUE)</f>
        <v>3</v>
      </c>
      <c r="E415" s="42">
        <f t="shared" ca="1" si="55"/>
        <v>0.94177037939771391</v>
      </c>
      <c r="F415" s="42">
        <f ca="1">ROUND(_xlfn.NORM.INV(E415,'Inputs and Outputs'!C$15,'Inputs and Outputs'!C$16),0)</f>
        <v>110</v>
      </c>
      <c r="G415" s="42">
        <v>101</v>
      </c>
      <c r="H415" s="42">
        <f t="shared" ca="1" si="56"/>
        <v>101</v>
      </c>
      <c r="I415" s="42">
        <f ca="1">IF(H415&gt;'Inputs and Outputs'!C$7,H415-'Inputs and Outputs'!C$7,0)</f>
        <v>1</v>
      </c>
      <c r="J415" s="43">
        <f ca="1">(H415*'Inputs and Outputs'!C$8)-(I415*'Inputs and Outputs'!C$9)</f>
        <v>4015</v>
      </c>
      <c r="M415" s="44">
        <v>413</v>
      </c>
      <c r="N415" s="42" t="s">
        <v>26</v>
      </c>
      <c r="O415" s="42">
        <f t="shared" ca="1" si="57"/>
        <v>0.26961084118130174</v>
      </c>
      <c r="P415" s="42">
        <f ca="1">VLOOKUP(O415,'Inputs and Outputs'!B$24:C$33,2)</f>
        <v>1</v>
      </c>
      <c r="Q415" s="42">
        <f t="shared" ca="1" si="58"/>
        <v>0.1443905074906372</v>
      </c>
      <c r="R415" s="42">
        <f ca="1">ROUND(_xlfn.NORM.INV(Q415,'Inputs and Outputs'!C$17,'Inputs and Outputs'!C$18),0)</f>
        <v>98</v>
      </c>
      <c r="S415" s="42">
        <v>101</v>
      </c>
      <c r="T415" s="42">
        <f t="shared" ca="1" si="59"/>
        <v>98</v>
      </c>
      <c r="U415" s="42">
        <f ca="1">IF(T415&gt;'Inputs and Outputs'!C$7,T415-'Inputs and Outputs'!C$7,0)</f>
        <v>0</v>
      </c>
      <c r="V415" s="43">
        <f ca="1">(T415*'Inputs and Outputs'!C$8)-(U415*'Inputs and Outputs'!C$9)</f>
        <v>3920</v>
      </c>
      <c r="Y415" s="44">
        <v>413</v>
      </c>
      <c r="Z415" s="42" t="s">
        <v>29</v>
      </c>
      <c r="AA415" s="42">
        <f t="shared" ca="1" si="60"/>
        <v>0.66506163131368234</v>
      </c>
      <c r="AB415" s="42">
        <f ca="1">VLOOKUP(AA415,'Inputs and Outputs'!B$24:C$33,2)</f>
        <v>3</v>
      </c>
      <c r="AC415" s="42">
        <f t="shared" ca="1" si="61"/>
        <v>0.46023831554172023</v>
      </c>
      <c r="AD415" s="42">
        <f ca="1">ROUND(_xlfn.NORM.INV(AC415,'Inputs and Outputs'!C$19,'Inputs and Outputs'!C$20),0)</f>
        <v>105</v>
      </c>
      <c r="AE415" s="42">
        <v>101</v>
      </c>
      <c r="AF415" s="42">
        <f t="shared" ca="1" si="62"/>
        <v>101</v>
      </c>
      <c r="AG415" s="42">
        <f ca="1">IF(AF415&gt;'Inputs and Outputs'!C$7,AF415-'Inputs and Outputs'!C$7,0)</f>
        <v>1</v>
      </c>
      <c r="AH415" s="43">
        <f ca="1">(AF415*'Inputs and Outputs'!C$8)-(AG415*'Inputs and Outputs'!C$10)</f>
        <v>3840</v>
      </c>
    </row>
    <row r="416" spans="1:34" x14ac:dyDescent="0.35">
      <c r="A416" s="44">
        <v>414</v>
      </c>
      <c r="B416" s="42" t="s">
        <v>24</v>
      </c>
      <c r="C416" s="42">
        <f t="shared" ca="1" si="54"/>
        <v>4.2699682895736113E-2</v>
      </c>
      <c r="D416" s="42">
        <f ca="1">VLOOKUP(C416,'Inputs and Outputs'!B$24:C$33,2,TRUE)</f>
        <v>0</v>
      </c>
      <c r="E416" s="42">
        <f t="shared" ca="1" si="55"/>
        <v>0.38862215905109554</v>
      </c>
      <c r="F416" s="42">
        <f ca="1">ROUND(_xlfn.NORM.INV(E416,'Inputs and Outputs'!C$15,'Inputs and Outputs'!C$16),0)</f>
        <v>99</v>
      </c>
      <c r="G416" s="42">
        <v>101</v>
      </c>
      <c r="H416" s="42">
        <f t="shared" ca="1" si="56"/>
        <v>99</v>
      </c>
      <c r="I416" s="42">
        <f ca="1">IF(H416&gt;'Inputs and Outputs'!C$7,H416-'Inputs and Outputs'!C$7,0)</f>
        <v>0</v>
      </c>
      <c r="J416" s="43">
        <f ca="1">(H416*'Inputs and Outputs'!C$8)-(I416*'Inputs and Outputs'!C$9)</f>
        <v>3960</v>
      </c>
      <c r="M416" s="44">
        <v>414</v>
      </c>
      <c r="N416" s="42" t="s">
        <v>26</v>
      </c>
      <c r="O416" s="42">
        <f t="shared" ca="1" si="57"/>
        <v>0.56491625066044482</v>
      </c>
      <c r="P416" s="42">
        <f ca="1">VLOOKUP(O416,'Inputs and Outputs'!B$24:C$33,2)</f>
        <v>2</v>
      </c>
      <c r="Q416" s="42">
        <f t="shared" ca="1" si="58"/>
        <v>0.56444464640127112</v>
      </c>
      <c r="R416" s="42">
        <f ca="1">ROUND(_xlfn.NORM.INV(Q416,'Inputs and Outputs'!C$17,'Inputs and Outputs'!C$18),0)</f>
        <v>104</v>
      </c>
      <c r="S416" s="42">
        <v>101</v>
      </c>
      <c r="T416" s="42">
        <f t="shared" ca="1" si="59"/>
        <v>101</v>
      </c>
      <c r="U416" s="42">
        <f ca="1">IF(T416&gt;'Inputs and Outputs'!C$7,T416-'Inputs and Outputs'!C$7,0)</f>
        <v>1</v>
      </c>
      <c r="V416" s="43">
        <f ca="1">(T416*'Inputs and Outputs'!C$8)-(U416*'Inputs and Outputs'!C$9)</f>
        <v>4015</v>
      </c>
      <c r="Y416" s="44">
        <v>414</v>
      </c>
      <c r="Z416" s="42" t="s">
        <v>29</v>
      </c>
      <c r="AA416" s="42">
        <f t="shared" ca="1" si="60"/>
        <v>0.68658555446963954</v>
      </c>
      <c r="AB416" s="42">
        <f ca="1">VLOOKUP(AA416,'Inputs and Outputs'!B$24:C$33,2)</f>
        <v>3</v>
      </c>
      <c r="AC416" s="42">
        <f t="shared" ca="1" si="61"/>
        <v>0.11391470700346262</v>
      </c>
      <c r="AD416" s="42">
        <f ca="1">ROUND(_xlfn.NORM.INV(AC416,'Inputs and Outputs'!C$19,'Inputs and Outputs'!C$20),0)</f>
        <v>99</v>
      </c>
      <c r="AE416" s="42">
        <v>101</v>
      </c>
      <c r="AF416" s="42">
        <f t="shared" ca="1" si="62"/>
        <v>99</v>
      </c>
      <c r="AG416" s="42">
        <f ca="1">IF(AF416&gt;'Inputs and Outputs'!C$7,AF416-'Inputs and Outputs'!C$7,0)</f>
        <v>0</v>
      </c>
      <c r="AH416" s="43">
        <f ca="1">(AF416*'Inputs and Outputs'!C$8)-(AG416*'Inputs and Outputs'!C$10)</f>
        <v>3960</v>
      </c>
    </row>
    <row r="417" spans="1:34" x14ac:dyDescent="0.35">
      <c r="A417" s="44">
        <v>415</v>
      </c>
      <c r="B417" s="42" t="s">
        <v>24</v>
      </c>
      <c r="C417" s="42">
        <f t="shared" ca="1" si="54"/>
        <v>0.55904693842685327</v>
      </c>
      <c r="D417" s="42">
        <f ca="1">VLOOKUP(C417,'Inputs and Outputs'!B$24:C$33,2,TRUE)</f>
        <v>2</v>
      </c>
      <c r="E417" s="42">
        <f t="shared" ca="1" si="55"/>
        <v>0.17354891763323455</v>
      </c>
      <c r="F417" s="42">
        <f ca="1">ROUND(_xlfn.NORM.INV(E417,'Inputs and Outputs'!C$15,'Inputs and Outputs'!C$16),0)</f>
        <v>95</v>
      </c>
      <c r="G417" s="42">
        <v>101</v>
      </c>
      <c r="H417" s="42">
        <f t="shared" ca="1" si="56"/>
        <v>95</v>
      </c>
      <c r="I417" s="42">
        <f ca="1">IF(H417&gt;'Inputs and Outputs'!C$7,H417-'Inputs and Outputs'!C$7,0)</f>
        <v>0</v>
      </c>
      <c r="J417" s="43">
        <f ca="1">(H417*'Inputs and Outputs'!C$8)-(I417*'Inputs and Outputs'!C$9)</f>
        <v>3800</v>
      </c>
      <c r="M417" s="44">
        <v>415</v>
      </c>
      <c r="N417" s="42" t="s">
        <v>26</v>
      </c>
      <c r="O417" s="42">
        <f t="shared" ca="1" si="57"/>
        <v>0.97069777474174967</v>
      </c>
      <c r="P417" s="42">
        <f ca="1">VLOOKUP(O417,'Inputs and Outputs'!B$24:C$33,2)</f>
        <v>6</v>
      </c>
      <c r="Q417" s="42">
        <f t="shared" ca="1" si="58"/>
        <v>0.13639391056703554</v>
      </c>
      <c r="R417" s="42">
        <f ca="1">ROUND(_xlfn.NORM.INV(Q417,'Inputs and Outputs'!C$17,'Inputs and Outputs'!C$18),0)</f>
        <v>98</v>
      </c>
      <c r="S417" s="42">
        <v>101</v>
      </c>
      <c r="T417" s="42">
        <f t="shared" ca="1" si="59"/>
        <v>98</v>
      </c>
      <c r="U417" s="42">
        <f ca="1">IF(T417&gt;'Inputs and Outputs'!C$7,T417-'Inputs and Outputs'!C$7,0)</f>
        <v>0</v>
      </c>
      <c r="V417" s="43">
        <f ca="1">(T417*'Inputs and Outputs'!C$8)-(U417*'Inputs and Outputs'!C$9)</f>
        <v>3920</v>
      </c>
      <c r="Y417" s="44">
        <v>415</v>
      </c>
      <c r="Z417" s="42" t="s">
        <v>29</v>
      </c>
      <c r="AA417" s="42">
        <f t="shared" ca="1" si="60"/>
        <v>0.44911020095182586</v>
      </c>
      <c r="AB417" s="42">
        <f ca="1">VLOOKUP(AA417,'Inputs and Outputs'!B$24:C$33,2)</f>
        <v>2</v>
      </c>
      <c r="AC417" s="42">
        <f t="shared" ca="1" si="61"/>
        <v>0.2150868914146189</v>
      </c>
      <c r="AD417" s="42">
        <f ca="1">ROUND(_xlfn.NORM.INV(AC417,'Inputs and Outputs'!C$19,'Inputs and Outputs'!C$20),0)</f>
        <v>101</v>
      </c>
      <c r="AE417" s="42">
        <v>101</v>
      </c>
      <c r="AF417" s="42">
        <f t="shared" ca="1" si="62"/>
        <v>101</v>
      </c>
      <c r="AG417" s="42">
        <f ca="1">IF(AF417&gt;'Inputs and Outputs'!C$7,AF417-'Inputs and Outputs'!C$7,0)</f>
        <v>1</v>
      </c>
      <c r="AH417" s="43">
        <f ca="1">(AF417*'Inputs and Outputs'!C$8)-(AG417*'Inputs and Outputs'!C$10)</f>
        <v>3840</v>
      </c>
    </row>
    <row r="418" spans="1:34" x14ac:dyDescent="0.35">
      <c r="A418" s="44">
        <v>416</v>
      </c>
      <c r="B418" s="42" t="s">
        <v>24</v>
      </c>
      <c r="C418" s="42">
        <f t="shared" ca="1" si="54"/>
        <v>0.9642009560571746</v>
      </c>
      <c r="D418" s="42">
        <f ca="1">VLOOKUP(C418,'Inputs and Outputs'!B$24:C$33,2,TRUE)</f>
        <v>6</v>
      </c>
      <c r="E418" s="42">
        <f t="shared" ca="1" si="55"/>
        <v>0.90141693369569265</v>
      </c>
      <c r="F418" s="42">
        <f ca="1">ROUND(_xlfn.NORM.INV(E418,'Inputs and Outputs'!C$15,'Inputs and Outputs'!C$16),0)</f>
        <v>109</v>
      </c>
      <c r="G418" s="42">
        <v>101</v>
      </c>
      <c r="H418" s="42">
        <f t="shared" ca="1" si="56"/>
        <v>101</v>
      </c>
      <c r="I418" s="42">
        <f ca="1">IF(H418&gt;'Inputs and Outputs'!C$7,H418-'Inputs and Outputs'!C$7,0)</f>
        <v>1</v>
      </c>
      <c r="J418" s="43">
        <f ca="1">(H418*'Inputs and Outputs'!C$8)-(I418*'Inputs and Outputs'!C$9)</f>
        <v>4015</v>
      </c>
      <c r="M418" s="44">
        <v>416</v>
      </c>
      <c r="N418" s="42" t="s">
        <v>26</v>
      </c>
      <c r="O418" s="42">
        <f t="shared" ca="1" si="57"/>
        <v>0.14804358947275431</v>
      </c>
      <c r="P418" s="42">
        <f ca="1">VLOOKUP(O418,'Inputs and Outputs'!B$24:C$33,2)</f>
        <v>0</v>
      </c>
      <c r="Q418" s="42">
        <f t="shared" ca="1" si="58"/>
        <v>0.52022133900397249</v>
      </c>
      <c r="R418" s="42">
        <f ca="1">ROUND(_xlfn.NORM.INV(Q418,'Inputs and Outputs'!C$17,'Inputs and Outputs'!C$18),0)</f>
        <v>103</v>
      </c>
      <c r="S418" s="42">
        <v>101</v>
      </c>
      <c r="T418" s="42">
        <f t="shared" ca="1" si="59"/>
        <v>101</v>
      </c>
      <c r="U418" s="42">
        <f ca="1">IF(T418&gt;'Inputs and Outputs'!C$7,T418-'Inputs and Outputs'!C$7,0)</f>
        <v>1</v>
      </c>
      <c r="V418" s="43">
        <f ca="1">(T418*'Inputs and Outputs'!C$8)-(U418*'Inputs and Outputs'!C$9)</f>
        <v>4015</v>
      </c>
      <c r="Y418" s="44">
        <v>416</v>
      </c>
      <c r="Z418" s="42" t="s">
        <v>29</v>
      </c>
      <c r="AA418" s="42">
        <f t="shared" ca="1" si="60"/>
        <v>0.50851961496135101</v>
      </c>
      <c r="AB418" s="42">
        <f ca="1">VLOOKUP(AA418,'Inputs and Outputs'!B$24:C$33,2)</f>
        <v>2</v>
      </c>
      <c r="AC418" s="42">
        <f t="shared" ca="1" si="61"/>
        <v>0.98200626748837971</v>
      </c>
      <c r="AD418" s="42">
        <f ca="1">ROUND(_xlfn.NORM.INV(AC418,'Inputs and Outputs'!C$19,'Inputs and Outputs'!C$20),0)</f>
        <v>115</v>
      </c>
      <c r="AE418" s="42">
        <v>101</v>
      </c>
      <c r="AF418" s="42">
        <f t="shared" ca="1" si="62"/>
        <v>101</v>
      </c>
      <c r="AG418" s="42">
        <f ca="1">IF(AF418&gt;'Inputs and Outputs'!C$7,AF418-'Inputs and Outputs'!C$7,0)</f>
        <v>1</v>
      </c>
      <c r="AH418" s="43">
        <f ca="1">(AF418*'Inputs and Outputs'!C$8)-(AG418*'Inputs and Outputs'!C$10)</f>
        <v>3840</v>
      </c>
    </row>
    <row r="419" spans="1:34" x14ac:dyDescent="0.35">
      <c r="A419" s="44">
        <v>417</v>
      </c>
      <c r="B419" s="42" t="s">
        <v>24</v>
      </c>
      <c r="C419" s="42">
        <f t="shared" ca="1" si="54"/>
        <v>0.77283253319032563</v>
      </c>
      <c r="D419" s="42">
        <f ca="1">VLOOKUP(C419,'Inputs and Outputs'!B$24:C$33,2,TRUE)</f>
        <v>4</v>
      </c>
      <c r="E419" s="42">
        <f t="shared" ca="1" si="55"/>
        <v>0.36515455554937615</v>
      </c>
      <c r="F419" s="42">
        <f ca="1">ROUND(_xlfn.NORM.INV(E419,'Inputs and Outputs'!C$15,'Inputs and Outputs'!C$16),0)</f>
        <v>99</v>
      </c>
      <c r="G419" s="42">
        <v>101</v>
      </c>
      <c r="H419" s="42">
        <f t="shared" ca="1" si="56"/>
        <v>99</v>
      </c>
      <c r="I419" s="42">
        <f ca="1">IF(H419&gt;'Inputs and Outputs'!C$7,H419-'Inputs and Outputs'!C$7,0)</f>
        <v>0</v>
      </c>
      <c r="J419" s="43">
        <f ca="1">(H419*'Inputs and Outputs'!C$8)-(I419*'Inputs and Outputs'!C$9)</f>
        <v>3960</v>
      </c>
      <c r="M419" s="44">
        <v>417</v>
      </c>
      <c r="N419" s="42" t="s">
        <v>26</v>
      </c>
      <c r="O419" s="42">
        <f t="shared" ca="1" si="57"/>
        <v>0.41417053458889286</v>
      </c>
      <c r="P419" s="42">
        <f ca="1">VLOOKUP(O419,'Inputs and Outputs'!B$24:C$33,2)</f>
        <v>2</v>
      </c>
      <c r="Q419" s="42">
        <f t="shared" ca="1" si="58"/>
        <v>0.43832837772080036</v>
      </c>
      <c r="R419" s="42">
        <f ca="1">ROUND(_xlfn.NORM.INV(Q419,'Inputs and Outputs'!C$17,'Inputs and Outputs'!C$18),0)</f>
        <v>102</v>
      </c>
      <c r="S419" s="42">
        <v>101</v>
      </c>
      <c r="T419" s="42">
        <f t="shared" ca="1" si="59"/>
        <v>101</v>
      </c>
      <c r="U419" s="42">
        <f ca="1">IF(T419&gt;'Inputs and Outputs'!C$7,T419-'Inputs and Outputs'!C$7,0)</f>
        <v>1</v>
      </c>
      <c r="V419" s="43">
        <f ca="1">(T419*'Inputs and Outputs'!C$8)-(U419*'Inputs and Outputs'!C$9)</f>
        <v>4015</v>
      </c>
      <c r="Y419" s="44">
        <v>417</v>
      </c>
      <c r="Z419" s="42" t="s">
        <v>29</v>
      </c>
      <c r="AA419" s="42">
        <f t="shared" ca="1" si="60"/>
        <v>7.2314375261783859E-5</v>
      </c>
      <c r="AB419" s="42">
        <f ca="1">VLOOKUP(AA419,'Inputs and Outputs'!B$24:C$33,2)</f>
        <v>0</v>
      </c>
      <c r="AC419" s="42">
        <f t="shared" ca="1" si="61"/>
        <v>0.93066603827757211</v>
      </c>
      <c r="AD419" s="42">
        <f ca="1">ROUND(_xlfn.NORM.INV(AC419,'Inputs and Outputs'!C$19,'Inputs and Outputs'!C$20),0)</f>
        <v>112</v>
      </c>
      <c r="AE419" s="42">
        <v>101</v>
      </c>
      <c r="AF419" s="42">
        <f t="shared" ca="1" si="62"/>
        <v>101</v>
      </c>
      <c r="AG419" s="42">
        <f ca="1">IF(AF419&gt;'Inputs and Outputs'!C$7,AF419-'Inputs and Outputs'!C$7,0)</f>
        <v>1</v>
      </c>
      <c r="AH419" s="43">
        <f ca="1">(AF419*'Inputs and Outputs'!C$8)-(AG419*'Inputs and Outputs'!C$10)</f>
        <v>3840</v>
      </c>
    </row>
    <row r="420" spans="1:34" x14ac:dyDescent="0.35">
      <c r="A420" s="44">
        <v>418</v>
      </c>
      <c r="B420" s="42" t="s">
        <v>24</v>
      </c>
      <c r="C420" s="42">
        <f t="shared" ca="1" si="54"/>
        <v>5.4933055430094413E-2</v>
      </c>
      <c r="D420" s="42">
        <f ca="1">VLOOKUP(C420,'Inputs and Outputs'!B$24:C$33,2,TRUE)</f>
        <v>0</v>
      </c>
      <c r="E420" s="42">
        <f t="shared" ca="1" si="55"/>
        <v>0.21280965777245098</v>
      </c>
      <c r="F420" s="42">
        <f ca="1">ROUND(_xlfn.NORM.INV(E420,'Inputs and Outputs'!C$15,'Inputs and Outputs'!C$16),0)</f>
        <v>96</v>
      </c>
      <c r="G420" s="42">
        <v>101</v>
      </c>
      <c r="H420" s="42">
        <f t="shared" ca="1" si="56"/>
        <v>96</v>
      </c>
      <c r="I420" s="42">
        <f ca="1">IF(H420&gt;'Inputs and Outputs'!C$7,H420-'Inputs and Outputs'!C$7,0)</f>
        <v>0</v>
      </c>
      <c r="J420" s="43">
        <f ca="1">(H420*'Inputs and Outputs'!C$8)-(I420*'Inputs and Outputs'!C$9)</f>
        <v>3840</v>
      </c>
      <c r="M420" s="44">
        <v>418</v>
      </c>
      <c r="N420" s="42" t="s">
        <v>26</v>
      </c>
      <c r="O420" s="42">
        <f t="shared" ca="1" si="57"/>
        <v>0.55214674891367432</v>
      </c>
      <c r="P420" s="42">
        <f ca="1">VLOOKUP(O420,'Inputs and Outputs'!B$24:C$33,2)</f>
        <v>2</v>
      </c>
      <c r="Q420" s="42">
        <f t="shared" ca="1" si="58"/>
        <v>0.70688881830000561</v>
      </c>
      <c r="R420" s="42">
        <f ca="1">ROUND(_xlfn.NORM.INV(Q420,'Inputs and Outputs'!C$17,'Inputs and Outputs'!C$18),0)</f>
        <v>106</v>
      </c>
      <c r="S420" s="42">
        <v>101</v>
      </c>
      <c r="T420" s="42">
        <f t="shared" ca="1" si="59"/>
        <v>101</v>
      </c>
      <c r="U420" s="42">
        <f ca="1">IF(T420&gt;'Inputs and Outputs'!C$7,T420-'Inputs and Outputs'!C$7,0)</f>
        <v>1</v>
      </c>
      <c r="V420" s="43">
        <f ca="1">(T420*'Inputs and Outputs'!C$8)-(U420*'Inputs and Outputs'!C$9)</f>
        <v>4015</v>
      </c>
      <c r="Y420" s="44">
        <v>418</v>
      </c>
      <c r="Z420" s="42" t="s">
        <v>29</v>
      </c>
      <c r="AA420" s="42">
        <f t="shared" ca="1" si="60"/>
        <v>0.11852778727502855</v>
      </c>
      <c r="AB420" s="42">
        <f ca="1">VLOOKUP(AA420,'Inputs and Outputs'!B$24:C$33,2)</f>
        <v>0</v>
      </c>
      <c r="AC420" s="42">
        <f t="shared" ca="1" si="61"/>
        <v>0.2488207263692821</v>
      </c>
      <c r="AD420" s="42">
        <f ca="1">ROUND(_xlfn.NORM.INV(AC420,'Inputs and Outputs'!C$19,'Inputs and Outputs'!C$20),0)</f>
        <v>102</v>
      </c>
      <c r="AE420" s="42">
        <v>101</v>
      </c>
      <c r="AF420" s="42">
        <f t="shared" ca="1" si="62"/>
        <v>101</v>
      </c>
      <c r="AG420" s="42">
        <f ca="1">IF(AF420&gt;'Inputs and Outputs'!C$7,AF420-'Inputs and Outputs'!C$7,0)</f>
        <v>1</v>
      </c>
      <c r="AH420" s="43">
        <f ca="1">(AF420*'Inputs and Outputs'!C$8)-(AG420*'Inputs and Outputs'!C$10)</f>
        <v>3840</v>
      </c>
    </row>
    <row r="421" spans="1:34" x14ac:dyDescent="0.35">
      <c r="A421" s="44">
        <v>419</v>
      </c>
      <c r="B421" s="42" t="s">
        <v>24</v>
      </c>
      <c r="C421" s="42">
        <f t="shared" ca="1" si="54"/>
        <v>0.43620814438026922</v>
      </c>
      <c r="D421" s="42">
        <f ca="1">VLOOKUP(C421,'Inputs and Outputs'!B$24:C$33,2,TRUE)</f>
        <v>2</v>
      </c>
      <c r="E421" s="42">
        <f t="shared" ca="1" si="55"/>
        <v>0.52792679697580336</v>
      </c>
      <c r="F421" s="42">
        <f ca="1">ROUND(_xlfn.NORM.INV(E421,'Inputs and Outputs'!C$15,'Inputs and Outputs'!C$16),0)</f>
        <v>101</v>
      </c>
      <c r="G421" s="42">
        <v>101</v>
      </c>
      <c r="H421" s="42">
        <f t="shared" ca="1" si="56"/>
        <v>101</v>
      </c>
      <c r="I421" s="42">
        <f ca="1">IF(H421&gt;'Inputs and Outputs'!C$7,H421-'Inputs and Outputs'!C$7,0)</f>
        <v>1</v>
      </c>
      <c r="J421" s="43">
        <f ca="1">(H421*'Inputs and Outputs'!C$8)-(I421*'Inputs and Outputs'!C$9)</f>
        <v>4015</v>
      </c>
      <c r="M421" s="44">
        <v>419</v>
      </c>
      <c r="N421" s="42" t="s">
        <v>26</v>
      </c>
      <c r="O421" s="42">
        <f t="shared" ca="1" si="57"/>
        <v>0.53654334068033527</v>
      </c>
      <c r="P421" s="42">
        <f ca="1">VLOOKUP(O421,'Inputs and Outputs'!B$24:C$33,2)</f>
        <v>2</v>
      </c>
      <c r="Q421" s="42">
        <f t="shared" ca="1" si="58"/>
        <v>0.35328503070971251</v>
      </c>
      <c r="R421" s="42">
        <f ca="1">ROUND(_xlfn.NORM.INV(Q421,'Inputs and Outputs'!C$17,'Inputs and Outputs'!C$18),0)</f>
        <v>101</v>
      </c>
      <c r="S421" s="42">
        <v>101</v>
      </c>
      <c r="T421" s="42">
        <f t="shared" ca="1" si="59"/>
        <v>101</v>
      </c>
      <c r="U421" s="42">
        <f ca="1">IF(T421&gt;'Inputs and Outputs'!C$7,T421-'Inputs and Outputs'!C$7,0)</f>
        <v>1</v>
      </c>
      <c r="V421" s="43">
        <f ca="1">(T421*'Inputs and Outputs'!C$8)-(U421*'Inputs and Outputs'!C$9)</f>
        <v>4015</v>
      </c>
      <c r="Y421" s="44">
        <v>419</v>
      </c>
      <c r="Z421" s="42" t="s">
        <v>29</v>
      </c>
      <c r="AA421" s="42">
        <f t="shared" ca="1" si="60"/>
        <v>0.10973870486852033</v>
      </c>
      <c r="AB421" s="42">
        <f ca="1">VLOOKUP(AA421,'Inputs and Outputs'!B$24:C$33,2)</f>
        <v>0</v>
      </c>
      <c r="AC421" s="42">
        <f t="shared" ca="1" si="61"/>
        <v>0.28550593494068766</v>
      </c>
      <c r="AD421" s="42">
        <f ca="1">ROUND(_xlfn.NORM.INV(AC421,'Inputs and Outputs'!C$19,'Inputs and Outputs'!C$20),0)</f>
        <v>102</v>
      </c>
      <c r="AE421" s="42">
        <v>101</v>
      </c>
      <c r="AF421" s="42">
        <f t="shared" ca="1" si="62"/>
        <v>101</v>
      </c>
      <c r="AG421" s="42">
        <f ca="1">IF(AF421&gt;'Inputs and Outputs'!C$7,AF421-'Inputs and Outputs'!C$7,0)</f>
        <v>1</v>
      </c>
      <c r="AH421" s="43">
        <f ca="1">(AF421*'Inputs and Outputs'!C$8)-(AG421*'Inputs and Outputs'!C$10)</f>
        <v>3840</v>
      </c>
    </row>
    <row r="422" spans="1:34" x14ac:dyDescent="0.35">
      <c r="A422" s="44">
        <v>420</v>
      </c>
      <c r="B422" s="42" t="s">
        <v>24</v>
      </c>
      <c r="C422" s="42">
        <f t="shared" ca="1" si="54"/>
        <v>0.38015015846380484</v>
      </c>
      <c r="D422" s="42">
        <f ca="1">VLOOKUP(C422,'Inputs and Outputs'!B$24:C$33,2,TRUE)</f>
        <v>1</v>
      </c>
      <c r="E422" s="42">
        <f t="shared" ca="1" si="55"/>
        <v>0.31124635670308776</v>
      </c>
      <c r="F422" s="42">
        <f ca="1">ROUND(_xlfn.NORM.INV(E422,'Inputs and Outputs'!C$15,'Inputs and Outputs'!C$16),0)</f>
        <v>98</v>
      </c>
      <c r="G422" s="42">
        <v>101</v>
      </c>
      <c r="H422" s="42">
        <f t="shared" ca="1" si="56"/>
        <v>98</v>
      </c>
      <c r="I422" s="42">
        <f ca="1">IF(H422&gt;'Inputs and Outputs'!C$7,H422-'Inputs and Outputs'!C$7,0)</f>
        <v>0</v>
      </c>
      <c r="J422" s="43">
        <f ca="1">(H422*'Inputs and Outputs'!C$8)-(I422*'Inputs and Outputs'!C$9)</f>
        <v>3920</v>
      </c>
      <c r="M422" s="44">
        <v>420</v>
      </c>
      <c r="N422" s="42" t="s">
        <v>26</v>
      </c>
      <c r="O422" s="42">
        <f t="shared" ca="1" si="57"/>
        <v>0.35835019805589663</v>
      </c>
      <c r="P422" s="42">
        <f ca="1">VLOOKUP(O422,'Inputs and Outputs'!B$24:C$33,2)</f>
        <v>1</v>
      </c>
      <c r="Q422" s="42">
        <f t="shared" ca="1" si="58"/>
        <v>0.87823205593130871</v>
      </c>
      <c r="R422" s="42">
        <f ca="1">ROUND(_xlfn.NORM.INV(Q422,'Inputs and Outputs'!C$17,'Inputs and Outputs'!C$18),0)</f>
        <v>109</v>
      </c>
      <c r="S422" s="42">
        <v>101</v>
      </c>
      <c r="T422" s="42">
        <f t="shared" ca="1" si="59"/>
        <v>101</v>
      </c>
      <c r="U422" s="42">
        <f ca="1">IF(T422&gt;'Inputs and Outputs'!C$7,T422-'Inputs and Outputs'!C$7,0)</f>
        <v>1</v>
      </c>
      <c r="V422" s="43">
        <f ca="1">(T422*'Inputs and Outputs'!C$8)-(U422*'Inputs and Outputs'!C$9)</f>
        <v>4015</v>
      </c>
      <c r="Y422" s="44">
        <v>420</v>
      </c>
      <c r="Z422" s="42" t="s">
        <v>29</v>
      </c>
      <c r="AA422" s="42">
        <f t="shared" ca="1" si="60"/>
        <v>5.8611492247464758E-2</v>
      </c>
      <c r="AB422" s="42">
        <f ca="1">VLOOKUP(AA422,'Inputs and Outputs'!B$24:C$33,2)</f>
        <v>0</v>
      </c>
      <c r="AC422" s="42">
        <f t="shared" ca="1" si="61"/>
        <v>0.90756955801806283</v>
      </c>
      <c r="AD422" s="42">
        <f ca="1">ROUND(_xlfn.NORM.INV(AC422,'Inputs and Outputs'!C$19,'Inputs and Outputs'!C$20),0)</f>
        <v>112</v>
      </c>
      <c r="AE422" s="42">
        <v>101</v>
      </c>
      <c r="AF422" s="42">
        <f t="shared" ca="1" si="62"/>
        <v>101</v>
      </c>
      <c r="AG422" s="42">
        <f ca="1">IF(AF422&gt;'Inputs and Outputs'!C$7,AF422-'Inputs and Outputs'!C$7,0)</f>
        <v>1</v>
      </c>
      <c r="AH422" s="43">
        <f ca="1">(AF422*'Inputs and Outputs'!C$8)-(AG422*'Inputs and Outputs'!C$10)</f>
        <v>3840</v>
      </c>
    </row>
    <row r="423" spans="1:34" x14ac:dyDescent="0.35">
      <c r="A423" s="44">
        <v>421</v>
      </c>
      <c r="B423" s="42" t="s">
        <v>24</v>
      </c>
      <c r="C423" s="42">
        <f t="shared" ca="1" si="54"/>
        <v>0.21774161652777224</v>
      </c>
      <c r="D423" s="42">
        <f ca="1">VLOOKUP(C423,'Inputs and Outputs'!B$24:C$33,2,TRUE)</f>
        <v>1</v>
      </c>
      <c r="E423" s="42">
        <f t="shared" ca="1" si="55"/>
        <v>0.16454454713899502</v>
      </c>
      <c r="F423" s="42">
        <f ca="1">ROUND(_xlfn.NORM.INV(E423,'Inputs and Outputs'!C$15,'Inputs and Outputs'!C$16),0)</f>
        <v>95</v>
      </c>
      <c r="G423" s="42">
        <v>101</v>
      </c>
      <c r="H423" s="42">
        <f t="shared" ca="1" si="56"/>
        <v>95</v>
      </c>
      <c r="I423" s="42">
        <f ca="1">IF(H423&gt;'Inputs and Outputs'!C$7,H423-'Inputs and Outputs'!C$7,0)</f>
        <v>0</v>
      </c>
      <c r="J423" s="43">
        <f ca="1">(H423*'Inputs and Outputs'!C$8)-(I423*'Inputs and Outputs'!C$9)</f>
        <v>3800</v>
      </c>
      <c r="M423" s="44">
        <v>421</v>
      </c>
      <c r="N423" s="42" t="s">
        <v>26</v>
      </c>
      <c r="O423" s="42">
        <f t="shared" ca="1" si="57"/>
        <v>0.74559499690813713</v>
      </c>
      <c r="P423" s="42">
        <f ca="1">VLOOKUP(O423,'Inputs and Outputs'!B$24:C$33,2)</f>
        <v>3</v>
      </c>
      <c r="Q423" s="42">
        <f t="shared" ca="1" si="58"/>
        <v>0.20527685409718144</v>
      </c>
      <c r="R423" s="42">
        <f ca="1">ROUND(_xlfn.NORM.INV(Q423,'Inputs and Outputs'!C$17,'Inputs and Outputs'!C$18),0)</f>
        <v>99</v>
      </c>
      <c r="S423" s="42">
        <v>101</v>
      </c>
      <c r="T423" s="42">
        <f t="shared" ca="1" si="59"/>
        <v>99</v>
      </c>
      <c r="U423" s="42">
        <f ca="1">IF(T423&gt;'Inputs and Outputs'!C$7,T423-'Inputs and Outputs'!C$7,0)</f>
        <v>0</v>
      </c>
      <c r="V423" s="43">
        <f ca="1">(T423*'Inputs and Outputs'!C$8)-(U423*'Inputs and Outputs'!C$9)</f>
        <v>3960</v>
      </c>
      <c r="Y423" s="44">
        <v>421</v>
      </c>
      <c r="Z423" s="42" t="s">
        <v>29</v>
      </c>
      <c r="AA423" s="42">
        <f t="shared" ca="1" si="60"/>
        <v>0.16604612962801935</v>
      </c>
      <c r="AB423" s="42">
        <f ca="1">VLOOKUP(AA423,'Inputs and Outputs'!B$24:C$33,2)</f>
        <v>0</v>
      </c>
      <c r="AC423" s="42">
        <f t="shared" ca="1" si="61"/>
        <v>0.72867295287482903</v>
      </c>
      <c r="AD423" s="42">
        <f ca="1">ROUND(_xlfn.NORM.INV(AC423,'Inputs and Outputs'!C$19,'Inputs and Outputs'!C$20),0)</f>
        <v>108</v>
      </c>
      <c r="AE423" s="42">
        <v>101</v>
      </c>
      <c r="AF423" s="42">
        <f t="shared" ca="1" si="62"/>
        <v>101</v>
      </c>
      <c r="AG423" s="42">
        <f ca="1">IF(AF423&gt;'Inputs and Outputs'!C$7,AF423-'Inputs and Outputs'!C$7,0)</f>
        <v>1</v>
      </c>
      <c r="AH423" s="43">
        <f ca="1">(AF423*'Inputs and Outputs'!C$8)-(AG423*'Inputs and Outputs'!C$10)</f>
        <v>3840</v>
      </c>
    </row>
    <row r="424" spans="1:34" x14ac:dyDescent="0.35">
      <c r="A424" s="44">
        <v>422</v>
      </c>
      <c r="B424" s="42" t="s">
        <v>24</v>
      </c>
      <c r="C424" s="42">
        <f t="shared" ca="1" si="54"/>
        <v>0.12525503156201978</v>
      </c>
      <c r="D424" s="42">
        <f ca="1">VLOOKUP(C424,'Inputs and Outputs'!B$24:C$33,2,TRUE)</f>
        <v>0</v>
      </c>
      <c r="E424" s="42">
        <f t="shared" ca="1" si="55"/>
        <v>0.44173377291678639</v>
      </c>
      <c r="F424" s="42">
        <f ca="1">ROUND(_xlfn.NORM.INV(E424,'Inputs and Outputs'!C$15,'Inputs and Outputs'!C$16),0)</f>
        <v>100</v>
      </c>
      <c r="G424" s="42">
        <v>101</v>
      </c>
      <c r="H424" s="42">
        <f t="shared" ca="1" si="56"/>
        <v>100</v>
      </c>
      <c r="I424" s="42">
        <f ca="1">IF(H424&gt;'Inputs and Outputs'!C$7,H424-'Inputs and Outputs'!C$7,0)</f>
        <v>0</v>
      </c>
      <c r="J424" s="43">
        <f ca="1">(H424*'Inputs and Outputs'!C$8)-(I424*'Inputs and Outputs'!C$9)</f>
        <v>4000</v>
      </c>
      <c r="M424" s="44">
        <v>422</v>
      </c>
      <c r="N424" s="42" t="s">
        <v>26</v>
      </c>
      <c r="O424" s="42">
        <f t="shared" ca="1" si="57"/>
        <v>0.53969671053933144</v>
      </c>
      <c r="P424" s="42">
        <f ca="1">VLOOKUP(O424,'Inputs and Outputs'!B$24:C$33,2)</f>
        <v>2</v>
      </c>
      <c r="Q424" s="42">
        <f t="shared" ca="1" si="58"/>
        <v>6.1411542163665733E-2</v>
      </c>
      <c r="R424" s="42">
        <f ca="1">ROUND(_xlfn.NORM.INV(Q424,'Inputs and Outputs'!C$17,'Inputs and Outputs'!C$18),0)</f>
        <v>95</v>
      </c>
      <c r="S424" s="42">
        <v>101</v>
      </c>
      <c r="T424" s="42">
        <f t="shared" ca="1" si="59"/>
        <v>95</v>
      </c>
      <c r="U424" s="42">
        <f ca="1">IF(T424&gt;'Inputs and Outputs'!C$7,T424-'Inputs and Outputs'!C$7,0)</f>
        <v>0</v>
      </c>
      <c r="V424" s="43">
        <f ca="1">(T424*'Inputs and Outputs'!C$8)-(U424*'Inputs and Outputs'!C$9)</f>
        <v>3800</v>
      </c>
      <c r="Y424" s="44">
        <v>422</v>
      </c>
      <c r="Z424" s="42" t="s">
        <v>29</v>
      </c>
      <c r="AA424" s="42">
        <f t="shared" ca="1" si="60"/>
        <v>0.4454141969510359</v>
      </c>
      <c r="AB424" s="42">
        <f ca="1">VLOOKUP(AA424,'Inputs and Outputs'!B$24:C$33,2)</f>
        <v>2</v>
      </c>
      <c r="AC424" s="42">
        <f t="shared" ca="1" si="61"/>
        <v>0.30920075778888911</v>
      </c>
      <c r="AD424" s="42">
        <f ca="1">ROUND(_xlfn.NORM.INV(AC424,'Inputs and Outputs'!C$19,'Inputs and Outputs'!C$20),0)</f>
        <v>103</v>
      </c>
      <c r="AE424" s="42">
        <v>101</v>
      </c>
      <c r="AF424" s="42">
        <f t="shared" ca="1" si="62"/>
        <v>101</v>
      </c>
      <c r="AG424" s="42">
        <f ca="1">IF(AF424&gt;'Inputs and Outputs'!C$7,AF424-'Inputs and Outputs'!C$7,0)</f>
        <v>1</v>
      </c>
      <c r="AH424" s="43">
        <f ca="1">(AF424*'Inputs and Outputs'!C$8)-(AG424*'Inputs and Outputs'!C$10)</f>
        <v>3840</v>
      </c>
    </row>
    <row r="425" spans="1:34" x14ac:dyDescent="0.35">
      <c r="A425" s="44">
        <v>423</v>
      </c>
      <c r="B425" s="42" t="s">
        <v>24</v>
      </c>
      <c r="C425" s="42">
        <f t="shared" ca="1" si="54"/>
        <v>0.213216161352343</v>
      </c>
      <c r="D425" s="42">
        <f ca="1">VLOOKUP(C425,'Inputs and Outputs'!B$24:C$33,2,TRUE)</f>
        <v>1</v>
      </c>
      <c r="E425" s="42">
        <f t="shared" ca="1" si="55"/>
        <v>0.75148686570453038</v>
      </c>
      <c r="F425" s="42">
        <f ca="1">ROUND(_xlfn.NORM.INV(E425,'Inputs and Outputs'!C$15,'Inputs and Outputs'!C$16),0)</f>
        <v>105</v>
      </c>
      <c r="G425" s="42">
        <v>101</v>
      </c>
      <c r="H425" s="42">
        <f t="shared" ca="1" si="56"/>
        <v>101</v>
      </c>
      <c r="I425" s="42">
        <f ca="1">IF(H425&gt;'Inputs and Outputs'!C$7,H425-'Inputs and Outputs'!C$7,0)</f>
        <v>1</v>
      </c>
      <c r="J425" s="43">
        <f ca="1">(H425*'Inputs and Outputs'!C$8)-(I425*'Inputs and Outputs'!C$9)</f>
        <v>4015</v>
      </c>
      <c r="M425" s="44">
        <v>423</v>
      </c>
      <c r="N425" s="42" t="s">
        <v>26</v>
      </c>
      <c r="O425" s="42">
        <f t="shared" ca="1" si="57"/>
        <v>7.8115878970757113E-2</v>
      </c>
      <c r="P425" s="42">
        <f ca="1">VLOOKUP(O425,'Inputs and Outputs'!B$24:C$33,2)</f>
        <v>0</v>
      </c>
      <c r="Q425" s="42">
        <f t="shared" ca="1" si="58"/>
        <v>0.10024431863555938</v>
      </c>
      <c r="R425" s="42">
        <f ca="1">ROUND(_xlfn.NORM.INV(Q425,'Inputs and Outputs'!C$17,'Inputs and Outputs'!C$18),0)</f>
        <v>97</v>
      </c>
      <c r="S425" s="42">
        <v>101</v>
      </c>
      <c r="T425" s="42">
        <f t="shared" ca="1" si="59"/>
        <v>97</v>
      </c>
      <c r="U425" s="42">
        <f ca="1">IF(T425&gt;'Inputs and Outputs'!C$7,T425-'Inputs and Outputs'!C$7,0)</f>
        <v>0</v>
      </c>
      <c r="V425" s="43">
        <f ca="1">(T425*'Inputs and Outputs'!C$8)-(U425*'Inputs and Outputs'!C$9)</f>
        <v>3880</v>
      </c>
      <c r="Y425" s="44">
        <v>423</v>
      </c>
      <c r="Z425" s="42" t="s">
        <v>29</v>
      </c>
      <c r="AA425" s="42">
        <f t="shared" ca="1" si="60"/>
        <v>0.51667295710854999</v>
      </c>
      <c r="AB425" s="42">
        <f ca="1">VLOOKUP(AA425,'Inputs and Outputs'!B$24:C$33,2)</f>
        <v>2</v>
      </c>
      <c r="AC425" s="42">
        <f t="shared" ca="1" si="61"/>
        <v>0.67797855626601877</v>
      </c>
      <c r="AD425" s="42">
        <f ca="1">ROUND(_xlfn.NORM.INV(AC425,'Inputs and Outputs'!C$19,'Inputs and Outputs'!C$20),0)</f>
        <v>107</v>
      </c>
      <c r="AE425" s="42">
        <v>101</v>
      </c>
      <c r="AF425" s="42">
        <f t="shared" ca="1" si="62"/>
        <v>101</v>
      </c>
      <c r="AG425" s="42">
        <f ca="1">IF(AF425&gt;'Inputs and Outputs'!C$7,AF425-'Inputs and Outputs'!C$7,0)</f>
        <v>1</v>
      </c>
      <c r="AH425" s="43">
        <f ca="1">(AF425*'Inputs and Outputs'!C$8)-(AG425*'Inputs and Outputs'!C$10)</f>
        <v>3840</v>
      </c>
    </row>
    <row r="426" spans="1:34" x14ac:dyDescent="0.35">
      <c r="A426" s="44">
        <v>424</v>
      </c>
      <c r="B426" s="42" t="s">
        <v>24</v>
      </c>
      <c r="C426" s="42">
        <f t="shared" ca="1" si="54"/>
        <v>0.49952625760340408</v>
      </c>
      <c r="D426" s="42">
        <f ca="1">VLOOKUP(C426,'Inputs and Outputs'!B$24:C$33,2,TRUE)</f>
        <v>2</v>
      </c>
      <c r="E426" s="42">
        <f t="shared" ca="1" si="55"/>
        <v>0.24231397057205306</v>
      </c>
      <c r="F426" s="42">
        <f ca="1">ROUND(_xlfn.NORM.INV(E426,'Inputs and Outputs'!C$15,'Inputs and Outputs'!C$16),0)</f>
        <v>97</v>
      </c>
      <c r="G426" s="42">
        <v>101</v>
      </c>
      <c r="H426" s="42">
        <f t="shared" ca="1" si="56"/>
        <v>97</v>
      </c>
      <c r="I426" s="42">
        <f ca="1">IF(H426&gt;'Inputs and Outputs'!C$7,H426-'Inputs and Outputs'!C$7,0)</f>
        <v>0</v>
      </c>
      <c r="J426" s="43">
        <f ca="1">(H426*'Inputs and Outputs'!C$8)-(I426*'Inputs and Outputs'!C$9)</f>
        <v>3880</v>
      </c>
      <c r="M426" s="44">
        <v>424</v>
      </c>
      <c r="N426" s="42" t="s">
        <v>26</v>
      </c>
      <c r="O426" s="42">
        <f t="shared" ca="1" si="57"/>
        <v>1.4436272351439072E-3</v>
      </c>
      <c r="P426" s="42">
        <f ca="1">VLOOKUP(O426,'Inputs and Outputs'!B$24:C$33,2)</f>
        <v>0</v>
      </c>
      <c r="Q426" s="42">
        <f t="shared" ca="1" si="58"/>
        <v>0.12155225007741211</v>
      </c>
      <c r="R426" s="42">
        <f ca="1">ROUND(_xlfn.NORM.INV(Q426,'Inputs and Outputs'!C$17,'Inputs and Outputs'!C$18),0)</f>
        <v>97</v>
      </c>
      <c r="S426" s="42">
        <v>101</v>
      </c>
      <c r="T426" s="42">
        <f t="shared" ca="1" si="59"/>
        <v>97</v>
      </c>
      <c r="U426" s="42">
        <f ca="1">IF(T426&gt;'Inputs and Outputs'!C$7,T426-'Inputs and Outputs'!C$7,0)</f>
        <v>0</v>
      </c>
      <c r="V426" s="43">
        <f ca="1">(T426*'Inputs and Outputs'!C$8)-(U426*'Inputs and Outputs'!C$9)</f>
        <v>3880</v>
      </c>
      <c r="Y426" s="44">
        <v>424</v>
      </c>
      <c r="Z426" s="42" t="s">
        <v>29</v>
      </c>
      <c r="AA426" s="42">
        <f t="shared" ca="1" si="60"/>
        <v>0.29633022961042876</v>
      </c>
      <c r="AB426" s="42">
        <f ca="1">VLOOKUP(AA426,'Inputs and Outputs'!B$24:C$33,2)</f>
        <v>1</v>
      </c>
      <c r="AC426" s="42">
        <f t="shared" ca="1" si="61"/>
        <v>0.90703386174910616</v>
      </c>
      <c r="AD426" s="42">
        <f ca="1">ROUND(_xlfn.NORM.INV(AC426,'Inputs and Outputs'!C$19,'Inputs and Outputs'!C$20),0)</f>
        <v>112</v>
      </c>
      <c r="AE426" s="42">
        <v>101</v>
      </c>
      <c r="AF426" s="42">
        <f t="shared" ca="1" si="62"/>
        <v>101</v>
      </c>
      <c r="AG426" s="42">
        <f ca="1">IF(AF426&gt;'Inputs and Outputs'!C$7,AF426-'Inputs and Outputs'!C$7,0)</f>
        <v>1</v>
      </c>
      <c r="AH426" s="43">
        <f ca="1">(AF426*'Inputs and Outputs'!C$8)-(AG426*'Inputs and Outputs'!C$10)</f>
        <v>3840</v>
      </c>
    </row>
    <row r="427" spans="1:34" x14ac:dyDescent="0.35">
      <c r="A427" s="44">
        <v>425</v>
      </c>
      <c r="B427" s="42" t="s">
        <v>24</v>
      </c>
      <c r="C427" s="42">
        <f t="shared" ca="1" si="54"/>
        <v>0.93326735517463966</v>
      </c>
      <c r="D427" s="42">
        <f ca="1">VLOOKUP(C427,'Inputs and Outputs'!B$24:C$33,2,TRUE)</f>
        <v>6</v>
      </c>
      <c r="E427" s="42">
        <f t="shared" ca="1" si="55"/>
        <v>0.15969148417839862</v>
      </c>
      <c r="F427" s="42">
        <f ca="1">ROUND(_xlfn.NORM.INV(E427,'Inputs and Outputs'!C$15,'Inputs and Outputs'!C$16),0)</f>
        <v>95</v>
      </c>
      <c r="G427" s="42">
        <v>101</v>
      </c>
      <c r="H427" s="42">
        <f t="shared" ca="1" si="56"/>
        <v>95</v>
      </c>
      <c r="I427" s="42">
        <f ca="1">IF(H427&gt;'Inputs and Outputs'!C$7,H427-'Inputs and Outputs'!C$7,0)</f>
        <v>0</v>
      </c>
      <c r="J427" s="43">
        <f ca="1">(H427*'Inputs and Outputs'!C$8)-(I427*'Inputs and Outputs'!C$9)</f>
        <v>3800</v>
      </c>
      <c r="M427" s="44">
        <v>425</v>
      </c>
      <c r="N427" s="42" t="s">
        <v>26</v>
      </c>
      <c r="O427" s="42">
        <f t="shared" ca="1" si="57"/>
        <v>0.27756614203410312</v>
      </c>
      <c r="P427" s="42">
        <f ca="1">VLOOKUP(O427,'Inputs and Outputs'!B$24:C$33,2)</f>
        <v>1</v>
      </c>
      <c r="Q427" s="42">
        <f t="shared" ca="1" si="58"/>
        <v>0.19246713961770479</v>
      </c>
      <c r="R427" s="42">
        <f ca="1">ROUND(_xlfn.NORM.INV(Q427,'Inputs and Outputs'!C$17,'Inputs and Outputs'!C$18),0)</f>
        <v>99</v>
      </c>
      <c r="S427" s="42">
        <v>101</v>
      </c>
      <c r="T427" s="42">
        <f t="shared" ca="1" si="59"/>
        <v>99</v>
      </c>
      <c r="U427" s="42">
        <f ca="1">IF(T427&gt;'Inputs and Outputs'!C$7,T427-'Inputs and Outputs'!C$7,0)</f>
        <v>0</v>
      </c>
      <c r="V427" s="43">
        <f ca="1">(T427*'Inputs and Outputs'!C$8)-(U427*'Inputs and Outputs'!C$9)</f>
        <v>3960</v>
      </c>
      <c r="Y427" s="44">
        <v>425</v>
      </c>
      <c r="Z427" s="42" t="s">
        <v>29</v>
      </c>
      <c r="AA427" s="42">
        <f t="shared" ca="1" si="60"/>
        <v>0.34156962118738865</v>
      </c>
      <c r="AB427" s="42">
        <f ca="1">VLOOKUP(AA427,'Inputs and Outputs'!B$24:C$33,2)</f>
        <v>1</v>
      </c>
      <c r="AC427" s="42">
        <f t="shared" ca="1" si="61"/>
        <v>0.92301365011015712</v>
      </c>
      <c r="AD427" s="42">
        <f ca="1">ROUND(_xlfn.NORM.INV(AC427,'Inputs and Outputs'!C$19,'Inputs and Outputs'!C$20),0)</f>
        <v>112</v>
      </c>
      <c r="AE427" s="42">
        <v>101</v>
      </c>
      <c r="AF427" s="42">
        <f t="shared" ca="1" si="62"/>
        <v>101</v>
      </c>
      <c r="AG427" s="42">
        <f ca="1">IF(AF427&gt;'Inputs and Outputs'!C$7,AF427-'Inputs and Outputs'!C$7,0)</f>
        <v>1</v>
      </c>
      <c r="AH427" s="43">
        <f ca="1">(AF427*'Inputs and Outputs'!C$8)-(AG427*'Inputs and Outputs'!C$10)</f>
        <v>3840</v>
      </c>
    </row>
    <row r="428" spans="1:34" x14ac:dyDescent="0.35">
      <c r="A428" s="44">
        <v>426</v>
      </c>
      <c r="B428" s="42" t="s">
        <v>24</v>
      </c>
      <c r="C428" s="42">
        <f t="shared" ca="1" si="54"/>
        <v>0.86274445815072121</v>
      </c>
      <c r="D428" s="42">
        <f ca="1">VLOOKUP(C428,'Inputs and Outputs'!B$24:C$33,2,TRUE)</f>
        <v>4</v>
      </c>
      <c r="E428" s="42">
        <f t="shared" ca="1" si="55"/>
        <v>0.94892516424324647</v>
      </c>
      <c r="F428" s="42">
        <f ca="1">ROUND(_xlfn.NORM.INV(E428,'Inputs and Outputs'!C$15,'Inputs and Outputs'!C$16),0)</f>
        <v>111</v>
      </c>
      <c r="G428" s="42">
        <v>101</v>
      </c>
      <c r="H428" s="42">
        <f t="shared" ca="1" si="56"/>
        <v>101</v>
      </c>
      <c r="I428" s="42">
        <f ca="1">IF(H428&gt;'Inputs and Outputs'!C$7,H428-'Inputs and Outputs'!C$7,0)</f>
        <v>1</v>
      </c>
      <c r="J428" s="43">
        <f ca="1">(H428*'Inputs and Outputs'!C$8)-(I428*'Inputs and Outputs'!C$9)</f>
        <v>4015</v>
      </c>
      <c r="M428" s="44">
        <v>426</v>
      </c>
      <c r="N428" s="42" t="s">
        <v>26</v>
      </c>
      <c r="O428" s="42">
        <f t="shared" ca="1" si="57"/>
        <v>7.5390165789801955E-2</v>
      </c>
      <c r="P428" s="42">
        <f ca="1">VLOOKUP(O428,'Inputs and Outputs'!B$24:C$33,2)</f>
        <v>0</v>
      </c>
      <c r="Q428" s="42">
        <f t="shared" ca="1" si="58"/>
        <v>0.14990949307583645</v>
      </c>
      <c r="R428" s="42">
        <f ca="1">ROUND(_xlfn.NORM.INV(Q428,'Inputs and Outputs'!C$17,'Inputs and Outputs'!C$18),0)</f>
        <v>98</v>
      </c>
      <c r="S428" s="42">
        <v>101</v>
      </c>
      <c r="T428" s="42">
        <f t="shared" ca="1" si="59"/>
        <v>98</v>
      </c>
      <c r="U428" s="42">
        <f ca="1">IF(T428&gt;'Inputs and Outputs'!C$7,T428-'Inputs and Outputs'!C$7,0)</f>
        <v>0</v>
      </c>
      <c r="V428" s="43">
        <f ca="1">(T428*'Inputs and Outputs'!C$8)-(U428*'Inputs and Outputs'!C$9)</f>
        <v>3920</v>
      </c>
      <c r="Y428" s="44">
        <v>426</v>
      </c>
      <c r="Z428" s="42" t="s">
        <v>29</v>
      </c>
      <c r="AA428" s="42">
        <f t="shared" ca="1" si="60"/>
        <v>0.57429848223292768</v>
      </c>
      <c r="AB428" s="42">
        <f ca="1">VLOOKUP(AA428,'Inputs and Outputs'!B$24:C$33,2)</f>
        <v>2</v>
      </c>
      <c r="AC428" s="42">
        <f t="shared" ca="1" si="61"/>
        <v>0.41671703659743009</v>
      </c>
      <c r="AD428" s="42">
        <f ca="1">ROUND(_xlfn.NORM.INV(AC428,'Inputs and Outputs'!C$19,'Inputs and Outputs'!C$20),0)</f>
        <v>104</v>
      </c>
      <c r="AE428" s="42">
        <v>101</v>
      </c>
      <c r="AF428" s="42">
        <f t="shared" ca="1" si="62"/>
        <v>101</v>
      </c>
      <c r="AG428" s="42">
        <f ca="1">IF(AF428&gt;'Inputs and Outputs'!C$7,AF428-'Inputs and Outputs'!C$7,0)</f>
        <v>1</v>
      </c>
      <c r="AH428" s="43">
        <f ca="1">(AF428*'Inputs and Outputs'!C$8)-(AG428*'Inputs and Outputs'!C$10)</f>
        <v>3840</v>
      </c>
    </row>
    <row r="429" spans="1:34" x14ac:dyDescent="0.35">
      <c r="A429" s="44">
        <v>427</v>
      </c>
      <c r="B429" s="42" t="s">
        <v>24</v>
      </c>
      <c r="C429" s="42">
        <f t="shared" ca="1" si="54"/>
        <v>0.60144180269663294</v>
      </c>
      <c r="D429" s="42">
        <f ca="1">VLOOKUP(C429,'Inputs and Outputs'!B$24:C$33,2,TRUE)</f>
        <v>3</v>
      </c>
      <c r="E429" s="42">
        <f t="shared" ca="1" si="55"/>
        <v>5.0305025463969644E-2</v>
      </c>
      <c r="F429" s="42">
        <f ca="1">ROUND(_xlfn.NORM.INV(E429,'Inputs and Outputs'!C$15,'Inputs and Outputs'!C$16),0)</f>
        <v>91</v>
      </c>
      <c r="G429" s="42">
        <v>101</v>
      </c>
      <c r="H429" s="42">
        <f t="shared" ca="1" si="56"/>
        <v>91</v>
      </c>
      <c r="I429" s="42">
        <f ca="1">IF(H429&gt;'Inputs and Outputs'!C$7,H429-'Inputs and Outputs'!C$7,0)</f>
        <v>0</v>
      </c>
      <c r="J429" s="43">
        <f ca="1">(H429*'Inputs and Outputs'!C$8)-(I429*'Inputs and Outputs'!C$9)</f>
        <v>3640</v>
      </c>
      <c r="M429" s="44">
        <v>427</v>
      </c>
      <c r="N429" s="42" t="s">
        <v>26</v>
      </c>
      <c r="O429" s="42">
        <f t="shared" ca="1" si="57"/>
        <v>0.11763388252112406</v>
      </c>
      <c r="P429" s="42">
        <f ca="1">VLOOKUP(O429,'Inputs and Outputs'!B$24:C$33,2)</f>
        <v>0</v>
      </c>
      <c r="Q429" s="42">
        <f t="shared" ca="1" si="58"/>
        <v>0.67985091937577724</v>
      </c>
      <c r="R429" s="42">
        <f ca="1">ROUND(_xlfn.NORM.INV(Q429,'Inputs and Outputs'!C$17,'Inputs and Outputs'!C$18),0)</f>
        <v>105</v>
      </c>
      <c r="S429" s="42">
        <v>101</v>
      </c>
      <c r="T429" s="42">
        <f t="shared" ca="1" si="59"/>
        <v>101</v>
      </c>
      <c r="U429" s="42">
        <f ca="1">IF(T429&gt;'Inputs and Outputs'!C$7,T429-'Inputs and Outputs'!C$7,0)</f>
        <v>1</v>
      </c>
      <c r="V429" s="43">
        <f ca="1">(T429*'Inputs and Outputs'!C$8)-(U429*'Inputs and Outputs'!C$9)</f>
        <v>4015</v>
      </c>
      <c r="Y429" s="44">
        <v>427</v>
      </c>
      <c r="Z429" s="42" t="s">
        <v>29</v>
      </c>
      <c r="AA429" s="42">
        <f t="shared" ca="1" si="60"/>
        <v>0.62687638955174085</v>
      </c>
      <c r="AB429" s="42">
        <f ca="1">VLOOKUP(AA429,'Inputs and Outputs'!B$24:C$33,2)</f>
        <v>3</v>
      </c>
      <c r="AC429" s="42">
        <f t="shared" ca="1" si="61"/>
        <v>0.36980946805295989</v>
      </c>
      <c r="AD429" s="42">
        <f ca="1">ROUND(_xlfn.NORM.INV(AC429,'Inputs and Outputs'!C$19,'Inputs and Outputs'!C$20),0)</f>
        <v>103</v>
      </c>
      <c r="AE429" s="42">
        <v>101</v>
      </c>
      <c r="AF429" s="42">
        <f t="shared" ca="1" si="62"/>
        <v>101</v>
      </c>
      <c r="AG429" s="42">
        <f ca="1">IF(AF429&gt;'Inputs and Outputs'!C$7,AF429-'Inputs and Outputs'!C$7,0)</f>
        <v>1</v>
      </c>
      <c r="AH429" s="43">
        <f ca="1">(AF429*'Inputs and Outputs'!C$8)-(AG429*'Inputs and Outputs'!C$10)</f>
        <v>3840</v>
      </c>
    </row>
    <row r="430" spans="1:34" x14ac:dyDescent="0.35">
      <c r="A430" s="44">
        <v>428</v>
      </c>
      <c r="B430" s="42" t="s">
        <v>24</v>
      </c>
      <c r="C430" s="42">
        <f t="shared" ca="1" si="54"/>
        <v>0.52557799979052755</v>
      </c>
      <c r="D430" s="42">
        <f ca="1">VLOOKUP(C430,'Inputs and Outputs'!B$24:C$33,2,TRUE)</f>
        <v>2</v>
      </c>
      <c r="E430" s="42">
        <f t="shared" ca="1" si="55"/>
        <v>0.39487058728504787</v>
      </c>
      <c r="F430" s="42">
        <f ca="1">ROUND(_xlfn.NORM.INV(E430,'Inputs and Outputs'!C$15,'Inputs and Outputs'!C$16),0)</f>
        <v>99</v>
      </c>
      <c r="G430" s="42">
        <v>101</v>
      </c>
      <c r="H430" s="42">
        <f t="shared" ca="1" si="56"/>
        <v>99</v>
      </c>
      <c r="I430" s="42">
        <f ca="1">IF(H430&gt;'Inputs and Outputs'!C$7,H430-'Inputs and Outputs'!C$7,0)</f>
        <v>0</v>
      </c>
      <c r="J430" s="43">
        <f ca="1">(H430*'Inputs and Outputs'!C$8)-(I430*'Inputs and Outputs'!C$9)</f>
        <v>3960</v>
      </c>
      <c r="M430" s="44">
        <v>428</v>
      </c>
      <c r="N430" s="42" t="s">
        <v>26</v>
      </c>
      <c r="O430" s="42">
        <f t="shared" ca="1" si="57"/>
        <v>0.63594263837201914</v>
      </c>
      <c r="P430" s="42">
        <f ca="1">VLOOKUP(O430,'Inputs and Outputs'!B$24:C$33,2)</f>
        <v>3</v>
      </c>
      <c r="Q430" s="42">
        <f t="shared" ca="1" si="58"/>
        <v>0.90337852305306721</v>
      </c>
      <c r="R430" s="42">
        <f ca="1">ROUND(_xlfn.NORM.INV(Q430,'Inputs and Outputs'!C$17,'Inputs and Outputs'!C$18),0)</f>
        <v>110</v>
      </c>
      <c r="S430" s="42">
        <v>101</v>
      </c>
      <c r="T430" s="42">
        <f t="shared" ca="1" si="59"/>
        <v>101</v>
      </c>
      <c r="U430" s="42">
        <f ca="1">IF(T430&gt;'Inputs and Outputs'!C$7,T430-'Inputs and Outputs'!C$7,0)</f>
        <v>1</v>
      </c>
      <c r="V430" s="43">
        <f ca="1">(T430*'Inputs and Outputs'!C$8)-(U430*'Inputs and Outputs'!C$9)</f>
        <v>4015</v>
      </c>
      <c r="Y430" s="44">
        <v>428</v>
      </c>
      <c r="Z430" s="42" t="s">
        <v>29</v>
      </c>
      <c r="AA430" s="42">
        <f t="shared" ca="1" si="60"/>
        <v>0.46431610330772599</v>
      </c>
      <c r="AB430" s="42">
        <f ca="1">VLOOKUP(AA430,'Inputs and Outputs'!B$24:C$33,2)</f>
        <v>2</v>
      </c>
      <c r="AC430" s="42">
        <f t="shared" ca="1" si="61"/>
        <v>0.48293952222560654</v>
      </c>
      <c r="AD430" s="42">
        <f ca="1">ROUND(_xlfn.NORM.INV(AC430,'Inputs and Outputs'!C$19,'Inputs and Outputs'!C$20),0)</f>
        <v>105</v>
      </c>
      <c r="AE430" s="42">
        <v>101</v>
      </c>
      <c r="AF430" s="42">
        <f t="shared" ca="1" si="62"/>
        <v>101</v>
      </c>
      <c r="AG430" s="42">
        <f ca="1">IF(AF430&gt;'Inputs and Outputs'!C$7,AF430-'Inputs and Outputs'!C$7,0)</f>
        <v>1</v>
      </c>
      <c r="AH430" s="43">
        <f ca="1">(AF430*'Inputs and Outputs'!C$8)-(AG430*'Inputs and Outputs'!C$10)</f>
        <v>3840</v>
      </c>
    </row>
    <row r="431" spans="1:34" x14ac:dyDescent="0.35">
      <c r="A431" s="44">
        <v>429</v>
      </c>
      <c r="B431" s="42" t="s">
        <v>24</v>
      </c>
      <c r="C431" s="42">
        <f t="shared" ca="1" si="54"/>
        <v>0.96738080862077291</v>
      </c>
      <c r="D431" s="42">
        <f ca="1">VLOOKUP(C431,'Inputs and Outputs'!B$24:C$33,2,TRUE)</f>
        <v>6</v>
      </c>
      <c r="E431" s="42">
        <f t="shared" ca="1" si="55"/>
        <v>0.3898967477715416</v>
      </c>
      <c r="F431" s="42">
        <f ca="1">ROUND(_xlfn.NORM.INV(E431,'Inputs and Outputs'!C$15,'Inputs and Outputs'!C$16),0)</f>
        <v>99</v>
      </c>
      <c r="G431" s="42">
        <v>101</v>
      </c>
      <c r="H431" s="42">
        <f t="shared" ca="1" si="56"/>
        <v>99</v>
      </c>
      <c r="I431" s="42">
        <f ca="1">IF(H431&gt;'Inputs and Outputs'!C$7,H431-'Inputs and Outputs'!C$7,0)</f>
        <v>0</v>
      </c>
      <c r="J431" s="43">
        <f ca="1">(H431*'Inputs and Outputs'!C$8)-(I431*'Inputs and Outputs'!C$9)</f>
        <v>3960</v>
      </c>
      <c r="M431" s="44">
        <v>429</v>
      </c>
      <c r="N431" s="42" t="s">
        <v>26</v>
      </c>
      <c r="O431" s="42">
        <f t="shared" ca="1" si="57"/>
        <v>0.94751395839764763</v>
      </c>
      <c r="P431" s="42">
        <f ca="1">VLOOKUP(O431,'Inputs and Outputs'!B$24:C$33,2)</f>
        <v>6</v>
      </c>
      <c r="Q431" s="42">
        <f t="shared" ca="1" si="58"/>
        <v>0.77775711483973098</v>
      </c>
      <c r="R431" s="42">
        <f ca="1">ROUND(_xlfn.NORM.INV(Q431,'Inputs and Outputs'!C$17,'Inputs and Outputs'!C$18),0)</f>
        <v>107</v>
      </c>
      <c r="S431" s="42">
        <v>101</v>
      </c>
      <c r="T431" s="42">
        <f t="shared" ca="1" si="59"/>
        <v>101</v>
      </c>
      <c r="U431" s="42">
        <f ca="1">IF(T431&gt;'Inputs and Outputs'!C$7,T431-'Inputs and Outputs'!C$7,0)</f>
        <v>1</v>
      </c>
      <c r="V431" s="43">
        <f ca="1">(T431*'Inputs and Outputs'!C$8)-(U431*'Inputs and Outputs'!C$9)</f>
        <v>4015</v>
      </c>
      <c r="Y431" s="44">
        <v>429</v>
      </c>
      <c r="Z431" s="42" t="s">
        <v>29</v>
      </c>
      <c r="AA431" s="42">
        <f t="shared" ca="1" si="60"/>
        <v>0.97770195705614782</v>
      </c>
      <c r="AB431" s="42">
        <f ca="1">VLOOKUP(AA431,'Inputs and Outputs'!B$24:C$33,2)</f>
        <v>7</v>
      </c>
      <c r="AC431" s="42">
        <f t="shared" ca="1" si="61"/>
        <v>0.11881274539105657</v>
      </c>
      <c r="AD431" s="42">
        <f ca="1">ROUND(_xlfn.NORM.INV(AC431,'Inputs and Outputs'!C$19,'Inputs and Outputs'!C$20),0)</f>
        <v>99</v>
      </c>
      <c r="AE431" s="42">
        <v>101</v>
      </c>
      <c r="AF431" s="42">
        <f t="shared" ca="1" si="62"/>
        <v>99</v>
      </c>
      <c r="AG431" s="42">
        <f ca="1">IF(AF431&gt;'Inputs and Outputs'!C$7,AF431-'Inputs and Outputs'!C$7,0)</f>
        <v>0</v>
      </c>
      <c r="AH431" s="43">
        <f ca="1">(AF431*'Inputs and Outputs'!C$8)-(AG431*'Inputs and Outputs'!C$10)</f>
        <v>3960</v>
      </c>
    </row>
    <row r="432" spans="1:34" x14ac:dyDescent="0.35">
      <c r="A432" s="44">
        <v>430</v>
      </c>
      <c r="B432" s="42" t="s">
        <v>24</v>
      </c>
      <c r="C432" s="42">
        <f t="shared" ca="1" si="54"/>
        <v>0.86396803468164707</v>
      </c>
      <c r="D432" s="42">
        <f ca="1">VLOOKUP(C432,'Inputs and Outputs'!B$24:C$33,2,TRUE)</f>
        <v>4</v>
      </c>
      <c r="E432" s="42">
        <f t="shared" ca="1" si="55"/>
        <v>0.94064502778208836</v>
      </c>
      <c r="F432" s="42">
        <f ca="1">ROUND(_xlfn.NORM.INV(E432,'Inputs and Outputs'!C$15,'Inputs and Outputs'!C$16),0)</f>
        <v>110</v>
      </c>
      <c r="G432" s="42">
        <v>101</v>
      </c>
      <c r="H432" s="42">
        <f t="shared" ca="1" si="56"/>
        <v>101</v>
      </c>
      <c r="I432" s="42">
        <f ca="1">IF(H432&gt;'Inputs and Outputs'!C$7,H432-'Inputs and Outputs'!C$7,0)</f>
        <v>1</v>
      </c>
      <c r="J432" s="43">
        <f ca="1">(H432*'Inputs and Outputs'!C$8)-(I432*'Inputs and Outputs'!C$9)</f>
        <v>4015</v>
      </c>
      <c r="M432" s="44">
        <v>430</v>
      </c>
      <c r="N432" s="42" t="s">
        <v>26</v>
      </c>
      <c r="O432" s="42">
        <f t="shared" ca="1" si="57"/>
        <v>0.2569015090256247</v>
      </c>
      <c r="P432" s="42">
        <f ca="1">VLOOKUP(O432,'Inputs and Outputs'!B$24:C$33,2)</f>
        <v>1</v>
      </c>
      <c r="Q432" s="42">
        <f t="shared" ca="1" si="58"/>
        <v>0.8620364585353173</v>
      </c>
      <c r="R432" s="42">
        <f ca="1">ROUND(_xlfn.NORM.INV(Q432,'Inputs and Outputs'!C$17,'Inputs and Outputs'!C$18),0)</f>
        <v>108</v>
      </c>
      <c r="S432" s="42">
        <v>101</v>
      </c>
      <c r="T432" s="42">
        <f t="shared" ca="1" si="59"/>
        <v>101</v>
      </c>
      <c r="U432" s="42">
        <f ca="1">IF(T432&gt;'Inputs and Outputs'!C$7,T432-'Inputs and Outputs'!C$7,0)</f>
        <v>1</v>
      </c>
      <c r="V432" s="43">
        <f ca="1">(T432*'Inputs and Outputs'!C$8)-(U432*'Inputs and Outputs'!C$9)</f>
        <v>4015</v>
      </c>
      <c r="Y432" s="44">
        <v>430</v>
      </c>
      <c r="Z432" s="42" t="s">
        <v>29</v>
      </c>
      <c r="AA432" s="42">
        <f t="shared" ca="1" si="60"/>
        <v>0.80378257159166</v>
      </c>
      <c r="AB432" s="42">
        <f ca="1">VLOOKUP(AA432,'Inputs and Outputs'!B$24:C$33,2)</f>
        <v>4</v>
      </c>
      <c r="AC432" s="42">
        <f t="shared" ca="1" si="61"/>
        <v>0.73800425948084925</v>
      </c>
      <c r="AD432" s="42">
        <f ca="1">ROUND(_xlfn.NORM.INV(AC432,'Inputs and Outputs'!C$19,'Inputs and Outputs'!C$20),0)</f>
        <v>108</v>
      </c>
      <c r="AE432" s="42">
        <v>101</v>
      </c>
      <c r="AF432" s="42">
        <f t="shared" ca="1" si="62"/>
        <v>101</v>
      </c>
      <c r="AG432" s="42">
        <f ca="1">IF(AF432&gt;'Inputs and Outputs'!C$7,AF432-'Inputs and Outputs'!C$7,0)</f>
        <v>1</v>
      </c>
      <c r="AH432" s="43">
        <f ca="1">(AF432*'Inputs and Outputs'!C$8)-(AG432*'Inputs and Outputs'!C$10)</f>
        <v>3840</v>
      </c>
    </row>
    <row r="433" spans="1:34" x14ac:dyDescent="0.35">
      <c r="A433" s="44">
        <v>431</v>
      </c>
      <c r="B433" s="42" t="s">
        <v>24</v>
      </c>
      <c r="C433" s="42">
        <f t="shared" ca="1" si="54"/>
        <v>0.48659062702574518</v>
      </c>
      <c r="D433" s="42">
        <f ca="1">VLOOKUP(C433,'Inputs and Outputs'!B$24:C$33,2,TRUE)</f>
        <v>2</v>
      </c>
      <c r="E433" s="42">
        <f t="shared" ca="1" si="55"/>
        <v>0.2595547842391922</v>
      </c>
      <c r="F433" s="42">
        <f ca="1">ROUND(_xlfn.NORM.INV(E433,'Inputs and Outputs'!C$15,'Inputs and Outputs'!C$16),0)</f>
        <v>97</v>
      </c>
      <c r="G433" s="42">
        <v>101</v>
      </c>
      <c r="H433" s="42">
        <f t="shared" ca="1" si="56"/>
        <v>97</v>
      </c>
      <c r="I433" s="42">
        <f ca="1">IF(H433&gt;'Inputs and Outputs'!C$7,H433-'Inputs and Outputs'!C$7,0)</f>
        <v>0</v>
      </c>
      <c r="J433" s="43">
        <f ca="1">(H433*'Inputs and Outputs'!C$8)-(I433*'Inputs and Outputs'!C$9)</f>
        <v>3880</v>
      </c>
      <c r="M433" s="44">
        <v>431</v>
      </c>
      <c r="N433" s="42" t="s">
        <v>26</v>
      </c>
      <c r="O433" s="42">
        <f t="shared" ca="1" si="57"/>
        <v>0.1024534957075568</v>
      </c>
      <c r="P433" s="42">
        <f ca="1">VLOOKUP(O433,'Inputs and Outputs'!B$24:C$33,2)</f>
        <v>0</v>
      </c>
      <c r="Q433" s="42">
        <f t="shared" ca="1" si="58"/>
        <v>0.15830933625054022</v>
      </c>
      <c r="R433" s="42">
        <f ca="1">ROUND(_xlfn.NORM.INV(Q433,'Inputs and Outputs'!C$17,'Inputs and Outputs'!C$18),0)</f>
        <v>98</v>
      </c>
      <c r="S433" s="42">
        <v>101</v>
      </c>
      <c r="T433" s="42">
        <f t="shared" ca="1" si="59"/>
        <v>98</v>
      </c>
      <c r="U433" s="42">
        <f ca="1">IF(T433&gt;'Inputs and Outputs'!C$7,T433-'Inputs and Outputs'!C$7,0)</f>
        <v>0</v>
      </c>
      <c r="V433" s="43">
        <f ca="1">(T433*'Inputs and Outputs'!C$8)-(U433*'Inputs and Outputs'!C$9)</f>
        <v>3920</v>
      </c>
      <c r="Y433" s="44">
        <v>431</v>
      </c>
      <c r="Z433" s="42" t="s">
        <v>29</v>
      </c>
      <c r="AA433" s="42">
        <f t="shared" ca="1" si="60"/>
        <v>0.43584605991507175</v>
      </c>
      <c r="AB433" s="42">
        <f ca="1">VLOOKUP(AA433,'Inputs and Outputs'!B$24:C$33,2)</f>
        <v>2</v>
      </c>
      <c r="AC433" s="42">
        <f t="shared" ca="1" si="61"/>
        <v>0.43785491565806012</v>
      </c>
      <c r="AD433" s="42">
        <f ca="1">ROUND(_xlfn.NORM.INV(AC433,'Inputs and Outputs'!C$19,'Inputs and Outputs'!C$20),0)</f>
        <v>104</v>
      </c>
      <c r="AE433" s="42">
        <v>101</v>
      </c>
      <c r="AF433" s="42">
        <f t="shared" ca="1" si="62"/>
        <v>101</v>
      </c>
      <c r="AG433" s="42">
        <f ca="1">IF(AF433&gt;'Inputs and Outputs'!C$7,AF433-'Inputs and Outputs'!C$7,0)</f>
        <v>1</v>
      </c>
      <c r="AH433" s="43">
        <f ca="1">(AF433*'Inputs and Outputs'!C$8)-(AG433*'Inputs and Outputs'!C$10)</f>
        <v>3840</v>
      </c>
    </row>
    <row r="434" spans="1:34" x14ac:dyDescent="0.35">
      <c r="A434" s="44">
        <v>432</v>
      </c>
      <c r="B434" s="42" t="s">
        <v>24</v>
      </c>
      <c r="C434" s="42">
        <f t="shared" ca="1" si="54"/>
        <v>0.50694606785140084</v>
      </c>
      <c r="D434" s="42">
        <f ca="1">VLOOKUP(C434,'Inputs and Outputs'!B$24:C$33,2,TRUE)</f>
        <v>2</v>
      </c>
      <c r="E434" s="42">
        <f t="shared" ca="1" si="55"/>
        <v>0.19465079228741788</v>
      </c>
      <c r="F434" s="42">
        <f ca="1">ROUND(_xlfn.NORM.INV(E434,'Inputs and Outputs'!C$15,'Inputs and Outputs'!C$16),0)</f>
        <v>96</v>
      </c>
      <c r="G434" s="42">
        <v>101</v>
      </c>
      <c r="H434" s="42">
        <f t="shared" ca="1" si="56"/>
        <v>96</v>
      </c>
      <c r="I434" s="42">
        <f ca="1">IF(H434&gt;'Inputs and Outputs'!C$7,H434-'Inputs and Outputs'!C$7,0)</f>
        <v>0</v>
      </c>
      <c r="J434" s="43">
        <f ca="1">(H434*'Inputs and Outputs'!C$8)-(I434*'Inputs and Outputs'!C$9)</f>
        <v>3840</v>
      </c>
      <c r="M434" s="44">
        <v>432</v>
      </c>
      <c r="N434" s="42" t="s">
        <v>26</v>
      </c>
      <c r="O434" s="42">
        <f t="shared" ca="1" si="57"/>
        <v>0.99929441839039801</v>
      </c>
      <c r="P434" s="42">
        <f ca="1">VLOOKUP(O434,'Inputs and Outputs'!B$24:C$33,2)</f>
        <v>9</v>
      </c>
      <c r="Q434" s="42">
        <f t="shared" ca="1" si="58"/>
        <v>7.0642151871054715E-2</v>
      </c>
      <c r="R434" s="42">
        <f ca="1">ROUND(_xlfn.NORM.INV(Q434,'Inputs and Outputs'!C$17,'Inputs and Outputs'!C$18),0)</f>
        <v>96</v>
      </c>
      <c r="S434" s="42">
        <v>101</v>
      </c>
      <c r="T434" s="42">
        <f t="shared" ca="1" si="59"/>
        <v>96</v>
      </c>
      <c r="U434" s="42">
        <f ca="1">IF(T434&gt;'Inputs and Outputs'!C$7,T434-'Inputs and Outputs'!C$7,0)</f>
        <v>0</v>
      </c>
      <c r="V434" s="43">
        <f ca="1">(T434*'Inputs and Outputs'!C$8)-(U434*'Inputs and Outputs'!C$9)</f>
        <v>3840</v>
      </c>
      <c r="Y434" s="44">
        <v>432</v>
      </c>
      <c r="Z434" s="42" t="s">
        <v>29</v>
      </c>
      <c r="AA434" s="42">
        <f t="shared" ca="1" si="60"/>
        <v>0.24570248384899707</v>
      </c>
      <c r="AB434" s="42">
        <f ca="1">VLOOKUP(AA434,'Inputs and Outputs'!B$24:C$33,2)</f>
        <v>1</v>
      </c>
      <c r="AC434" s="42">
        <f t="shared" ca="1" si="61"/>
        <v>0.94460786956487053</v>
      </c>
      <c r="AD434" s="42">
        <f ca="1">ROUND(_xlfn.NORM.INV(AC434,'Inputs and Outputs'!C$19,'Inputs and Outputs'!C$20),0)</f>
        <v>113</v>
      </c>
      <c r="AE434" s="42">
        <v>101</v>
      </c>
      <c r="AF434" s="42">
        <f t="shared" ca="1" si="62"/>
        <v>101</v>
      </c>
      <c r="AG434" s="42">
        <f ca="1">IF(AF434&gt;'Inputs and Outputs'!C$7,AF434-'Inputs and Outputs'!C$7,0)</f>
        <v>1</v>
      </c>
      <c r="AH434" s="43">
        <f ca="1">(AF434*'Inputs and Outputs'!C$8)-(AG434*'Inputs and Outputs'!C$10)</f>
        <v>3840</v>
      </c>
    </row>
    <row r="435" spans="1:34" x14ac:dyDescent="0.35">
      <c r="A435" s="44">
        <v>433</v>
      </c>
      <c r="B435" s="42" t="s">
        <v>24</v>
      </c>
      <c r="C435" s="42">
        <f t="shared" ca="1" si="54"/>
        <v>0.98944529758235644</v>
      </c>
      <c r="D435" s="42">
        <f ca="1">VLOOKUP(C435,'Inputs and Outputs'!B$24:C$33,2,TRUE)</f>
        <v>8</v>
      </c>
      <c r="E435" s="42">
        <f t="shared" ca="1" si="55"/>
        <v>0.47657386724302242</v>
      </c>
      <c r="F435" s="42">
        <f ca="1">ROUND(_xlfn.NORM.INV(E435,'Inputs and Outputs'!C$15,'Inputs and Outputs'!C$16),0)</f>
        <v>101</v>
      </c>
      <c r="G435" s="42">
        <v>101</v>
      </c>
      <c r="H435" s="42">
        <f t="shared" ca="1" si="56"/>
        <v>101</v>
      </c>
      <c r="I435" s="42">
        <f ca="1">IF(H435&gt;'Inputs and Outputs'!C$7,H435-'Inputs and Outputs'!C$7,0)</f>
        <v>1</v>
      </c>
      <c r="J435" s="43">
        <f ca="1">(H435*'Inputs and Outputs'!C$8)-(I435*'Inputs and Outputs'!C$9)</f>
        <v>4015</v>
      </c>
      <c r="M435" s="44">
        <v>433</v>
      </c>
      <c r="N435" s="42" t="s">
        <v>26</v>
      </c>
      <c r="O435" s="42">
        <f t="shared" ca="1" si="57"/>
        <v>0.27094924616866545</v>
      </c>
      <c r="P435" s="42">
        <f ca="1">VLOOKUP(O435,'Inputs and Outputs'!B$24:C$33,2)</f>
        <v>1</v>
      </c>
      <c r="Q435" s="42">
        <f t="shared" ca="1" si="58"/>
        <v>0.15084152595120748</v>
      </c>
      <c r="R435" s="42">
        <f ca="1">ROUND(_xlfn.NORM.INV(Q435,'Inputs and Outputs'!C$17,'Inputs and Outputs'!C$18),0)</f>
        <v>98</v>
      </c>
      <c r="S435" s="42">
        <v>101</v>
      </c>
      <c r="T435" s="42">
        <f t="shared" ca="1" si="59"/>
        <v>98</v>
      </c>
      <c r="U435" s="42">
        <f ca="1">IF(T435&gt;'Inputs and Outputs'!C$7,T435-'Inputs and Outputs'!C$7,0)</f>
        <v>0</v>
      </c>
      <c r="V435" s="43">
        <f ca="1">(T435*'Inputs and Outputs'!C$8)-(U435*'Inputs and Outputs'!C$9)</f>
        <v>3920</v>
      </c>
      <c r="Y435" s="44">
        <v>433</v>
      </c>
      <c r="Z435" s="42" t="s">
        <v>29</v>
      </c>
      <c r="AA435" s="42">
        <f t="shared" ca="1" si="60"/>
        <v>0.64459160836307261</v>
      </c>
      <c r="AB435" s="42">
        <f ca="1">VLOOKUP(AA435,'Inputs and Outputs'!B$24:C$33,2)</f>
        <v>3</v>
      </c>
      <c r="AC435" s="42">
        <f t="shared" ca="1" si="61"/>
        <v>0.97917635417033977</v>
      </c>
      <c r="AD435" s="42">
        <f ca="1">ROUND(_xlfn.NORM.INV(AC435,'Inputs and Outputs'!C$19,'Inputs and Outputs'!C$20),0)</f>
        <v>115</v>
      </c>
      <c r="AE435" s="42">
        <v>101</v>
      </c>
      <c r="AF435" s="42">
        <f t="shared" ca="1" si="62"/>
        <v>101</v>
      </c>
      <c r="AG435" s="42">
        <f ca="1">IF(AF435&gt;'Inputs and Outputs'!C$7,AF435-'Inputs and Outputs'!C$7,0)</f>
        <v>1</v>
      </c>
      <c r="AH435" s="43">
        <f ca="1">(AF435*'Inputs and Outputs'!C$8)-(AG435*'Inputs and Outputs'!C$10)</f>
        <v>3840</v>
      </c>
    </row>
    <row r="436" spans="1:34" x14ac:dyDescent="0.35">
      <c r="A436" s="44">
        <v>434</v>
      </c>
      <c r="B436" s="42" t="s">
        <v>24</v>
      </c>
      <c r="C436" s="42">
        <f t="shared" ca="1" si="54"/>
        <v>0.1878447798815337</v>
      </c>
      <c r="D436" s="42">
        <f ca="1">VLOOKUP(C436,'Inputs and Outputs'!B$24:C$33,2,TRUE)</f>
        <v>1</v>
      </c>
      <c r="E436" s="42">
        <f t="shared" ca="1" si="55"/>
        <v>0.34800514353007495</v>
      </c>
      <c r="F436" s="42">
        <f ca="1">ROUND(_xlfn.NORM.INV(E436,'Inputs and Outputs'!C$15,'Inputs and Outputs'!C$16),0)</f>
        <v>99</v>
      </c>
      <c r="G436" s="42">
        <v>101</v>
      </c>
      <c r="H436" s="42">
        <f t="shared" ca="1" si="56"/>
        <v>99</v>
      </c>
      <c r="I436" s="42">
        <f ca="1">IF(H436&gt;'Inputs and Outputs'!C$7,H436-'Inputs and Outputs'!C$7,0)</f>
        <v>0</v>
      </c>
      <c r="J436" s="43">
        <f ca="1">(H436*'Inputs and Outputs'!C$8)-(I436*'Inputs and Outputs'!C$9)</f>
        <v>3960</v>
      </c>
      <c r="M436" s="44">
        <v>434</v>
      </c>
      <c r="N436" s="42" t="s">
        <v>26</v>
      </c>
      <c r="O436" s="42">
        <f t="shared" ca="1" si="57"/>
        <v>0.41411133265728672</v>
      </c>
      <c r="P436" s="42">
        <f ca="1">VLOOKUP(O436,'Inputs and Outputs'!B$24:C$33,2)</f>
        <v>2</v>
      </c>
      <c r="Q436" s="42">
        <f t="shared" ca="1" si="58"/>
        <v>0.29279690266106029</v>
      </c>
      <c r="R436" s="42">
        <f ca="1">ROUND(_xlfn.NORM.INV(Q436,'Inputs and Outputs'!C$17,'Inputs and Outputs'!C$18),0)</f>
        <v>100</v>
      </c>
      <c r="S436" s="42">
        <v>101</v>
      </c>
      <c r="T436" s="42">
        <f t="shared" ca="1" si="59"/>
        <v>100</v>
      </c>
      <c r="U436" s="42">
        <f ca="1">IF(T436&gt;'Inputs and Outputs'!C$7,T436-'Inputs and Outputs'!C$7,0)</f>
        <v>0</v>
      </c>
      <c r="V436" s="43">
        <f ca="1">(T436*'Inputs and Outputs'!C$8)-(U436*'Inputs and Outputs'!C$9)</f>
        <v>4000</v>
      </c>
      <c r="Y436" s="44">
        <v>434</v>
      </c>
      <c r="Z436" s="42" t="s">
        <v>29</v>
      </c>
      <c r="AA436" s="42">
        <f t="shared" ca="1" si="60"/>
        <v>0.58136022092194795</v>
      </c>
      <c r="AB436" s="42">
        <f ca="1">VLOOKUP(AA436,'Inputs and Outputs'!B$24:C$33,2)</f>
        <v>2</v>
      </c>
      <c r="AC436" s="42">
        <f t="shared" ca="1" si="61"/>
        <v>0.71800818179983117</v>
      </c>
      <c r="AD436" s="42">
        <f ca="1">ROUND(_xlfn.NORM.INV(AC436,'Inputs and Outputs'!C$19,'Inputs and Outputs'!C$20),0)</f>
        <v>108</v>
      </c>
      <c r="AE436" s="42">
        <v>101</v>
      </c>
      <c r="AF436" s="42">
        <f t="shared" ca="1" si="62"/>
        <v>101</v>
      </c>
      <c r="AG436" s="42">
        <f ca="1">IF(AF436&gt;'Inputs and Outputs'!C$7,AF436-'Inputs and Outputs'!C$7,0)</f>
        <v>1</v>
      </c>
      <c r="AH436" s="43">
        <f ca="1">(AF436*'Inputs and Outputs'!C$8)-(AG436*'Inputs and Outputs'!C$10)</f>
        <v>3840</v>
      </c>
    </row>
    <row r="437" spans="1:34" x14ac:dyDescent="0.35">
      <c r="A437" s="44">
        <v>435</v>
      </c>
      <c r="B437" s="42" t="s">
        <v>24</v>
      </c>
      <c r="C437" s="42">
        <f t="shared" ca="1" si="54"/>
        <v>0.88104058818688735</v>
      </c>
      <c r="D437" s="42">
        <f ca="1">VLOOKUP(C437,'Inputs and Outputs'!B$24:C$33,2,TRUE)</f>
        <v>5</v>
      </c>
      <c r="E437" s="42">
        <f t="shared" ca="1" si="55"/>
        <v>0.86748976331249517</v>
      </c>
      <c r="F437" s="42">
        <f ca="1">ROUND(_xlfn.NORM.INV(E437,'Inputs and Outputs'!C$15,'Inputs and Outputs'!C$16),0)</f>
        <v>108</v>
      </c>
      <c r="G437" s="42">
        <v>101</v>
      </c>
      <c r="H437" s="42">
        <f t="shared" ca="1" si="56"/>
        <v>101</v>
      </c>
      <c r="I437" s="42">
        <f ca="1">IF(H437&gt;'Inputs and Outputs'!C$7,H437-'Inputs and Outputs'!C$7,0)</f>
        <v>1</v>
      </c>
      <c r="J437" s="43">
        <f ca="1">(H437*'Inputs and Outputs'!C$8)-(I437*'Inputs and Outputs'!C$9)</f>
        <v>4015</v>
      </c>
      <c r="M437" s="44">
        <v>435</v>
      </c>
      <c r="N437" s="42" t="s">
        <v>26</v>
      </c>
      <c r="O437" s="42">
        <f t="shared" ca="1" si="57"/>
        <v>0.57874942366446613</v>
      </c>
      <c r="P437" s="42">
        <f ca="1">VLOOKUP(O437,'Inputs and Outputs'!B$24:C$33,2)</f>
        <v>2</v>
      </c>
      <c r="Q437" s="42">
        <f t="shared" ca="1" si="58"/>
        <v>0.1666084863868762</v>
      </c>
      <c r="R437" s="42">
        <f ca="1">ROUND(_xlfn.NORM.INV(Q437,'Inputs and Outputs'!C$17,'Inputs and Outputs'!C$18),0)</f>
        <v>98</v>
      </c>
      <c r="S437" s="42">
        <v>101</v>
      </c>
      <c r="T437" s="42">
        <f t="shared" ca="1" si="59"/>
        <v>98</v>
      </c>
      <c r="U437" s="42">
        <f ca="1">IF(T437&gt;'Inputs and Outputs'!C$7,T437-'Inputs and Outputs'!C$7,0)</f>
        <v>0</v>
      </c>
      <c r="V437" s="43">
        <f ca="1">(T437*'Inputs and Outputs'!C$8)-(U437*'Inputs and Outputs'!C$9)</f>
        <v>3920</v>
      </c>
      <c r="Y437" s="44">
        <v>435</v>
      </c>
      <c r="Z437" s="42" t="s">
        <v>29</v>
      </c>
      <c r="AA437" s="42">
        <f t="shared" ca="1" si="60"/>
        <v>0.19589776085925636</v>
      </c>
      <c r="AB437" s="42">
        <f ca="1">VLOOKUP(AA437,'Inputs and Outputs'!B$24:C$33,2)</f>
        <v>1</v>
      </c>
      <c r="AC437" s="42">
        <f t="shared" ca="1" si="61"/>
        <v>0.65824250661057948</v>
      </c>
      <c r="AD437" s="42">
        <f ca="1">ROUND(_xlfn.NORM.INV(AC437,'Inputs and Outputs'!C$19,'Inputs and Outputs'!C$20),0)</f>
        <v>107</v>
      </c>
      <c r="AE437" s="42">
        <v>101</v>
      </c>
      <c r="AF437" s="42">
        <f t="shared" ca="1" si="62"/>
        <v>101</v>
      </c>
      <c r="AG437" s="42">
        <f ca="1">IF(AF437&gt;'Inputs and Outputs'!C$7,AF437-'Inputs and Outputs'!C$7,0)</f>
        <v>1</v>
      </c>
      <c r="AH437" s="43">
        <f ca="1">(AF437*'Inputs and Outputs'!C$8)-(AG437*'Inputs and Outputs'!C$10)</f>
        <v>3840</v>
      </c>
    </row>
    <row r="438" spans="1:34" x14ac:dyDescent="0.35">
      <c r="A438" s="44">
        <v>436</v>
      </c>
      <c r="B438" s="42" t="s">
        <v>24</v>
      </c>
      <c r="C438" s="42">
        <f t="shared" ca="1" si="54"/>
        <v>0.25947941706557487</v>
      </c>
      <c r="D438" s="42">
        <f ca="1">VLOOKUP(C438,'Inputs and Outputs'!B$24:C$33,2,TRUE)</f>
        <v>1</v>
      </c>
      <c r="E438" s="42">
        <f t="shared" ca="1" si="55"/>
        <v>0.24463154043477209</v>
      </c>
      <c r="F438" s="42">
        <f ca="1">ROUND(_xlfn.NORM.INV(E438,'Inputs and Outputs'!C$15,'Inputs and Outputs'!C$16),0)</f>
        <v>97</v>
      </c>
      <c r="G438" s="42">
        <v>101</v>
      </c>
      <c r="H438" s="42">
        <f t="shared" ca="1" si="56"/>
        <v>97</v>
      </c>
      <c r="I438" s="42">
        <f ca="1">IF(H438&gt;'Inputs and Outputs'!C$7,H438-'Inputs and Outputs'!C$7,0)</f>
        <v>0</v>
      </c>
      <c r="J438" s="43">
        <f ca="1">(H438*'Inputs and Outputs'!C$8)-(I438*'Inputs and Outputs'!C$9)</f>
        <v>3880</v>
      </c>
      <c r="M438" s="44">
        <v>436</v>
      </c>
      <c r="N438" s="42" t="s">
        <v>26</v>
      </c>
      <c r="O438" s="42">
        <f t="shared" ca="1" si="57"/>
        <v>0.87870226989473055</v>
      </c>
      <c r="P438" s="42">
        <f ca="1">VLOOKUP(O438,'Inputs and Outputs'!B$24:C$33,2)</f>
        <v>5</v>
      </c>
      <c r="Q438" s="42">
        <f t="shared" ca="1" si="58"/>
        <v>0.11808609835202744</v>
      </c>
      <c r="R438" s="42">
        <f ca="1">ROUND(_xlfn.NORM.INV(Q438,'Inputs and Outputs'!C$17,'Inputs and Outputs'!C$18),0)</f>
        <v>97</v>
      </c>
      <c r="S438" s="42">
        <v>101</v>
      </c>
      <c r="T438" s="42">
        <f t="shared" ca="1" si="59"/>
        <v>97</v>
      </c>
      <c r="U438" s="42">
        <f ca="1">IF(T438&gt;'Inputs and Outputs'!C$7,T438-'Inputs and Outputs'!C$7,0)</f>
        <v>0</v>
      </c>
      <c r="V438" s="43">
        <f ca="1">(T438*'Inputs and Outputs'!C$8)-(U438*'Inputs and Outputs'!C$9)</f>
        <v>3880</v>
      </c>
      <c r="Y438" s="44">
        <v>436</v>
      </c>
      <c r="Z438" s="42" t="s">
        <v>29</v>
      </c>
      <c r="AA438" s="42">
        <f t="shared" ca="1" si="60"/>
        <v>0.25814929997330216</v>
      </c>
      <c r="AB438" s="42">
        <f ca="1">VLOOKUP(AA438,'Inputs and Outputs'!B$24:C$33,2)</f>
        <v>1</v>
      </c>
      <c r="AC438" s="42">
        <f t="shared" ca="1" si="61"/>
        <v>4.5113666018539722E-2</v>
      </c>
      <c r="AD438" s="42">
        <f ca="1">ROUND(_xlfn.NORM.INV(AC438,'Inputs and Outputs'!C$19,'Inputs and Outputs'!C$20),0)</f>
        <v>97</v>
      </c>
      <c r="AE438" s="42">
        <v>101</v>
      </c>
      <c r="AF438" s="42">
        <f t="shared" ca="1" si="62"/>
        <v>97</v>
      </c>
      <c r="AG438" s="42">
        <f ca="1">IF(AF438&gt;'Inputs and Outputs'!C$7,AF438-'Inputs and Outputs'!C$7,0)</f>
        <v>0</v>
      </c>
      <c r="AH438" s="43">
        <f ca="1">(AF438*'Inputs and Outputs'!C$8)-(AG438*'Inputs and Outputs'!C$10)</f>
        <v>3880</v>
      </c>
    </row>
    <row r="439" spans="1:34" x14ac:dyDescent="0.35">
      <c r="A439" s="44">
        <v>437</v>
      </c>
      <c r="B439" s="42" t="s">
        <v>24</v>
      </c>
      <c r="C439" s="42">
        <f t="shared" ca="1" si="54"/>
        <v>0.78749842391266101</v>
      </c>
      <c r="D439" s="42">
        <f ca="1">VLOOKUP(C439,'Inputs and Outputs'!B$24:C$33,2,TRUE)</f>
        <v>4</v>
      </c>
      <c r="E439" s="42">
        <f t="shared" ca="1" si="55"/>
        <v>0.89689503418898398</v>
      </c>
      <c r="F439" s="42">
        <f ca="1">ROUND(_xlfn.NORM.INV(E439,'Inputs and Outputs'!C$15,'Inputs and Outputs'!C$16),0)</f>
        <v>109</v>
      </c>
      <c r="G439" s="42">
        <v>101</v>
      </c>
      <c r="H439" s="42">
        <f t="shared" ca="1" si="56"/>
        <v>101</v>
      </c>
      <c r="I439" s="42">
        <f ca="1">IF(H439&gt;'Inputs and Outputs'!C$7,H439-'Inputs and Outputs'!C$7,0)</f>
        <v>1</v>
      </c>
      <c r="J439" s="43">
        <f ca="1">(H439*'Inputs and Outputs'!C$8)-(I439*'Inputs and Outputs'!C$9)</f>
        <v>4015</v>
      </c>
      <c r="M439" s="44">
        <v>437</v>
      </c>
      <c r="N439" s="42" t="s">
        <v>26</v>
      </c>
      <c r="O439" s="42">
        <f t="shared" ca="1" si="57"/>
        <v>0.2969208875562277</v>
      </c>
      <c r="P439" s="42">
        <f ca="1">VLOOKUP(O439,'Inputs and Outputs'!B$24:C$33,2)</f>
        <v>1</v>
      </c>
      <c r="Q439" s="42">
        <f t="shared" ca="1" si="58"/>
        <v>0.44443749021604295</v>
      </c>
      <c r="R439" s="42">
        <f ca="1">ROUND(_xlfn.NORM.INV(Q439,'Inputs and Outputs'!C$17,'Inputs and Outputs'!C$18),0)</f>
        <v>102</v>
      </c>
      <c r="S439" s="42">
        <v>101</v>
      </c>
      <c r="T439" s="42">
        <f t="shared" ca="1" si="59"/>
        <v>101</v>
      </c>
      <c r="U439" s="42">
        <f ca="1">IF(T439&gt;'Inputs and Outputs'!C$7,T439-'Inputs and Outputs'!C$7,0)</f>
        <v>1</v>
      </c>
      <c r="V439" s="43">
        <f ca="1">(T439*'Inputs and Outputs'!C$8)-(U439*'Inputs and Outputs'!C$9)</f>
        <v>4015</v>
      </c>
      <c r="Y439" s="44">
        <v>437</v>
      </c>
      <c r="Z439" s="42" t="s">
        <v>29</v>
      </c>
      <c r="AA439" s="42">
        <f t="shared" ca="1" si="60"/>
        <v>0.62648403591903268</v>
      </c>
      <c r="AB439" s="42">
        <f ca="1">VLOOKUP(AA439,'Inputs and Outputs'!B$24:C$33,2)</f>
        <v>3</v>
      </c>
      <c r="AC439" s="42">
        <f t="shared" ca="1" si="61"/>
        <v>0.28402323700432552</v>
      </c>
      <c r="AD439" s="42">
        <f ca="1">ROUND(_xlfn.NORM.INV(AC439,'Inputs and Outputs'!C$19,'Inputs and Outputs'!C$20),0)</f>
        <v>102</v>
      </c>
      <c r="AE439" s="42">
        <v>101</v>
      </c>
      <c r="AF439" s="42">
        <f t="shared" ca="1" si="62"/>
        <v>101</v>
      </c>
      <c r="AG439" s="42">
        <f ca="1">IF(AF439&gt;'Inputs and Outputs'!C$7,AF439-'Inputs and Outputs'!C$7,0)</f>
        <v>1</v>
      </c>
      <c r="AH439" s="43">
        <f ca="1">(AF439*'Inputs and Outputs'!C$8)-(AG439*'Inputs and Outputs'!C$10)</f>
        <v>3840</v>
      </c>
    </row>
    <row r="440" spans="1:34" x14ac:dyDescent="0.35">
      <c r="A440" s="44">
        <v>438</v>
      </c>
      <c r="B440" s="42" t="s">
        <v>24</v>
      </c>
      <c r="C440" s="42">
        <f t="shared" ca="1" si="54"/>
        <v>0.12621920171756262</v>
      </c>
      <c r="D440" s="42">
        <f ca="1">VLOOKUP(C440,'Inputs and Outputs'!B$24:C$33,2,TRUE)</f>
        <v>0</v>
      </c>
      <c r="E440" s="42">
        <f t="shared" ca="1" si="55"/>
        <v>0.62239242962311447</v>
      </c>
      <c r="F440" s="42">
        <f ca="1">ROUND(_xlfn.NORM.INV(E440,'Inputs and Outputs'!C$15,'Inputs and Outputs'!C$16),0)</f>
        <v>103</v>
      </c>
      <c r="G440" s="42">
        <v>101</v>
      </c>
      <c r="H440" s="42">
        <f t="shared" ca="1" si="56"/>
        <v>101</v>
      </c>
      <c r="I440" s="42">
        <f ca="1">IF(H440&gt;'Inputs and Outputs'!C$7,H440-'Inputs and Outputs'!C$7,0)</f>
        <v>1</v>
      </c>
      <c r="J440" s="43">
        <f ca="1">(H440*'Inputs and Outputs'!C$8)-(I440*'Inputs and Outputs'!C$9)</f>
        <v>4015</v>
      </c>
      <c r="M440" s="44">
        <v>438</v>
      </c>
      <c r="N440" s="42" t="s">
        <v>26</v>
      </c>
      <c r="O440" s="42">
        <f t="shared" ca="1" si="57"/>
        <v>0.50193947969464114</v>
      </c>
      <c r="P440" s="42">
        <f ca="1">VLOOKUP(O440,'Inputs and Outputs'!B$24:C$33,2)</f>
        <v>2</v>
      </c>
      <c r="Q440" s="42">
        <f t="shared" ca="1" si="58"/>
        <v>0.71249789889414072</v>
      </c>
      <c r="R440" s="42">
        <f ca="1">ROUND(_xlfn.NORM.INV(Q440,'Inputs and Outputs'!C$17,'Inputs and Outputs'!C$18),0)</f>
        <v>106</v>
      </c>
      <c r="S440" s="42">
        <v>101</v>
      </c>
      <c r="T440" s="42">
        <f t="shared" ca="1" si="59"/>
        <v>101</v>
      </c>
      <c r="U440" s="42">
        <f ca="1">IF(T440&gt;'Inputs and Outputs'!C$7,T440-'Inputs and Outputs'!C$7,0)</f>
        <v>1</v>
      </c>
      <c r="V440" s="43">
        <f ca="1">(T440*'Inputs and Outputs'!C$8)-(U440*'Inputs and Outputs'!C$9)</f>
        <v>4015</v>
      </c>
      <c r="Y440" s="44">
        <v>438</v>
      </c>
      <c r="Z440" s="42" t="s">
        <v>29</v>
      </c>
      <c r="AA440" s="42">
        <f t="shared" ca="1" si="60"/>
        <v>0.36937097509708383</v>
      </c>
      <c r="AB440" s="42">
        <f ca="1">VLOOKUP(AA440,'Inputs and Outputs'!B$24:C$33,2)</f>
        <v>1</v>
      </c>
      <c r="AC440" s="42">
        <f t="shared" ca="1" si="61"/>
        <v>8.0108608017186E-2</v>
      </c>
      <c r="AD440" s="42">
        <f ca="1">ROUND(_xlfn.NORM.INV(AC440,'Inputs and Outputs'!C$19,'Inputs and Outputs'!C$20),0)</f>
        <v>98</v>
      </c>
      <c r="AE440" s="42">
        <v>101</v>
      </c>
      <c r="AF440" s="42">
        <f t="shared" ca="1" si="62"/>
        <v>98</v>
      </c>
      <c r="AG440" s="42">
        <f ca="1">IF(AF440&gt;'Inputs and Outputs'!C$7,AF440-'Inputs and Outputs'!C$7,0)</f>
        <v>0</v>
      </c>
      <c r="AH440" s="43">
        <f ca="1">(AF440*'Inputs and Outputs'!C$8)-(AG440*'Inputs and Outputs'!C$10)</f>
        <v>3920</v>
      </c>
    </row>
    <row r="441" spans="1:34" x14ac:dyDescent="0.35">
      <c r="A441" s="44">
        <v>439</v>
      </c>
      <c r="B441" s="42" t="s">
        <v>24</v>
      </c>
      <c r="C441" s="42">
        <f t="shared" ca="1" si="54"/>
        <v>0.44129105981809214</v>
      </c>
      <c r="D441" s="42">
        <f ca="1">VLOOKUP(C441,'Inputs and Outputs'!B$24:C$33,2,TRUE)</f>
        <v>2</v>
      </c>
      <c r="E441" s="42">
        <f t="shared" ca="1" si="55"/>
        <v>0.89746116307583612</v>
      </c>
      <c r="F441" s="42">
        <f ca="1">ROUND(_xlfn.NORM.INV(E441,'Inputs and Outputs'!C$15,'Inputs and Outputs'!C$16),0)</f>
        <v>109</v>
      </c>
      <c r="G441" s="42">
        <v>101</v>
      </c>
      <c r="H441" s="42">
        <f t="shared" ca="1" si="56"/>
        <v>101</v>
      </c>
      <c r="I441" s="42">
        <f ca="1">IF(H441&gt;'Inputs and Outputs'!C$7,H441-'Inputs and Outputs'!C$7,0)</f>
        <v>1</v>
      </c>
      <c r="J441" s="43">
        <f ca="1">(H441*'Inputs and Outputs'!C$8)-(I441*'Inputs and Outputs'!C$9)</f>
        <v>4015</v>
      </c>
      <c r="M441" s="44">
        <v>439</v>
      </c>
      <c r="N441" s="42" t="s">
        <v>26</v>
      </c>
      <c r="O441" s="42">
        <f t="shared" ca="1" si="57"/>
        <v>0.5246908685042696</v>
      </c>
      <c r="P441" s="42">
        <f ca="1">VLOOKUP(O441,'Inputs and Outputs'!B$24:C$33,2)</f>
        <v>2</v>
      </c>
      <c r="Q441" s="42">
        <f t="shared" ca="1" si="58"/>
        <v>0.55145394079288823</v>
      </c>
      <c r="R441" s="42">
        <f ca="1">ROUND(_xlfn.NORM.INV(Q441,'Inputs and Outputs'!C$17,'Inputs and Outputs'!C$18),0)</f>
        <v>104</v>
      </c>
      <c r="S441" s="42">
        <v>101</v>
      </c>
      <c r="T441" s="42">
        <f t="shared" ca="1" si="59"/>
        <v>101</v>
      </c>
      <c r="U441" s="42">
        <f ca="1">IF(T441&gt;'Inputs and Outputs'!C$7,T441-'Inputs and Outputs'!C$7,0)</f>
        <v>1</v>
      </c>
      <c r="V441" s="43">
        <f ca="1">(T441*'Inputs and Outputs'!C$8)-(U441*'Inputs and Outputs'!C$9)</f>
        <v>4015</v>
      </c>
      <c r="Y441" s="44">
        <v>439</v>
      </c>
      <c r="Z441" s="42" t="s">
        <v>29</v>
      </c>
      <c r="AA441" s="42">
        <f t="shared" ca="1" si="60"/>
        <v>0.26596309653620631</v>
      </c>
      <c r="AB441" s="42">
        <f ca="1">VLOOKUP(AA441,'Inputs and Outputs'!B$24:C$33,2)</f>
        <v>1</v>
      </c>
      <c r="AC441" s="42">
        <f t="shared" ca="1" si="61"/>
        <v>0.43346572030589903</v>
      </c>
      <c r="AD441" s="42">
        <f ca="1">ROUND(_xlfn.NORM.INV(AC441,'Inputs and Outputs'!C$19,'Inputs and Outputs'!C$20),0)</f>
        <v>104</v>
      </c>
      <c r="AE441" s="42">
        <v>101</v>
      </c>
      <c r="AF441" s="42">
        <f t="shared" ca="1" si="62"/>
        <v>101</v>
      </c>
      <c r="AG441" s="42">
        <f ca="1">IF(AF441&gt;'Inputs and Outputs'!C$7,AF441-'Inputs and Outputs'!C$7,0)</f>
        <v>1</v>
      </c>
      <c r="AH441" s="43">
        <f ca="1">(AF441*'Inputs and Outputs'!C$8)-(AG441*'Inputs and Outputs'!C$10)</f>
        <v>3840</v>
      </c>
    </row>
    <row r="442" spans="1:34" x14ac:dyDescent="0.35">
      <c r="A442" s="44">
        <v>440</v>
      </c>
      <c r="B442" s="42" t="s">
        <v>24</v>
      </c>
      <c r="C442" s="42">
        <f t="shared" ca="1" si="54"/>
        <v>0.49610838021280357</v>
      </c>
      <c r="D442" s="42">
        <f ca="1">VLOOKUP(C442,'Inputs and Outputs'!B$24:C$33,2,TRUE)</f>
        <v>2</v>
      </c>
      <c r="E442" s="42">
        <f t="shared" ca="1" si="55"/>
        <v>2.3949998072363088E-2</v>
      </c>
      <c r="F442" s="42">
        <f ca="1">ROUND(_xlfn.NORM.INV(E442,'Inputs and Outputs'!C$15,'Inputs and Outputs'!C$16),0)</f>
        <v>89</v>
      </c>
      <c r="G442" s="42">
        <v>101</v>
      </c>
      <c r="H442" s="42">
        <f t="shared" ca="1" si="56"/>
        <v>89</v>
      </c>
      <c r="I442" s="42">
        <f ca="1">IF(H442&gt;'Inputs and Outputs'!C$7,H442-'Inputs and Outputs'!C$7,0)</f>
        <v>0</v>
      </c>
      <c r="J442" s="43">
        <f ca="1">(H442*'Inputs and Outputs'!C$8)-(I442*'Inputs and Outputs'!C$9)</f>
        <v>3560</v>
      </c>
      <c r="M442" s="44">
        <v>440</v>
      </c>
      <c r="N442" s="42" t="s">
        <v>26</v>
      </c>
      <c r="O442" s="42">
        <f t="shared" ca="1" si="57"/>
        <v>0.61360982828895716</v>
      </c>
      <c r="P442" s="42">
        <f ca="1">VLOOKUP(O442,'Inputs and Outputs'!B$24:C$33,2)</f>
        <v>3</v>
      </c>
      <c r="Q442" s="42">
        <f t="shared" ca="1" si="58"/>
        <v>0.24178879030751232</v>
      </c>
      <c r="R442" s="42">
        <f ca="1">ROUND(_xlfn.NORM.INV(Q442,'Inputs and Outputs'!C$17,'Inputs and Outputs'!C$18),0)</f>
        <v>99</v>
      </c>
      <c r="S442" s="42">
        <v>101</v>
      </c>
      <c r="T442" s="42">
        <f t="shared" ca="1" si="59"/>
        <v>99</v>
      </c>
      <c r="U442" s="42">
        <f ca="1">IF(T442&gt;'Inputs and Outputs'!C$7,T442-'Inputs and Outputs'!C$7,0)</f>
        <v>0</v>
      </c>
      <c r="V442" s="43">
        <f ca="1">(T442*'Inputs and Outputs'!C$8)-(U442*'Inputs and Outputs'!C$9)</f>
        <v>3960</v>
      </c>
      <c r="Y442" s="44">
        <v>440</v>
      </c>
      <c r="Z442" s="42" t="s">
        <v>29</v>
      </c>
      <c r="AA442" s="42">
        <f t="shared" ca="1" si="60"/>
        <v>0.99276769160719891</v>
      </c>
      <c r="AB442" s="42">
        <f ca="1">VLOOKUP(AA442,'Inputs and Outputs'!B$24:C$33,2)</f>
        <v>8</v>
      </c>
      <c r="AC442" s="42">
        <f t="shared" ca="1" si="61"/>
        <v>0.65620236601619142</v>
      </c>
      <c r="AD442" s="42">
        <f ca="1">ROUND(_xlfn.NORM.INV(AC442,'Inputs and Outputs'!C$19,'Inputs and Outputs'!C$20),0)</f>
        <v>107</v>
      </c>
      <c r="AE442" s="42">
        <v>101</v>
      </c>
      <c r="AF442" s="42">
        <f t="shared" ca="1" si="62"/>
        <v>101</v>
      </c>
      <c r="AG442" s="42">
        <f ca="1">IF(AF442&gt;'Inputs and Outputs'!C$7,AF442-'Inputs and Outputs'!C$7,0)</f>
        <v>1</v>
      </c>
      <c r="AH442" s="43">
        <f ca="1">(AF442*'Inputs and Outputs'!C$8)-(AG442*'Inputs and Outputs'!C$10)</f>
        <v>3840</v>
      </c>
    </row>
    <row r="443" spans="1:34" x14ac:dyDescent="0.35">
      <c r="A443" s="44">
        <v>441</v>
      </c>
      <c r="B443" s="42" t="s">
        <v>24</v>
      </c>
      <c r="C443" s="42">
        <f t="shared" ca="1" si="54"/>
        <v>0.54359110271652478</v>
      </c>
      <c r="D443" s="42">
        <f ca="1">VLOOKUP(C443,'Inputs and Outputs'!B$24:C$33,2,TRUE)</f>
        <v>2</v>
      </c>
      <c r="E443" s="42">
        <f t="shared" ca="1" si="55"/>
        <v>0.78741172957512506</v>
      </c>
      <c r="F443" s="42">
        <f ca="1">ROUND(_xlfn.NORM.INV(E443,'Inputs and Outputs'!C$15,'Inputs and Outputs'!C$16),0)</f>
        <v>106</v>
      </c>
      <c r="G443" s="42">
        <v>101</v>
      </c>
      <c r="H443" s="42">
        <f t="shared" ca="1" si="56"/>
        <v>101</v>
      </c>
      <c r="I443" s="42">
        <f ca="1">IF(H443&gt;'Inputs and Outputs'!C$7,H443-'Inputs and Outputs'!C$7,0)</f>
        <v>1</v>
      </c>
      <c r="J443" s="43">
        <f ca="1">(H443*'Inputs and Outputs'!C$8)-(I443*'Inputs and Outputs'!C$9)</f>
        <v>4015</v>
      </c>
      <c r="M443" s="44">
        <v>441</v>
      </c>
      <c r="N443" s="42" t="s">
        <v>26</v>
      </c>
      <c r="O443" s="42">
        <f t="shared" ca="1" si="57"/>
        <v>0.31017513454210599</v>
      </c>
      <c r="P443" s="42">
        <f ca="1">VLOOKUP(O443,'Inputs and Outputs'!B$24:C$33,2)</f>
        <v>1</v>
      </c>
      <c r="Q443" s="42">
        <f t="shared" ca="1" si="58"/>
        <v>0.85812454855867093</v>
      </c>
      <c r="R443" s="42">
        <f ca="1">ROUND(_xlfn.NORM.INV(Q443,'Inputs and Outputs'!C$17,'Inputs and Outputs'!C$18),0)</f>
        <v>108</v>
      </c>
      <c r="S443" s="42">
        <v>101</v>
      </c>
      <c r="T443" s="42">
        <f t="shared" ca="1" si="59"/>
        <v>101</v>
      </c>
      <c r="U443" s="42">
        <f ca="1">IF(T443&gt;'Inputs and Outputs'!C$7,T443-'Inputs and Outputs'!C$7,0)</f>
        <v>1</v>
      </c>
      <c r="V443" s="43">
        <f ca="1">(T443*'Inputs and Outputs'!C$8)-(U443*'Inputs and Outputs'!C$9)</f>
        <v>4015</v>
      </c>
      <c r="Y443" s="44">
        <v>441</v>
      </c>
      <c r="Z443" s="42" t="s">
        <v>29</v>
      </c>
      <c r="AA443" s="42">
        <f t="shared" ca="1" si="60"/>
        <v>0.89001285912994843</v>
      </c>
      <c r="AB443" s="42">
        <f ca="1">VLOOKUP(AA443,'Inputs and Outputs'!B$24:C$33,2)</f>
        <v>5</v>
      </c>
      <c r="AC443" s="42">
        <f t="shared" ca="1" si="61"/>
        <v>0.56810780314689169</v>
      </c>
      <c r="AD443" s="42">
        <f ca="1">ROUND(_xlfn.NORM.INV(AC443,'Inputs and Outputs'!C$19,'Inputs and Outputs'!C$20),0)</f>
        <v>106</v>
      </c>
      <c r="AE443" s="42">
        <v>101</v>
      </c>
      <c r="AF443" s="42">
        <f t="shared" ca="1" si="62"/>
        <v>101</v>
      </c>
      <c r="AG443" s="42">
        <f ca="1">IF(AF443&gt;'Inputs and Outputs'!C$7,AF443-'Inputs and Outputs'!C$7,0)</f>
        <v>1</v>
      </c>
      <c r="AH443" s="43">
        <f ca="1">(AF443*'Inputs and Outputs'!C$8)-(AG443*'Inputs and Outputs'!C$10)</f>
        <v>3840</v>
      </c>
    </row>
    <row r="444" spans="1:34" x14ac:dyDescent="0.35">
      <c r="A444" s="44">
        <v>442</v>
      </c>
      <c r="B444" s="42" t="s">
        <v>24</v>
      </c>
      <c r="C444" s="42">
        <f t="shared" ca="1" si="54"/>
        <v>0.93355212847566549</v>
      </c>
      <c r="D444" s="42">
        <f ca="1">VLOOKUP(C444,'Inputs and Outputs'!B$24:C$33,2,TRUE)</f>
        <v>6</v>
      </c>
      <c r="E444" s="42">
        <f t="shared" ca="1" si="55"/>
        <v>0.17081748074002834</v>
      </c>
      <c r="F444" s="42">
        <f ca="1">ROUND(_xlfn.NORM.INV(E444,'Inputs and Outputs'!C$15,'Inputs and Outputs'!C$16),0)</f>
        <v>95</v>
      </c>
      <c r="G444" s="42">
        <v>101</v>
      </c>
      <c r="H444" s="42">
        <f t="shared" ca="1" si="56"/>
        <v>95</v>
      </c>
      <c r="I444" s="42">
        <f ca="1">IF(H444&gt;'Inputs and Outputs'!C$7,H444-'Inputs and Outputs'!C$7,0)</f>
        <v>0</v>
      </c>
      <c r="J444" s="43">
        <f ca="1">(H444*'Inputs and Outputs'!C$8)-(I444*'Inputs and Outputs'!C$9)</f>
        <v>3800</v>
      </c>
      <c r="M444" s="44">
        <v>442</v>
      </c>
      <c r="N444" s="42" t="s">
        <v>26</v>
      </c>
      <c r="O444" s="42">
        <f t="shared" ca="1" si="57"/>
        <v>0.80707372267734523</v>
      </c>
      <c r="P444" s="42">
        <f ca="1">VLOOKUP(O444,'Inputs and Outputs'!B$24:C$33,2)</f>
        <v>4</v>
      </c>
      <c r="Q444" s="42">
        <f t="shared" ca="1" si="58"/>
        <v>0.45517808639058888</v>
      </c>
      <c r="R444" s="42">
        <f ca="1">ROUND(_xlfn.NORM.INV(Q444,'Inputs and Outputs'!C$17,'Inputs and Outputs'!C$18),0)</f>
        <v>102</v>
      </c>
      <c r="S444" s="42">
        <v>101</v>
      </c>
      <c r="T444" s="42">
        <f t="shared" ca="1" si="59"/>
        <v>101</v>
      </c>
      <c r="U444" s="42">
        <f ca="1">IF(T444&gt;'Inputs and Outputs'!C$7,T444-'Inputs and Outputs'!C$7,0)</f>
        <v>1</v>
      </c>
      <c r="V444" s="43">
        <f ca="1">(T444*'Inputs and Outputs'!C$8)-(U444*'Inputs and Outputs'!C$9)</f>
        <v>4015</v>
      </c>
      <c r="Y444" s="44">
        <v>442</v>
      </c>
      <c r="Z444" s="42" t="s">
        <v>29</v>
      </c>
      <c r="AA444" s="42">
        <f t="shared" ca="1" si="60"/>
        <v>8.4818096005732202E-2</v>
      </c>
      <c r="AB444" s="42">
        <f ca="1">VLOOKUP(AA444,'Inputs and Outputs'!B$24:C$33,2)</f>
        <v>0</v>
      </c>
      <c r="AC444" s="42">
        <f t="shared" ca="1" si="61"/>
        <v>0.154149650468142</v>
      </c>
      <c r="AD444" s="42">
        <f ca="1">ROUND(_xlfn.NORM.INV(AC444,'Inputs and Outputs'!C$19,'Inputs and Outputs'!C$20),0)</f>
        <v>100</v>
      </c>
      <c r="AE444" s="42">
        <v>101</v>
      </c>
      <c r="AF444" s="42">
        <f t="shared" ca="1" si="62"/>
        <v>100</v>
      </c>
      <c r="AG444" s="42">
        <f ca="1">IF(AF444&gt;'Inputs and Outputs'!C$7,AF444-'Inputs and Outputs'!C$7,0)</f>
        <v>0</v>
      </c>
      <c r="AH444" s="43">
        <f ca="1">(AF444*'Inputs and Outputs'!C$8)-(AG444*'Inputs and Outputs'!C$10)</f>
        <v>4000</v>
      </c>
    </row>
    <row r="445" spans="1:34" x14ac:dyDescent="0.35">
      <c r="A445" s="44">
        <v>443</v>
      </c>
      <c r="B445" s="42" t="s">
        <v>24</v>
      </c>
      <c r="C445" s="42">
        <f t="shared" ca="1" si="54"/>
        <v>0.87105359399450955</v>
      </c>
      <c r="D445" s="42">
        <f ca="1">VLOOKUP(C445,'Inputs and Outputs'!B$24:C$33,2,TRUE)</f>
        <v>5</v>
      </c>
      <c r="E445" s="42">
        <f t="shared" ca="1" si="55"/>
        <v>0.68757373509196262</v>
      </c>
      <c r="F445" s="42">
        <f ca="1">ROUND(_xlfn.NORM.INV(E445,'Inputs and Outputs'!C$15,'Inputs and Outputs'!C$16),0)</f>
        <v>104</v>
      </c>
      <c r="G445" s="42">
        <v>101</v>
      </c>
      <c r="H445" s="42">
        <f t="shared" ca="1" si="56"/>
        <v>101</v>
      </c>
      <c r="I445" s="42">
        <f ca="1">IF(H445&gt;'Inputs and Outputs'!C$7,H445-'Inputs and Outputs'!C$7,0)</f>
        <v>1</v>
      </c>
      <c r="J445" s="43">
        <f ca="1">(H445*'Inputs and Outputs'!C$8)-(I445*'Inputs and Outputs'!C$9)</f>
        <v>4015</v>
      </c>
      <c r="M445" s="44">
        <v>443</v>
      </c>
      <c r="N445" s="42" t="s">
        <v>26</v>
      </c>
      <c r="O445" s="42">
        <f t="shared" ca="1" si="57"/>
        <v>0.23231523280794864</v>
      </c>
      <c r="P445" s="42">
        <f ca="1">VLOOKUP(O445,'Inputs and Outputs'!B$24:C$33,2)</f>
        <v>1</v>
      </c>
      <c r="Q445" s="42">
        <f t="shared" ca="1" si="58"/>
        <v>0.77337615671818472</v>
      </c>
      <c r="R445" s="42">
        <f ca="1">ROUND(_xlfn.NORM.INV(Q445,'Inputs and Outputs'!C$17,'Inputs and Outputs'!C$18),0)</f>
        <v>107</v>
      </c>
      <c r="S445" s="42">
        <v>101</v>
      </c>
      <c r="T445" s="42">
        <f t="shared" ca="1" si="59"/>
        <v>101</v>
      </c>
      <c r="U445" s="42">
        <f ca="1">IF(T445&gt;'Inputs and Outputs'!C$7,T445-'Inputs and Outputs'!C$7,0)</f>
        <v>1</v>
      </c>
      <c r="V445" s="43">
        <f ca="1">(T445*'Inputs and Outputs'!C$8)-(U445*'Inputs and Outputs'!C$9)</f>
        <v>4015</v>
      </c>
      <c r="Y445" s="44">
        <v>443</v>
      </c>
      <c r="Z445" s="42" t="s">
        <v>29</v>
      </c>
      <c r="AA445" s="42">
        <f t="shared" ca="1" si="60"/>
        <v>0.98116325899848733</v>
      </c>
      <c r="AB445" s="42">
        <f ca="1">VLOOKUP(AA445,'Inputs and Outputs'!B$24:C$33,2)</f>
        <v>7</v>
      </c>
      <c r="AC445" s="42">
        <f t="shared" ca="1" si="61"/>
        <v>0.23083120893814391</v>
      </c>
      <c r="AD445" s="42">
        <f ca="1">ROUND(_xlfn.NORM.INV(AC445,'Inputs and Outputs'!C$19,'Inputs and Outputs'!C$20),0)</f>
        <v>101</v>
      </c>
      <c r="AE445" s="42">
        <v>101</v>
      </c>
      <c r="AF445" s="42">
        <f t="shared" ca="1" si="62"/>
        <v>101</v>
      </c>
      <c r="AG445" s="42">
        <f ca="1">IF(AF445&gt;'Inputs and Outputs'!C$7,AF445-'Inputs and Outputs'!C$7,0)</f>
        <v>1</v>
      </c>
      <c r="AH445" s="43">
        <f ca="1">(AF445*'Inputs and Outputs'!C$8)-(AG445*'Inputs and Outputs'!C$10)</f>
        <v>3840</v>
      </c>
    </row>
    <row r="446" spans="1:34" x14ac:dyDescent="0.35">
      <c r="A446" s="44">
        <v>444</v>
      </c>
      <c r="B446" s="42" t="s">
        <v>24</v>
      </c>
      <c r="C446" s="42">
        <f t="shared" ca="1" si="54"/>
        <v>0.43142771808909586</v>
      </c>
      <c r="D446" s="42">
        <f ca="1">VLOOKUP(C446,'Inputs and Outputs'!B$24:C$33,2,TRUE)</f>
        <v>2</v>
      </c>
      <c r="E446" s="42">
        <f t="shared" ca="1" si="55"/>
        <v>0.621613653054784</v>
      </c>
      <c r="F446" s="42">
        <f ca="1">ROUND(_xlfn.NORM.INV(E446,'Inputs and Outputs'!C$15,'Inputs and Outputs'!C$16),0)</f>
        <v>103</v>
      </c>
      <c r="G446" s="42">
        <v>101</v>
      </c>
      <c r="H446" s="42">
        <f t="shared" ca="1" si="56"/>
        <v>101</v>
      </c>
      <c r="I446" s="42">
        <f ca="1">IF(H446&gt;'Inputs and Outputs'!C$7,H446-'Inputs and Outputs'!C$7,0)</f>
        <v>1</v>
      </c>
      <c r="J446" s="43">
        <f ca="1">(H446*'Inputs and Outputs'!C$8)-(I446*'Inputs and Outputs'!C$9)</f>
        <v>4015</v>
      </c>
      <c r="M446" s="44">
        <v>444</v>
      </c>
      <c r="N446" s="42" t="s">
        <v>26</v>
      </c>
      <c r="O446" s="42">
        <f t="shared" ca="1" si="57"/>
        <v>0.2893081641641656</v>
      </c>
      <c r="P446" s="42">
        <f ca="1">VLOOKUP(O446,'Inputs and Outputs'!B$24:C$33,2)</f>
        <v>1</v>
      </c>
      <c r="Q446" s="42">
        <f t="shared" ca="1" si="58"/>
        <v>0.29500147501569485</v>
      </c>
      <c r="R446" s="42">
        <f ca="1">ROUND(_xlfn.NORM.INV(Q446,'Inputs and Outputs'!C$17,'Inputs and Outputs'!C$18),0)</f>
        <v>100</v>
      </c>
      <c r="S446" s="42">
        <v>101</v>
      </c>
      <c r="T446" s="42">
        <f t="shared" ca="1" si="59"/>
        <v>100</v>
      </c>
      <c r="U446" s="42">
        <f ca="1">IF(T446&gt;'Inputs and Outputs'!C$7,T446-'Inputs and Outputs'!C$7,0)</f>
        <v>0</v>
      </c>
      <c r="V446" s="43">
        <f ca="1">(T446*'Inputs and Outputs'!C$8)-(U446*'Inputs and Outputs'!C$9)</f>
        <v>4000</v>
      </c>
      <c r="Y446" s="44">
        <v>444</v>
      </c>
      <c r="Z446" s="42" t="s">
        <v>29</v>
      </c>
      <c r="AA446" s="42">
        <f t="shared" ca="1" si="60"/>
        <v>0.83493782884832934</v>
      </c>
      <c r="AB446" s="42">
        <f ca="1">VLOOKUP(AA446,'Inputs and Outputs'!B$24:C$33,2)</f>
        <v>4</v>
      </c>
      <c r="AC446" s="42">
        <f t="shared" ca="1" si="61"/>
        <v>0.6324612440946038</v>
      </c>
      <c r="AD446" s="42">
        <f ca="1">ROUND(_xlfn.NORM.INV(AC446,'Inputs and Outputs'!C$19,'Inputs and Outputs'!C$20),0)</f>
        <v>107</v>
      </c>
      <c r="AE446" s="42">
        <v>101</v>
      </c>
      <c r="AF446" s="42">
        <f t="shared" ca="1" si="62"/>
        <v>101</v>
      </c>
      <c r="AG446" s="42">
        <f ca="1">IF(AF446&gt;'Inputs and Outputs'!C$7,AF446-'Inputs and Outputs'!C$7,0)</f>
        <v>1</v>
      </c>
      <c r="AH446" s="43">
        <f ca="1">(AF446*'Inputs and Outputs'!C$8)-(AG446*'Inputs and Outputs'!C$10)</f>
        <v>3840</v>
      </c>
    </row>
    <row r="447" spans="1:34" x14ac:dyDescent="0.35">
      <c r="A447" s="44">
        <v>445</v>
      </c>
      <c r="B447" s="42" t="s">
        <v>24</v>
      </c>
      <c r="C447" s="42">
        <f t="shared" ca="1" si="54"/>
        <v>0.89305165302995315</v>
      </c>
      <c r="D447" s="42">
        <f ca="1">VLOOKUP(C447,'Inputs and Outputs'!B$24:C$33,2,TRUE)</f>
        <v>5</v>
      </c>
      <c r="E447" s="42">
        <f t="shared" ca="1" si="55"/>
        <v>0.13863803270644881</v>
      </c>
      <c r="F447" s="42">
        <f ca="1">ROUND(_xlfn.NORM.INV(E447,'Inputs and Outputs'!C$15,'Inputs and Outputs'!C$16),0)</f>
        <v>94</v>
      </c>
      <c r="G447" s="42">
        <v>101</v>
      </c>
      <c r="H447" s="42">
        <f t="shared" ca="1" si="56"/>
        <v>94</v>
      </c>
      <c r="I447" s="42">
        <f ca="1">IF(H447&gt;'Inputs and Outputs'!C$7,H447-'Inputs and Outputs'!C$7,0)</f>
        <v>0</v>
      </c>
      <c r="J447" s="43">
        <f ca="1">(H447*'Inputs and Outputs'!C$8)-(I447*'Inputs and Outputs'!C$9)</f>
        <v>3760</v>
      </c>
      <c r="M447" s="44">
        <v>445</v>
      </c>
      <c r="N447" s="42" t="s">
        <v>26</v>
      </c>
      <c r="O447" s="42">
        <f t="shared" ca="1" si="57"/>
        <v>0.80967793242502273</v>
      </c>
      <c r="P447" s="42">
        <f ca="1">VLOOKUP(O447,'Inputs and Outputs'!B$24:C$33,2)</f>
        <v>4</v>
      </c>
      <c r="Q447" s="42">
        <f t="shared" ca="1" si="58"/>
        <v>0.22384418568801834</v>
      </c>
      <c r="R447" s="42">
        <f ca="1">ROUND(_xlfn.NORM.INV(Q447,'Inputs and Outputs'!C$17,'Inputs and Outputs'!C$18),0)</f>
        <v>99</v>
      </c>
      <c r="S447" s="42">
        <v>101</v>
      </c>
      <c r="T447" s="42">
        <f t="shared" ca="1" si="59"/>
        <v>99</v>
      </c>
      <c r="U447" s="42">
        <f ca="1">IF(T447&gt;'Inputs and Outputs'!C$7,T447-'Inputs and Outputs'!C$7,0)</f>
        <v>0</v>
      </c>
      <c r="V447" s="43">
        <f ca="1">(T447*'Inputs and Outputs'!C$8)-(U447*'Inputs and Outputs'!C$9)</f>
        <v>3960</v>
      </c>
      <c r="Y447" s="44">
        <v>445</v>
      </c>
      <c r="Z447" s="42" t="s">
        <v>29</v>
      </c>
      <c r="AA447" s="42">
        <f t="shared" ca="1" si="60"/>
        <v>0.21622054182485428</v>
      </c>
      <c r="AB447" s="42">
        <f ca="1">VLOOKUP(AA447,'Inputs and Outputs'!B$24:C$33,2)</f>
        <v>1</v>
      </c>
      <c r="AC447" s="42">
        <f t="shared" ca="1" si="61"/>
        <v>0.20155891466688203</v>
      </c>
      <c r="AD447" s="42">
        <f ca="1">ROUND(_xlfn.NORM.INV(AC447,'Inputs and Outputs'!C$19,'Inputs and Outputs'!C$20),0)</f>
        <v>101</v>
      </c>
      <c r="AE447" s="42">
        <v>101</v>
      </c>
      <c r="AF447" s="42">
        <f t="shared" ca="1" si="62"/>
        <v>101</v>
      </c>
      <c r="AG447" s="42">
        <f ca="1">IF(AF447&gt;'Inputs and Outputs'!C$7,AF447-'Inputs and Outputs'!C$7,0)</f>
        <v>1</v>
      </c>
      <c r="AH447" s="43">
        <f ca="1">(AF447*'Inputs and Outputs'!C$8)-(AG447*'Inputs and Outputs'!C$10)</f>
        <v>3840</v>
      </c>
    </row>
    <row r="448" spans="1:34" x14ac:dyDescent="0.35">
      <c r="A448" s="44">
        <v>446</v>
      </c>
      <c r="B448" s="42" t="s">
        <v>24</v>
      </c>
      <c r="C448" s="42">
        <f t="shared" ca="1" si="54"/>
        <v>0.4613686516415566</v>
      </c>
      <c r="D448" s="42">
        <f ca="1">VLOOKUP(C448,'Inputs and Outputs'!B$24:C$33,2,TRUE)</f>
        <v>2</v>
      </c>
      <c r="E448" s="42">
        <f t="shared" ca="1" si="55"/>
        <v>0.67350032250855063</v>
      </c>
      <c r="F448" s="42">
        <f ca="1">ROUND(_xlfn.NORM.INV(E448,'Inputs and Outputs'!C$15,'Inputs and Outputs'!C$16),0)</f>
        <v>104</v>
      </c>
      <c r="G448" s="42">
        <v>101</v>
      </c>
      <c r="H448" s="42">
        <f t="shared" ca="1" si="56"/>
        <v>101</v>
      </c>
      <c r="I448" s="42">
        <f ca="1">IF(H448&gt;'Inputs and Outputs'!C$7,H448-'Inputs and Outputs'!C$7,0)</f>
        <v>1</v>
      </c>
      <c r="J448" s="43">
        <f ca="1">(H448*'Inputs and Outputs'!C$8)-(I448*'Inputs and Outputs'!C$9)</f>
        <v>4015</v>
      </c>
      <c r="M448" s="44">
        <v>446</v>
      </c>
      <c r="N448" s="42" t="s">
        <v>26</v>
      </c>
      <c r="O448" s="42">
        <f t="shared" ca="1" si="57"/>
        <v>0.92126640131997606</v>
      </c>
      <c r="P448" s="42">
        <f ca="1">VLOOKUP(O448,'Inputs and Outputs'!B$24:C$33,2)</f>
        <v>5</v>
      </c>
      <c r="Q448" s="42">
        <f t="shared" ca="1" si="58"/>
        <v>0.22044319712844695</v>
      </c>
      <c r="R448" s="42">
        <f ca="1">ROUND(_xlfn.NORM.INV(Q448,'Inputs and Outputs'!C$17,'Inputs and Outputs'!C$18),0)</f>
        <v>99</v>
      </c>
      <c r="S448" s="42">
        <v>101</v>
      </c>
      <c r="T448" s="42">
        <f t="shared" ca="1" si="59"/>
        <v>99</v>
      </c>
      <c r="U448" s="42">
        <f ca="1">IF(T448&gt;'Inputs and Outputs'!C$7,T448-'Inputs and Outputs'!C$7,0)</f>
        <v>0</v>
      </c>
      <c r="V448" s="43">
        <f ca="1">(T448*'Inputs and Outputs'!C$8)-(U448*'Inputs and Outputs'!C$9)</f>
        <v>3960</v>
      </c>
      <c r="Y448" s="44">
        <v>446</v>
      </c>
      <c r="Z448" s="42" t="s">
        <v>29</v>
      </c>
      <c r="AA448" s="42">
        <f t="shared" ca="1" si="60"/>
        <v>0.8433234224185695</v>
      </c>
      <c r="AB448" s="42">
        <f ca="1">VLOOKUP(AA448,'Inputs and Outputs'!B$24:C$33,2)</f>
        <v>4</v>
      </c>
      <c r="AC448" s="42">
        <f t="shared" ca="1" si="61"/>
        <v>0.2329150523061444</v>
      </c>
      <c r="AD448" s="42">
        <f ca="1">ROUND(_xlfn.NORM.INV(AC448,'Inputs and Outputs'!C$19,'Inputs and Outputs'!C$20),0)</f>
        <v>101</v>
      </c>
      <c r="AE448" s="42">
        <v>101</v>
      </c>
      <c r="AF448" s="42">
        <f t="shared" ca="1" si="62"/>
        <v>101</v>
      </c>
      <c r="AG448" s="42">
        <f ca="1">IF(AF448&gt;'Inputs and Outputs'!C$7,AF448-'Inputs and Outputs'!C$7,0)</f>
        <v>1</v>
      </c>
      <c r="AH448" s="43">
        <f ca="1">(AF448*'Inputs and Outputs'!C$8)-(AG448*'Inputs and Outputs'!C$10)</f>
        <v>3840</v>
      </c>
    </row>
    <row r="449" spans="1:34" x14ac:dyDescent="0.35">
      <c r="A449" s="44">
        <v>447</v>
      </c>
      <c r="B449" s="42" t="s">
        <v>24</v>
      </c>
      <c r="C449" s="42">
        <f t="shared" ca="1" si="54"/>
        <v>0.45336997378528854</v>
      </c>
      <c r="D449" s="42">
        <f ca="1">VLOOKUP(C449,'Inputs and Outputs'!B$24:C$33,2,TRUE)</f>
        <v>2</v>
      </c>
      <c r="E449" s="42">
        <f t="shared" ca="1" si="55"/>
        <v>0.14348514524522116</v>
      </c>
      <c r="F449" s="42">
        <f ca="1">ROUND(_xlfn.NORM.INV(E449,'Inputs and Outputs'!C$15,'Inputs and Outputs'!C$16),0)</f>
        <v>95</v>
      </c>
      <c r="G449" s="42">
        <v>101</v>
      </c>
      <c r="H449" s="42">
        <f t="shared" ca="1" si="56"/>
        <v>95</v>
      </c>
      <c r="I449" s="42">
        <f ca="1">IF(H449&gt;'Inputs and Outputs'!C$7,H449-'Inputs and Outputs'!C$7,0)</f>
        <v>0</v>
      </c>
      <c r="J449" s="43">
        <f ca="1">(H449*'Inputs and Outputs'!C$8)-(I449*'Inputs and Outputs'!C$9)</f>
        <v>3800</v>
      </c>
      <c r="M449" s="44">
        <v>447</v>
      </c>
      <c r="N449" s="42" t="s">
        <v>26</v>
      </c>
      <c r="O449" s="42">
        <f t="shared" ca="1" si="57"/>
        <v>0.38337795815776055</v>
      </c>
      <c r="P449" s="42">
        <f ca="1">VLOOKUP(O449,'Inputs and Outputs'!B$24:C$33,2)</f>
        <v>1</v>
      </c>
      <c r="Q449" s="42">
        <f t="shared" ca="1" si="58"/>
        <v>0.40084113434157997</v>
      </c>
      <c r="R449" s="42">
        <f ca="1">ROUND(_xlfn.NORM.INV(Q449,'Inputs and Outputs'!C$17,'Inputs and Outputs'!C$18),0)</f>
        <v>102</v>
      </c>
      <c r="S449" s="42">
        <v>101</v>
      </c>
      <c r="T449" s="42">
        <f t="shared" ca="1" si="59"/>
        <v>101</v>
      </c>
      <c r="U449" s="42">
        <f ca="1">IF(T449&gt;'Inputs and Outputs'!C$7,T449-'Inputs and Outputs'!C$7,0)</f>
        <v>1</v>
      </c>
      <c r="V449" s="43">
        <f ca="1">(T449*'Inputs and Outputs'!C$8)-(U449*'Inputs and Outputs'!C$9)</f>
        <v>4015</v>
      </c>
      <c r="Y449" s="44">
        <v>447</v>
      </c>
      <c r="Z449" s="42" t="s">
        <v>29</v>
      </c>
      <c r="AA449" s="42">
        <f t="shared" ca="1" si="60"/>
        <v>0.36360028237542652</v>
      </c>
      <c r="AB449" s="42">
        <f ca="1">VLOOKUP(AA449,'Inputs and Outputs'!B$24:C$33,2)</f>
        <v>1</v>
      </c>
      <c r="AC449" s="42">
        <f t="shared" ca="1" si="61"/>
        <v>0.15005656424417402</v>
      </c>
      <c r="AD449" s="42">
        <f ca="1">ROUND(_xlfn.NORM.INV(AC449,'Inputs and Outputs'!C$19,'Inputs and Outputs'!C$20),0)</f>
        <v>100</v>
      </c>
      <c r="AE449" s="42">
        <v>101</v>
      </c>
      <c r="AF449" s="42">
        <f t="shared" ca="1" si="62"/>
        <v>100</v>
      </c>
      <c r="AG449" s="42">
        <f ca="1">IF(AF449&gt;'Inputs and Outputs'!C$7,AF449-'Inputs and Outputs'!C$7,0)</f>
        <v>0</v>
      </c>
      <c r="AH449" s="43">
        <f ca="1">(AF449*'Inputs and Outputs'!C$8)-(AG449*'Inputs and Outputs'!C$10)</f>
        <v>4000</v>
      </c>
    </row>
    <row r="450" spans="1:34" x14ac:dyDescent="0.35">
      <c r="A450" s="44">
        <v>448</v>
      </c>
      <c r="B450" s="42" t="s">
        <v>24</v>
      </c>
      <c r="C450" s="42">
        <f t="shared" ca="1" si="54"/>
        <v>0.54035632600012495</v>
      </c>
      <c r="D450" s="42">
        <f ca="1">VLOOKUP(C450,'Inputs and Outputs'!B$24:C$33,2,TRUE)</f>
        <v>2</v>
      </c>
      <c r="E450" s="42">
        <f t="shared" ca="1" si="55"/>
        <v>0.29421697794929424</v>
      </c>
      <c r="F450" s="42">
        <f ca="1">ROUND(_xlfn.NORM.INV(E450,'Inputs and Outputs'!C$15,'Inputs and Outputs'!C$16),0)</f>
        <v>98</v>
      </c>
      <c r="G450" s="42">
        <v>101</v>
      </c>
      <c r="H450" s="42">
        <f t="shared" ca="1" si="56"/>
        <v>98</v>
      </c>
      <c r="I450" s="42">
        <f ca="1">IF(H450&gt;'Inputs and Outputs'!C$7,H450-'Inputs and Outputs'!C$7,0)</f>
        <v>0</v>
      </c>
      <c r="J450" s="43">
        <f ca="1">(H450*'Inputs and Outputs'!C$8)-(I450*'Inputs and Outputs'!C$9)</f>
        <v>3920</v>
      </c>
      <c r="M450" s="44">
        <v>448</v>
      </c>
      <c r="N450" s="42" t="s">
        <v>26</v>
      </c>
      <c r="O450" s="42">
        <f t="shared" ca="1" si="57"/>
        <v>0.77765072500827448</v>
      </c>
      <c r="P450" s="42">
        <f ca="1">VLOOKUP(O450,'Inputs and Outputs'!B$24:C$33,2)</f>
        <v>4</v>
      </c>
      <c r="Q450" s="42">
        <f t="shared" ca="1" si="58"/>
        <v>0.97344634156778231</v>
      </c>
      <c r="R450" s="42">
        <f ca="1">ROUND(_xlfn.NORM.INV(Q450,'Inputs and Outputs'!C$17,'Inputs and Outputs'!C$18),0)</f>
        <v>113</v>
      </c>
      <c r="S450" s="42">
        <v>101</v>
      </c>
      <c r="T450" s="42">
        <f t="shared" ca="1" si="59"/>
        <v>101</v>
      </c>
      <c r="U450" s="42">
        <f ca="1">IF(T450&gt;'Inputs and Outputs'!C$7,T450-'Inputs and Outputs'!C$7,0)</f>
        <v>1</v>
      </c>
      <c r="V450" s="43">
        <f ca="1">(T450*'Inputs and Outputs'!C$8)-(U450*'Inputs and Outputs'!C$9)</f>
        <v>4015</v>
      </c>
      <c r="Y450" s="44">
        <v>448</v>
      </c>
      <c r="Z450" s="42" t="s">
        <v>29</v>
      </c>
      <c r="AA450" s="42">
        <f t="shared" ca="1" si="60"/>
        <v>0.99571868024963583</v>
      </c>
      <c r="AB450" s="42">
        <f ca="1">VLOOKUP(AA450,'Inputs and Outputs'!B$24:C$33,2)</f>
        <v>9</v>
      </c>
      <c r="AC450" s="42">
        <f t="shared" ca="1" si="61"/>
        <v>0.91148971118780198</v>
      </c>
      <c r="AD450" s="42">
        <f ca="1">ROUND(_xlfn.NORM.INV(AC450,'Inputs and Outputs'!C$19,'Inputs and Outputs'!C$20),0)</f>
        <v>112</v>
      </c>
      <c r="AE450" s="42">
        <v>101</v>
      </c>
      <c r="AF450" s="42">
        <f t="shared" ca="1" si="62"/>
        <v>101</v>
      </c>
      <c r="AG450" s="42">
        <f ca="1">IF(AF450&gt;'Inputs and Outputs'!C$7,AF450-'Inputs and Outputs'!C$7,0)</f>
        <v>1</v>
      </c>
      <c r="AH450" s="43">
        <f ca="1">(AF450*'Inputs and Outputs'!C$8)-(AG450*'Inputs and Outputs'!C$10)</f>
        <v>3840</v>
      </c>
    </row>
    <row r="451" spans="1:34" x14ac:dyDescent="0.35">
      <c r="A451" s="44">
        <v>449</v>
      </c>
      <c r="B451" s="42" t="s">
        <v>24</v>
      </c>
      <c r="C451" s="42">
        <f t="shared" ca="1" si="54"/>
        <v>0.31321587700942755</v>
      </c>
      <c r="D451" s="42">
        <f ca="1">VLOOKUP(C451,'Inputs and Outputs'!B$24:C$33,2,TRUE)</f>
        <v>1</v>
      </c>
      <c r="E451" s="42">
        <f t="shared" ca="1" si="55"/>
        <v>0.52317903452848258</v>
      </c>
      <c r="F451" s="42">
        <f ca="1">ROUND(_xlfn.NORM.INV(E451,'Inputs and Outputs'!C$15,'Inputs and Outputs'!C$16),0)</f>
        <v>101</v>
      </c>
      <c r="G451" s="42">
        <v>101</v>
      </c>
      <c r="H451" s="42">
        <f t="shared" ca="1" si="56"/>
        <v>101</v>
      </c>
      <c r="I451" s="42">
        <f ca="1">IF(H451&gt;'Inputs and Outputs'!C$7,H451-'Inputs and Outputs'!C$7,0)</f>
        <v>1</v>
      </c>
      <c r="J451" s="43">
        <f ca="1">(H451*'Inputs and Outputs'!C$8)-(I451*'Inputs and Outputs'!C$9)</f>
        <v>4015</v>
      </c>
      <c r="M451" s="44">
        <v>449</v>
      </c>
      <c r="N451" s="42" t="s">
        <v>26</v>
      </c>
      <c r="O451" s="42">
        <f t="shared" ca="1" si="57"/>
        <v>0.89788024838358249</v>
      </c>
      <c r="P451" s="42">
        <f ca="1">VLOOKUP(O451,'Inputs and Outputs'!B$24:C$33,2)</f>
        <v>5</v>
      </c>
      <c r="Q451" s="42">
        <f t="shared" ca="1" si="58"/>
        <v>0.14666989438912992</v>
      </c>
      <c r="R451" s="42">
        <f ca="1">ROUND(_xlfn.NORM.INV(Q451,'Inputs and Outputs'!C$17,'Inputs and Outputs'!C$18),0)</f>
        <v>98</v>
      </c>
      <c r="S451" s="42">
        <v>101</v>
      </c>
      <c r="T451" s="42">
        <f t="shared" ca="1" si="59"/>
        <v>98</v>
      </c>
      <c r="U451" s="42">
        <f ca="1">IF(T451&gt;'Inputs and Outputs'!C$7,T451-'Inputs and Outputs'!C$7,0)</f>
        <v>0</v>
      </c>
      <c r="V451" s="43">
        <f ca="1">(T451*'Inputs and Outputs'!C$8)-(U451*'Inputs and Outputs'!C$9)</f>
        <v>3920</v>
      </c>
      <c r="Y451" s="44">
        <v>449</v>
      </c>
      <c r="Z451" s="42" t="s">
        <v>29</v>
      </c>
      <c r="AA451" s="42">
        <f t="shared" ca="1" si="60"/>
        <v>0.46240466612865794</v>
      </c>
      <c r="AB451" s="42">
        <f ca="1">VLOOKUP(AA451,'Inputs and Outputs'!B$24:C$33,2)</f>
        <v>2</v>
      </c>
      <c r="AC451" s="42">
        <f t="shared" ca="1" si="61"/>
        <v>0.9264608016998479</v>
      </c>
      <c r="AD451" s="42">
        <f ca="1">ROUND(_xlfn.NORM.INV(AC451,'Inputs and Outputs'!C$19,'Inputs and Outputs'!C$20),0)</f>
        <v>112</v>
      </c>
      <c r="AE451" s="42">
        <v>101</v>
      </c>
      <c r="AF451" s="42">
        <f t="shared" ca="1" si="62"/>
        <v>101</v>
      </c>
      <c r="AG451" s="42">
        <f ca="1">IF(AF451&gt;'Inputs and Outputs'!C$7,AF451-'Inputs and Outputs'!C$7,0)</f>
        <v>1</v>
      </c>
      <c r="AH451" s="43">
        <f ca="1">(AF451*'Inputs and Outputs'!C$8)-(AG451*'Inputs and Outputs'!C$10)</f>
        <v>3840</v>
      </c>
    </row>
    <row r="452" spans="1:34" x14ac:dyDescent="0.35">
      <c r="A452" s="44">
        <v>450</v>
      </c>
      <c r="B452" s="42" t="s">
        <v>24</v>
      </c>
      <c r="C452" s="42">
        <f t="shared" ref="C452:C502" ca="1" si="63">RAND()</f>
        <v>0.48430646965976265</v>
      </c>
      <c r="D452" s="42">
        <f ca="1">VLOOKUP(C452,'Inputs and Outputs'!B$24:C$33,2,TRUE)</f>
        <v>2</v>
      </c>
      <c r="E452" s="42">
        <f t="shared" ref="E452:E502" ca="1" si="64">RAND()</f>
        <v>0.31742283921651293</v>
      </c>
      <c r="F452" s="42">
        <f ca="1">ROUND(_xlfn.NORM.INV(E452,'Inputs and Outputs'!C$15,'Inputs and Outputs'!C$16),0)</f>
        <v>98</v>
      </c>
      <c r="G452" s="42">
        <v>101</v>
      </c>
      <c r="H452" s="42">
        <f t="shared" ref="H452:H502" ca="1" si="65">MIN(F452,G452)</f>
        <v>98</v>
      </c>
      <c r="I452" s="42">
        <f ca="1">IF(H452&gt;'Inputs and Outputs'!C$7,H452-'Inputs and Outputs'!C$7,0)</f>
        <v>0</v>
      </c>
      <c r="J452" s="43">
        <f ca="1">(H452*'Inputs and Outputs'!C$8)-(I452*'Inputs and Outputs'!C$9)</f>
        <v>3920</v>
      </c>
      <c r="M452" s="44">
        <v>450</v>
      </c>
      <c r="N452" s="42" t="s">
        <v>26</v>
      </c>
      <c r="O452" s="42">
        <f t="shared" ref="O452:O502" ca="1" si="66">RAND()</f>
        <v>0.97534228956868585</v>
      </c>
      <c r="P452" s="42">
        <f ca="1">VLOOKUP(O452,'Inputs and Outputs'!B$24:C$33,2)</f>
        <v>7</v>
      </c>
      <c r="Q452" s="42">
        <f t="shared" ref="Q452:Q502" ca="1" si="67">RAND()</f>
        <v>0.32656726694696825</v>
      </c>
      <c r="R452" s="42">
        <f ca="1">ROUND(_xlfn.NORM.INV(Q452,'Inputs and Outputs'!C$17,'Inputs and Outputs'!C$18),0)</f>
        <v>101</v>
      </c>
      <c r="S452" s="42">
        <v>101</v>
      </c>
      <c r="T452" s="42">
        <f t="shared" ref="T452:T502" ca="1" si="68">MIN(R452:S452)</f>
        <v>101</v>
      </c>
      <c r="U452" s="42">
        <f ca="1">IF(T452&gt;'Inputs and Outputs'!C$7,T452-'Inputs and Outputs'!C$7,0)</f>
        <v>1</v>
      </c>
      <c r="V452" s="43">
        <f ca="1">(T452*'Inputs and Outputs'!C$8)-(U452*'Inputs and Outputs'!C$9)</f>
        <v>4015</v>
      </c>
      <c r="Y452" s="44">
        <v>450</v>
      </c>
      <c r="Z452" s="42" t="s">
        <v>29</v>
      </c>
      <c r="AA452" s="42">
        <f t="shared" ref="AA452:AA502" ca="1" si="69">RAND()</f>
        <v>0.40975904561012799</v>
      </c>
      <c r="AB452" s="42">
        <f ca="1">VLOOKUP(AA452,'Inputs and Outputs'!B$24:C$33,2)</f>
        <v>2</v>
      </c>
      <c r="AC452" s="42">
        <f t="shared" ref="AC452:AC502" ca="1" si="70">RAND()</f>
        <v>0.75272954967997585</v>
      </c>
      <c r="AD452" s="42">
        <f ca="1">ROUND(_xlfn.NORM.INV(AC452,'Inputs and Outputs'!C$19,'Inputs and Outputs'!C$20),0)</f>
        <v>108</v>
      </c>
      <c r="AE452" s="42">
        <v>101</v>
      </c>
      <c r="AF452" s="42">
        <f t="shared" ref="AF452:AF502" ca="1" si="71">MIN(AD452:AE452)</f>
        <v>101</v>
      </c>
      <c r="AG452" s="42">
        <f ca="1">IF(AF452&gt;'Inputs and Outputs'!C$7,AF452-'Inputs and Outputs'!C$7,0)</f>
        <v>1</v>
      </c>
      <c r="AH452" s="43">
        <f ca="1">(AF452*'Inputs and Outputs'!C$8)-(AG452*'Inputs and Outputs'!C$10)</f>
        <v>3840</v>
      </c>
    </row>
    <row r="453" spans="1:34" x14ac:dyDescent="0.35">
      <c r="A453" s="44">
        <v>451</v>
      </c>
      <c r="B453" s="42" t="s">
        <v>24</v>
      </c>
      <c r="C453" s="42">
        <f t="shared" ca="1" si="63"/>
        <v>3.4053929892559398E-2</v>
      </c>
      <c r="D453" s="42">
        <f ca="1">VLOOKUP(C453,'Inputs and Outputs'!B$24:C$33,2,TRUE)</f>
        <v>0</v>
      </c>
      <c r="E453" s="42">
        <f t="shared" ca="1" si="64"/>
        <v>0.24912348937966189</v>
      </c>
      <c r="F453" s="42">
        <f ca="1">ROUND(_xlfn.NORM.INV(E453,'Inputs and Outputs'!C$15,'Inputs and Outputs'!C$16),0)</f>
        <v>97</v>
      </c>
      <c r="G453" s="42">
        <v>101</v>
      </c>
      <c r="H453" s="42">
        <f t="shared" ca="1" si="65"/>
        <v>97</v>
      </c>
      <c r="I453" s="42">
        <f ca="1">IF(H453&gt;'Inputs and Outputs'!C$7,H453-'Inputs and Outputs'!C$7,0)</f>
        <v>0</v>
      </c>
      <c r="J453" s="43">
        <f ca="1">(H453*'Inputs and Outputs'!C$8)-(I453*'Inputs and Outputs'!C$9)</f>
        <v>3880</v>
      </c>
      <c r="M453" s="44">
        <v>451</v>
      </c>
      <c r="N453" s="42" t="s">
        <v>26</v>
      </c>
      <c r="O453" s="42">
        <f t="shared" ca="1" si="66"/>
        <v>0.75414143218943885</v>
      </c>
      <c r="P453" s="42">
        <f ca="1">VLOOKUP(O453,'Inputs and Outputs'!B$24:C$33,2)</f>
        <v>3</v>
      </c>
      <c r="Q453" s="42">
        <f t="shared" ca="1" si="67"/>
        <v>0.1856764673209641</v>
      </c>
      <c r="R453" s="42">
        <f ca="1">ROUND(_xlfn.NORM.INV(Q453,'Inputs and Outputs'!C$17,'Inputs and Outputs'!C$18),0)</f>
        <v>99</v>
      </c>
      <c r="S453" s="42">
        <v>101</v>
      </c>
      <c r="T453" s="42">
        <f t="shared" ca="1" si="68"/>
        <v>99</v>
      </c>
      <c r="U453" s="42">
        <f ca="1">IF(T453&gt;'Inputs and Outputs'!C$7,T453-'Inputs and Outputs'!C$7,0)</f>
        <v>0</v>
      </c>
      <c r="V453" s="43">
        <f ca="1">(T453*'Inputs and Outputs'!C$8)-(U453*'Inputs and Outputs'!C$9)</f>
        <v>3960</v>
      </c>
      <c r="Y453" s="44">
        <v>451</v>
      </c>
      <c r="Z453" s="42" t="s">
        <v>29</v>
      </c>
      <c r="AA453" s="42">
        <f t="shared" ca="1" si="69"/>
        <v>6.4229028149388911E-2</v>
      </c>
      <c r="AB453" s="42">
        <f ca="1">VLOOKUP(AA453,'Inputs and Outputs'!B$24:C$33,2)</f>
        <v>0</v>
      </c>
      <c r="AC453" s="42">
        <f t="shared" ca="1" si="70"/>
        <v>0.20517657073538742</v>
      </c>
      <c r="AD453" s="42">
        <f ca="1">ROUND(_xlfn.NORM.INV(AC453,'Inputs and Outputs'!C$19,'Inputs and Outputs'!C$20),0)</f>
        <v>101</v>
      </c>
      <c r="AE453" s="42">
        <v>101</v>
      </c>
      <c r="AF453" s="42">
        <f t="shared" ca="1" si="71"/>
        <v>101</v>
      </c>
      <c r="AG453" s="42">
        <f ca="1">IF(AF453&gt;'Inputs and Outputs'!C$7,AF453-'Inputs and Outputs'!C$7,0)</f>
        <v>1</v>
      </c>
      <c r="AH453" s="43">
        <f ca="1">(AF453*'Inputs and Outputs'!C$8)-(AG453*'Inputs and Outputs'!C$10)</f>
        <v>3840</v>
      </c>
    </row>
    <row r="454" spans="1:34" x14ac:dyDescent="0.35">
      <c r="A454" s="44">
        <v>452</v>
      </c>
      <c r="B454" s="42" t="s">
        <v>24</v>
      </c>
      <c r="C454" s="42">
        <f t="shared" ca="1" si="63"/>
        <v>0.55452708872591838</v>
      </c>
      <c r="D454" s="42">
        <f ca="1">VLOOKUP(C454,'Inputs and Outputs'!B$24:C$33,2,TRUE)</f>
        <v>2</v>
      </c>
      <c r="E454" s="42">
        <f t="shared" ca="1" si="64"/>
        <v>0.19074376772150248</v>
      </c>
      <c r="F454" s="42">
        <f ca="1">ROUND(_xlfn.NORM.INV(E454,'Inputs and Outputs'!C$15,'Inputs and Outputs'!C$16),0)</f>
        <v>96</v>
      </c>
      <c r="G454" s="42">
        <v>101</v>
      </c>
      <c r="H454" s="42">
        <f t="shared" ca="1" si="65"/>
        <v>96</v>
      </c>
      <c r="I454" s="42">
        <f ca="1">IF(H454&gt;'Inputs and Outputs'!C$7,H454-'Inputs and Outputs'!C$7,0)</f>
        <v>0</v>
      </c>
      <c r="J454" s="43">
        <f ca="1">(H454*'Inputs and Outputs'!C$8)-(I454*'Inputs and Outputs'!C$9)</f>
        <v>3840</v>
      </c>
      <c r="M454" s="44">
        <v>452</v>
      </c>
      <c r="N454" s="42" t="s">
        <v>26</v>
      </c>
      <c r="O454" s="42">
        <f t="shared" ca="1" si="66"/>
        <v>0.31422742297182926</v>
      </c>
      <c r="P454" s="42">
        <f ca="1">VLOOKUP(O454,'Inputs and Outputs'!B$24:C$33,2)</f>
        <v>1</v>
      </c>
      <c r="Q454" s="42">
        <f t="shared" ca="1" si="67"/>
        <v>0.90592409763540438</v>
      </c>
      <c r="R454" s="42">
        <f ca="1">ROUND(_xlfn.NORM.INV(Q454,'Inputs and Outputs'!C$17,'Inputs and Outputs'!C$18),0)</f>
        <v>110</v>
      </c>
      <c r="S454" s="42">
        <v>101</v>
      </c>
      <c r="T454" s="42">
        <f t="shared" ca="1" si="68"/>
        <v>101</v>
      </c>
      <c r="U454" s="42">
        <f ca="1">IF(T454&gt;'Inputs and Outputs'!C$7,T454-'Inputs and Outputs'!C$7,0)</f>
        <v>1</v>
      </c>
      <c r="V454" s="43">
        <f ca="1">(T454*'Inputs and Outputs'!C$8)-(U454*'Inputs and Outputs'!C$9)</f>
        <v>4015</v>
      </c>
      <c r="Y454" s="44">
        <v>452</v>
      </c>
      <c r="Z454" s="42" t="s">
        <v>29</v>
      </c>
      <c r="AA454" s="42">
        <f t="shared" ca="1" si="69"/>
        <v>0.62974558111321544</v>
      </c>
      <c r="AB454" s="42">
        <f ca="1">VLOOKUP(AA454,'Inputs and Outputs'!B$24:C$33,2)</f>
        <v>3</v>
      </c>
      <c r="AC454" s="42">
        <f t="shared" ca="1" si="70"/>
        <v>0.49418365929539654</v>
      </c>
      <c r="AD454" s="42">
        <f ca="1">ROUND(_xlfn.NORM.INV(AC454,'Inputs and Outputs'!C$19,'Inputs and Outputs'!C$20),0)</f>
        <v>105</v>
      </c>
      <c r="AE454" s="42">
        <v>101</v>
      </c>
      <c r="AF454" s="42">
        <f t="shared" ca="1" si="71"/>
        <v>101</v>
      </c>
      <c r="AG454" s="42">
        <f ca="1">IF(AF454&gt;'Inputs and Outputs'!C$7,AF454-'Inputs and Outputs'!C$7,0)</f>
        <v>1</v>
      </c>
      <c r="AH454" s="43">
        <f ca="1">(AF454*'Inputs and Outputs'!C$8)-(AG454*'Inputs and Outputs'!C$10)</f>
        <v>3840</v>
      </c>
    </row>
    <row r="455" spans="1:34" x14ac:dyDescent="0.35">
      <c r="A455" s="44">
        <v>453</v>
      </c>
      <c r="B455" s="42" t="s">
        <v>24</v>
      </c>
      <c r="C455" s="42">
        <f t="shared" ca="1" si="63"/>
        <v>0.29324579471076662</v>
      </c>
      <c r="D455" s="42">
        <f ca="1">VLOOKUP(C455,'Inputs and Outputs'!B$24:C$33,2,TRUE)</f>
        <v>1</v>
      </c>
      <c r="E455" s="42">
        <f t="shared" ca="1" si="64"/>
        <v>0.18951319571363556</v>
      </c>
      <c r="F455" s="42">
        <f ca="1">ROUND(_xlfn.NORM.INV(E455,'Inputs and Outputs'!C$15,'Inputs and Outputs'!C$16),0)</f>
        <v>96</v>
      </c>
      <c r="G455" s="42">
        <v>101</v>
      </c>
      <c r="H455" s="42">
        <f t="shared" ca="1" si="65"/>
        <v>96</v>
      </c>
      <c r="I455" s="42">
        <f ca="1">IF(H455&gt;'Inputs and Outputs'!C$7,H455-'Inputs and Outputs'!C$7,0)</f>
        <v>0</v>
      </c>
      <c r="J455" s="43">
        <f ca="1">(H455*'Inputs and Outputs'!C$8)-(I455*'Inputs and Outputs'!C$9)</f>
        <v>3840</v>
      </c>
      <c r="M455" s="44">
        <v>453</v>
      </c>
      <c r="N455" s="42" t="s">
        <v>26</v>
      </c>
      <c r="O455" s="42">
        <f t="shared" ca="1" si="66"/>
        <v>0.63356743811386507</v>
      </c>
      <c r="P455" s="42">
        <f ca="1">VLOOKUP(O455,'Inputs and Outputs'!B$24:C$33,2)</f>
        <v>3</v>
      </c>
      <c r="Q455" s="42">
        <f t="shared" ca="1" si="67"/>
        <v>0.16974377267530771</v>
      </c>
      <c r="R455" s="42">
        <f ca="1">ROUND(_xlfn.NORM.INV(Q455,'Inputs and Outputs'!C$17,'Inputs and Outputs'!C$18),0)</f>
        <v>98</v>
      </c>
      <c r="S455" s="42">
        <v>101</v>
      </c>
      <c r="T455" s="42">
        <f t="shared" ca="1" si="68"/>
        <v>98</v>
      </c>
      <c r="U455" s="42">
        <f ca="1">IF(T455&gt;'Inputs and Outputs'!C$7,T455-'Inputs and Outputs'!C$7,0)</f>
        <v>0</v>
      </c>
      <c r="V455" s="43">
        <f ca="1">(T455*'Inputs and Outputs'!C$8)-(U455*'Inputs and Outputs'!C$9)</f>
        <v>3920</v>
      </c>
      <c r="Y455" s="44">
        <v>453</v>
      </c>
      <c r="Z455" s="42" t="s">
        <v>29</v>
      </c>
      <c r="AA455" s="42">
        <f t="shared" ca="1" si="69"/>
        <v>0.31520830701984992</v>
      </c>
      <c r="AB455" s="42">
        <f ca="1">VLOOKUP(AA455,'Inputs and Outputs'!B$24:C$33,2)</f>
        <v>1</v>
      </c>
      <c r="AC455" s="42">
        <f t="shared" ca="1" si="70"/>
        <v>0.12964626144813574</v>
      </c>
      <c r="AD455" s="42">
        <f ca="1">ROUND(_xlfn.NORM.INV(AC455,'Inputs and Outputs'!C$19,'Inputs and Outputs'!C$20),0)</f>
        <v>99</v>
      </c>
      <c r="AE455" s="42">
        <v>101</v>
      </c>
      <c r="AF455" s="42">
        <f t="shared" ca="1" si="71"/>
        <v>99</v>
      </c>
      <c r="AG455" s="42">
        <f ca="1">IF(AF455&gt;'Inputs and Outputs'!C$7,AF455-'Inputs and Outputs'!C$7,0)</f>
        <v>0</v>
      </c>
      <c r="AH455" s="43">
        <f ca="1">(AF455*'Inputs and Outputs'!C$8)-(AG455*'Inputs and Outputs'!C$10)</f>
        <v>3960</v>
      </c>
    </row>
    <row r="456" spans="1:34" x14ac:dyDescent="0.35">
      <c r="A456" s="44">
        <v>454</v>
      </c>
      <c r="B456" s="42" t="s">
        <v>24</v>
      </c>
      <c r="C456" s="42">
        <f t="shared" ca="1" si="63"/>
        <v>7.3851016109559464E-2</v>
      </c>
      <c r="D456" s="42">
        <f ca="1">VLOOKUP(C456,'Inputs and Outputs'!B$24:C$33,2,TRUE)</f>
        <v>0</v>
      </c>
      <c r="E456" s="42">
        <f t="shared" ca="1" si="64"/>
        <v>0.51366217848069573</v>
      </c>
      <c r="F456" s="42">
        <f ca="1">ROUND(_xlfn.NORM.INV(E456,'Inputs and Outputs'!C$15,'Inputs and Outputs'!C$16),0)</f>
        <v>101</v>
      </c>
      <c r="G456" s="42">
        <v>101</v>
      </c>
      <c r="H456" s="42">
        <f t="shared" ca="1" si="65"/>
        <v>101</v>
      </c>
      <c r="I456" s="42">
        <f ca="1">IF(H456&gt;'Inputs and Outputs'!C$7,H456-'Inputs and Outputs'!C$7,0)</f>
        <v>1</v>
      </c>
      <c r="J456" s="43">
        <f ca="1">(H456*'Inputs and Outputs'!C$8)-(I456*'Inputs and Outputs'!C$9)</f>
        <v>4015</v>
      </c>
      <c r="M456" s="44">
        <v>454</v>
      </c>
      <c r="N456" s="42" t="s">
        <v>26</v>
      </c>
      <c r="O456" s="42">
        <f t="shared" ca="1" si="66"/>
        <v>0.4104587531490409</v>
      </c>
      <c r="P456" s="42">
        <f ca="1">VLOOKUP(O456,'Inputs and Outputs'!B$24:C$33,2)</f>
        <v>2</v>
      </c>
      <c r="Q456" s="42">
        <f t="shared" ca="1" si="67"/>
        <v>2.6623042967683364E-2</v>
      </c>
      <c r="R456" s="42">
        <f ca="1">ROUND(_xlfn.NORM.INV(Q456,'Inputs and Outputs'!C$17,'Inputs and Outputs'!C$18),0)</f>
        <v>93</v>
      </c>
      <c r="S456" s="42">
        <v>101</v>
      </c>
      <c r="T456" s="42">
        <f t="shared" ca="1" si="68"/>
        <v>93</v>
      </c>
      <c r="U456" s="42">
        <f ca="1">IF(T456&gt;'Inputs and Outputs'!C$7,T456-'Inputs and Outputs'!C$7,0)</f>
        <v>0</v>
      </c>
      <c r="V456" s="43">
        <f ca="1">(T456*'Inputs and Outputs'!C$8)-(U456*'Inputs and Outputs'!C$9)</f>
        <v>3720</v>
      </c>
      <c r="Y456" s="44">
        <v>454</v>
      </c>
      <c r="Z456" s="42" t="s">
        <v>29</v>
      </c>
      <c r="AA456" s="42">
        <f t="shared" ca="1" si="69"/>
        <v>0.88637987847562683</v>
      </c>
      <c r="AB456" s="42">
        <f ca="1">VLOOKUP(AA456,'Inputs and Outputs'!B$24:C$33,2)</f>
        <v>5</v>
      </c>
      <c r="AC456" s="42">
        <f t="shared" ca="1" si="70"/>
        <v>0.54704841876466792</v>
      </c>
      <c r="AD456" s="42">
        <f ca="1">ROUND(_xlfn.NORM.INV(AC456,'Inputs and Outputs'!C$19,'Inputs and Outputs'!C$20),0)</f>
        <v>106</v>
      </c>
      <c r="AE456" s="42">
        <v>101</v>
      </c>
      <c r="AF456" s="42">
        <f t="shared" ca="1" si="71"/>
        <v>101</v>
      </c>
      <c r="AG456" s="42">
        <f ca="1">IF(AF456&gt;'Inputs and Outputs'!C$7,AF456-'Inputs and Outputs'!C$7,0)</f>
        <v>1</v>
      </c>
      <c r="AH456" s="43">
        <f ca="1">(AF456*'Inputs and Outputs'!C$8)-(AG456*'Inputs and Outputs'!C$10)</f>
        <v>3840</v>
      </c>
    </row>
    <row r="457" spans="1:34" x14ac:dyDescent="0.35">
      <c r="A457" s="44">
        <v>455</v>
      </c>
      <c r="B457" s="42" t="s">
        <v>24</v>
      </c>
      <c r="C457" s="42">
        <f t="shared" ca="1" si="63"/>
        <v>0.8709139622527593</v>
      </c>
      <c r="D457" s="42">
        <f ca="1">VLOOKUP(C457,'Inputs and Outputs'!B$24:C$33,2,TRUE)</f>
        <v>5</v>
      </c>
      <c r="E457" s="42">
        <f t="shared" ca="1" si="64"/>
        <v>0.41653193425881119</v>
      </c>
      <c r="F457" s="42">
        <f ca="1">ROUND(_xlfn.NORM.INV(E457,'Inputs and Outputs'!C$15,'Inputs and Outputs'!C$16),0)</f>
        <v>100</v>
      </c>
      <c r="G457" s="42">
        <v>101</v>
      </c>
      <c r="H457" s="42">
        <f t="shared" ca="1" si="65"/>
        <v>100</v>
      </c>
      <c r="I457" s="42">
        <f ca="1">IF(H457&gt;'Inputs and Outputs'!C$7,H457-'Inputs and Outputs'!C$7,0)</f>
        <v>0</v>
      </c>
      <c r="J457" s="43">
        <f ca="1">(H457*'Inputs and Outputs'!C$8)-(I457*'Inputs and Outputs'!C$9)</f>
        <v>4000</v>
      </c>
      <c r="M457" s="44">
        <v>455</v>
      </c>
      <c r="N457" s="42" t="s">
        <v>26</v>
      </c>
      <c r="O457" s="42">
        <f t="shared" ca="1" si="66"/>
        <v>4.4503280721589822E-2</v>
      </c>
      <c r="P457" s="42">
        <f ca="1">VLOOKUP(O457,'Inputs and Outputs'!B$24:C$33,2)</f>
        <v>0</v>
      </c>
      <c r="Q457" s="42">
        <f t="shared" ca="1" si="67"/>
        <v>0.75664148662387243</v>
      </c>
      <c r="R457" s="42">
        <f ca="1">ROUND(_xlfn.NORM.INV(Q457,'Inputs and Outputs'!C$17,'Inputs and Outputs'!C$18),0)</f>
        <v>106</v>
      </c>
      <c r="S457" s="42">
        <v>101</v>
      </c>
      <c r="T457" s="42">
        <f t="shared" ca="1" si="68"/>
        <v>101</v>
      </c>
      <c r="U457" s="42">
        <f ca="1">IF(T457&gt;'Inputs and Outputs'!C$7,T457-'Inputs and Outputs'!C$7,0)</f>
        <v>1</v>
      </c>
      <c r="V457" s="43">
        <f ca="1">(T457*'Inputs and Outputs'!C$8)-(U457*'Inputs and Outputs'!C$9)</f>
        <v>4015</v>
      </c>
      <c r="Y457" s="44">
        <v>455</v>
      </c>
      <c r="Z457" s="42" t="s">
        <v>29</v>
      </c>
      <c r="AA457" s="42">
        <f t="shared" ca="1" si="69"/>
        <v>0.91590822727406207</v>
      </c>
      <c r="AB457" s="42">
        <f ca="1">VLOOKUP(AA457,'Inputs and Outputs'!B$24:C$33,2)</f>
        <v>5</v>
      </c>
      <c r="AC457" s="42">
        <f t="shared" ca="1" si="70"/>
        <v>0.636475418762808</v>
      </c>
      <c r="AD457" s="42">
        <f ca="1">ROUND(_xlfn.NORM.INV(AC457,'Inputs and Outputs'!C$19,'Inputs and Outputs'!C$20),0)</f>
        <v>107</v>
      </c>
      <c r="AE457" s="42">
        <v>101</v>
      </c>
      <c r="AF457" s="42">
        <f t="shared" ca="1" si="71"/>
        <v>101</v>
      </c>
      <c r="AG457" s="42">
        <f ca="1">IF(AF457&gt;'Inputs and Outputs'!C$7,AF457-'Inputs and Outputs'!C$7,0)</f>
        <v>1</v>
      </c>
      <c r="AH457" s="43">
        <f ca="1">(AF457*'Inputs and Outputs'!C$8)-(AG457*'Inputs and Outputs'!C$10)</f>
        <v>3840</v>
      </c>
    </row>
    <row r="458" spans="1:34" x14ac:dyDescent="0.35">
      <c r="A458" s="44">
        <v>456</v>
      </c>
      <c r="B458" s="42" t="s">
        <v>24</v>
      </c>
      <c r="C458" s="42">
        <f t="shared" ca="1" si="63"/>
        <v>8.2846023784710177E-2</v>
      </c>
      <c r="D458" s="42">
        <f ca="1">VLOOKUP(C458,'Inputs and Outputs'!B$24:C$33,2,TRUE)</f>
        <v>0</v>
      </c>
      <c r="E458" s="42">
        <f t="shared" ca="1" si="64"/>
        <v>0.79965779755861377</v>
      </c>
      <c r="F458" s="42">
        <f ca="1">ROUND(_xlfn.NORM.INV(E458,'Inputs and Outputs'!C$15,'Inputs and Outputs'!C$16),0)</f>
        <v>106</v>
      </c>
      <c r="G458" s="42">
        <v>101</v>
      </c>
      <c r="H458" s="42">
        <f t="shared" ca="1" si="65"/>
        <v>101</v>
      </c>
      <c r="I458" s="42">
        <f ca="1">IF(H458&gt;'Inputs and Outputs'!C$7,H458-'Inputs and Outputs'!C$7,0)</f>
        <v>1</v>
      </c>
      <c r="J458" s="43">
        <f ca="1">(H458*'Inputs and Outputs'!C$8)-(I458*'Inputs and Outputs'!C$9)</f>
        <v>4015</v>
      </c>
      <c r="M458" s="44">
        <v>456</v>
      </c>
      <c r="N458" s="42" t="s">
        <v>26</v>
      </c>
      <c r="O458" s="42">
        <f t="shared" ca="1" si="66"/>
        <v>0.71812974879194968</v>
      </c>
      <c r="P458" s="42">
        <f ca="1">VLOOKUP(O458,'Inputs and Outputs'!B$24:C$33,2)</f>
        <v>3</v>
      </c>
      <c r="Q458" s="42">
        <f t="shared" ca="1" si="67"/>
        <v>0.15389406806069428</v>
      </c>
      <c r="R458" s="42">
        <f ca="1">ROUND(_xlfn.NORM.INV(Q458,'Inputs and Outputs'!C$17,'Inputs and Outputs'!C$18),0)</f>
        <v>98</v>
      </c>
      <c r="S458" s="42">
        <v>101</v>
      </c>
      <c r="T458" s="42">
        <f t="shared" ca="1" si="68"/>
        <v>98</v>
      </c>
      <c r="U458" s="42">
        <f ca="1">IF(T458&gt;'Inputs and Outputs'!C$7,T458-'Inputs and Outputs'!C$7,0)</f>
        <v>0</v>
      </c>
      <c r="V458" s="43">
        <f ca="1">(T458*'Inputs and Outputs'!C$8)-(U458*'Inputs and Outputs'!C$9)</f>
        <v>3920</v>
      </c>
      <c r="Y458" s="44">
        <v>456</v>
      </c>
      <c r="Z458" s="42" t="s">
        <v>29</v>
      </c>
      <c r="AA458" s="42">
        <f t="shared" ca="1" si="69"/>
        <v>0.14628093678201171</v>
      </c>
      <c r="AB458" s="42">
        <f ca="1">VLOOKUP(AA458,'Inputs and Outputs'!B$24:C$33,2)</f>
        <v>0</v>
      </c>
      <c r="AC458" s="42">
        <f t="shared" ca="1" si="70"/>
        <v>7.3484838372014805E-2</v>
      </c>
      <c r="AD458" s="42">
        <f ca="1">ROUND(_xlfn.NORM.INV(AC458,'Inputs and Outputs'!C$19,'Inputs and Outputs'!C$20),0)</f>
        <v>98</v>
      </c>
      <c r="AE458" s="42">
        <v>101</v>
      </c>
      <c r="AF458" s="42">
        <f t="shared" ca="1" si="71"/>
        <v>98</v>
      </c>
      <c r="AG458" s="42">
        <f ca="1">IF(AF458&gt;'Inputs and Outputs'!C$7,AF458-'Inputs and Outputs'!C$7,0)</f>
        <v>0</v>
      </c>
      <c r="AH458" s="43">
        <f ca="1">(AF458*'Inputs and Outputs'!C$8)-(AG458*'Inputs and Outputs'!C$10)</f>
        <v>3920</v>
      </c>
    </row>
    <row r="459" spans="1:34" x14ac:dyDescent="0.35">
      <c r="A459" s="44">
        <v>457</v>
      </c>
      <c r="B459" s="42" t="s">
        <v>24</v>
      </c>
      <c r="C459" s="42">
        <f t="shared" ca="1" si="63"/>
        <v>0.47495474525242265</v>
      </c>
      <c r="D459" s="42">
        <f ca="1">VLOOKUP(C459,'Inputs and Outputs'!B$24:C$33,2,TRUE)</f>
        <v>2</v>
      </c>
      <c r="E459" s="42">
        <f t="shared" ca="1" si="64"/>
        <v>0.58425960254782905</v>
      </c>
      <c r="F459" s="42">
        <f ca="1">ROUND(_xlfn.NORM.INV(E459,'Inputs and Outputs'!C$15,'Inputs and Outputs'!C$16),0)</f>
        <v>102</v>
      </c>
      <c r="G459" s="42">
        <v>101</v>
      </c>
      <c r="H459" s="42">
        <f t="shared" ca="1" si="65"/>
        <v>101</v>
      </c>
      <c r="I459" s="42">
        <f ca="1">IF(H459&gt;'Inputs and Outputs'!C$7,H459-'Inputs and Outputs'!C$7,0)</f>
        <v>1</v>
      </c>
      <c r="J459" s="43">
        <f ca="1">(H459*'Inputs and Outputs'!C$8)-(I459*'Inputs and Outputs'!C$9)</f>
        <v>4015</v>
      </c>
      <c r="M459" s="44">
        <v>457</v>
      </c>
      <c r="N459" s="42" t="s">
        <v>26</v>
      </c>
      <c r="O459" s="42">
        <f t="shared" ca="1" si="66"/>
        <v>0.29415770505090688</v>
      </c>
      <c r="P459" s="42">
        <f ca="1">VLOOKUP(O459,'Inputs and Outputs'!B$24:C$33,2)</f>
        <v>1</v>
      </c>
      <c r="Q459" s="42">
        <f t="shared" ca="1" si="67"/>
        <v>0.15864622829883834</v>
      </c>
      <c r="R459" s="42">
        <f ca="1">ROUND(_xlfn.NORM.INV(Q459,'Inputs and Outputs'!C$17,'Inputs and Outputs'!C$18),0)</f>
        <v>98</v>
      </c>
      <c r="S459" s="42">
        <v>101</v>
      </c>
      <c r="T459" s="42">
        <f t="shared" ca="1" si="68"/>
        <v>98</v>
      </c>
      <c r="U459" s="42">
        <f ca="1">IF(T459&gt;'Inputs and Outputs'!C$7,T459-'Inputs and Outputs'!C$7,0)</f>
        <v>0</v>
      </c>
      <c r="V459" s="43">
        <f ca="1">(T459*'Inputs and Outputs'!C$8)-(U459*'Inputs and Outputs'!C$9)</f>
        <v>3920</v>
      </c>
      <c r="Y459" s="44">
        <v>457</v>
      </c>
      <c r="Z459" s="42" t="s">
        <v>29</v>
      </c>
      <c r="AA459" s="42">
        <f t="shared" ca="1" si="69"/>
        <v>0.42020495739184549</v>
      </c>
      <c r="AB459" s="42">
        <f ca="1">VLOOKUP(AA459,'Inputs and Outputs'!B$24:C$33,2)</f>
        <v>2</v>
      </c>
      <c r="AC459" s="42">
        <f t="shared" ca="1" si="70"/>
        <v>0.15171113112426715</v>
      </c>
      <c r="AD459" s="42">
        <f ca="1">ROUND(_xlfn.NORM.INV(AC459,'Inputs and Outputs'!C$19,'Inputs and Outputs'!C$20),0)</f>
        <v>100</v>
      </c>
      <c r="AE459" s="42">
        <v>101</v>
      </c>
      <c r="AF459" s="42">
        <f t="shared" ca="1" si="71"/>
        <v>100</v>
      </c>
      <c r="AG459" s="42">
        <f ca="1">IF(AF459&gt;'Inputs and Outputs'!C$7,AF459-'Inputs and Outputs'!C$7,0)</f>
        <v>0</v>
      </c>
      <c r="AH459" s="43">
        <f ca="1">(AF459*'Inputs and Outputs'!C$8)-(AG459*'Inputs and Outputs'!C$10)</f>
        <v>4000</v>
      </c>
    </row>
    <row r="460" spans="1:34" x14ac:dyDescent="0.35">
      <c r="A460" s="44">
        <v>458</v>
      </c>
      <c r="B460" s="42" t="s">
        <v>24</v>
      </c>
      <c r="C460" s="42">
        <f t="shared" ca="1" si="63"/>
        <v>0.5478495433346191</v>
      </c>
      <c r="D460" s="42">
        <f ca="1">VLOOKUP(C460,'Inputs and Outputs'!B$24:C$33,2,TRUE)</f>
        <v>2</v>
      </c>
      <c r="E460" s="42">
        <f t="shared" ca="1" si="64"/>
        <v>0.15115712685916094</v>
      </c>
      <c r="F460" s="42">
        <f ca="1">ROUND(_xlfn.NORM.INV(E460,'Inputs and Outputs'!C$15,'Inputs and Outputs'!C$16),0)</f>
        <v>95</v>
      </c>
      <c r="G460" s="42">
        <v>101</v>
      </c>
      <c r="H460" s="42">
        <f t="shared" ca="1" si="65"/>
        <v>95</v>
      </c>
      <c r="I460" s="42">
        <f ca="1">IF(H460&gt;'Inputs and Outputs'!C$7,H460-'Inputs and Outputs'!C$7,0)</f>
        <v>0</v>
      </c>
      <c r="J460" s="43">
        <f ca="1">(H460*'Inputs and Outputs'!C$8)-(I460*'Inputs and Outputs'!C$9)</f>
        <v>3800</v>
      </c>
      <c r="M460" s="44">
        <v>458</v>
      </c>
      <c r="N460" s="42" t="s">
        <v>26</v>
      </c>
      <c r="O460" s="42">
        <f t="shared" ca="1" si="66"/>
        <v>0.90906542368521315</v>
      </c>
      <c r="P460" s="42">
        <f ca="1">VLOOKUP(O460,'Inputs and Outputs'!B$24:C$33,2)</f>
        <v>5</v>
      </c>
      <c r="Q460" s="42">
        <f t="shared" ca="1" si="67"/>
        <v>0.5230320301774144</v>
      </c>
      <c r="R460" s="42">
        <f ca="1">ROUND(_xlfn.NORM.INV(Q460,'Inputs and Outputs'!C$17,'Inputs and Outputs'!C$18),0)</f>
        <v>103</v>
      </c>
      <c r="S460" s="42">
        <v>101</v>
      </c>
      <c r="T460" s="42">
        <f t="shared" ca="1" si="68"/>
        <v>101</v>
      </c>
      <c r="U460" s="42">
        <f ca="1">IF(T460&gt;'Inputs and Outputs'!C$7,T460-'Inputs and Outputs'!C$7,0)</f>
        <v>1</v>
      </c>
      <c r="V460" s="43">
        <f ca="1">(T460*'Inputs and Outputs'!C$8)-(U460*'Inputs and Outputs'!C$9)</f>
        <v>4015</v>
      </c>
      <c r="Y460" s="44">
        <v>458</v>
      </c>
      <c r="Z460" s="42" t="s">
        <v>29</v>
      </c>
      <c r="AA460" s="42">
        <f t="shared" ca="1" si="69"/>
        <v>0.77529216481706431</v>
      </c>
      <c r="AB460" s="42">
        <f ca="1">VLOOKUP(AA460,'Inputs and Outputs'!B$24:C$33,2)</f>
        <v>4</v>
      </c>
      <c r="AC460" s="42">
        <f t="shared" ca="1" si="70"/>
        <v>0.90887275747976803</v>
      </c>
      <c r="AD460" s="42">
        <f ca="1">ROUND(_xlfn.NORM.INV(AC460,'Inputs and Outputs'!C$19,'Inputs and Outputs'!C$20),0)</f>
        <v>112</v>
      </c>
      <c r="AE460" s="42">
        <v>101</v>
      </c>
      <c r="AF460" s="42">
        <f t="shared" ca="1" si="71"/>
        <v>101</v>
      </c>
      <c r="AG460" s="42">
        <f ca="1">IF(AF460&gt;'Inputs and Outputs'!C$7,AF460-'Inputs and Outputs'!C$7,0)</f>
        <v>1</v>
      </c>
      <c r="AH460" s="43">
        <f ca="1">(AF460*'Inputs and Outputs'!C$8)-(AG460*'Inputs and Outputs'!C$10)</f>
        <v>3840</v>
      </c>
    </row>
    <row r="461" spans="1:34" x14ac:dyDescent="0.35">
      <c r="A461" s="44">
        <v>459</v>
      </c>
      <c r="B461" s="42" t="s">
        <v>24</v>
      </c>
      <c r="C461" s="42">
        <f t="shared" ca="1" si="63"/>
        <v>0.49051901539960385</v>
      </c>
      <c r="D461" s="42">
        <f ca="1">VLOOKUP(C461,'Inputs and Outputs'!B$24:C$33,2,TRUE)</f>
        <v>2</v>
      </c>
      <c r="E461" s="42">
        <f t="shared" ca="1" si="64"/>
        <v>0.60592606769685786</v>
      </c>
      <c r="F461" s="42">
        <f ca="1">ROUND(_xlfn.NORM.INV(E461,'Inputs and Outputs'!C$15,'Inputs and Outputs'!C$16),0)</f>
        <v>103</v>
      </c>
      <c r="G461" s="42">
        <v>101</v>
      </c>
      <c r="H461" s="42">
        <f t="shared" ca="1" si="65"/>
        <v>101</v>
      </c>
      <c r="I461" s="42">
        <f ca="1">IF(H461&gt;'Inputs and Outputs'!C$7,H461-'Inputs and Outputs'!C$7,0)</f>
        <v>1</v>
      </c>
      <c r="J461" s="43">
        <f ca="1">(H461*'Inputs and Outputs'!C$8)-(I461*'Inputs and Outputs'!C$9)</f>
        <v>4015</v>
      </c>
      <c r="M461" s="44">
        <v>459</v>
      </c>
      <c r="N461" s="42" t="s">
        <v>26</v>
      </c>
      <c r="O461" s="42">
        <f t="shared" ca="1" si="66"/>
        <v>0.40156537556097827</v>
      </c>
      <c r="P461" s="42">
        <f ca="1">VLOOKUP(O461,'Inputs and Outputs'!B$24:C$33,2)</f>
        <v>2</v>
      </c>
      <c r="Q461" s="42">
        <f t="shared" ca="1" si="67"/>
        <v>0.62152472985885465</v>
      </c>
      <c r="R461" s="42">
        <f ca="1">ROUND(_xlfn.NORM.INV(Q461,'Inputs and Outputs'!C$17,'Inputs and Outputs'!C$18),0)</f>
        <v>105</v>
      </c>
      <c r="S461" s="42">
        <v>101</v>
      </c>
      <c r="T461" s="42">
        <f t="shared" ca="1" si="68"/>
        <v>101</v>
      </c>
      <c r="U461" s="42">
        <f ca="1">IF(T461&gt;'Inputs and Outputs'!C$7,T461-'Inputs and Outputs'!C$7,0)</f>
        <v>1</v>
      </c>
      <c r="V461" s="43">
        <f ca="1">(T461*'Inputs and Outputs'!C$8)-(U461*'Inputs and Outputs'!C$9)</f>
        <v>4015</v>
      </c>
      <c r="Y461" s="44">
        <v>459</v>
      </c>
      <c r="Z461" s="42" t="s">
        <v>29</v>
      </c>
      <c r="AA461" s="42">
        <f t="shared" ca="1" si="69"/>
        <v>0.91403691618791172</v>
      </c>
      <c r="AB461" s="42">
        <f ca="1">VLOOKUP(AA461,'Inputs and Outputs'!B$24:C$33,2)</f>
        <v>5</v>
      </c>
      <c r="AC461" s="42">
        <f t="shared" ca="1" si="70"/>
        <v>0.84564618822302484</v>
      </c>
      <c r="AD461" s="42">
        <f ca="1">ROUND(_xlfn.NORM.INV(AC461,'Inputs and Outputs'!C$19,'Inputs and Outputs'!C$20),0)</f>
        <v>110</v>
      </c>
      <c r="AE461" s="42">
        <v>101</v>
      </c>
      <c r="AF461" s="42">
        <f t="shared" ca="1" si="71"/>
        <v>101</v>
      </c>
      <c r="AG461" s="42">
        <f ca="1">IF(AF461&gt;'Inputs and Outputs'!C$7,AF461-'Inputs and Outputs'!C$7,0)</f>
        <v>1</v>
      </c>
      <c r="AH461" s="43">
        <f ca="1">(AF461*'Inputs and Outputs'!C$8)-(AG461*'Inputs and Outputs'!C$10)</f>
        <v>3840</v>
      </c>
    </row>
    <row r="462" spans="1:34" x14ac:dyDescent="0.35">
      <c r="A462" s="44">
        <v>460</v>
      </c>
      <c r="B462" s="42" t="s">
        <v>24</v>
      </c>
      <c r="C462" s="42">
        <f t="shared" ca="1" si="63"/>
        <v>0.13641600993205971</v>
      </c>
      <c r="D462" s="42">
        <f ca="1">VLOOKUP(C462,'Inputs and Outputs'!B$24:C$33,2,TRUE)</f>
        <v>0</v>
      </c>
      <c r="E462" s="42">
        <f t="shared" ca="1" si="64"/>
        <v>0.63725448773424676</v>
      </c>
      <c r="F462" s="42">
        <f ca="1">ROUND(_xlfn.NORM.INV(E462,'Inputs and Outputs'!C$15,'Inputs and Outputs'!C$16),0)</f>
        <v>103</v>
      </c>
      <c r="G462" s="42">
        <v>101</v>
      </c>
      <c r="H462" s="42">
        <f t="shared" ca="1" si="65"/>
        <v>101</v>
      </c>
      <c r="I462" s="42">
        <f ca="1">IF(H462&gt;'Inputs and Outputs'!C$7,H462-'Inputs and Outputs'!C$7,0)</f>
        <v>1</v>
      </c>
      <c r="J462" s="43">
        <f ca="1">(H462*'Inputs and Outputs'!C$8)-(I462*'Inputs and Outputs'!C$9)</f>
        <v>4015</v>
      </c>
      <c r="M462" s="44">
        <v>460</v>
      </c>
      <c r="N462" s="42" t="s">
        <v>26</v>
      </c>
      <c r="O462" s="42">
        <f t="shared" ca="1" si="66"/>
        <v>6.9580689565003184E-2</v>
      </c>
      <c r="P462" s="42">
        <f ca="1">VLOOKUP(O462,'Inputs and Outputs'!B$24:C$33,2)</f>
        <v>0</v>
      </c>
      <c r="Q462" s="42">
        <f t="shared" ca="1" si="67"/>
        <v>0.39045079457573206</v>
      </c>
      <c r="R462" s="42">
        <f ca="1">ROUND(_xlfn.NORM.INV(Q462,'Inputs and Outputs'!C$17,'Inputs and Outputs'!C$18),0)</f>
        <v>102</v>
      </c>
      <c r="S462" s="42">
        <v>101</v>
      </c>
      <c r="T462" s="42">
        <f t="shared" ca="1" si="68"/>
        <v>101</v>
      </c>
      <c r="U462" s="42">
        <f ca="1">IF(T462&gt;'Inputs and Outputs'!C$7,T462-'Inputs and Outputs'!C$7,0)</f>
        <v>1</v>
      </c>
      <c r="V462" s="43">
        <f ca="1">(T462*'Inputs and Outputs'!C$8)-(U462*'Inputs and Outputs'!C$9)</f>
        <v>4015</v>
      </c>
      <c r="Y462" s="44">
        <v>460</v>
      </c>
      <c r="Z462" s="42" t="s">
        <v>29</v>
      </c>
      <c r="AA462" s="42">
        <f t="shared" ca="1" si="69"/>
        <v>0.20822387405478249</v>
      </c>
      <c r="AB462" s="42">
        <f ca="1">VLOOKUP(AA462,'Inputs and Outputs'!B$24:C$33,2)</f>
        <v>1</v>
      </c>
      <c r="AC462" s="42">
        <f t="shared" ca="1" si="70"/>
        <v>0.31420611501311713</v>
      </c>
      <c r="AD462" s="42">
        <f ca="1">ROUND(_xlfn.NORM.INV(AC462,'Inputs and Outputs'!C$19,'Inputs and Outputs'!C$20),0)</f>
        <v>103</v>
      </c>
      <c r="AE462" s="42">
        <v>101</v>
      </c>
      <c r="AF462" s="42">
        <f t="shared" ca="1" si="71"/>
        <v>101</v>
      </c>
      <c r="AG462" s="42">
        <f ca="1">IF(AF462&gt;'Inputs and Outputs'!C$7,AF462-'Inputs and Outputs'!C$7,0)</f>
        <v>1</v>
      </c>
      <c r="AH462" s="43">
        <f ca="1">(AF462*'Inputs and Outputs'!C$8)-(AG462*'Inputs and Outputs'!C$10)</f>
        <v>3840</v>
      </c>
    </row>
    <row r="463" spans="1:34" x14ac:dyDescent="0.35">
      <c r="A463" s="44">
        <v>461</v>
      </c>
      <c r="B463" s="42" t="s">
        <v>24</v>
      </c>
      <c r="C463" s="42">
        <f t="shared" ca="1" si="63"/>
        <v>0.29920920272002327</v>
      </c>
      <c r="D463" s="42">
        <f ca="1">VLOOKUP(C463,'Inputs and Outputs'!B$24:C$33,2,TRUE)</f>
        <v>1</v>
      </c>
      <c r="E463" s="42">
        <f t="shared" ca="1" si="64"/>
        <v>0.13920776428224968</v>
      </c>
      <c r="F463" s="42">
        <f ca="1">ROUND(_xlfn.NORM.INV(E463,'Inputs and Outputs'!C$15,'Inputs and Outputs'!C$16),0)</f>
        <v>94</v>
      </c>
      <c r="G463" s="42">
        <v>101</v>
      </c>
      <c r="H463" s="42">
        <f t="shared" ca="1" si="65"/>
        <v>94</v>
      </c>
      <c r="I463" s="42">
        <f ca="1">IF(H463&gt;'Inputs and Outputs'!C$7,H463-'Inputs and Outputs'!C$7,0)</f>
        <v>0</v>
      </c>
      <c r="J463" s="43">
        <f ca="1">(H463*'Inputs and Outputs'!C$8)-(I463*'Inputs and Outputs'!C$9)</f>
        <v>3760</v>
      </c>
      <c r="M463" s="44">
        <v>461</v>
      </c>
      <c r="N463" s="42" t="s">
        <v>26</v>
      </c>
      <c r="O463" s="42">
        <f t="shared" ca="1" si="66"/>
        <v>0.73439934357371661</v>
      </c>
      <c r="P463" s="42">
        <f ca="1">VLOOKUP(O463,'Inputs and Outputs'!B$24:C$33,2)</f>
        <v>3</v>
      </c>
      <c r="Q463" s="42">
        <f t="shared" ca="1" si="67"/>
        <v>0.24603385875803663</v>
      </c>
      <c r="R463" s="42">
        <f ca="1">ROUND(_xlfn.NORM.INV(Q463,'Inputs and Outputs'!C$17,'Inputs and Outputs'!C$18),0)</f>
        <v>100</v>
      </c>
      <c r="S463" s="42">
        <v>101</v>
      </c>
      <c r="T463" s="42">
        <f t="shared" ca="1" si="68"/>
        <v>100</v>
      </c>
      <c r="U463" s="42">
        <f ca="1">IF(T463&gt;'Inputs and Outputs'!C$7,T463-'Inputs and Outputs'!C$7,0)</f>
        <v>0</v>
      </c>
      <c r="V463" s="43">
        <f ca="1">(T463*'Inputs and Outputs'!C$8)-(U463*'Inputs and Outputs'!C$9)</f>
        <v>4000</v>
      </c>
      <c r="Y463" s="44">
        <v>461</v>
      </c>
      <c r="Z463" s="42" t="s">
        <v>29</v>
      </c>
      <c r="AA463" s="42">
        <f t="shared" ca="1" si="69"/>
        <v>0.52533720810305251</v>
      </c>
      <c r="AB463" s="42">
        <f ca="1">VLOOKUP(AA463,'Inputs and Outputs'!B$24:C$33,2)</f>
        <v>2</v>
      </c>
      <c r="AC463" s="42">
        <f t="shared" ca="1" si="70"/>
        <v>0.28705112827377421</v>
      </c>
      <c r="AD463" s="42">
        <f ca="1">ROUND(_xlfn.NORM.INV(AC463,'Inputs and Outputs'!C$19,'Inputs and Outputs'!C$20),0)</f>
        <v>102</v>
      </c>
      <c r="AE463" s="42">
        <v>101</v>
      </c>
      <c r="AF463" s="42">
        <f t="shared" ca="1" si="71"/>
        <v>101</v>
      </c>
      <c r="AG463" s="42">
        <f ca="1">IF(AF463&gt;'Inputs and Outputs'!C$7,AF463-'Inputs and Outputs'!C$7,0)</f>
        <v>1</v>
      </c>
      <c r="AH463" s="43">
        <f ca="1">(AF463*'Inputs and Outputs'!C$8)-(AG463*'Inputs and Outputs'!C$10)</f>
        <v>3840</v>
      </c>
    </row>
    <row r="464" spans="1:34" x14ac:dyDescent="0.35">
      <c r="A464" s="44">
        <v>462</v>
      </c>
      <c r="B464" s="42" t="s">
        <v>24</v>
      </c>
      <c r="C464" s="42">
        <f t="shared" ca="1" si="63"/>
        <v>0.28927768225498174</v>
      </c>
      <c r="D464" s="42">
        <f ca="1">VLOOKUP(C464,'Inputs and Outputs'!B$24:C$33,2,TRUE)</f>
        <v>1</v>
      </c>
      <c r="E464" s="42">
        <f t="shared" ca="1" si="64"/>
        <v>0.96479737714560787</v>
      </c>
      <c r="F464" s="42">
        <f ca="1">ROUND(_xlfn.NORM.INV(E464,'Inputs and Outputs'!C$15,'Inputs and Outputs'!C$16),0)</f>
        <v>112</v>
      </c>
      <c r="G464" s="42">
        <v>101</v>
      </c>
      <c r="H464" s="42">
        <f t="shared" ca="1" si="65"/>
        <v>101</v>
      </c>
      <c r="I464" s="42">
        <f ca="1">IF(H464&gt;'Inputs and Outputs'!C$7,H464-'Inputs and Outputs'!C$7,0)</f>
        <v>1</v>
      </c>
      <c r="J464" s="43">
        <f ca="1">(H464*'Inputs and Outputs'!C$8)-(I464*'Inputs and Outputs'!C$9)</f>
        <v>4015</v>
      </c>
      <c r="M464" s="44">
        <v>462</v>
      </c>
      <c r="N464" s="42" t="s">
        <v>26</v>
      </c>
      <c r="O464" s="42">
        <f t="shared" ca="1" si="66"/>
        <v>0.10105857135567331</v>
      </c>
      <c r="P464" s="42">
        <f ca="1">VLOOKUP(O464,'Inputs and Outputs'!B$24:C$33,2)</f>
        <v>0</v>
      </c>
      <c r="Q464" s="42">
        <f t="shared" ca="1" si="67"/>
        <v>0.82689742349882434</v>
      </c>
      <c r="R464" s="42">
        <f ca="1">ROUND(_xlfn.NORM.INV(Q464,'Inputs and Outputs'!C$17,'Inputs and Outputs'!C$18),0)</f>
        <v>108</v>
      </c>
      <c r="S464" s="42">
        <v>101</v>
      </c>
      <c r="T464" s="42">
        <f t="shared" ca="1" si="68"/>
        <v>101</v>
      </c>
      <c r="U464" s="42">
        <f ca="1">IF(T464&gt;'Inputs and Outputs'!C$7,T464-'Inputs and Outputs'!C$7,0)</f>
        <v>1</v>
      </c>
      <c r="V464" s="43">
        <f ca="1">(T464*'Inputs and Outputs'!C$8)-(U464*'Inputs and Outputs'!C$9)</f>
        <v>4015</v>
      </c>
      <c r="Y464" s="44">
        <v>462</v>
      </c>
      <c r="Z464" s="42" t="s">
        <v>29</v>
      </c>
      <c r="AA464" s="42">
        <f t="shared" ca="1" si="69"/>
        <v>0.36779604714214009</v>
      </c>
      <c r="AB464" s="42">
        <f ca="1">VLOOKUP(AA464,'Inputs and Outputs'!B$24:C$33,2)</f>
        <v>1</v>
      </c>
      <c r="AC464" s="42">
        <f t="shared" ca="1" si="70"/>
        <v>0.15366927595232016</v>
      </c>
      <c r="AD464" s="42">
        <f ca="1">ROUND(_xlfn.NORM.INV(AC464,'Inputs and Outputs'!C$19,'Inputs and Outputs'!C$20),0)</f>
        <v>100</v>
      </c>
      <c r="AE464" s="42">
        <v>101</v>
      </c>
      <c r="AF464" s="42">
        <f t="shared" ca="1" si="71"/>
        <v>100</v>
      </c>
      <c r="AG464" s="42">
        <f ca="1">IF(AF464&gt;'Inputs and Outputs'!C$7,AF464-'Inputs and Outputs'!C$7,0)</f>
        <v>0</v>
      </c>
      <c r="AH464" s="43">
        <f ca="1">(AF464*'Inputs and Outputs'!C$8)-(AG464*'Inputs and Outputs'!C$10)</f>
        <v>4000</v>
      </c>
    </row>
    <row r="465" spans="1:34" x14ac:dyDescent="0.35">
      <c r="A465" s="44">
        <v>463</v>
      </c>
      <c r="B465" s="42" t="s">
        <v>24</v>
      </c>
      <c r="C465" s="42">
        <f t="shared" ca="1" si="63"/>
        <v>4.5938702783723473E-2</v>
      </c>
      <c r="D465" s="42">
        <f ca="1">VLOOKUP(C465,'Inputs and Outputs'!B$24:C$33,2,TRUE)</f>
        <v>0</v>
      </c>
      <c r="E465" s="42">
        <f t="shared" ca="1" si="64"/>
        <v>0.82372009040582805</v>
      </c>
      <c r="F465" s="42">
        <f ca="1">ROUND(_xlfn.NORM.INV(E465,'Inputs and Outputs'!C$15,'Inputs and Outputs'!C$16),0)</f>
        <v>107</v>
      </c>
      <c r="G465" s="42">
        <v>101</v>
      </c>
      <c r="H465" s="42">
        <f t="shared" ca="1" si="65"/>
        <v>101</v>
      </c>
      <c r="I465" s="42">
        <f ca="1">IF(H465&gt;'Inputs and Outputs'!C$7,H465-'Inputs and Outputs'!C$7,0)</f>
        <v>1</v>
      </c>
      <c r="J465" s="43">
        <f ca="1">(H465*'Inputs and Outputs'!C$8)-(I465*'Inputs and Outputs'!C$9)</f>
        <v>4015</v>
      </c>
      <c r="M465" s="44">
        <v>463</v>
      </c>
      <c r="N465" s="42" t="s">
        <v>26</v>
      </c>
      <c r="O465" s="42">
        <f t="shared" ca="1" si="66"/>
        <v>0.98882130171595239</v>
      </c>
      <c r="P465" s="42">
        <f ca="1">VLOOKUP(O465,'Inputs and Outputs'!B$24:C$33,2)</f>
        <v>8</v>
      </c>
      <c r="Q465" s="42">
        <f t="shared" ca="1" si="67"/>
        <v>0.28840166391936983</v>
      </c>
      <c r="R465" s="42">
        <f ca="1">ROUND(_xlfn.NORM.INV(Q465,'Inputs and Outputs'!C$17,'Inputs and Outputs'!C$18),0)</f>
        <v>100</v>
      </c>
      <c r="S465" s="42">
        <v>101</v>
      </c>
      <c r="T465" s="42">
        <f t="shared" ca="1" si="68"/>
        <v>100</v>
      </c>
      <c r="U465" s="42">
        <f ca="1">IF(T465&gt;'Inputs and Outputs'!C$7,T465-'Inputs and Outputs'!C$7,0)</f>
        <v>0</v>
      </c>
      <c r="V465" s="43">
        <f ca="1">(T465*'Inputs and Outputs'!C$8)-(U465*'Inputs and Outputs'!C$9)</f>
        <v>4000</v>
      </c>
      <c r="Y465" s="44">
        <v>463</v>
      </c>
      <c r="Z465" s="42" t="s">
        <v>29</v>
      </c>
      <c r="AA465" s="42">
        <f t="shared" ca="1" si="69"/>
        <v>0.59590119545809539</v>
      </c>
      <c r="AB465" s="42">
        <f ca="1">VLOOKUP(AA465,'Inputs and Outputs'!B$24:C$33,2)</f>
        <v>2</v>
      </c>
      <c r="AC465" s="42">
        <f t="shared" ca="1" si="70"/>
        <v>0.66035245892467198</v>
      </c>
      <c r="AD465" s="42">
        <f ca="1">ROUND(_xlfn.NORM.INV(AC465,'Inputs and Outputs'!C$19,'Inputs and Outputs'!C$20),0)</f>
        <v>107</v>
      </c>
      <c r="AE465" s="42">
        <v>101</v>
      </c>
      <c r="AF465" s="42">
        <f t="shared" ca="1" si="71"/>
        <v>101</v>
      </c>
      <c r="AG465" s="42">
        <f ca="1">IF(AF465&gt;'Inputs and Outputs'!C$7,AF465-'Inputs and Outputs'!C$7,0)</f>
        <v>1</v>
      </c>
      <c r="AH465" s="43">
        <f ca="1">(AF465*'Inputs and Outputs'!C$8)-(AG465*'Inputs and Outputs'!C$10)</f>
        <v>3840</v>
      </c>
    </row>
    <row r="466" spans="1:34" x14ac:dyDescent="0.35">
      <c r="A466" s="44">
        <v>464</v>
      </c>
      <c r="B466" s="42" t="s">
        <v>24</v>
      </c>
      <c r="C466" s="42">
        <f t="shared" ca="1" si="63"/>
        <v>0.3627295044172173</v>
      </c>
      <c r="D466" s="42">
        <f ca="1">VLOOKUP(C466,'Inputs and Outputs'!B$24:C$33,2,TRUE)</f>
        <v>1</v>
      </c>
      <c r="E466" s="42">
        <f t="shared" ca="1" si="64"/>
        <v>0.65091372631966238</v>
      </c>
      <c r="F466" s="42">
        <f ca="1">ROUND(_xlfn.NORM.INV(E466,'Inputs and Outputs'!C$15,'Inputs and Outputs'!C$16),0)</f>
        <v>103</v>
      </c>
      <c r="G466" s="42">
        <v>101</v>
      </c>
      <c r="H466" s="42">
        <f t="shared" ca="1" si="65"/>
        <v>101</v>
      </c>
      <c r="I466" s="42">
        <f ca="1">IF(H466&gt;'Inputs and Outputs'!C$7,H466-'Inputs and Outputs'!C$7,0)</f>
        <v>1</v>
      </c>
      <c r="J466" s="43">
        <f ca="1">(H466*'Inputs and Outputs'!C$8)-(I466*'Inputs and Outputs'!C$9)</f>
        <v>4015</v>
      </c>
      <c r="M466" s="44">
        <v>464</v>
      </c>
      <c r="N466" s="42" t="s">
        <v>26</v>
      </c>
      <c r="O466" s="42">
        <f t="shared" ca="1" si="66"/>
        <v>0.71895672402150512</v>
      </c>
      <c r="P466" s="42">
        <f ca="1">VLOOKUP(O466,'Inputs and Outputs'!B$24:C$33,2)</f>
        <v>3</v>
      </c>
      <c r="Q466" s="42">
        <f t="shared" ca="1" si="67"/>
        <v>0.44998870106258226</v>
      </c>
      <c r="R466" s="42">
        <f ca="1">ROUND(_xlfn.NORM.INV(Q466,'Inputs and Outputs'!C$17,'Inputs and Outputs'!C$18),0)</f>
        <v>102</v>
      </c>
      <c r="S466" s="42">
        <v>101</v>
      </c>
      <c r="T466" s="42">
        <f t="shared" ca="1" si="68"/>
        <v>101</v>
      </c>
      <c r="U466" s="42">
        <f ca="1">IF(T466&gt;'Inputs and Outputs'!C$7,T466-'Inputs and Outputs'!C$7,0)</f>
        <v>1</v>
      </c>
      <c r="V466" s="43">
        <f ca="1">(T466*'Inputs and Outputs'!C$8)-(U466*'Inputs and Outputs'!C$9)</f>
        <v>4015</v>
      </c>
      <c r="Y466" s="44">
        <v>464</v>
      </c>
      <c r="Z466" s="42" t="s">
        <v>29</v>
      </c>
      <c r="AA466" s="42">
        <f t="shared" ca="1" si="69"/>
        <v>0.16387999321538804</v>
      </c>
      <c r="AB466" s="42">
        <f ca="1">VLOOKUP(AA466,'Inputs and Outputs'!B$24:C$33,2)</f>
        <v>0</v>
      </c>
      <c r="AC466" s="42">
        <f t="shared" ca="1" si="70"/>
        <v>0.78432982383819183</v>
      </c>
      <c r="AD466" s="42">
        <f ca="1">ROUND(_xlfn.NORM.INV(AC466,'Inputs and Outputs'!C$19,'Inputs and Outputs'!C$20),0)</f>
        <v>109</v>
      </c>
      <c r="AE466" s="42">
        <v>101</v>
      </c>
      <c r="AF466" s="42">
        <f t="shared" ca="1" si="71"/>
        <v>101</v>
      </c>
      <c r="AG466" s="42">
        <f ca="1">IF(AF466&gt;'Inputs and Outputs'!C$7,AF466-'Inputs and Outputs'!C$7,0)</f>
        <v>1</v>
      </c>
      <c r="AH466" s="43">
        <f ca="1">(AF466*'Inputs and Outputs'!C$8)-(AG466*'Inputs and Outputs'!C$10)</f>
        <v>3840</v>
      </c>
    </row>
    <row r="467" spans="1:34" x14ac:dyDescent="0.35">
      <c r="A467" s="44">
        <v>465</v>
      </c>
      <c r="B467" s="42" t="s">
        <v>24</v>
      </c>
      <c r="C467" s="42">
        <f t="shared" ca="1" si="63"/>
        <v>0.93248988037173697</v>
      </c>
      <c r="D467" s="42">
        <f ca="1">VLOOKUP(C467,'Inputs and Outputs'!B$24:C$33,2,TRUE)</f>
        <v>6</v>
      </c>
      <c r="E467" s="42">
        <f t="shared" ca="1" si="64"/>
        <v>0.74508783025971836</v>
      </c>
      <c r="F467" s="42">
        <f ca="1">ROUND(_xlfn.NORM.INV(E467,'Inputs and Outputs'!C$15,'Inputs and Outputs'!C$16),0)</f>
        <v>105</v>
      </c>
      <c r="G467" s="42">
        <v>101</v>
      </c>
      <c r="H467" s="42">
        <f t="shared" ca="1" si="65"/>
        <v>101</v>
      </c>
      <c r="I467" s="42">
        <f ca="1">IF(H467&gt;'Inputs and Outputs'!C$7,H467-'Inputs and Outputs'!C$7,0)</f>
        <v>1</v>
      </c>
      <c r="J467" s="43">
        <f ca="1">(H467*'Inputs and Outputs'!C$8)-(I467*'Inputs and Outputs'!C$9)</f>
        <v>4015</v>
      </c>
      <c r="M467" s="44">
        <v>465</v>
      </c>
      <c r="N467" s="42" t="s">
        <v>26</v>
      </c>
      <c r="O467" s="42">
        <f t="shared" ca="1" si="66"/>
        <v>0.81811692993344787</v>
      </c>
      <c r="P467" s="42">
        <f ca="1">VLOOKUP(O467,'Inputs and Outputs'!B$24:C$33,2)</f>
        <v>4</v>
      </c>
      <c r="Q467" s="42">
        <f t="shared" ca="1" si="67"/>
        <v>0.83707796288371139</v>
      </c>
      <c r="R467" s="42">
        <f ca="1">ROUND(_xlfn.NORM.INV(Q467,'Inputs and Outputs'!C$17,'Inputs and Outputs'!C$18),0)</f>
        <v>108</v>
      </c>
      <c r="S467" s="42">
        <v>101</v>
      </c>
      <c r="T467" s="42">
        <f t="shared" ca="1" si="68"/>
        <v>101</v>
      </c>
      <c r="U467" s="42">
        <f ca="1">IF(T467&gt;'Inputs and Outputs'!C$7,T467-'Inputs and Outputs'!C$7,0)</f>
        <v>1</v>
      </c>
      <c r="V467" s="43">
        <f ca="1">(T467*'Inputs and Outputs'!C$8)-(U467*'Inputs and Outputs'!C$9)</f>
        <v>4015</v>
      </c>
      <c r="Y467" s="44">
        <v>465</v>
      </c>
      <c r="Z467" s="42" t="s">
        <v>29</v>
      </c>
      <c r="AA467" s="42">
        <f t="shared" ca="1" si="69"/>
        <v>3.7132840867316275E-2</v>
      </c>
      <c r="AB467" s="42">
        <f ca="1">VLOOKUP(AA467,'Inputs and Outputs'!B$24:C$33,2)</f>
        <v>0</v>
      </c>
      <c r="AC467" s="42">
        <f t="shared" ca="1" si="70"/>
        <v>0.62521795247615164</v>
      </c>
      <c r="AD467" s="42">
        <f ca="1">ROUND(_xlfn.NORM.INV(AC467,'Inputs and Outputs'!C$19,'Inputs and Outputs'!C$20),0)</f>
        <v>107</v>
      </c>
      <c r="AE467" s="42">
        <v>101</v>
      </c>
      <c r="AF467" s="42">
        <f t="shared" ca="1" si="71"/>
        <v>101</v>
      </c>
      <c r="AG467" s="42">
        <f ca="1">IF(AF467&gt;'Inputs and Outputs'!C$7,AF467-'Inputs and Outputs'!C$7,0)</f>
        <v>1</v>
      </c>
      <c r="AH467" s="43">
        <f ca="1">(AF467*'Inputs and Outputs'!C$8)-(AG467*'Inputs and Outputs'!C$10)</f>
        <v>3840</v>
      </c>
    </row>
    <row r="468" spans="1:34" x14ac:dyDescent="0.35">
      <c r="A468" s="44">
        <v>466</v>
      </c>
      <c r="B468" s="42" t="s">
        <v>24</v>
      </c>
      <c r="C468" s="42">
        <f t="shared" ca="1" si="63"/>
        <v>1.3287818893490622E-2</v>
      </c>
      <c r="D468" s="42">
        <f ca="1">VLOOKUP(C468,'Inputs and Outputs'!B$24:C$33,2,TRUE)</f>
        <v>0</v>
      </c>
      <c r="E468" s="42">
        <f t="shared" ca="1" si="64"/>
        <v>0.55110794918162964</v>
      </c>
      <c r="F468" s="42">
        <f ca="1">ROUND(_xlfn.NORM.INV(E468,'Inputs and Outputs'!C$15,'Inputs and Outputs'!C$16),0)</f>
        <v>102</v>
      </c>
      <c r="G468" s="42">
        <v>101</v>
      </c>
      <c r="H468" s="42">
        <f t="shared" ca="1" si="65"/>
        <v>101</v>
      </c>
      <c r="I468" s="42">
        <f ca="1">IF(H468&gt;'Inputs and Outputs'!C$7,H468-'Inputs and Outputs'!C$7,0)</f>
        <v>1</v>
      </c>
      <c r="J468" s="43">
        <f ca="1">(H468*'Inputs and Outputs'!C$8)-(I468*'Inputs and Outputs'!C$9)</f>
        <v>4015</v>
      </c>
      <c r="M468" s="44">
        <v>466</v>
      </c>
      <c r="N468" s="42" t="s">
        <v>26</v>
      </c>
      <c r="O468" s="42">
        <f t="shared" ca="1" si="66"/>
        <v>0.86210285504309347</v>
      </c>
      <c r="P468" s="42">
        <f ca="1">VLOOKUP(O468,'Inputs and Outputs'!B$24:C$33,2)</f>
        <v>4</v>
      </c>
      <c r="Q468" s="42">
        <f t="shared" ca="1" si="67"/>
        <v>0.43372289333108172</v>
      </c>
      <c r="R468" s="42">
        <f ca="1">ROUND(_xlfn.NORM.INV(Q468,'Inputs and Outputs'!C$17,'Inputs and Outputs'!C$18),0)</f>
        <v>102</v>
      </c>
      <c r="S468" s="42">
        <v>101</v>
      </c>
      <c r="T468" s="42">
        <f t="shared" ca="1" si="68"/>
        <v>101</v>
      </c>
      <c r="U468" s="42">
        <f ca="1">IF(T468&gt;'Inputs and Outputs'!C$7,T468-'Inputs and Outputs'!C$7,0)</f>
        <v>1</v>
      </c>
      <c r="V468" s="43">
        <f ca="1">(T468*'Inputs and Outputs'!C$8)-(U468*'Inputs and Outputs'!C$9)</f>
        <v>4015</v>
      </c>
      <c r="Y468" s="44">
        <v>466</v>
      </c>
      <c r="Z468" s="42" t="s">
        <v>29</v>
      </c>
      <c r="AA468" s="42">
        <f t="shared" ca="1" si="69"/>
        <v>0.72821634289041837</v>
      </c>
      <c r="AB468" s="42">
        <f ca="1">VLOOKUP(AA468,'Inputs and Outputs'!B$24:C$33,2)</f>
        <v>3</v>
      </c>
      <c r="AC468" s="42">
        <f t="shared" ca="1" si="70"/>
        <v>0.45492471058153106</v>
      </c>
      <c r="AD468" s="42">
        <f ca="1">ROUND(_xlfn.NORM.INV(AC468,'Inputs and Outputs'!C$19,'Inputs and Outputs'!C$20),0)</f>
        <v>104</v>
      </c>
      <c r="AE468" s="42">
        <v>101</v>
      </c>
      <c r="AF468" s="42">
        <f t="shared" ca="1" si="71"/>
        <v>101</v>
      </c>
      <c r="AG468" s="42">
        <f ca="1">IF(AF468&gt;'Inputs and Outputs'!C$7,AF468-'Inputs and Outputs'!C$7,0)</f>
        <v>1</v>
      </c>
      <c r="AH468" s="43">
        <f ca="1">(AF468*'Inputs and Outputs'!C$8)-(AG468*'Inputs and Outputs'!C$10)</f>
        <v>3840</v>
      </c>
    </row>
    <row r="469" spans="1:34" x14ac:dyDescent="0.35">
      <c r="A469" s="44">
        <v>467</v>
      </c>
      <c r="B469" s="42" t="s">
        <v>24</v>
      </c>
      <c r="C469" s="42">
        <f t="shared" ca="1" si="63"/>
        <v>2.3350391497705458E-2</v>
      </c>
      <c r="D469" s="42">
        <f ca="1">VLOOKUP(C469,'Inputs and Outputs'!B$24:C$33,2,TRUE)</f>
        <v>0</v>
      </c>
      <c r="E469" s="42">
        <f t="shared" ca="1" si="64"/>
        <v>0.54008499574145208</v>
      </c>
      <c r="F469" s="42">
        <f ca="1">ROUND(_xlfn.NORM.INV(E469,'Inputs and Outputs'!C$15,'Inputs and Outputs'!C$16),0)</f>
        <v>102</v>
      </c>
      <c r="G469" s="42">
        <v>101</v>
      </c>
      <c r="H469" s="42">
        <f t="shared" ca="1" si="65"/>
        <v>101</v>
      </c>
      <c r="I469" s="42">
        <f ca="1">IF(H469&gt;'Inputs and Outputs'!C$7,H469-'Inputs and Outputs'!C$7,0)</f>
        <v>1</v>
      </c>
      <c r="J469" s="43">
        <f ca="1">(H469*'Inputs and Outputs'!C$8)-(I469*'Inputs and Outputs'!C$9)</f>
        <v>4015</v>
      </c>
      <c r="M469" s="44">
        <v>467</v>
      </c>
      <c r="N469" s="42" t="s">
        <v>26</v>
      </c>
      <c r="O469" s="42">
        <f t="shared" ca="1" si="66"/>
        <v>0.46203253052967697</v>
      </c>
      <c r="P469" s="42">
        <f ca="1">VLOOKUP(O469,'Inputs and Outputs'!B$24:C$33,2)</f>
        <v>2</v>
      </c>
      <c r="Q469" s="42">
        <f t="shared" ca="1" si="67"/>
        <v>0.83509749420540991</v>
      </c>
      <c r="R469" s="42">
        <f ca="1">ROUND(_xlfn.NORM.INV(Q469,'Inputs and Outputs'!C$17,'Inputs and Outputs'!C$18),0)</f>
        <v>108</v>
      </c>
      <c r="S469" s="42">
        <v>101</v>
      </c>
      <c r="T469" s="42">
        <f t="shared" ca="1" si="68"/>
        <v>101</v>
      </c>
      <c r="U469" s="42">
        <f ca="1">IF(T469&gt;'Inputs and Outputs'!C$7,T469-'Inputs and Outputs'!C$7,0)</f>
        <v>1</v>
      </c>
      <c r="V469" s="43">
        <f ca="1">(T469*'Inputs and Outputs'!C$8)-(U469*'Inputs and Outputs'!C$9)</f>
        <v>4015</v>
      </c>
      <c r="Y469" s="44">
        <v>467</v>
      </c>
      <c r="Z469" s="42" t="s">
        <v>29</v>
      </c>
      <c r="AA469" s="42">
        <f t="shared" ca="1" si="69"/>
        <v>0.15876418071244613</v>
      </c>
      <c r="AB469" s="42">
        <f ca="1">VLOOKUP(AA469,'Inputs and Outputs'!B$24:C$33,2)</f>
        <v>0</v>
      </c>
      <c r="AC469" s="42">
        <f t="shared" ca="1" si="70"/>
        <v>0.64180238269805279</v>
      </c>
      <c r="AD469" s="42">
        <f ca="1">ROUND(_xlfn.NORM.INV(AC469,'Inputs and Outputs'!C$19,'Inputs and Outputs'!C$20),0)</f>
        <v>107</v>
      </c>
      <c r="AE469" s="42">
        <v>101</v>
      </c>
      <c r="AF469" s="42">
        <f t="shared" ca="1" si="71"/>
        <v>101</v>
      </c>
      <c r="AG469" s="42">
        <f ca="1">IF(AF469&gt;'Inputs and Outputs'!C$7,AF469-'Inputs and Outputs'!C$7,0)</f>
        <v>1</v>
      </c>
      <c r="AH469" s="43">
        <f ca="1">(AF469*'Inputs and Outputs'!C$8)-(AG469*'Inputs and Outputs'!C$10)</f>
        <v>3840</v>
      </c>
    </row>
    <row r="470" spans="1:34" x14ac:dyDescent="0.35">
      <c r="A470" s="44">
        <v>468</v>
      </c>
      <c r="B470" s="42" t="s">
        <v>24</v>
      </c>
      <c r="C470" s="42">
        <f t="shared" ca="1" si="63"/>
        <v>0.86091657993639303</v>
      </c>
      <c r="D470" s="42">
        <f ca="1">VLOOKUP(C470,'Inputs and Outputs'!B$24:C$33,2,TRUE)</f>
        <v>4</v>
      </c>
      <c r="E470" s="42">
        <f t="shared" ca="1" si="64"/>
        <v>0.83972421129329844</v>
      </c>
      <c r="F470" s="42">
        <f ca="1">ROUND(_xlfn.NORM.INV(E470,'Inputs and Outputs'!C$15,'Inputs and Outputs'!C$16),0)</f>
        <v>107</v>
      </c>
      <c r="G470" s="42">
        <v>101</v>
      </c>
      <c r="H470" s="42">
        <f t="shared" ca="1" si="65"/>
        <v>101</v>
      </c>
      <c r="I470" s="42">
        <f ca="1">IF(H470&gt;'Inputs and Outputs'!C$7,H470-'Inputs and Outputs'!C$7,0)</f>
        <v>1</v>
      </c>
      <c r="J470" s="43">
        <f ca="1">(H470*'Inputs and Outputs'!C$8)-(I470*'Inputs and Outputs'!C$9)</f>
        <v>4015</v>
      </c>
      <c r="M470" s="44">
        <v>468</v>
      </c>
      <c r="N470" s="42" t="s">
        <v>26</v>
      </c>
      <c r="O470" s="42">
        <f t="shared" ca="1" si="66"/>
        <v>0.4643369664597824</v>
      </c>
      <c r="P470" s="42">
        <f ca="1">VLOOKUP(O470,'Inputs and Outputs'!B$24:C$33,2)</f>
        <v>2</v>
      </c>
      <c r="Q470" s="42">
        <f t="shared" ca="1" si="67"/>
        <v>0.44774245678117952</v>
      </c>
      <c r="R470" s="42">
        <f ca="1">ROUND(_xlfn.NORM.INV(Q470,'Inputs and Outputs'!C$17,'Inputs and Outputs'!C$18),0)</f>
        <v>102</v>
      </c>
      <c r="S470" s="42">
        <v>101</v>
      </c>
      <c r="T470" s="42">
        <f t="shared" ca="1" si="68"/>
        <v>101</v>
      </c>
      <c r="U470" s="42">
        <f ca="1">IF(T470&gt;'Inputs and Outputs'!C$7,T470-'Inputs and Outputs'!C$7,0)</f>
        <v>1</v>
      </c>
      <c r="V470" s="43">
        <f ca="1">(T470*'Inputs and Outputs'!C$8)-(U470*'Inputs and Outputs'!C$9)</f>
        <v>4015</v>
      </c>
      <c r="Y470" s="44">
        <v>468</v>
      </c>
      <c r="Z470" s="42" t="s">
        <v>29</v>
      </c>
      <c r="AA470" s="42">
        <f t="shared" ca="1" si="69"/>
        <v>0.96683256811317275</v>
      </c>
      <c r="AB470" s="42">
        <f ca="1">VLOOKUP(AA470,'Inputs and Outputs'!B$24:C$33,2)</f>
        <v>6</v>
      </c>
      <c r="AC470" s="42">
        <f t="shared" ca="1" si="70"/>
        <v>0.8328930246258599</v>
      </c>
      <c r="AD470" s="42">
        <f ca="1">ROUND(_xlfn.NORM.INV(AC470,'Inputs and Outputs'!C$19,'Inputs and Outputs'!C$20),0)</f>
        <v>110</v>
      </c>
      <c r="AE470" s="42">
        <v>101</v>
      </c>
      <c r="AF470" s="42">
        <f t="shared" ca="1" si="71"/>
        <v>101</v>
      </c>
      <c r="AG470" s="42">
        <f ca="1">IF(AF470&gt;'Inputs and Outputs'!C$7,AF470-'Inputs and Outputs'!C$7,0)</f>
        <v>1</v>
      </c>
      <c r="AH470" s="43">
        <f ca="1">(AF470*'Inputs and Outputs'!C$8)-(AG470*'Inputs and Outputs'!C$10)</f>
        <v>3840</v>
      </c>
    </row>
    <row r="471" spans="1:34" x14ac:dyDescent="0.35">
      <c r="A471" s="44">
        <v>469</v>
      </c>
      <c r="B471" s="42" t="s">
        <v>24</v>
      </c>
      <c r="C471" s="42">
        <f t="shared" ca="1" si="63"/>
        <v>0.97003747500492932</v>
      </c>
      <c r="D471" s="42">
        <f ca="1">VLOOKUP(C471,'Inputs and Outputs'!B$24:C$33,2,TRUE)</f>
        <v>6</v>
      </c>
      <c r="E471" s="42">
        <f t="shared" ca="1" si="64"/>
        <v>0.77684835682321229</v>
      </c>
      <c r="F471" s="42">
        <f ca="1">ROUND(_xlfn.NORM.INV(E471,'Inputs and Outputs'!C$15,'Inputs and Outputs'!C$16),0)</f>
        <v>106</v>
      </c>
      <c r="G471" s="42">
        <v>101</v>
      </c>
      <c r="H471" s="42">
        <f t="shared" ca="1" si="65"/>
        <v>101</v>
      </c>
      <c r="I471" s="42">
        <f ca="1">IF(H471&gt;'Inputs and Outputs'!C$7,H471-'Inputs and Outputs'!C$7,0)</f>
        <v>1</v>
      </c>
      <c r="J471" s="43">
        <f ca="1">(H471*'Inputs and Outputs'!C$8)-(I471*'Inputs and Outputs'!C$9)</f>
        <v>4015</v>
      </c>
      <c r="M471" s="44">
        <v>469</v>
      </c>
      <c r="N471" s="42" t="s">
        <v>26</v>
      </c>
      <c r="O471" s="42">
        <f t="shared" ca="1" si="66"/>
        <v>3.2520274629620705E-2</v>
      </c>
      <c r="P471" s="42">
        <f ca="1">VLOOKUP(O471,'Inputs and Outputs'!B$24:C$33,2)</f>
        <v>0</v>
      </c>
      <c r="Q471" s="42">
        <f t="shared" ca="1" si="67"/>
        <v>1.5535281880990404E-2</v>
      </c>
      <c r="R471" s="42">
        <f ca="1">ROUND(_xlfn.NORM.INV(Q471,'Inputs and Outputs'!C$17,'Inputs and Outputs'!C$18),0)</f>
        <v>92</v>
      </c>
      <c r="S471" s="42">
        <v>101</v>
      </c>
      <c r="T471" s="42">
        <f t="shared" ca="1" si="68"/>
        <v>92</v>
      </c>
      <c r="U471" s="42">
        <f ca="1">IF(T471&gt;'Inputs and Outputs'!C$7,T471-'Inputs and Outputs'!C$7,0)</f>
        <v>0</v>
      </c>
      <c r="V471" s="43">
        <f ca="1">(T471*'Inputs and Outputs'!C$8)-(U471*'Inputs and Outputs'!C$9)</f>
        <v>3680</v>
      </c>
      <c r="Y471" s="44">
        <v>469</v>
      </c>
      <c r="Z471" s="42" t="s">
        <v>29</v>
      </c>
      <c r="AA471" s="42">
        <f t="shared" ca="1" si="69"/>
        <v>9.3307725244215822E-2</v>
      </c>
      <c r="AB471" s="42">
        <f ca="1">VLOOKUP(AA471,'Inputs and Outputs'!B$24:C$33,2)</f>
        <v>0</v>
      </c>
      <c r="AC471" s="42">
        <f t="shared" ca="1" si="70"/>
        <v>0.21058744811765706</v>
      </c>
      <c r="AD471" s="42">
        <f ca="1">ROUND(_xlfn.NORM.INV(AC471,'Inputs and Outputs'!C$19,'Inputs and Outputs'!C$20),0)</f>
        <v>101</v>
      </c>
      <c r="AE471" s="42">
        <v>101</v>
      </c>
      <c r="AF471" s="42">
        <f t="shared" ca="1" si="71"/>
        <v>101</v>
      </c>
      <c r="AG471" s="42">
        <f ca="1">IF(AF471&gt;'Inputs and Outputs'!C$7,AF471-'Inputs and Outputs'!C$7,0)</f>
        <v>1</v>
      </c>
      <c r="AH471" s="43">
        <f ca="1">(AF471*'Inputs and Outputs'!C$8)-(AG471*'Inputs and Outputs'!C$10)</f>
        <v>3840</v>
      </c>
    </row>
    <row r="472" spans="1:34" x14ac:dyDescent="0.35">
      <c r="A472" s="44">
        <v>470</v>
      </c>
      <c r="B472" s="42" t="s">
        <v>24</v>
      </c>
      <c r="C472" s="42">
        <f t="shared" ca="1" si="63"/>
        <v>0.8319230585376991</v>
      </c>
      <c r="D472" s="42">
        <f ca="1">VLOOKUP(C472,'Inputs and Outputs'!B$24:C$33,2,TRUE)</f>
        <v>4</v>
      </c>
      <c r="E472" s="42">
        <f t="shared" ca="1" si="64"/>
        <v>0.85519227843424284</v>
      </c>
      <c r="F472" s="42">
        <f ca="1">ROUND(_xlfn.NORM.INV(E472,'Inputs and Outputs'!C$15,'Inputs and Outputs'!C$16),0)</f>
        <v>107</v>
      </c>
      <c r="G472" s="42">
        <v>101</v>
      </c>
      <c r="H472" s="42">
        <f t="shared" ca="1" si="65"/>
        <v>101</v>
      </c>
      <c r="I472" s="42">
        <f ca="1">IF(H472&gt;'Inputs and Outputs'!C$7,H472-'Inputs and Outputs'!C$7,0)</f>
        <v>1</v>
      </c>
      <c r="J472" s="43">
        <f ca="1">(H472*'Inputs and Outputs'!C$8)-(I472*'Inputs and Outputs'!C$9)</f>
        <v>4015</v>
      </c>
      <c r="M472" s="44">
        <v>470</v>
      </c>
      <c r="N472" s="42" t="s">
        <v>26</v>
      </c>
      <c r="O472" s="42">
        <f t="shared" ca="1" si="66"/>
        <v>0.89075257862152446</v>
      </c>
      <c r="P472" s="42">
        <f ca="1">VLOOKUP(O472,'Inputs and Outputs'!B$24:C$33,2)</f>
        <v>5</v>
      </c>
      <c r="Q472" s="42">
        <f t="shared" ca="1" si="67"/>
        <v>0.75099761959365774</v>
      </c>
      <c r="R472" s="42">
        <f ca="1">ROUND(_xlfn.NORM.INV(Q472,'Inputs and Outputs'!C$17,'Inputs and Outputs'!C$18),0)</f>
        <v>106</v>
      </c>
      <c r="S472" s="42">
        <v>101</v>
      </c>
      <c r="T472" s="42">
        <f t="shared" ca="1" si="68"/>
        <v>101</v>
      </c>
      <c r="U472" s="42">
        <f ca="1">IF(T472&gt;'Inputs and Outputs'!C$7,T472-'Inputs and Outputs'!C$7,0)</f>
        <v>1</v>
      </c>
      <c r="V472" s="43">
        <f ca="1">(T472*'Inputs and Outputs'!C$8)-(U472*'Inputs and Outputs'!C$9)</f>
        <v>4015</v>
      </c>
      <c r="Y472" s="44">
        <v>470</v>
      </c>
      <c r="Z472" s="42" t="s">
        <v>29</v>
      </c>
      <c r="AA472" s="42">
        <f t="shared" ca="1" si="69"/>
        <v>0.40069617429395199</v>
      </c>
      <c r="AB472" s="42">
        <f ca="1">VLOOKUP(AA472,'Inputs and Outputs'!B$24:C$33,2)</f>
        <v>2</v>
      </c>
      <c r="AC472" s="42">
        <f t="shared" ca="1" si="70"/>
        <v>0.3014855511808513</v>
      </c>
      <c r="AD472" s="42">
        <f ca="1">ROUND(_xlfn.NORM.INV(AC472,'Inputs and Outputs'!C$19,'Inputs and Outputs'!C$20),0)</f>
        <v>102</v>
      </c>
      <c r="AE472" s="42">
        <v>101</v>
      </c>
      <c r="AF472" s="42">
        <f t="shared" ca="1" si="71"/>
        <v>101</v>
      </c>
      <c r="AG472" s="42">
        <f ca="1">IF(AF472&gt;'Inputs and Outputs'!C$7,AF472-'Inputs and Outputs'!C$7,0)</f>
        <v>1</v>
      </c>
      <c r="AH472" s="43">
        <f ca="1">(AF472*'Inputs and Outputs'!C$8)-(AG472*'Inputs and Outputs'!C$10)</f>
        <v>3840</v>
      </c>
    </row>
    <row r="473" spans="1:34" x14ac:dyDescent="0.35">
      <c r="A473" s="44">
        <v>471</v>
      </c>
      <c r="B473" s="42" t="s">
        <v>24</v>
      </c>
      <c r="C473" s="42">
        <f t="shared" ca="1" si="63"/>
        <v>0.92362725705467075</v>
      </c>
      <c r="D473" s="42">
        <f ca="1">VLOOKUP(C473,'Inputs and Outputs'!B$24:C$33,2,TRUE)</f>
        <v>5</v>
      </c>
      <c r="E473" s="42">
        <f t="shared" ca="1" si="64"/>
        <v>0.7576749828391971</v>
      </c>
      <c r="F473" s="42">
        <f ca="1">ROUND(_xlfn.NORM.INV(E473,'Inputs and Outputs'!C$15,'Inputs and Outputs'!C$16),0)</f>
        <v>105</v>
      </c>
      <c r="G473" s="42">
        <v>101</v>
      </c>
      <c r="H473" s="42">
        <f t="shared" ca="1" si="65"/>
        <v>101</v>
      </c>
      <c r="I473" s="42">
        <f ca="1">IF(H473&gt;'Inputs and Outputs'!C$7,H473-'Inputs and Outputs'!C$7,0)</f>
        <v>1</v>
      </c>
      <c r="J473" s="43">
        <f ca="1">(H473*'Inputs and Outputs'!C$8)-(I473*'Inputs and Outputs'!C$9)</f>
        <v>4015</v>
      </c>
      <c r="M473" s="44">
        <v>471</v>
      </c>
      <c r="N473" s="42" t="s">
        <v>26</v>
      </c>
      <c r="O473" s="42">
        <f t="shared" ca="1" si="66"/>
        <v>0.56416359901748214</v>
      </c>
      <c r="P473" s="42">
        <f ca="1">VLOOKUP(O473,'Inputs and Outputs'!B$24:C$33,2)</f>
        <v>2</v>
      </c>
      <c r="Q473" s="42">
        <f t="shared" ca="1" si="67"/>
        <v>0.13849815758920925</v>
      </c>
      <c r="R473" s="42">
        <f ca="1">ROUND(_xlfn.NORM.INV(Q473,'Inputs and Outputs'!C$17,'Inputs and Outputs'!C$18),0)</f>
        <v>98</v>
      </c>
      <c r="S473" s="42">
        <v>101</v>
      </c>
      <c r="T473" s="42">
        <f t="shared" ca="1" si="68"/>
        <v>98</v>
      </c>
      <c r="U473" s="42">
        <f ca="1">IF(T473&gt;'Inputs and Outputs'!C$7,T473-'Inputs and Outputs'!C$7,0)</f>
        <v>0</v>
      </c>
      <c r="V473" s="43">
        <f ca="1">(T473*'Inputs and Outputs'!C$8)-(U473*'Inputs and Outputs'!C$9)</f>
        <v>3920</v>
      </c>
      <c r="Y473" s="44">
        <v>471</v>
      </c>
      <c r="Z473" s="42" t="s">
        <v>29</v>
      </c>
      <c r="AA473" s="42">
        <f t="shared" ca="1" si="69"/>
        <v>0.47296769747166911</v>
      </c>
      <c r="AB473" s="42">
        <f ca="1">VLOOKUP(AA473,'Inputs and Outputs'!B$24:C$33,2)</f>
        <v>2</v>
      </c>
      <c r="AC473" s="42">
        <f t="shared" ca="1" si="70"/>
        <v>0.19753878329612251</v>
      </c>
      <c r="AD473" s="42">
        <f ca="1">ROUND(_xlfn.NORM.INV(AC473,'Inputs and Outputs'!C$19,'Inputs and Outputs'!C$20),0)</f>
        <v>101</v>
      </c>
      <c r="AE473" s="42">
        <v>101</v>
      </c>
      <c r="AF473" s="42">
        <f t="shared" ca="1" si="71"/>
        <v>101</v>
      </c>
      <c r="AG473" s="42">
        <f ca="1">IF(AF473&gt;'Inputs and Outputs'!C$7,AF473-'Inputs and Outputs'!C$7,0)</f>
        <v>1</v>
      </c>
      <c r="AH473" s="43">
        <f ca="1">(AF473*'Inputs and Outputs'!C$8)-(AG473*'Inputs and Outputs'!C$10)</f>
        <v>3840</v>
      </c>
    </row>
    <row r="474" spans="1:34" x14ac:dyDescent="0.35">
      <c r="A474" s="44">
        <v>472</v>
      </c>
      <c r="B474" s="42" t="s">
        <v>24</v>
      </c>
      <c r="C474" s="42">
        <f t="shared" ca="1" si="63"/>
        <v>0.49086797782538327</v>
      </c>
      <c r="D474" s="42">
        <f ca="1">VLOOKUP(C474,'Inputs and Outputs'!B$24:C$33,2,TRUE)</f>
        <v>2</v>
      </c>
      <c r="E474" s="42">
        <f t="shared" ca="1" si="64"/>
        <v>0.1748660914384258</v>
      </c>
      <c r="F474" s="42">
        <f ca="1">ROUND(_xlfn.NORM.INV(E474,'Inputs and Outputs'!C$15,'Inputs and Outputs'!C$16),0)</f>
        <v>95</v>
      </c>
      <c r="G474" s="42">
        <v>101</v>
      </c>
      <c r="H474" s="42">
        <f t="shared" ca="1" si="65"/>
        <v>95</v>
      </c>
      <c r="I474" s="42">
        <f ca="1">IF(H474&gt;'Inputs and Outputs'!C$7,H474-'Inputs and Outputs'!C$7,0)</f>
        <v>0</v>
      </c>
      <c r="J474" s="43">
        <f ca="1">(H474*'Inputs and Outputs'!C$8)-(I474*'Inputs and Outputs'!C$9)</f>
        <v>3800</v>
      </c>
      <c r="M474" s="44">
        <v>472</v>
      </c>
      <c r="N474" s="42" t="s">
        <v>26</v>
      </c>
      <c r="O474" s="42">
        <f t="shared" ca="1" si="66"/>
        <v>0.22504866662459511</v>
      </c>
      <c r="P474" s="42">
        <f ca="1">VLOOKUP(O474,'Inputs and Outputs'!B$24:C$33,2)</f>
        <v>1</v>
      </c>
      <c r="Q474" s="42">
        <f t="shared" ca="1" si="67"/>
        <v>0.13659414204323272</v>
      </c>
      <c r="R474" s="42">
        <f ca="1">ROUND(_xlfn.NORM.INV(Q474,'Inputs and Outputs'!C$17,'Inputs and Outputs'!C$18),0)</f>
        <v>98</v>
      </c>
      <c r="S474" s="42">
        <v>101</v>
      </c>
      <c r="T474" s="42">
        <f t="shared" ca="1" si="68"/>
        <v>98</v>
      </c>
      <c r="U474" s="42">
        <f ca="1">IF(T474&gt;'Inputs and Outputs'!C$7,T474-'Inputs and Outputs'!C$7,0)</f>
        <v>0</v>
      </c>
      <c r="V474" s="43">
        <f ca="1">(T474*'Inputs and Outputs'!C$8)-(U474*'Inputs and Outputs'!C$9)</f>
        <v>3920</v>
      </c>
      <c r="Y474" s="44">
        <v>472</v>
      </c>
      <c r="Z474" s="42" t="s">
        <v>29</v>
      </c>
      <c r="AA474" s="42">
        <f t="shared" ca="1" si="69"/>
        <v>0.80505093416885976</v>
      </c>
      <c r="AB474" s="42">
        <f ca="1">VLOOKUP(AA474,'Inputs and Outputs'!B$24:C$33,2)</f>
        <v>4</v>
      </c>
      <c r="AC474" s="42">
        <f t="shared" ca="1" si="70"/>
        <v>0.58600584704193348</v>
      </c>
      <c r="AD474" s="42">
        <f ca="1">ROUND(_xlfn.NORM.INV(AC474,'Inputs and Outputs'!C$19,'Inputs and Outputs'!C$20),0)</f>
        <v>106</v>
      </c>
      <c r="AE474" s="42">
        <v>101</v>
      </c>
      <c r="AF474" s="42">
        <f t="shared" ca="1" si="71"/>
        <v>101</v>
      </c>
      <c r="AG474" s="42">
        <f ca="1">IF(AF474&gt;'Inputs and Outputs'!C$7,AF474-'Inputs and Outputs'!C$7,0)</f>
        <v>1</v>
      </c>
      <c r="AH474" s="43">
        <f ca="1">(AF474*'Inputs and Outputs'!C$8)-(AG474*'Inputs and Outputs'!C$10)</f>
        <v>3840</v>
      </c>
    </row>
    <row r="475" spans="1:34" x14ac:dyDescent="0.35">
      <c r="A475" s="44">
        <v>473</v>
      </c>
      <c r="B475" s="42" t="s">
        <v>24</v>
      </c>
      <c r="C475" s="42">
        <f t="shared" ca="1" si="63"/>
        <v>0.84433178650927154</v>
      </c>
      <c r="D475" s="42">
        <f ca="1">VLOOKUP(C475,'Inputs and Outputs'!B$24:C$33,2,TRUE)</f>
        <v>4</v>
      </c>
      <c r="E475" s="42">
        <f t="shared" ca="1" si="64"/>
        <v>4.6754980176974992E-2</v>
      </c>
      <c r="F475" s="42">
        <f ca="1">ROUND(_xlfn.NORM.INV(E475,'Inputs and Outputs'!C$15,'Inputs and Outputs'!C$16),0)</f>
        <v>91</v>
      </c>
      <c r="G475" s="42">
        <v>101</v>
      </c>
      <c r="H475" s="42">
        <f t="shared" ca="1" si="65"/>
        <v>91</v>
      </c>
      <c r="I475" s="42">
        <f ca="1">IF(H475&gt;'Inputs and Outputs'!C$7,H475-'Inputs and Outputs'!C$7,0)</f>
        <v>0</v>
      </c>
      <c r="J475" s="43">
        <f ca="1">(H475*'Inputs and Outputs'!C$8)-(I475*'Inputs and Outputs'!C$9)</f>
        <v>3640</v>
      </c>
      <c r="M475" s="44">
        <v>473</v>
      </c>
      <c r="N475" s="42" t="s">
        <v>26</v>
      </c>
      <c r="O475" s="42">
        <f t="shared" ca="1" si="66"/>
        <v>0.34153596052196333</v>
      </c>
      <c r="P475" s="42">
        <f ca="1">VLOOKUP(O475,'Inputs and Outputs'!B$24:C$33,2)</f>
        <v>1</v>
      </c>
      <c r="Q475" s="42">
        <f t="shared" ca="1" si="67"/>
        <v>0.72835421498648534</v>
      </c>
      <c r="R475" s="42">
        <f ca="1">ROUND(_xlfn.NORM.INV(Q475,'Inputs and Outputs'!C$17,'Inputs and Outputs'!C$18),0)</f>
        <v>106</v>
      </c>
      <c r="S475" s="42">
        <v>101</v>
      </c>
      <c r="T475" s="42">
        <f t="shared" ca="1" si="68"/>
        <v>101</v>
      </c>
      <c r="U475" s="42">
        <f ca="1">IF(T475&gt;'Inputs and Outputs'!C$7,T475-'Inputs and Outputs'!C$7,0)</f>
        <v>1</v>
      </c>
      <c r="V475" s="43">
        <f ca="1">(T475*'Inputs and Outputs'!C$8)-(U475*'Inputs and Outputs'!C$9)</f>
        <v>4015</v>
      </c>
      <c r="Y475" s="44">
        <v>473</v>
      </c>
      <c r="Z475" s="42" t="s">
        <v>29</v>
      </c>
      <c r="AA475" s="42">
        <f t="shared" ca="1" si="69"/>
        <v>0.58923156924200593</v>
      </c>
      <c r="AB475" s="42">
        <f ca="1">VLOOKUP(AA475,'Inputs and Outputs'!B$24:C$33,2)</f>
        <v>2</v>
      </c>
      <c r="AC475" s="42">
        <f t="shared" ca="1" si="70"/>
        <v>0.46209642624873815</v>
      </c>
      <c r="AD475" s="42">
        <f ca="1">ROUND(_xlfn.NORM.INV(AC475,'Inputs and Outputs'!C$19,'Inputs and Outputs'!C$20),0)</f>
        <v>105</v>
      </c>
      <c r="AE475" s="42">
        <v>101</v>
      </c>
      <c r="AF475" s="42">
        <f t="shared" ca="1" si="71"/>
        <v>101</v>
      </c>
      <c r="AG475" s="42">
        <f ca="1">IF(AF475&gt;'Inputs and Outputs'!C$7,AF475-'Inputs and Outputs'!C$7,0)</f>
        <v>1</v>
      </c>
      <c r="AH475" s="43">
        <f ca="1">(AF475*'Inputs and Outputs'!C$8)-(AG475*'Inputs and Outputs'!C$10)</f>
        <v>3840</v>
      </c>
    </row>
    <row r="476" spans="1:34" x14ac:dyDescent="0.35">
      <c r="A476" s="44">
        <v>474</v>
      </c>
      <c r="B476" s="42" t="s">
        <v>24</v>
      </c>
      <c r="C476" s="42">
        <f t="shared" ca="1" si="63"/>
        <v>0.33404751756256501</v>
      </c>
      <c r="D476" s="42">
        <f ca="1">VLOOKUP(C476,'Inputs and Outputs'!B$24:C$33,2,TRUE)</f>
        <v>1</v>
      </c>
      <c r="E476" s="42">
        <f t="shared" ca="1" si="64"/>
        <v>0.49687593040101508</v>
      </c>
      <c r="F476" s="42">
        <f ca="1">ROUND(_xlfn.NORM.INV(E476,'Inputs and Outputs'!C$15,'Inputs and Outputs'!C$16),0)</f>
        <v>101</v>
      </c>
      <c r="G476" s="42">
        <v>101</v>
      </c>
      <c r="H476" s="42">
        <f t="shared" ca="1" si="65"/>
        <v>101</v>
      </c>
      <c r="I476" s="42">
        <f ca="1">IF(H476&gt;'Inputs and Outputs'!C$7,H476-'Inputs and Outputs'!C$7,0)</f>
        <v>1</v>
      </c>
      <c r="J476" s="43">
        <f ca="1">(H476*'Inputs and Outputs'!C$8)-(I476*'Inputs and Outputs'!C$9)</f>
        <v>4015</v>
      </c>
      <c r="M476" s="44">
        <v>474</v>
      </c>
      <c r="N476" s="42" t="s">
        <v>26</v>
      </c>
      <c r="O476" s="42">
        <f t="shared" ca="1" si="66"/>
        <v>0.55307073676174712</v>
      </c>
      <c r="P476" s="42">
        <f ca="1">VLOOKUP(O476,'Inputs and Outputs'!B$24:C$33,2)</f>
        <v>2</v>
      </c>
      <c r="Q476" s="42">
        <f t="shared" ca="1" si="67"/>
        <v>0.91758392610438178</v>
      </c>
      <c r="R476" s="42">
        <f ca="1">ROUND(_xlfn.NORM.INV(Q476,'Inputs and Outputs'!C$17,'Inputs and Outputs'!C$18),0)</f>
        <v>110</v>
      </c>
      <c r="S476" s="42">
        <v>101</v>
      </c>
      <c r="T476" s="42">
        <f t="shared" ca="1" si="68"/>
        <v>101</v>
      </c>
      <c r="U476" s="42">
        <f ca="1">IF(T476&gt;'Inputs and Outputs'!C$7,T476-'Inputs and Outputs'!C$7,0)</f>
        <v>1</v>
      </c>
      <c r="V476" s="43">
        <f ca="1">(T476*'Inputs and Outputs'!C$8)-(U476*'Inputs and Outputs'!C$9)</f>
        <v>4015</v>
      </c>
      <c r="Y476" s="44">
        <v>474</v>
      </c>
      <c r="Z476" s="42" t="s">
        <v>29</v>
      </c>
      <c r="AA476" s="42">
        <f t="shared" ca="1" si="69"/>
        <v>0.59057540074561021</v>
      </c>
      <c r="AB476" s="42">
        <f ca="1">VLOOKUP(AA476,'Inputs and Outputs'!B$24:C$33,2)</f>
        <v>2</v>
      </c>
      <c r="AC476" s="42">
        <f t="shared" ca="1" si="70"/>
        <v>0.9338293288932219</v>
      </c>
      <c r="AD476" s="42">
        <f ca="1">ROUND(_xlfn.NORM.INV(AC476,'Inputs and Outputs'!C$19,'Inputs and Outputs'!C$20),0)</f>
        <v>113</v>
      </c>
      <c r="AE476" s="42">
        <v>101</v>
      </c>
      <c r="AF476" s="42">
        <f t="shared" ca="1" si="71"/>
        <v>101</v>
      </c>
      <c r="AG476" s="42">
        <f ca="1">IF(AF476&gt;'Inputs and Outputs'!C$7,AF476-'Inputs and Outputs'!C$7,0)</f>
        <v>1</v>
      </c>
      <c r="AH476" s="43">
        <f ca="1">(AF476*'Inputs and Outputs'!C$8)-(AG476*'Inputs and Outputs'!C$10)</f>
        <v>3840</v>
      </c>
    </row>
    <row r="477" spans="1:34" x14ac:dyDescent="0.35">
      <c r="A477" s="44">
        <v>475</v>
      </c>
      <c r="B477" s="42" t="s">
        <v>24</v>
      </c>
      <c r="C477" s="42">
        <f t="shared" ca="1" si="63"/>
        <v>0.52181137166858316</v>
      </c>
      <c r="D477" s="42">
        <f ca="1">VLOOKUP(C477,'Inputs and Outputs'!B$24:C$33,2,TRUE)</f>
        <v>2</v>
      </c>
      <c r="E477" s="42">
        <f t="shared" ca="1" si="64"/>
        <v>0.29400927066724603</v>
      </c>
      <c r="F477" s="42">
        <f ca="1">ROUND(_xlfn.NORM.INV(E477,'Inputs and Outputs'!C$15,'Inputs and Outputs'!C$16),0)</f>
        <v>98</v>
      </c>
      <c r="G477" s="42">
        <v>101</v>
      </c>
      <c r="H477" s="42">
        <f t="shared" ca="1" si="65"/>
        <v>98</v>
      </c>
      <c r="I477" s="42">
        <f ca="1">IF(H477&gt;'Inputs and Outputs'!C$7,H477-'Inputs and Outputs'!C$7,0)</f>
        <v>0</v>
      </c>
      <c r="J477" s="43">
        <f ca="1">(H477*'Inputs and Outputs'!C$8)-(I477*'Inputs and Outputs'!C$9)</f>
        <v>3920</v>
      </c>
      <c r="M477" s="44">
        <v>475</v>
      </c>
      <c r="N477" s="42" t="s">
        <v>26</v>
      </c>
      <c r="O477" s="42">
        <f t="shared" ca="1" si="66"/>
        <v>7.3122923454038702E-3</v>
      </c>
      <c r="P477" s="42">
        <f ca="1">VLOOKUP(O477,'Inputs and Outputs'!B$24:C$33,2)</f>
        <v>0</v>
      </c>
      <c r="Q477" s="42">
        <f t="shared" ca="1" si="67"/>
        <v>0.82825504006298301</v>
      </c>
      <c r="R477" s="42">
        <f ca="1">ROUND(_xlfn.NORM.INV(Q477,'Inputs and Outputs'!C$17,'Inputs and Outputs'!C$18),0)</f>
        <v>108</v>
      </c>
      <c r="S477" s="42">
        <v>101</v>
      </c>
      <c r="T477" s="42">
        <f t="shared" ca="1" si="68"/>
        <v>101</v>
      </c>
      <c r="U477" s="42">
        <f ca="1">IF(T477&gt;'Inputs and Outputs'!C$7,T477-'Inputs and Outputs'!C$7,0)</f>
        <v>1</v>
      </c>
      <c r="V477" s="43">
        <f ca="1">(T477*'Inputs and Outputs'!C$8)-(U477*'Inputs and Outputs'!C$9)</f>
        <v>4015</v>
      </c>
      <c r="Y477" s="44">
        <v>475</v>
      </c>
      <c r="Z477" s="42" t="s">
        <v>29</v>
      </c>
      <c r="AA477" s="42">
        <f t="shared" ca="1" si="69"/>
        <v>2.3775634457223194E-2</v>
      </c>
      <c r="AB477" s="42">
        <f ca="1">VLOOKUP(AA477,'Inputs and Outputs'!B$24:C$33,2)</f>
        <v>0</v>
      </c>
      <c r="AC477" s="42">
        <f t="shared" ca="1" si="70"/>
        <v>0.60564668449203896</v>
      </c>
      <c r="AD477" s="42">
        <f ca="1">ROUND(_xlfn.NORM.INV(AC477,'Inputs and Outputs'!C$19,'Inputs and Outputs'!C$20),0)</f>
        <v>106</v>
      </c>
      <c r="AE477" s="42">
        <v>101</v>
      </c>
      <c r="AF477" s="42">
        <f t="shared" ca="1" si="71"/>
        <v>101</v>
      </c>
      <c r="AG477" s="42">
        <f ca="1">IF(AF477&gt;'Inputs and Outputs'!C$7,AF477-'Inputs and Outputs'!C$7,0)</f>
        <v>1</v>
      </c>
      <c r="AH477" s="43">
        <f ca="1">(AF477*'Inputs and Outputs'!C$8)-(AG477*'Inputs and Outputs'!C$10)</f>
        <v>3840</v>
      </c>
    </row>
    <row r="478" spans="1:34" x14ac:dyDescent="0.35">
      <c r="A478" s="44">
        <v>476</v>
      </c>
      <c r="B478" s="42" t="s">
        <v>24</v>
      </c>
      <c r="C478" s="42">
        <f t="shared" ca="1" si="63"/>
        <v>0.67968518056113336</v>
      </c>
      <c r="D478" s="42">
        <f ca="1">VLOOKUP(C478,'Inputs and Outputs'!B$24:C$33,2,TRUE)</f>
        <v>3</v>
      </c>
      <c r="E478" s="42">
        <f t="shared" ca="1" si="64"/>
        <v>6.1746979154445825E-2</v>
      </c>
      <c r="F478" s="42">
        <f ca="1">ROUND(_xlfn.NORM.INV(E478,'Inputs and Outputs'!C$15,'Inputs and Outputs'!C$16),0)</f>
        <v>92</v>
      </c>
      <c r="G478" s="42">
        <v>101</v>
      </c>
      <c r="H478" s="42">
        <f t="shared" ca="1" si="65"/>
        <v>92</v>
      </c>
      <c r="I478" s="42">
        <f ca="1">IF(H478&gt;'Inputs and Outputs'!C$7,H478-'Inputs and Outputs'!C$7,0)</f>
        <v>0</v>
      </c>
      <c r="J478" s="43">
        <f ca="1">(H478*'Inputs and Outputs'!C$8)-(I478*'Inputs and Outputs'!C$9)</f>
        <v>3680</v>
      </c>
      <c r="M478" s="44">
        <v>476</v>
      </c>
      <c r="N478" s="42" t="s">
        <v>26</v>
      </c>
      <c r="O478" s="42">
        <f t="shared" ca="1" si="66"/>
        <v>0.12749695574511433</v>
      </c>
      <c r="P478" s="42">
        <f ca="1">VLOOKUP(O478,'Inputs and Outputs'!B$24:C$33,2)</f>
        <v>0</v>
      </c>
      <c r="Q478" s="42">
        <f t="shared" ca="1" si="67"/>
        <v>0.80441623492017644</v>
      </c>
      <c r="R478" s="42">
        <f ca="1">ROUND(_xlfn.NORM.INV(Q478,'Inputs and Outputs'!C$17,'Inputs and Outputs'!C$18),0)</f>
        <v>107</v>
      </c>
      <c r="S478" s="42">
        <v>101</v>
      </c>
      <c r="T478" s="42">
        <f t="shared" ca="1" si="68"/>
        <v>101</v>
      </c>
      <c r="U478" s="42">
        <f ca="1">IF(T478&gt;'Inputs and Outputs'!C$7,T478-'Inputs and Outputs'!C$7,0)</f>
        <v>1</v>
      </c>
      <c r="V478" s="43">
        <f ca="1">(T478*'Inputs and Outputs'!C$8)-(U478*'Inputs and Outputs'!C$9)</f>
        <v>4015</v>
      </c>
      <c r="Y478" s="44">
        <v>476</v>
      </c>
      <c r="Z478" s="42" t="s">
        <v>29</v>
      </c>
      <c r="AA478" s="42">
        <f t="shared" ca="1" si="69"/>
        <v>0.27518305661696241</v>
      </c>
      <c r="AB478" s="42">
        <f ca="1">VLOOKUP(AA478,'Inputs and Outputs'!B$24:C$33,2)</f>
        <v>1</v>
      </c>
      <c r="AC478" s="42">
        <f t="shared" ca="1" si="70"/>
        <v>0.31246258599375298</v>
      </c>
      <c r="AD478" s="42">
        <f ca="1">ROUND(_xlfn.NORM.INV(AC478,'Inputs and Outputs'!C$19,'Inputs and Outputs'!C$20),0)</f>
        <v>103</v>
      </c>
      <c r="AE478" s="42">
        <v>101</v>
      </c>
      <c r="AF478" s="42">
        <f t="shared" ca="1" si="71"/>
        <v>101</v>
      </c>
      <c r="AG478" s="42">
        <f ca="1">IF(AF478&gt;'Inputs and Outputs'!C$7,AF478-'Inputs and Outputs'!C$7,0)</f>
        <v>1</v>
      </c>
      <c r="AH478" s="43">
        <f ca="1">(AF478*'Inputs and Outputs'!C$8)-(AG478*'Inputs and Outputs'!C$10)</f>
        <v>3840</v>
      </c>
    </row>
    <row r="479" spans="1:34" x14ac:dyDescent="0.35">
      <c r="A479" s="44">
        <v>477</v>
      </c>
      <c r="B479" s="42" t="s">
        <v>24</v>
      </c>
      <c r="C479" s="42">
        <f t="shared" ca="1" si="63"/>
        <v>0.72565101276352029</v>
      </c>
      <c r="D479" s="42">
        <f ca="1">VLOOKUP(C479,'Inputs and Outputs'!B$24:C$33,2,TRUE)</f>
        <v>3</v>
      </c>
      <c r="E479" s="42">
        <f t="shared" ca="1" si="64"/>
        <v>0.39820279067637332</v>
      </c>
      <c r="F479" s="42">
        <f ca="1">ROUND(_xlfn.NORM.INV(E479,'Inputs and Outputs'!C$15,'Inputs and Outputs'!C$16),0)</f>
        <v>99</v>
      </c>
      <c r="G479" s="42">
        <v>101</v>
      </c>
      <c r="H479" s="42">
        <f t="shared" ca="1" si="65"/>
        <v>99</v>
      </c>
      <c r="I479" s="42">
        <f ca="1">IF(H479&gt;'Inputs and Outputs'!C$7,H479-'Inputs and Outputs'!C$7,0)</f>
        <v>0</v>
      </c>
      <c r="J479" s="43">
        <f ca="1">(H479*'Inputs and Outputs'!C$8)-(I479*'Inputs and Outputs'!C$9)</f>
        <v>3960</v>
      </c>
      <c r="M479" s="44">
        <v>477</v>
      </c>
      <c r="N479" s="42" t="s">
        <v>26</v>
      </c>
      <c r="O479" s="42">
        <f t="shared" ca="1" si="66"/>
        <v>0.55232905346530592</v>
      </c>
      <c r="P479" s="42">
        <f ca="1">VLOOKUP(O479,'Inputs and Outputs'!B$24:C$33,2)</f>
        <v>2</v>
      </c>
      <c r="Q479" s="42">
        <f t="shared" ca="1" si="67"/>
        <v>0.50348396815148611</v>
      </c>
      <c r="R479" s="42">
        <f ca="1">ROUND(_xlfn.NORM.INV(Q479,'Inputs and Outputs'!C$17,'Inputs and Outputs'!C$18),0)</f>
        <v>103</v>
      </c>
      <c r="S479" s="42">
        <v>101</v>
      </c>
      <c r="T479" s="42">
        <f t="shared" ca="1" si="68"/>
        <v>101</v>
      </c>
      <c r="U479" s="42">
        <f ca="1">IF(T479&gt;'Inputs and Outputs'!C$7,T479-'Inputs and Outputs'!C$7,0)</f>
        <v>1</v>
      </c>
      <c r="V479" s="43">
        <f ca="1">(T479*'Inputs and Outputs'!C$8)-(U479*'Inputs and Outputs'!C$9)</f>
        <v>4015</v>
      </c>
      <c r="Y479" s="44">
        <v>477</v>
      </c>
      <c r="Z479" s="42" t="s">
        <v>29</v>
      </c>
      <c r="AA479" s="42">
        <f t="shared" ca="1" si="69"/>
        <v>0.85716181480766873</v>
      </c>
      <c r="AB479" s="42">
        <f ca="1">VLOOKUP(AA479,'Inputs and Outputs'!B$24:C$33,2)</f>
        <v>4</v>
      </c>
      <c r="AC479" s="42">
        <f t="shared" ca="1" si="70"/>
        <v>0.5558549887524884</v>
      </c>
      <c r="AD479" s="42">
        <f ca="1">ROUND(_xlfn.NORM.INV(AC479,'Inputs and Outputs'!C$19,'Inputs and Outputs'!C$20),0)</f>
        <v>106</v>
      </c>
      <c r="AE479" s="42">
        <v>101</v>
      </c>
      <c r="AF479" s="42">
        <f t="shared" ca="1" si="71"/>
        <v>101</v>
      </c>
      <c r="AG479" s="42">
        <f ca="1">IF(AF479&gt;'Inputs and Outputs'!C$7,AF479-'Inputs and Outputs'!C$7,0)</f>
        <v>1</v>
      </c>
      <c r="AH479" s="43">
        <f ca="1">(AF479*'Inputs and Outputs'!C$8)-(AG479*'Inputs and Outputs'!C$10)</f>
        <v>3840</v>
      </c>
    </row>
    <row r="480" spans="1:34" x14ac:dyDescent="0.35">
      <c r="A480" s="44">
        <v>478</v>
      </c>
      <c r="B480" s="42" t="s">
        <v>24</v>
      </c>
      <c r="C480" s="42">
        <f t="shared" ca="1" si="63"/>
        <v>8.6011585280437508E-2</v>
      </c>
      <c r="D480" s="42">
        <f ca="1">VLOOKUP(C480,'Inputs and Outputs'!B$24:C$33,2,TRUE)</f>
        <v>0</v>
      </c>
      <c r="E480" s="42">
        <f t="shared" ca="1" si="64"/>
        <v>0.83940743870145196</v>
      </c>
      <c r="F480" s="42">
        <f ca="1">ROUND(_xlfn.NORM.INV(E480,'Inputs and Outputs'!C$15,'Inputs and Outputs'!C$16),0)</f>
        <v>107</v>
      </c>
      <c r="G480" s="42">
        <v>101</v>
      </c>
      <c r="H480" s="42">
        <f t="shared" ca="1" si="65"/>
        <v>101</v>
      </c>
      <c r="I480" s="42">
        <f ca="1">IF(H480&gt;'Inputs and Outputs'!C$7,H480-'Inputs and Outputs'!C$7,0)</f>
        <v>1</v>
      </c>
      <c r="J480" s="43">
        <f ca="1">(H480*'Inputs and Outputs'!C$8)-(I480*'Inputs and Outputs'!C$9)</f>
        <v>4015</v>
      </c>
      <c r="M480" s="44">
        <v>478</v>
      </c>
      <c r="N480" s="42" t="s">
        <v>26</v>
      </c>
      <c r="O480" s="42">
        <f t="shared" ca="1" si="66"/>
        <v>7.7991559702517477E-2</v>
      </c>
      <c r="P480" s="42">
        <f ca="1">VLOOKUP(O480,'Inputs and Outputs'!B$24:C$33,2)</f>
        <v>0</v>
      </c>
      <c r="Q480" s="42">
        <f t="shared" ca="1" si="67"/>
        <v>0.34815231932016455</v>
      </c>
      <c r="R480" s="42">
        <f ca="1">ROUND(_xlfn.NORM.INV(Q480,'Inputs and Outputs'!C$17,'Inputs and Outputs'!C$18),0)</f>
        <v>101</v>
      </c>
      <c r="S480" s="42">
        <v>101</v>
      </c>
      <c r="T480" s="42">
        <f t="shared" ca="1" si="68"/>
        <v>101</v>
      </c>
      <c r="U480" s="42">
        <f ca="1">IF(T480&gt;'Inputs and Outputs'!C$7,T480-'Inputs and Outputs'!C$7,0)</f>
        <v>1</v>
      </c>
      <c r="V480" s="43">
        <f ca="1">(T480*'Inputs and Outputs'!C$8)-(U480*'Inputs and Outputs'!C$9)</f>
        <v>4015</v>
      </c>
      <c r="Y480" s="44">
        <v>478</v>
      </c>
      <c r="Z480" s="42" t="s">
        <v>29</v>
      </c>
      <c r="AA480" s="42">
        <f t="shared" ca="1" si="69"/>
        <v>0.28960578978304696</v>
      </c>
      <c r="AB480" s="42">
        <f ca="1">VLOOKUP(AA480,'Inputs and Outputs'!B$24:C$33,2)</f>
        <v>1</v>
      </c>
      <c r="AC480" s="42">
        <f t="shared" ca="1" si="70"/>
        <v>0.54752350670774108</v>
      </c>
      <c r="AD480" s="42">
        <f ca="1">ROUND(_xlfn.NORM.INV(AC480,'Inputs and Outputs'!C$19,'Inputs and Outputs'!C$20),0)</f>
        <v>106</v>
      </c>
      <c r="AE480" s="42">
        <v>101</v>
      </c>
      <c r="AF480" s="42">
        <f t="shared" ca="1" si="71"/>
        <v>101</v>
      </c>
      <c r="AG480" s="42">
        <f ca="1">IF(AF480&gt;'Inputs and Outputs'!C$7,AF480-'Inputs and Outputs'!C$7,0)</f>
        <v>1</v>
      </c>
      <c r="AH480" s="43">
        <f ca="1">(AF480*'Inputs and Outputs'!C$8)-(AG480*'Inputs and Outputs'!C$10)</f>
        <v>3840</v>
      </c>
    </row>
    <row r="481" spans="1:34" x14ac:dyDescent="0.35">
      <c r="A481" s="44">
        <v>479</v>
      </c>
      <c r="B481" s="42" t="s">
        <v>24</v>
      </c>
      <c r="C481" s="42">
        <f t="shared" ca="1" si="63"/>
        <v>0.91093385979409724</v>
      </c>
      <c r="D481" s="42">
        <f ca="1">VLOOKUP(C481,'Inputs and Outputs'!B$24:C$33,2,TRUE)</f>
        <v>5</v>
      </c>
      <c r="E481" s="42">
        <f t="shared" ca="1" si="64"/>
        <v>0.21752985717713291</v>
      </c>
      <c r="F481" s="42">
        <f ca="1">ROUND(_xlfn.NORM.INV(E481,'Inputs and Outputs'!C$15,'Inputs and Outputs'!C$16),0)</f>
        <v>96</v>
      </c>
      <c r="G481" s="42">
        <v>101</v>
      </c>
      <c r="H481" s="42">
        <f t="shared" ca="1" si="65"/>
        <v>96</v>
      </c>
      <c r="I481" s="42">
        <f ca="1">IF(H481&gt;'Inputs and Outputs'!C$7,H481-'Inputs and Outputs'!C$7,0)</f>
        <v>0</v>
      </c>
      <c r="J481" s="43">
        <f ca="1">(H481*'Inputs and Outputs'!C$8)-(I481*'Inputs and Outputs'!C$9)</f>
        <v>3840</v>
      </c>
      <c r="M481" s="44">
        <v>479</v>
      </c>
      <c r="N481" s="42" t="s">
        <v>26</v>
      </c>
      <c r="O481" s="42">
        <f t="shared" ca="1" si="66"/>
        <v>0.15716864817488585</v>
      </c>
      <c r="P481" s="42">
        <f ca="1">VLOOKUP(O481,'Inputs and Outputs'!B$24:C$33,2)</f>
        <v>0</v>
      </c>
      <c r="Q481" s="42">
        <f t="shared" ca="1" si="67"/>
        <v>0.34630872932255863</v>
      </c>
      <c r="R481" s="42">
        <f ca="1">ROUND(_xlfn.NORM.INV(Q481,'Inputs and Outputs'!C$17,'Inputs and Outputs'!C$18),0)</f>
        <v>101</v>
      </c>
      <c r="S481" s="42">
        <v>101</v>
      </c>
      <c r="T481" s="42">
        <f t="shared" ca="1" si="68"/>
        <v>101</v>
      </c>
      <c r="U481" s="42">
        <f ca="1">IF(T481&gt;'Inputs and Outputs'!C$7,T481-'Inputs and Outputs'!C$7,0)</f>
        <v>1</v>
      </c>
      <c r="V481" s="43">
        <f ca="1">(T481*'Inputs and Outputs'!C$8)-(U481*'Inputs and Outputs'!C$9)</f>
        <v>4015</v>
      </c>
      <c r="Y481" s="44">
        <v>479</v>
      </c>
      <c r="Z481" s="42" t="s">
        <v>29</v>
      </c>
      <c r="AA481" s="42">
        <f t="shared" ca="1" si="69"/>
        <v>0.80253890869638567</v>
      </c>
      <c r="AB481" s="42">
        <f ca="1">VLOOKUP(AA481,'Inputs and Outputs'!B$24:C$33,2)</f>
        <v>4</v>
      </c>
      <c r="AC481" s="42">
        <f t="shared" ca="1" si="70"/>
        <v>0.97211458128559125</v>
      </c>
      <c r="AD481" s="42">
        <f ca="1">ROUND(_xlfn.NORM.INV(AC481,'Inputs and Outputs'!C$19,'Inputs and Outputs'!C$20),0)</f>
        <v>115</v>
      </c>
      <c r="AE481" s="42">
        <v>101</v>
      </c>
      <c r="AF481" s="42">
        <f t="shared" ca="1" si="71"/>
        <v>101</v>
      </c>
      <c r="AG481" s="42">
        <f ca="1">IF(AF481&gt;'Inputs and Outputs'!C$7,AF481-'Inputs and Outputs'!C$7,0)</f>
        <v>1</v>
      </c>
      <c r="AH481" s="43">
        <f ca="1">(AF481*'Inputs and Outputs'!C$8)-(AG481*'Inputs and Outputs'!C$10)</f>
        <v>3840</v>
      </c>
    </row>
    <row r="482" spans="1:34" x14ac:dyDescent="0.35">
      <c r="A482" s="44">
        <v>480</v>
      </c>
      <c r="B482" s="42" t="s">
        <v>24</v>
      </c>
      <c r="C482" s="42">
        <f t="shared" ca="1" si="63"/>
        <v>0.8025883814716529</v>
      </c>
      <c r="D482" s="42">
        <f ca="1">VLOOKUP(C482,'Inputs and Outputs'!B$24:C$33,2,TRUE)</f>
        <v>4</v>
      </c>
      <c r="E482" s="42">
        <f t="shared" ca="1" si="64"/>
        <v>0.53849813608076236</v>
      </c>
      <c r="F482" s="42">
        <f ca="1">ROUND(_xlfn.NORM.INV(E482,'Inputs and Outputs'!C$15,'Inputs and Outputs'!C$16),0)</f>
        <v>102</v>
      </c>
      <c r="G482" s="42">
        <v>101</v>
      </c>
      <c r="H482" s="42">
        <f t="shared" ca="1" si="65"/>
        <v>101</v>
      </c>
      <c r="I482" s="42">
        <f ca="1">IF(H482&gt;'Inputs and Outputs'!C$7,H482-'Inputs and Outputs'!C$7,0)</f>
        <v>1</v>
      </c>
      <c r="J482" s="43">
        <f ca="1">(H482*'Inputs and Outputs'!C$8)-(I482*'Inputs and Outputs'!C$9)</f>
        <v>4015</v>
      </c>
      <c r="M482" s="44">
        <v>480</v>
      </c>
      <c r="N482" s="42" t="s">
        <v>26</v>
      </c>
      <c r="O482" s="42">
        <f t="shared" ca="1" si="66"/>
        <v>0.8151869461300445</v>
      </c>
      <c r="P482" s="42">
        <f ca="1">VLOOKUP(O482,'Inputs and Outputs'!B$24:C$33,2)</f>
        <v>4</v>
      </c>
      <c r="Q482" s="42">
        <f t="shared" ca="1" si="67"/>
        <v>0.2438797988925745</v>
      </c>
      <c r="R482" s="42">
        <f ca="1">ROUND(_xlfn.NORM.INV(Q482,'Inputs and Outputs'!C$17,'Inputs and Outputs'!C$18),0)</f>
        <v>100</v>
      </c>
      <c r="S482" s="42">
        <v>101</v>
      </c>
      <c r="T482" s="42">
        <f t="shared" ca="1" si="68"/>
        <v>100</v>
      </c>
      <c r="U482" s="42">
        <f ca="1">IF(T482&gt;'Inputs and Outputs'!C$7,T482-'Inputs and Outputs'!C$7,0)</f>
        <v>0</v>
      </c>
      <c r="V482" s="43">
        <f ca="1">(T482*'Inputs and Outputs'!C$8)-(U482*'Inputs and Outputs'!C$9)</f>
        <v>4000</v>
      </c>
      <c r="Y482" s="44">
        <v>480</v>
      </c>
      <c r="Z482" s="42" t="s">
        <v>29</v>
      </c>
      <c r="AA482" s="42">
        <f t="shared" ca="1" si="69"/>
        <v>0.81067327807940637</v>
      </c>
      <c r="AB482" s="42">
        <f ca="1">VLOOKUP(AA482,'Inputs and Outputs'!B$24:C$33,2)</f>
        <v>4</v>
      </c>
      <c r="AC482" s="42">
        <f t="shared" ca="1" si="70"/>
        <v>0.45368661567480428</v>
      </c>
      <c r="AD482" s="42">
        <f ca="1">ROUND(_xlfn.NORM.INV(AC482,'Inputs and Outputs'!C$19,'Inputs and Outputs'!C$20),0)</f>
        <v>104</v>
      </c>
      <c r="AE482" s="42">
        <v>101</v>
      </c>
      <c r="AF482" s="42">
        <f t="shared" ca="1" si="71"/>
        <v>101</v>
      </c>
      <c r="AG482" s="42">
        <f ca="1">IF(AF482&gt;'Inputs and Outputs'!C$7,AF482-'Inputs and Outputs'!C$7,0)</f>
        <v>1</v>
      </c>
      <c r="AH482" s="43">
        <f ca="1">(AF482*'Inputs and Outputs'!C$8)-(AG482*'Inputs and Outputs'!C$10)</f>
        <v>3840</v>
      </c>
    </row>
    <row r="483" spans="1:34" x14ac:dyDescent="0.35">
      <c r="A483" s="44">
        <v>481</v>
      </c>
      <c r="B483" s="42" t="s">
        <v>24</v>
      </c>
      <c r="C483" s="42">
        <f t="shared" ca="1" si="63"/>
        <v>0.26776619731682028</v>
      </c>
      <c r="D483" s="42">
        <f ca="1">VLOOKUP(C483,'Inputs and Outputs'!B$24:C$33,2,TRUE)</f>
        <v>1</v>
      </c>
      <c r="E483" s="42">
        <f t="shared" ca="1" si="64"/>
        <v>9.7366158693180327E-2</v>
      </c>
      <c r="F483" s="42">
        <f ca="1">ROUND(_xlfn.NORM.INV(E483,'Inputs and Outputs'!C$15,'Inputs and Outputs'!C$16),0)</f>
        <v>93</v>
      </c>
      <c r="G483" s="42">
        <v>101</v>
      </c>
      <c r="H483" s="42">
        <f t="shared" ca="1" si="65"/>
        <v>93</v>
      </c>
      <c r="I483" s="42">
        <f ca="1">IF(H483&gt;'Inputs and Outputs'!C$7,H483-'Inputs and Outputs'!C$7,0)</f>
        <v>0</v>
      </c>
      <c r="J483" s="43">
        <f ca="1">(H483*'Inputs and Outputs'!C$8)-(I483*'Inputs and Outputs'!C$9)</f>
        <v>3720</v>
      </c>
      <c r="M483" s="44">
        <v>481</v>
      </c>
      <c r="N483" s="42" t="s">
        <v>26</v>
      </c>
      <c r="O483" s="42">
        <f t="shared" ca="1" si="66"/>
        <v>0.3969567426275481</v>
      </c>
      <c r="P483" s="42">
        <f ca="1">VLOOKUP(O483,'Inputs and Outputs'!B$24:C$33,2)</f>
        <v>2</v>
      </c>
      <c r="Q483" s="42">
        <f t="shared" ca="1" si="67"/>
        <v>0.84541072631046033</v>
      </c>
      <c r="R483" s="42">
        <f ca="1">ROUND(_xlfn.NORM.INV(Q483,'Inputs and Outputs'!C$17,'Inputs and Outputs'!C$18),0)</f>
        <v>108</v>
      </c>
      <c r="S483" s="42">
        <v>101</v>
      </c>
      <c r="T483" s="42">
        <f t="shared" ca="1" si="68"/>
        <v>101</v>
      </c>
      <c r="U483" s="42">
        <f ca="1">IF(T483&gt;'Inputs and Outputs'!C$7,T483-'Inputs and Outputs'!C$7,0)</f>
        <v>1</v>
      </c>
      <c r="V483" s="43">
        <f ca="1">(T483*'Inputs and Outputs'!C$8)-(U483*'Inputs and Outputs'!C$9)</f>
        <v>4015</v>
      </c>
      <c r="Y483" s="44">
        <v>481</v>
      </c>
      <c r="Z483" s="42" t="s">
        <v>29</v>
      </c>
      <c r="AA483" s="42">
        <f t="shared" ca="1" si="69"/>
        <v>0.48119855028763558</v>
      </c>
      <c r="AB483" s="42">
        <f ca="1">VLOOKUP(AA483,'Inputs and Outputs'!B$24:C$33,2)</f>
        <v>2</v>
      </c>
      <c r="AC483" s="42">
        <f t="shared" ca="1" si="70"/>
        <v>0.67615874783086205</v>
      </c>
      <c r="AD483" s="42">
        <f ca="1">ROUND(_xlfn.NORM.INV(AC483,'Inputs and Outputs'!C$19,'Inputs and Outputs'!C$20),0)</f>
        <v>107</v>
      </c>
      <c r="AE483" s="42">
        <v>101</v>
      </c>
      <c r="AF483" s="42">
        <f t="shared" ca="1" si="71"/>
        <v>101</v>
      </c>
      <c r="AG483" s="42">
        <f ca="1">IF(AF483&gt;'Inputs and Outputs'!C$7,AF483-'Inputs and Outputs'!C$7,0)</f>
        <v>1</v>
      </c>
      <c r="AH483" s="43">
        <f ca="1">(AF483*'Inputs and Outputs'!C$8)-(AG483*'Inputs and Outputs'!C$10)</f>
        <v>3840</v>
      </c>
    </row>
    <row r="484" spans="1:34" x14ac:dyDescent="0.35">
      <c r="A484" s="44">
        <v>482</v>
      </c>
      <c r="B484" s="42" t="s">
        <v>24</v>
      </c>
      <c r="C484" s="42">
        <f t="shared" ca="1" si="63"/>
        <v>0.93368969210340325</v>
      </c>
      <c r="D484" s="42">
        <f ca="1">VLOOKUP(C484,'Inputs and Outputs'!B$24:C$33,2,TRUE)</f>
        <v>6</v>
      </c>
      <c r="E484" s="42">
        <f t="shared" ca="1" si="64"/>
        <v>0.33544193726523719</v>
      </c>
      <c r="F484" s="42">
        <f ca="1">ROUND(_xlfn.NORM.INV(E484,'Inputs and Outputs'!C$15,'Inputs and Outputs'!C$16),0)</f>
        <v>98</v>
      </c>
      <c r="G484" s="42">
        <v>101</v>
      </c>
      <c r="H484" s="42">
        <f t="shared" ca="1" si="65"/>
        <v>98</v>
      </c>
      <c r="I484" s="42">
        <f ca="1">IF(H484&gt;'Inputs and Outputs'!C$7,H484-'Inputs and Outputs'!C$7,0)</f>
        <v>0</v>
      </c>
      <c r="J484" s="43">
        <f ca="1">(H484*'Inputs and Outputs'!C$8)-(I484*'Inputs and Outputs'!C$9)</f>
        <v>3920</v>
      </c>
      <c r="M484" s="44">
        <v>482</v>
      </c>
      <c r="N484" s="42" t="s">
        <v>26</v>
      </c>
      <c r="O484" s="42">
        <f t="shared" ca="1" si="66"/>
        <v>0.79890572997727793</v>
      </c>
      <c r="P484" s="42">
        <f ca="1">VLOOKUP(O484,'Inputs and Outputs'!B$24:C$33,2)</f>
        <v>4</v>
      </c>
      <c r="Q484" s="42">
        <f t="shared" ca="1" si="67"/>
        <v>0.62466413469645132</v>
      </c>
      <c r="R484" s="42">
        <f ca="1">ROUND(_xlfn.NORM.INV(Q484,'Inputs and Outputs'!C$17,'Inputs and Outputs'!C$18),0)</f>
        <v>105</v>
      </c>
      <c r="S484" s="42">
        <v>101</v>
      </c>
      <c r="T484" s="42">
        <f t="shared" ca="1" si="68"/>
        <v>101</v>
      </c>
      <c r="U484" s="42">
        <f ca="1">IF(T484&gt;'Inputs and Outputs'!C$7,T484-'Inputs and Outputs'!C$7,0)</f>
        <v>1</v>
      </c>
      <c r="V484" s="43">
        <f ca="1">(T484*'Inputs and Outputs'!C$8)-(U484*'Inputs and Outputs'!C$9)</f>
        <v>4015</v>
      </c>
      <c r="Y484" s="44">
        <v>482</v>
      </c>
      <c r="Z484" s="42" t="s">
        <v>29</v>
      </c>
      <c r="AA484" s="42">
        <f t="shared" ca="1" si="69"/>
        <v>0.92434832569270342</v>
      </c>
      <c r="AB484" s="42">
        <f ca="1">VLOOKUP(AA484,'Inputs and Outputs'!B$24:C$33,2)</f>
        <v>5</v>
      </c>
      <c r="AC484" s="42">
        <f t="shared" ca="1" si="70"/>
        <v>0.6206455884638945</v>
      </c>
      <c r="AD484" s="42">
        <f ca="1">ROUND(_xlfn.NORM.INV(AC484,'Inputs and Outputs'!C$19,'Inputs and Outputs'!C$20),0)</f>
        <v>107</v>
      </c>
      <c r="AE484" s="42">
        <v>101</v>
      </c>
      <c r="AF484" s="42">
        <f t="shared" ca="1" si="71"/>
        <v>101</v>
      </c>
      <c r="AG484" s="42">
        <f ca="1">IF(AF484&gt;'Inputs and Outputs'!C$7,AF484-'Inputs and Outputs'!C$7,0)</f>
        <v>1</v>
      </c>
      <c r="AH484" s="43">
        <f ca="1">(AF484*'Inputs and Outputs'!C$8)-(AG484*'Inputs and Outputs'!C$10)</f>
        <v>3840</v>
      </c>
    </row>
    <row r="485" spans="1:34" x14ac:dyDescent="0.35">
      <c r="A485" s="44">
        <v>483</v>
      </c>
      <c r="B485" s="42" t="s">
        <v>24</v>
      </c>
      <c r="C485" s="42">
        <f t="shared" ca="1" si="63"/>
        <v>0.18415360822761007</v>
      </c>
      <c r="D485" s="42">
        <f ca="1">VLOOKUP(C485,'Inputs and Outputs'!B$24:C$33,2,TRUE)</f>
        <v>1</v>
      </c>
      <c r="E485" s="42">
        <f t="shared" ca="1" si="64"/>
        <v>0.46935121693393256</v>
      </c>
      <c r="F485" s="42">
        <f ca="1">ROUND(_xlfn.NORM.INV(E485,'Inputs and Outputs'!C$15,'Inputs and Outputs'!C$16),0)</f>
        <v>101</v>
      </c>
      <c r="G485" s="42">
        <v>101</v>
      </c>
      <c r="H485" s="42">
        <f t="shared" ca="1" si="65"/>
        <v>101</v>
      </c>
      <c r="I485" s="42">
        <f ca="1">IF(H485&gt;'Inputs and Outputs'!C$7,H485-'Inputs and Outputs'!C$7,0)</f>
        <v>1</v>
      </c>
      <c r="J485" s="43">
        <f ca="1">(H485*'Inputs and Outputs'!C$8)-(I485*'Inputs and Outputs'!C$9)</f>
        <v>4015</v>
      </c>
      <c r="M485" s="44">
        <v>483</v>
      </c>
      <c r="N485" s="42" t="s">
        <v>26</v>
      </c>
      <c r="O485" s="42">
        <f t="shared" ca="1" si="66"/>
        <v>9.2143029442025015E-2</v>
      </c>
      <c r="P485" s="42">
        <f ca="1">VLOOKUP(O485,'Inputs and Outputs'!B$24:C$33,2)</f>
        <v>0</v>
      </c>
      <c r="Q485" s="42">
        <f t="shared" ca="1" si="67"/>
        <v>1.7399527648061075E-2</v>
      </c>
      <c r="R485" s="42">
        <f ca="1">ROUND(_xlfn.NORM.INV(Q485,'Inputs and Outputs'!C$17,'Inputs and Outputs'!C$18),0)</f>
        <v>92</v>
      </c>
      <c r="S485" s="42">
        <v>101</v>
      </c>
      <c r="T485" s="42">
        <f t="shared" ca="1" si="68"/>
        <v>92</v>
      </c>
      <c r="U485" s="42">
        <f ca="1">IF(T485&gt;'Inputs and Outputs'!C$7,T485-'Inputs and Outputs'!C$7,0)</f>
        <v>0</v>
      </c>
      <c r="V485" s="43">
        <f ca="1">(T485*'Inputs and Outputs'!C$8)-(U485*'Inputs and Outputs'!C$9)</f>
        <v>3680</v>
      </c>
      <c r="Y485" s="44">
        <v>483</v>
      </c>
      <c r="Z485" s="42" t="s">
        <v>29</v>
      </c>
      <c r="AA485" s="42">
        <f t="shared" ca="1" si="69"/>
        <v>0.26675260610933904</v>
      </c>
      <c r="AB485" s="42">
        <f ca="1">VLOOKUP(AA485,'Inputs and Outputs'!B$24:C$33,2)</f>
        <v>1</v>
      </c>
      <c r="AC485" s="42">
        <f t="shared" ca="1" si="70"/>
        <v>0.6169119817659241</v>
      </c>
      <c r="AD485" s="42">
        <f ca="1">ROUND(_xlfn.NORM.INV(AC485,'Inputs and Outputs'!C$19,'Inputs and Outputs'!C$20),0)</f>
        <v>106</v>
      </c>
      <c r="AE485" s="42">
        <v>101</v>
      </c>
      <c r="AF485" s="42">
        <f t="shared" ca="1" si="71"/>
        <v>101</v>
      </c>
      <c r="AG485" s="42">
        <f ca="1">IF(AF485&gt;'Inputs and Outputs'!C$7,AF485-'Inputs and Outputs'!C$7,0)</f>
        <v>1</v>
      </c>
      <c r="AH485" s="43">
        <f ca="1">(AF485*'Inputs and Outputs'!C$8)-(AG485*'Inputs and Outputs'!C$10)</f>
        <v>3840</v>
      </c>
    </row>
    <row r="486" spans="1:34" x14ac:dyDescent="0.35">
      <c r="A486" s="44">
        <v>484</v>
      </c>
      <c r="B486" s="42" t="s">
        <v>24</v>
      </c>
      <c r="C486" s="42">
        <f t="shared" ca="1" si="63"/>
        <v>0.74283521078964465</v>
      </c>
      <c r="D486" s="42">
        <f ca="1">VLOOKUP(C486,'Inputs and Outputs'!B$24:C$33,2,TRUE)</f>
        <v>3</v>
      </c>
      <c r="E486" s="42">
        <f t="shared" ca="1" si="64"/>
        <v>6.7216443506731949E-2</v>
      </c>
      <c r="F486" s="42">
        <f ca="1">ROUND(_xlfn.NORM.INV(E486,'Inputs and Outputs'!C$15,'Inputs and Outputs'!C$16),0)</f>
        <v>92</v>
      </c>
      <c r="G486" s="42">
        <v>101</v>
      </c>
      <c r="H486" s="42">
        <f t="shared" ca="1" si="65"/>
        <v>92</v>
      </c>
      <c r="I486" s="42">
        <f ca="1">IF(H486&gt;'Inputs and Outputs'!C$7,H486-'Inputs and Outputs'!C$7,0)</f>
        <v>0</v>
      </c>
      <c r="J486" s="43">
        <f ca="1">(H486*'Inputs and Outputs'!C$8)-(I486*'Inputs and Outputs'!C$9)</f>
        <v>3680</v>
      </c>
      <c r="M486" s="44">
        <v>484</v>
      </c>
      <c r="N486" s="42" t="s">
        <v>26</v>
      </c>
      <c r="O486" s="42">
        <f t="shared" ca="1" si="66"/>
        <v>0.94320890065256446</v>
      </c>
      <c r="P486" s="42">
        <f ca="1">VLOOKUP(O486,'Inputs and Outputs'!B$24:C$33,2)</f>
        <v>6</v>
      </c>
      <c r="Q486" s="42">
        <f t="shared" ca="1" si="67"/>
        <v>4.3496447889641465E-2</v>
      </c>
      <c r="R486" s="42">
        <f ca="1">ROUND(_xlfn.NORM.INV(Q486,'Inputs and Outputs'!C$17,'Inputs and Outputs'!C$18),0)</f>
        <v>94</v>
      </c>
      <c r="S486" s="42">
        <v>101</v>
      </c>
      <c r="T486" s="42">
        <f t="shared" ca="1" si="68"/>
        <v>94</v>
      </c>
      <c r="U486" s="42">
        <f ca="1">IF(T486&gt;'Inputs and Outputs'!C$7,T486-'Inputs and Outputs'!C$7,0)</f>
        <v>0</v>
      </c>
      <c r="V486" s="43">
        <f ca="1">(T486*'Inputs and Outputs'!C$8)-(U486*'Inputs and Outputs'!C$9)</f>
        <v>3760</v>
      </c>
      <c r="Y486" s="44">
        <v>484</v>
      </c>
      <c r="Z486" s="42" t="s">
        <v>29</v>
      </c>
      <c r="AA486" s="42">
        <f t="shared" ca="1" si="69"/>
        <v>0.43432551800085806</v>
      </c>
      <c r="AB486" s="42">
        <f ca="1">VLOOKUP(AA486,'Inputs and Outputs'!B$24:C$33,2)</f>
        <v>2</v>
      </c>
      <c r="AC486" s="42">
        <f t="shared" ca="1" si="70"/>
        <v>9.844996110267934E-2</v>
      </c>
      <c r="AD486" s="42">
        <f ca="1">ROUND(_xlfn.NORM.INV(AC486,'Inputs and Outputs'!C$19,'Inputs and Outputs'!C$20),0)</f>
        <v>99</v>
      </c>
      <c r="AE486" s="42">
        <v>101</v>
      </c>
      <c r="AF486" s="42">
        <f t="shared" ca="1" si="71"/>
        <v>99</v>
      </c>
      <c r="AG486" s="42">
        <f ca="1">IF(AF486&gt;'Inputs and Outputs'!C$7,AF486-'Inputs and Outputs'!C$7,0)</f>
        <v>0</v>
      </c>
      <c r="AH486" s="43">
        <f ca="1">(AF486*'Inputs and Outputs'!C$8)-(AG486*'Inputs and Outputs'!C$10)</f>
        <v>3960</v>
      </c>
    </row>
    <row r="487" spans="1:34" x14ac:dyDescent="0.35">
      <c r="A487" s="44">
        <v>485</v>
      </c>
      <c r="B487" s="42" t="s">
        <v>24</v>
      </c>
      <c r="C487" s="42">
        <f t="shared" ca="1" si="63"/>
        <v>0.13774693518619308</v>
      </c>
      <c r="D487" s="42">
        <f ca="1">VLOOKUP(C487,'Inputs and Outputs'!B$24:C$33,2,TRUE)</f>
        <v>0</v>
      </c>
      <c r="E487" s="42">
        <f t="shared" ca="1" si="64"/>
        <v>0.54258968782715644</v>
      </c>
      <c r="F487" s="42">
        <f ca="1">ROUND(_xlfn.NORM.INV(E487,'Inputs and Outputs'!C$15,'Inputs and Outputs'!C$16),0)</f>
        <v>102</v>
      </c>
      <c r="G487" s="42">
        <v>101</v>
      </c>
      <c r="H487" s="42">
        <f t="shared" ca="1" si="65"/>
        <v>101</v>
      </c>
      <c r="I487" s="42">
        <f ca="1">IF(H487&gt;'Inputs and Outputs'!C$7,H487-'Inputs and Outputs'!C$7,0)</f>
        <v>1</v>
      </c>
      <c r="J487" s="43">
        <f ca="1">(H487*'Inputs and Outputs'!C$8)-(I487*'Inputs and Outputs'!C$9)</f>
        <v>4015</v>
      </c>
      <c r="M487" s="44">
        <v>485</v>
      </c>
      <c r="N487" s="42" t="s">
        <v>26</v>
      </c>
      <c r="O487" s="42">
        <f t="shared" ca="1" si="66"/>
        <v>3.9866838621060774E-2</v>
      </c>
      <c r="P487" s="42">
        <f ca="1">VLOOKUP(O487,'Inputs and Outputs'!B$24:C$33,2)</f>
        <v>0</v>
      </c>
      <c r="Q487" s="42">
        <f t="shared" ca="1" si="67"/>
        <v>0.17221164560089319</v>
      </c>
      <c r="R487" s="42">
        <f ca="1">ROUND(_xlfn.NORM.INV(Q487,'Inputs and Outputs'!C$17,'Inputs and Outputs'!C$18),0)</f>
        <v>98</v>
      </c>
      <c r="S487" s="42">
        <v>101</v>
      </c>
      <c r="T487" s="42">
        <f t="shared" ca="1" si="68"/>
        <v>98</v>
      </c>
      <c r="U487" s="42">
        <f ca="1">IF(T487&gt;'Inputs and Outputs'!C$7,T487-'Inputs and Outputs'!C$7,0)</f>
        <v>0</v>
      </c>
      <c r="V487" s="43">
        <f ca="1">(T487*'Inputs and Outputs'!C$8)-(U487*'Inputs and Outputs'!C$9)</f>
        <v>3920</v>
      </c>
      <c r="Y487" s="44">
        <v>485</v>
      </c>
      <c r="Z487" s="42" t="s">
        <v>29</v>
      </c>
      <c r="AA487" s="42">
        <f t="shared" ca="1" si="69"/>
        <v>0.48061426558690223</v>
      </c>
      <c r="AB487" s="42">
        <f ca="1">VLOOKUP(AA487,'Inputs and Outputs'!B$24:C$33,2)</f>
        <v>2</v>
      </c>
      <c r="AC487" s="42">
        <f t="shared" ca="1" si="70"/>
        <v>0.6804135240964424</v>
      </c>
      <c r="AD487" s="42">
        <f ca="1">ROUND(_xlfn.NORM.INV(AC487,'Inputs and Outputs'!C$19,'Inputs and Outputs'!C$20),0)</f>
        <v>107</v>
      </c>
      <c r="AE487" s="42">
        <v>101</v>
      </c>
      <c r="AF487" s="42">
        <f t="shared" ca="1" si="71"/>
        <v>101</v>
      </c>
      <c r="AG487" s="42">
        <f ca="1">IF(AF487&gt;'Inputs and Outputs'!C$7,AF487-'Inputs and Outputs'!C$7,0)</f>
        <v>1</v>
      </c>
      <c r="AH487" s="43">
        <f ca="1">(AF487*'Inputs and Outputs'!C$8)-(AG487*'Inputs and Outputs'!C$10)</f>
        <v>3840</v>
      </c>
    </row>
    <row r="488" spans="1:34" x14ac:dyDescent="0.35">
      <c r="A488" s="44">
        <v>486</v>
      </c>
      <c r="B488" s="42" t="s">
        <v>24</v>
      </c>
      <c r="C488" s="42">
        <f t="shared" ca="1" si="63"/>
        <v>0.19524990199418091</v>
      </c>
      <c r="D488" s="42">
        <f ca="1">VLOOKUP(C488,'Inputs and Outputs'!B$24:C$33,2,TRUE)</f>
        <v>1</v>
      </c>
      <c r="E488" s="42">
        <f t="shared" ca="1" si="64"/>
        <v>0.44868268364007324</v>
      </c>
      <c r="F488" s="42">
        <f ca="1">ROUND(_xlfn.NORM.INV(E488,'Inputs and Outputs'!C$15,'Inputs and Outputs'!C$16),0)</f>
        <v>100</v>
      </c>
      <c r="G488" s="42">
        <v>101</v>
      </c>
      <c r="H488" s="42">
        <f t="shared" ca="1" si="65"/>
        <v>100</v>
      </c>
      <c r="I488" s="42">
        <f ca="1">IF(H488&gt;'Inputs and Outputs'!C$7,H488-'Inputs and Outputs'!C$7,0)</f>
        <v>0</v>
      </c>
      <c r="J488" s="43">
        <f ca="1">(H488*'Inputs and Outputs'!C$8)-(I488*'Inputs and Outputs'!C$9)</f>
        <v>4000</v>
      </c>
      <c r="M488" s="44">
        <v>486</v>
      </c>
      <c r="N488" s="42" t="s">
        <v>26</v>
      </c>
      <c r="O488" s="42">
        <f t="shared" ca="1" si="66"/>
        <v>0.51820040866889061</v>
      </c>
      <c r="P488" s="42">
        <f ca="1">VLOOKUP(O488,'Inputs and Outputs'!B$24:C$33,2)</f>
        <v>2</v>
      </c>
      <c r="Q488" s="42">
        <f t="shared" ca="1" si="67"/>
        <v>0.62302188401159719</v>
      </c>
      <c r="R488" s="42">
        <f ca="1">ROUND(_xlfn.NORM.INV(Q488,'Inputs and Outputs'!C$17,'Inputs and Outputs'!C$18),0)</f>
        <v>105</v>
      </c>
      <c r="S488" s="42">
        <v>101</v>
      </c>
      <c r="T488" s="42">
        <f t="shared" ca="1" si="68"/>
        <v>101</v>
      </c>
      <c r="U488" s="42">
        <f ca="1">IF(T488&gt;'Inputs and Outputs'!C$7,T488-'Inputs and Outputs'!C$7,0)</f>
        <v>1</v>
      </c>
      <c r="V488" s="43">
        <f ca="1">(T488*'Inputs and Outputs'!C$8)-(U488*'Inputs and Outputs'!C$9)</f>
        <v>4015</v>
      </c>
      <c r="Y488" s="44">
        <v>486</v>
      </c>
      <c r="Z488" s="42" t="s">
        <v>29</v>
      </c>
      <c r="AA488" s="42">
        <f t="shared" ca="1" si="69"/>
        <v>0.80843817380898608</v>
      </c>
      <c r="AB488" s="42">
        <f ca="1">VLOOKUP(AA488,'Inputs and Outputs'!B$24:C$33,2)</f>
        <v>4</v>
      </c>
      <c r="AC488" s="42">
        <f t="shared" ca="1" si="70"/>
        <v>7.4843369871059329E-3</v>
      </c>
      <c r="AD488" s="42">
        <f ca="1">ROUND(_xlfn.NORM.INV(AC488,'Inputs and Outputs'!C$19,'Inputs and Outputs'!C$20),0)</f>
        <v>93</v>
      </c>
      <c r="AE488" s="42">
        <v>101</v>
      </c>
      <c r="AF488" s="42">
        <f t="shared" ca="1" si="71"/>
        <v>93</v>
      </c>
      <c r="AG488" s="42">
        <f ca="1">IF(AF488&gt;'Inputs and Outputs'!C$7,AF488-'Inputs and Outputs'!C$7,0)</f>
        <v>0</v>
      </c>
      <c r="AH488" s="43">
        <f ca="1">(AF488*'Inputs and Outputs'!C$8)-(AG488*'Inputs and Outputs'!C$10)</f>
        <v>3720</v>
      </c>
    </row>
    <row r="489" spans="1:34" x14ac:dyDescent="0.35">
      <c r="A489" s="44">
        <v>487</v>
      </c>
      <c r="B489" s="42" t="s">
        <v>24</v>
      </c>
      <c r="C489" s="42">
        <f t="shared" ca="1" si="63"/>
        <v>4.0717161472307639E-2</v>
      </c>
      <c r="D489" s="42">
        <f ca="1">VLOOKUP(C489,'Inputs and Outputs'!B$24:C$33,2,TRUE)</f>
        <v>0</v>
      </c>
      <c r="E489" s="42">
        <f t="shared" ca="1" si="64"/>
        <v>0.47831539886625873</v>
      </c>
      <c r="F489" s="42">
        <f ca="1">ROUND(_xlfn.NORM.INV(E489,'Inputs and Outputs'!C$15,'Inputs and Outputs'!C$16),0)</f>
        <v>101</v>
      </c>
      <c r="G489" s="42">
        <v>101</v>
      </c>
      <c r="H489" s="42">
        <f t="shared" ca="1" si="65"/>
        <v>101</v>
      </c>
      <c r="I489" s="42">
        <f ca="1">IF(H489&gt;'Inputs and Outputs'!C$7,H489-'Inputs and Outputs'!C$7,0)</f>
        <v>1</v>
      </c>
      <c r="J489" s="43">
        <f ca="1">(H489*'Inputs and Outputs'!C$8)-(I489*'Inputs and Outputs'!C$9)</f>
        <v>4015</v>
      </c>
      <c r="M489" s="44">
        <v>487</v>
      </c>
      <c r="N489" s="42" t="s">
        <v>26</v>
      </c>
      <c r="O489" s="42">
        <f t="shared" ca="1" si="66"/>
        <v>0.92981554504864128</v>
      </c>
      <c r="P489" s="42">
        <f ca="1">VLOOKUP(O489,'Inputs and Outputs'!B$24:C$33,2)</f>
        <v>5</v>
      </c>
      <c r="Q489" s="42">
        <f t="shared" ca="1" si="67"/>
        <v>0.75733309956082007</v>
      </c>
      <c r="R489" s="42">
        <f ca="1">ROUND(_xlfn.NORM.INV(Q489,'Inputs and Outputs'!C$17,'Inputs and Outputs'!C$18),0)</f>
        <v>106</v>
      </c>
      <c r="S489" s="42">
        <v>101</v>
      </c>
      <c r="T489" s="42">
        <f t="shared" ca="1" si="68"/>
        <v>101</v>
      </c>
      <c r="U489" s="42">
        <f ca="1">IF(T489&gt;'Inputs and Outputs'!C$7,T489-'Inputs and Outputs'!C$7,0)</f>
        <v>1</v>
      </c>
      <c r="V489" s="43">
        <f ca="1">(T489*'Inputs and Outputs'!C$8)-(U489*'Inputs and Outputs'!C$9)</f>
        <v>4015</v>
      </c>
      <c r="Y489" s="44">
        <v>487</v>
      </c>
      <c r="Z489" s="42" t="s">
        <v>29</v>
      </c>
      <c r="AA489" s="42">
        <f t="shared" ca="1" si="69"/>
        <v>0.66796240725251044</v>
      </c>
      <c r="AB489" s="42">
        <f ca="1">VLOOKUP(AA489,'Inputs and Outputs'!B$24:C$33,2)</f>
        <v>3</v>
      </c>
      <c r="AC489" s="42">
        <f t="shared" ca="1" si="70"/>
        <v>0.82650007657090874</v>
      </c>
      <c r="AD489" s="42">
        <f ca="1">ROUND(_xlfn.NORM.INV(AC489,'Inputs and Outputs'!C$19,'Inputs and Outputs'!C$20),0)</f>
        <v>110</v>
      </c>
      <c r="AE489" s="42">
        <v>101</v>
      </c>
      <c r="AF489" s="42">
        <f t="shared" ca="1" si="71"/>
        <v>101</v>
      </c>
      <c r="AG489" s="42">
        <f ca="1">IF(AF489&gt;'Inputs and Outputs'!C$7,AF489-'Inputs and Outputs'!C$7,0)</f>
        <v>1</v>
      </c>
      <c r="AH489" s="43">
        <f ca="1">(AF489*'Inputs and Outputs'!C$8)-(AG489*'Inputs and Outputs'!C$10)</f>
        <v>3840</v>
      </c>
    </row>
    <row r="490" spans="1:34" x14ac:dyDescent="0.35">
      <c r="A490" s="44">
        <v>488</v>
      </c>
      <c r="B490" s="42" t="s">
        <v>24</v>
      </c>
      <c r="C490" s="42">
        <f t="shared" ca="1" si="63"/>
        <v>0.8412482638326062</v>
      </c>
      <c r="D490" s="42">
        <f ca="1">VLOOKUP(C490,'Inputs and Outputs'!B$24:C$33,2,TRUE)</f>
        <v>4</v>
      </c>
      <c r="E490" s="42">
        <f t="shared" ca="1" si="64"/>
        <v>0.95010509085360639</v>
      </c>
      <c r="F490" s="42">
        <f ca="1">ROUND(_xlfn.NORM.INV(E490,'Inputs and Outputs'!C$15,'Inputs and Outputs'!C$16),0)</f>
        <v>111</v>
      </c>
      <c r="G490" s="42">
        <v>101</v>
      </c>
      <c r="H490" s="42">
        <f t="shared" ca="1" si="65"/>
        <v>101</v>
      </c>
      <c r="I490" s="42">
        <f ca="1">IF(H490&gt;'Inputs and Outputs'!C$7,H490-'Inputs and Outputs'!C$7,0)</f>
        <v>1</v>
      </c>
      <c r="J490" s="43">
        <f ca="1">(H490*'Inputs and Outputs'!C$8)-(I490*'Inputs and Outputs'!C$9)</f>
        <v>4015</v>
      </c>
      <c r="M490" s="44">
        <v>488</v>
      </c>
      <c r="N490" s="42" t="s">
        <v>26</v>
      </c>
      <c r="O490" s="42">
        <f t="shared" ca="1" si="66"/>
        <v>0.64399062153732645</v>
      </c>
      <c r="P490" s="42">
        <f ca="1">VLOOKUP(O490,'Inputs and Outputs'!B$24:C$33,2)</f>
        <v>3</v>
      </c>
      <c r="Q490" s="42">
        <f t="shared" ca="1" si="67"/>
        <v>0.40125164154862691</v>
      </c>
      <c r="R490" s="42">
        <f ca="1">ROUND(_xlfn.NORM.INV(Q490,'Inputs and Outputs'!C$17,'Inputs and Outputs'!C$18),0)</f>
        <v>102</v>
      </c>
      <c r="S490" s="42">
        <v>101</v>
      </c>
      <c r="T490" s="42">
        <f t="shared" ca="1" si="68"/>
        <v>101</v>
      </c>
      <c r="U490" s="42">
        <f ca="1">IF(T490&gt;'Inputs and Outputs'!C$7,T490-'Inputs and Outputs'!C$7,0)</f>
        <v>1</v>
      </c>
      <c r="V490" s="43">
        <f ca="1">(T490*'Inputs and Outputs'!C$8)-(U490*'Inputs and Outputs'!C$9)</f>
        <v>4015</v>
      </c>
      <c r="Y490" s="44">
        <v>488</v>
      </c>
      <c r="Z490" s="42" t="s">
        <v>29</v>
      </c>
      <c r="AA490" s="42">
        <f t="shared" ca="1" si="69"/>
        <v>0.39482863530582113</v>
      </c>
      <c r="AB490" s="42">
        <f ca="1">VLOOKUP(AA490,'Inputs and Outputs'!B$24:C$33,2)</f>
        <v>1</v>
      </c>
      <c r="AC490" s="42">
        <f t="shared" ca="1" si="70"/>
        <v>0.2377479436810177</v>
      </c>
      <c r="AD490" s="42">
        <f ca="1">ROUND(_xlfn.NORM.INV(AC490,'Inputs and Outputs'!C$19,'Inputs and Outputs'!C$20),0)</f>
        <v>101</v>
      </c>
      <c r="AE490" s="42">
        <v>101</v>
      </c>
      <c r="AF490" s="42">
        <f t="shared" ca="1" si="71"/>
        <v>101</v>
      </c>
      <c r="AG490" s="42">
        <f ca="1">IF(AF490&gt;'Inputs and Outputs'!C$7,AF490-'Inputs and Outputs'!C$7,0)</f>
        <v>1</v>
      </c>
      <c r="AH490" s="43">
        <f ca="1">(AF490*'Inputs and Outputs'!C$8)-(AG490*'Inputs and Outputs'!C$10)</f>
        <v>3840</v>
      </c>
    </row>
    <row r="491" spans="1:34" x14ac:dyDescent="0.35">
      <c r="A491" s="44">
        <v>489</v>
      </c>
      <c r="B491" s="42" t="s">
        <v>24</v>
      </c>
      <c r="C491" s="42">
        <f t="shared" ca="1" si="63"/>
        <v>9.8967558013196566E-4</v>
      </c>
      <c r="D491" s="42">
        <f ca="1">VLOOKUP(C491,'Inputs and Outputs'!B$24:C$33,2,TRUE)</f>
        <v>0</v>
      </c>
      <c r="E491" s="42">
        <f t="shared" ca="1" si="64"/>
        <v>0.31863861144586214</v>
      </c>
      <c r="F491" s="42">
        <f ca="1">ROUND(_xlfn.NORM.INV(E491,'Inputs and Outputs'!C$15,'Inputs and Outputs'!C$16),0)</f>
        <v>98</v>
      </c>
      <c r="G491" s="42">
        <v>101</v>
      </c>
      <c r="H491" s="42">
        <f t="shared" ca="1" si="65"/>
        <v>98</v>
      </c>
      <c r="I491" s="42">
        <f ca="1">IF(H491&gt;'Inputs and Outputs'!C$7,H491-'Inputs and Outputs'!C$7,0)</f>
        <v>0</v>
      </c>
      <c r="J491" s="43">
        <f ca="1">(H491*'Inputs and Outputs'!C$8)-(I491*'Inputs and Outputs'!C$9)</f>
        <v>3920</v>
      </c>
      <c r="M491" s="44">
        <v>489</v>
      </c>
      <c r="N491" s="42" t="s">
        <v>26</v>
      </c>
      <c r="O491" s="42">
        <f t="shared" ca="1" si="66"/>
        <v>0.22649570991588608</v>
      </c>
      <c r="P491" s="42">
        <f ca="1">VLOOKUP(O491,'Inputs and Outputs'!B$24:C$33,2)</f>
        <v>1</v>
      </c>
      <c r="Q491" s="42">
        <f t="shared" ca="1" si="67"/>
        <v>0.78434223794570213</v>
      </c>
      <c r="R491" s="42">
        <f ca="1">ROUND(_xlfn.NORM.INV(Q491,'Inputs and Outputs'!C$17,'Inputs and Outputs'!C$18),0)</f>
        <v>107</v>
      </c>
      <c r="S491" s="42">
        <v>101</v>
      </c>
      <c r="T491" s="42">
        <f t="shared" ca="1" si="68"/>
        <v>101</v>
      </c>
      <c r="U491" s="42">
        <f ca="1">IF(T491&gt;'Inputs and Outputs'!C$7,T491-'Inputs and Outputs'!C$7,0)</f>
        <v>1</v>
      </c>
      <c r="V491" s="43">
        <f ca="1">(T491*'Inputs and Outputs'!C$8)-(U491*'Inputs and Outputs'!C$9)</f>
        <v>4015</v>
      </c>
      <c r="Y491" s="44">
        <v>489</v>
      </c>
      <c r="Z491" s="42" t="s">
        <v>29</v>
      </c>
      <c r="AA491" s="42">
        <f t="shared" ca="1" si="69"/>
        <v>0.25628451336410973</v>
      </c>
      <c r="AB491" s="42">
        <f ca="1">VLOOKUP(AA491,'Inputs and Outputs'!B$24:C$33,2)</f>
        <v>1</v>
      </c>
      <c r="AC491" s="42">
        <f t="shared" ca="1" si="70"/>
        <v>0.73741332750447952</v>
      </c>
      <c r="AD491" s="42">
        <f ca="1">ROUND(_xlfn.NORM.INV(AC491,'Inputs and Outputs'!C$19,'Inputs and Outputs'!C$20),0)</f>
        <v>108</v>
      </c>
      <c r="AE491" s="42">
        <v>101</v>
      </c>
      <c r="AF491" s="42">
        <f t="shared" ca="1" si="71"/>
        <v>101</v>
      </c>
      <c r="AG491" s="42">
        <f ca="1">IF(AF491&gt;'Inputs and Outputs'!C$7,AF491-'Inputs and Outputs'!C$7,0)</f>
        <v>1</v>
      </c>
      <c r="AH491" s="43">
        <f ca="1">(AF491*'Inputs and Outputs'!C$8)-(AG491*'Inputs and Outputs'!C$10)</f>
        <v>3840</v>
      </c>
    </row>
    <row r="492" spans="1:34" x14ac:dyDescent="0.35">
      <c r="A492" s="44">
        <v>490</v>
      </c>
      <c r="B492" s="42" t="s">
        <v>24</v>
      </c>
      <c r="C492" s="42">
        <f t="shared" ca="1" si="63"/>
        <v>0.68283356859472777</v>
      </c>
      <c r="D492" s="42">
        <f ca="1">VLOOKUP(C492,'Inputs and Outputs'!B$24:C$33,2,TRUE)</f>
        <v>3</v>
      </c>
      <c r="E492" s="42">
        <f t="shared" ca="1" si="64"/>
        <v>0.60374798708230548</v>
      </c>
      <c r="F492" s="42">
        <f ca="1">ROUND(_xlfn.NORM.INV(E492,'Inputs and Outputs'!C$15,'Inputs and Outputs'!C$16),0)</f>
        <v>103</v>
      </c>
      <c r="G492" s="42">
        <v>101</v>
      </c>
      <c r="H492" s="42">
        <f t="shared" ca="1" si="65"/>
        <v>101</v>
      </c>
      <c r="I492" s="42">
        <f ca="1">IF(H492&gt;'Inputs and Outputs'!C$7,H492-'Inputs and Outputs'!C$7,0)</f>
        <v>1</v>
      </c>
      <c r="J492" s="43">
        <f ca="1">(H492*'Inputs and Outputs'!C$8)-(I492*'Inputs and Outputs'!C$9)</f>
        <v>4015</v>
      </c>
      <c r="M492" s="44">
        <v>490</v>
      </c>
      <c r="N492" s="42" t="s">
        <v>26</v>
      </c>
      <c r="O492" s="42">
        <f t="shared" ca="1" si="66"/>
        <v>0.54238629620262968</v>
      </c>
      <c r="P492" s="42">
        <f ca="1">VLOOKUP(O492,'Inputs and Outputs'!B$24:C$33,2)</f>
        <v>2</v>
      </c>
      <c r="Q492" s="42">
        <f t="shared" ca="1" si="67"/>
        <v>0.83828989081863525</v>
      </c>
      <c r="R492" s="42">
        <f ca="1">ROUND(_xlfn.NORM.INV(Q492,'Inputs and Outputs'!C$17,'Inputs and Outputs'!C$18),0)</f>
        <v>108</v>
      </c>
      <c r="S492" s="42">
        <v>101</v>
      </c>
      <c r="T492" s="42">
        <f t="shared" ca="1" si="68"/>
        <v>101</v>
      </c>
      <c r="U492" s="42">
        <f ca="1">IF(T492&gt;'Inputs and Outputs'!C$7,T492-'Inputs and Outputs'!C$7,0)</f>
        <v>1</v>
      </c>
      <c r="V492" s="43">
        <f ca="1">(T492*'Inputs and Outputs'!C$8)-(U492*'Inputs and Outputs'!C$9)</f>
        <v>4015</v>
      </c>
      <c r="Y492" s="44">
        <v>490</v>
      </c>
      <c r="Z492" s="42" t="s">
        <v>29</v>
      </c>
      <c r="AA492" s="42">
        <f t="shared" ca="1" si="69"/>
        <v>0.34883734170458758</v>
      </c>
      <c r="AB492" s="42">
        <f ca="1">VLOOKUP(AA492,'Inputs and Outputs'!B$24:C$33,2)</f>
        <v>1</v>
      </c>
      <c r="AC492" s="42">
        <f t="shared" ca="1" si="70"/>
        <v>2.4593892431375663E-2</v>
      </c>
      <c r="AD492" s="42">
        <f ca="1">ROUND(_xlfn.NORM.INV(AC492,'Inputs and Outputs'!C$19,'Inputs and Outputs'!C$20),0)</f>
        <v>95</v>
      </c>
      <c r="AE492" s="42">
        <v>101</v>
      </c>
      <c r="AF492" s="42">
        <f t="shared" ca="1" si="71"/>
        <v>95</v>
      </c>
      <c r="AG492" s="42">
        <f ca="1">IF(AF492&gt;'Inputs and Outputs'!C$7,AF492-'Inputs and Outputs'!C$7,0)</f>
        <v>0</v>
      </c>
      <c r="AH492" s="43">
        <f ca="1">(AF492*'Inputs and Outputs'!C$8)-(AG492*'Inputs and Outputs'!C$10)</f>
        <v>3800</v>
      </c>
    </row>
    <row r="493" spans="1:34" x14ac:dyDescent="0.35">
      <c r="A493" s="44">
        <v>491</v>
      </c>
      <c r="B493" s="42" t="s">
        <v>24</v>
      </c>
      <c r="C493" s="42">
        <f t="shared" ca="1" si="63"/>
        <v>0.64470704191638417</v>
      </c>
      <c r="D493" s="42">
        <f ca="1">VLOOKUP(C493,'Inputs and Outputs'!B$24:C$33,2,TRUE)</f>
        <v>3</v>
      </c>
      <c r="E493" s="42">
        <f t="shared" ca="1" si="64"/>
        <v>0.4554840684017879</v>
      </c>
      <c r="F493" s="42">
        <f ca="1">ROUND(_xlfn.NORM.INV(E493,'Inputs and Outputs'!C$15,'Inputs and Outputs'!C$16),0)</f>
        <v>100</v>
      </c>
      <c r="G493" s="42">
        <v>101</v>
      </c>
      <c r="H493" s="42">
        <f t="shared" ca="1" si="65"/>
        <v>100</v>
      </c>
      <c r="I493" s="42">
        <f ca="1">IF(H493&gt;'Inputs and Outputs'!C$7,H493-'Inputs and Outputs'!C$7,0)</f>
        <v>0</v>
      </c>
      <c r="J493" s="43">
        <f ca="1">(H493*'Inputs and Outputs'!C$8)-(I493*'Inputs and Outputs'!C$9)</f>
        <v>4000</v>
      </c>
      <c r="M493" s="44">
        <v>491</v>
      </c>
      <c r="N493" s="42" t="s">
        <v>26</v>
      </c>
      <c r="O493" s="42">
        <f t="shared" ca="1" si="66"/>
        <v>0.53325274729317951</v>
      </c>
      <c r="P493" s="42">
        <f ca="1">VLOOKUP(O493,'Inputs and Outputs'!B$24:C$33,2)</f>
        <v>2</v>
      </c>
      <c r="Q493" s="42">
        <f t="shared" ca="1" si="67"/>
        <v>0.44519758469738391</v>
      </c>
      <c r="R493" s="42">
        <f ca="1">ROUND(_xlfn.NORM.INV(Q493,'Inputs and Outputs'!C$17,'Inputs and Outputs'!C$18),0)</f>
        <v>102</v>
      </c>
      <c r="S493" s="42">
        <v>101</v>
      </c>
      <c r="T493" s="42">
        <f t="shared" ca="1" si="68"/>
        <v>101</v>
      </c>
      <c r="U493" s="42">
        <f ca="1">IF(T493&gt;'Inputs and Outputs'!C$7,T493-'Inputs and Outputs'!C$7,0)</f>
        <v>1</v>
      </c>
      <c r="V493" s="43">
        <f ca="1">(T493*'Inputs and Outputs'!C$8)-(U493*'Inputs and Outputs'!C$9)</f>
        <v>4015</v>
      </c>
      <c r="Y493" s="44">
        <v>491</v>
      </c>
      <c r="Z493" s="42" t="s">
        <v>29</v>
      </c>
      <c r="AA493" s="42">
        <f t="shared" ca="1" si="69"/>
        <v>3.0824601840136023E-2</v>
      </c>
      <c r="AB493" s="42">
        <f ca="1">VLOOKUP(AA493,'Inputs and Outputs'!B$24:C$33,2)</f>
        <v>0</v>
      </c>
      <c r="AC493" s="42">
        <f t="shared" ca="1" si="70"/>
        <v>0.32561902558302813</v>
      </c>
      <c r="AD493" s="42">
        <f ca="1">ROUND(_xlfn.NORM.INV(AC493,'Inputs and Outputs'!C$19,'Inputs and Outputs'!C$20),0)</f>
        <v>103</v>
      </c>
      <c r="AE493" s="42">
        <v>101</v>
      </c>
      <c r="AF493" s="42">
        <f t="shared" ca="1" si="71"/>
        <v>101</v>
      </c>
      <c r="AG493" s="42">
        <f ca="1">IF(AF493&gt;'Inputs and Outputs'!C$7,AF493-'Inputs and Outputs'!C$7,0)</f>
        <v>1</v>
      </c>
      <c r="AH493" s="43">
        <f ca="1">(AF493*'Inputs and Outputs'!C$8)-(AG493*'Inputs and Outputs'!C$10)</f>
        <v>3840</v>
      </c>
    </row>
    <row r="494" spans="1:34" x14ac:dyDescent="0.35">
      <c r="A494" s="44">
        <v>492</v>
      </c>
      <c r="B494" s="42" t="s">
        <v>24</v>
      </c>
      <c r="C494" s="42">
        <f t="shared" ca="1" si="63"/>
        <v>0.36676020029916101</v>
      </c>
      <c r="D494" s="42">
        <f ca="1">VLOOKUP(C494,'Inputs and Outputs'!B$24:C$33,2,TRUE)</f>
        <v>1</v>
      </c>
      <c r="E494" s="42">
        <f t="shared" ca="1" si="64"/>
        <v>0.86318826589365982</v>
      </c>
      <c r="F494" s="42">
        <f ca="1">ROUND(_xlfn.NORM.INV(E494,'Inputs and Outputs'!C$15,'Inputs and Outputs'!C$16),0)</f>
        <v>108</v>
      </c>
      <c r="G494" s="42">
        <v>101</v>
      </c>
      <c r="H494" s="42">
        <f t="shared" ca="1" si="65"/>
        <v>101</v>
      </c>
      <c r="I494" s="42">
        <f ca="1">IF(H494&gt;'Inputs and Outputs'!C$7,H494-'Inputs and Outputs'!C$7,0)</f>
        <v>1</v>
      </c>
      <c r="J494" s="43">
        <f ca="1">(H494*'Inputs and Outputs'!C$8)-(I494*'Inputs and Outputs'!C$9)</f>
        <v>4015</v>
      </c>
      <c r="M494" s="44">
        <v>492</v>
      </c>
      <c r="N494" s="42" t="s">
        <v>26</v>
      </c>
      <c r="O494" s="42">
        <f t="shared" ca="1" si="66"/>
        <v>4.7233253893263605E-2</v>
      </c>
      <c r="P494" s="42">
        <f ca="1">VLOOKUP(O494,'Inputs and Outputs'!B$24:C$33,2)</f>
        <v>0</v>
      </c>
      <c r="Q494" s="42">
        <f t="shared" ca="1" si="67"/>
        <v>0.54453032768792331</v>
      </c>
      <c r="R494" s="42">
        <f ca="1">ROUND(_xlfn.NORM.INV(Q494,'Inputs and Outputs'!C$17,'Inputs and Outputs'!C$18),0)</f>
        <v>104</v>
      </c>
      <c r="S494" s="42">
        <v>101</v>
      </c>
      <c r="T494" s="42">
        <f t="shared" ca="1" si="68"/>
        <v>101</v>
      </c>
      <c r="U494" s="42">
        <f ca="1">IF(T494&gt;'Inputs and Outputs'!C$7,T494-'Inputs and Outputs'!C$7,0)</f>
        <v>1</v>
      </c>
      <c r="V494" s="43">
        <f ca="1">(T494*'Inputs and Outputs'!C$8)-(U494*'Inputs and Outputs'!C$9)</f>
        <v>4015</v>
      </c>
      <c r="Y494" s="44">
        <v>492</v>
      </c>
      <c r="Z494" s="42" t="s">
        <v>29</v>
      </c>
      <c r="AA494" s="42">
        <f t="shared" ca="1" si="69"/>
        <v>0.24517697447917297</v>
      </c>
      <c r="AB494" s="42">
        <f ca="1">VLOOKUP(AA494,'Inputs and Outputs'!B$24:C$33,2)</f>
        <v>1</v>
      </c>
      <c r="AC494" s="42">
        <f t="shared" ca="1" si="70"/>
        <v>0.72099841220199357</v>
      </c>
      <c r="AD494" s="42">
        <f ca="1">ROUND(_xlfn.NORM.INV(AC494,'Inputs and Outputs'!C$19,'Inputs and Outputs'!C$20),0)</f>
        <v>108</v>
      </c>
      <c r="AE494" s="42">
        <v>101</v>
      </c>
      <c r="AF494" s="42">
        <f t="shared" ca="1" si="71"/>
        <v>101</v>
      </c>
      <c r="AG494" s="42">
        <f ca="1">IF(AF494&gt;'Inputs and Outputs'!C$7,AF494-'Inputs and Outputs'!C$7,0)</f>
        <v>1</v>
      </c>
      <c r="AH494" s="43">
        <f ca="1">(AF494*'Inputs and Outputs'!C$8)-(AG494*'Inputs and Outputs'!C$10)</f>
        <v>3840</v>
      </c>
    </row>
    <row r="495" spans="1:34" x14ac:dyDescent="0.35">
      <c r="A495" s="44">
        <v>493</v>
      </c>
      <c r="B495" s="42" t="s">
        <v>24</v>
      </c>
      <c r="C495" s="42">
        <f t="shared" ca="1" si="63"/>
        <v>0.58304445518695402</v>
      </c>
      <c r="D495" s="42">
        <f ca="1">VLOOKUP(C495,'Inputs and Outputs'!B$24:C$33,2,TRUE)</f>
        <v>2</v>
      </c>
      <c r="E495" s="42">
        <f t="shared" ca="1" si="64"/>
        <v>0.39670234849485109</v>
      </c>
      <c r="F495" s="42">
        <f ca="1">ROUND(_xlfn.NORM.INV(E495,'Inputs and Outputs'!C$15,'Inputs and Outputs'!C$16),0)</f>
        <v>99</v>
      </c>
      <c r="G495" s="42">
        <v>101</v>
      </c>
      <c r="H495" s="42">
        <f t="shared" ca="1" si="65"/>
        <v>99</v>
      </c>
      <c r="I495" s="42">
        <f ca="1">IF(H495&gt;'Inputs and Outputs'!C$7,H495-'Inputs and Outputs'!C$7,0)</f>
        <v>0</v>
      </c>
      <c r="J495" s="43">
        <f ca="1">(H495*'Inputs and Outputs'!C$8)-(I495*'Inputs and Outputs'!C$9)</f>
        <v>3960</v>
      </c>
      <c r="M495" s="44">
        <v>493</v>
      </c>
      <c r="N495" s="42" t="s">
        <v>26</v>
      </c>
      <c r="O495" s="42">
        <f t="shared" ca="1" si="66"/>
        <v>0.87399739822843214</v>
      </c>
      <c r="P495" s="42">
        <f ca="1">VLOOKUP(O495,'Inputs and Outputs'!B$24:C$33,2)</f>
        <v>5</v>
      </c>
      <c r="Q495" s="42">
        <f t="shared" ca="1" si="67"/>
        <v>0.92771952461057516</v>
      </c>
      <c r="R495" s="42">
        <f ca="1">ROUND(_xlfn.NORM.INV(Q495,'Inputs and Outputs'!C$17,'Inputs and Outputs'!C$18),0)</f>
        <v>110</v>
      </c>
      <c r="S495" s="42">
        <v>101</v>
      </c>
      <c r="T495" s="42">
        <f t="shared" ca="1" si="68"/>
        <v>101</v>
      </c>
      <c r="U495" s="42">
        <f ca="1">IF(T495&gt;'Inputs and Outputs'!C$7,T495-'Inputs and Outputs'!C$7,0)</f>
        <v>1</v>
      </c>
      <c r="V495" s="43">
        <f ca="1">(T495*'Inputs and Outputs'!C$8)-(U495*'Inputs and Outputs'!C$9)</f>
        <v>4015</v>
      </c>
      <c r="Y495" s="44">
        <v>493</v>
      </c>
      <c r="Z495" s="42" t="s">
        <v>29</v>
      </c>
      <c r="AA495" s="42">
        <f t="shared" ca="1" si="69"/>
        <v>0.99401432803597012</v>
      </c>
      <c r="AB495" s="42">
        <f ca="1">VLOOKUP(AA495,'Inputs and Outputs'!B$24:C$33,2)</f>
        <v>8</v>
      </c>
      <c r="AC495" s="42">
        <f t="shared" ca="1" si="70"/>
        <v>0.75985697746802194</v>
      </c>
      <c r="AD495" s="42">
        <f ca="1">ROUND(_xlfn.NORM.INV(AC495,'Inputs and Outputs'!C$19,'Inputs and Outputs'!C$20),0)</f>
        <v>109</v>
      </c>
      <c r="AE495" s="42">
        <v>101</v>
      </c>
      <c r="AF495" s="42">
        <f t="shared" ca="1" si="71"/>
        <v>101</v>
      </c>
      <c r="AG495" s="42">
        <f ca="1">IF(AF495&gt;'Inputs and Outputs'!C$7,AF495-'Inputs and Outputs'!C$7,0)</f>
        <v>1</v>
      </c>
      <c r="AH495" s="43">
        <f ca="1">(AF495*'Inputs and Outputs'!C$8)-(AG495*'Inputs and Outputs'!C$10)</f>
        <v>3840</v>
      </c>
    </row>
    <row r="496" spans="1:34" x14ac:dyDescent="0.35">
      <c r="A496" s="44">
        <v>494</v>
      </c>
      <c r="B496" s="42" t="s">
        <v>24</v>
      </c>
      <c r="C496" s="42">
        <f t="shared" ca="1" si="63"/>
        <v>0.30120341500163661</v>
      </c>
      <c r="D496" s="42">
        <f ca="1">VLOOKUP(C496,'Inputs and Outputs'!B$24:C$33,2,TRUE)</f>
        <v>1</v>
      </c>
      <c r="E496" s="42">
        <f t="shared" ca="1" si="64"/>
        <v>3.9983767038582307E-2</v>
      </c>
      <c r="F496" s="42">
        <f ca="1">ROUND(_xlfn.NORM.INV(E496,'Inputs and Outputs'!C$15,'Inputs and Outputs'!C$16),0)</f>
        <v>90</v>
      </c>
      <c r="G496" s="42">
        <v>101</v>
      </c>
      <c r="H496" s="42">
        <f t="shared" ca="1" si="65"/>
        <v>90</v>
      </c>
      <c r="I496" s="42">
        <f ca="1">IF(H496&gt;'Inputs and Outputs'!C$7,H496-'Inputs and Outputs'!C$7,0)</f>
        <v>0</v>
      </c>
      <c r="J496" s="43">
        <f ca="1">(H496*'Inputs and Outputs'!C$8)-(I496*'Inputs and Outputs'!C$9)</f>
        <v>3600</v>
      </c>
      <c r="M496" s="44">
        <v>494</v>
      </c>
      <c r="N496" s="42" t="s">
        <v>26</v>
      </c>
      <c r="O496" s="42">
        <f t="shared" ca="1" si="66"/>
        <v>0.87441019253738916</v>
      </c>
      <c r="P496" s="42">
        <f ca="1">VLOOKUP(O496,'Inputs and Outputs'!B$24:C$33,2)</f>
        <v>5</v>
      </c>
      <c r="Q496" s="42">
        <f t="shared" ca="1" si="67"/>
        <v>0.18844356121396377</v>
      </c>
      <c r="R496" s="42">
        <f ca="1">ROUND(_xlfn.NORM.INV(Q496,'Inputs and Outputs'!C$17,'Inputs and Outputs'!C$18),0)</f>
        <v>99</v>
      </c>
      <c r="S496" s="42">
        <v>101</v>
      </c>
      <c r="T496" s="42">
        <f t="shared" ca="1" si="68"/>
        <v>99</v>
      </c>
      <c r="U496" s="42">
        <f ca="1">IF(T496&gt;'Inputs and Outputs'!C$7,T496-'Inputs and Outputs'!C$7,0)</f>
        <v>0</v>
      </c>
      <c r="V496" s="43">
        <f ca="1">(T496*'Inputs and Outputs'!C$8)-(U496*'Inputs and Outputs'!C$9)</f>
        <v>3960</v>
      </c>
      <c r="Y496" s="44">
        <v>494</v>
      </c>
      <c r="Z496" s="42" t="s">
        <v>29</v>
      </c>
      <c r="AA496" s="42">
        <f t="shared" ca="1" si="69"/>
        <v>0.60865896877195069</v>
      </c>
      <c r="AB496" s="42">
        <f ca="1">VLOOKUP(AA496,'Inputs and Outputs'!B$24:C$33,2)</f>
        <v>3</v>
      </c>
      <c r="AC496" s="42">
        <f t="shared" ca="1" si="70"/>
        <v>0.71558976663544882</v>
      </c>
      <c r="AD496" s="42">
        <f ca="1">ROUND(_xlfn.NORM.INV(AC496,'Inputs and Outputs'!C$19,'Inputs and Outputs'!C$20),0)</f>
        <v>108</v>
      </c>
      <c r="AE496" s="42">
        <v>101</v>
      </c>
      <c r="AF496" s="42">
        <f t="shared" ca="1" si="71"/>
        <v>101</v>
      </c>
      <c r="AG496" s="42">
        <f ca="1">IF(AF496&gt;'Inputs and Outputs'!C$7,AF496-'Inputs and Outputs'!C$7,0)</f>
        <v>1</v>
      </c>
      <c r="AH496" s="43">
        <f ca="1">(AF496*'Inputs and Outputs'!C$8)-(AG496*'Inputs and Outputs'!C$10)</f>
        <v>3840</v>
      </c>
    </row>
    <row r="497" spans="1:34" x14ac:dyDescent="0.35">
      <c r="A497" s="44">
        <v>495</v>
      </c>
      <c r="B497" s="42" t="s">
        <v>24</v>
      </c>
      <c r="C497" s="42">
        <f t="shared" ca="1" si="63"/>
        <v>0.17266110289893133</v>
      </c>
      <c r="D497" s="42">
        <f ca="1">VLOOKUP(C497,'Inputs and Outputs'!B$24:C$33,2,TRUE)</f>
        <v>0</v>
      </c>
      <c r="E497" s="42">
        <f t="shared" ca="1" si="64"/>
        <v>0.61407765956671501</v>
      </c>
      <c r="F497" s="42">
        <f ca="1">ROUND(_xlfn.NORM.INV(E497,'Inputs and Outputs'!C$15,'Inputs and Outputs'!C$16),0)</f>
        <v>103</v>
      </c>
      <c r="G497" s="42">
        <v>101</v>
      </c>
      <c r="H497" s="42">
        <f t="shared" ca="1" si="65"/>
        <v>101</v>
      </c>
      <c r="I497" s="42">
        <f ca="1">IF(H497&gt;'Inputs and Outputs'!C$7,H497-'Inputs and Outputs'!C$7,0)</f>
        <v>1</v>
      </c>
      <c r="J497" s="43">
        <f ca="1">(H497*'Inputs and Outputs'!C$8)-(I497*'Inputs and Outputs'!C$9)</f>
        <v>4015</v>
      </c>
      <c r="M497" s="44">
        <v>495</v>
      </c>
      <c r="N497" s="42" t="s">
        <v>26</v>
      </c>
      <c r="O497" s="42">
        <f t="shared" ca="1" si="66"/>
        <v>0.91721423367743904</v>
      </c>
      <c r="P497" s="42">
        <f ca="1">VLOOKUP(O497,'Inputs and Outputs'!B$24:C$33,2)</f>
        <v>5</v>
      </c>
      <c r="Q497" s="42">
        <f t="shared" ca="1" si="67"/>
        <v>0.11625250229244377</v>
      </c>
      <c r="R497" s="42">
        <f ca="1">ROUND(_xlfn.NORM.INV(Q497,'Inputs and Outputs'!C$17,'Inputs and Outputs'!C$18),0)</f>
        <v>97</v>
      </c>
      <c r="S497" s="42">
        <v>101</v>
      </c>
      <c r="T497" s="42">
        <f t="shared" ca="1" si="68"/>
        <v>97</v>
      </c>
      <c r="U497" s="42">
        <f ca="1">IF(T497&gt;'Inputs and Outputs'!C$7,T497-'Inputs and Outputs'!C$7,0)</f>
        <v>0</v>
      </c>
      <c r="V497" s="43">
        <f ca="1">(T497*'Inputs and Outputs'!C$8)-(U497*'Inputs and Outputs'!C$9)</f>
        <v>3880</v>
      </c>
      <c r="Y497" s="44">
        <v>495</v>
      </c>
      <c r="Z497" s="42" t="s">
        <v>29</v>
      </c>
      <c r="AA497" s="42">
        <f t="shared" ca="1" si="69"/>
        <v>0.38765490517393031</v>
      </c>
      <c r="AB497" s="42">
        <f ca="1">VLOOKUP(AA497,'Inputs and Outputs'!B$24:C$33,2)</f>
        <v>1</v>
      </c>
      <c r="AC497" s="42">
        <f t="shared" ca="1" si="70"/>
        <v>0.3973508506316884</v>
      </c>
      <c r="AD497" s="42">
        <f ca="1">ROUND(_xlfn.NORM.INV(AC497,'Inputs and Outputs'!C$19,'Inputs and Outputs'!C$20),0)</f>
        <v>104</v>
      </c>
      <c r="AE497" s="42">
        <v>101</v>
      </c>
      <c r="AF497" s="42">
        <f t="shared" ca="1" si="71"/>
        <v>101</v>
      </c>
      <c r="AG497" s="42">
        <f ca="1">IF(AF497&gt;'Inputs and Outputs'!C$7,AF497-'Inputs and Outputs'!C$7,0)</f>
        <v>1</v>
      </c>
      <c r="AH497" s="43">
        <f ca="1">(AF497*'Inputs and Outputs'!C$8)-(AG497*'Inputs and Outputs'!C$10)</f>
        <v>3840</v>
      </c>
    </row>
    <row r="498" spans="1:34" x14ac:dyDescent="0.35">
      <c r="A498" s="44">
        <v>496</v>
      </c>
      <c r="B498" s="42" t="s">
        <v>24</v>
      </c>
      <c r="C498" s="42">
        <f t="shared" ca="1" si="63"/>
        <v>0.10784902816753761</v>
      </c>
      <c r="D498" s="42">
        <f ca="1">VLOOKUP(C498,'Inputs and Outputs'!B$24:C$33,2,TRUE)</f>
        <v>0</v>
      </c>
      <c r="E498" s="42">
        <f t="shared" ca="1" si="64"/>
        <v>0.28528689586392864</v>
      </c>
      <c r="F498" s="42">
        <f ca="1">ROUND(_xlfn.NORM.INV(E498,'Inputs and Outputs'!C$15,'Inputs and Outputs'!C$16),0)</f>
        <v>98</v>
      </c>
      <c r="G498" s="42">
        <v>101</v>
      </c>
      <c r="H498" s="42">
        <f t="shared" ca="1" si="65"/>
        <v>98</v>
      </c>
      <c r="I498" s="42">
        <f ca="1">IF(H498&gt;'Inputs and Outputs'!C$7,H498-'Inputs and Outputs'!C$7,0)</f>
        <v>0</v>
      </c>
      <c r="J498" s="43">
        <f ca="1">(H498*'Inputs and Outputs'!C$8)-(I498*'Inputs and Outputs'!C$9)</f>
        <v>3920</v>
      </c>
      <c r="M498" s="44">
        <v>496</v>
      </c>
      <c r="N498" s="42" t="s">
        <v>26</v>
      </c>
      <c r="O498" s="42">
        <f t="shared" ca="1" si="66"/>
        <v>0.25891893054722026</v>
      </c>
      <c r="P498" s="42">
        <f ca="1">VLOOKUP(O498,'Inputs and Outputs'!B$24:C$33,2)</f>
        <v>1</v>
      </c>
      <c r="Q498" s="42">
        <f t="shared" ca="1" si="67"/>
        <v>0.63369307898456706</v>
      </c>
      <c r="R498" s="42">
        <f ca="1">ROUND(_xlfn.NORM.INV(Q498,'Inputs and Outputs'!C$17,'Inputs and Outputs'!C$18),0)</f>
        <v>105</v>
      </c>
      <c r="S498" s="42">
        <v>101</v>
      </c>
      <c r="T498" s="42">
        <f t="shared" ca="1" si="68"/>
        <v>101</v>
      </c>
      <c r="U498" s="42">
        <f ca="1">IF(T498&gt;'Inputs and Outputs'!C$7,T498-'Inputs and Outputs'!C$7,0)</f>
        <v>1</v>
      </c>
      <c r="V498" s="43">
        <f ca="1">(T498*'Inputs and Outputs'!C$8)-(U498*'Inputs and Outputs'!C$9)</f>
        <v>4015</v>
      </c>
      <c r="Y498" s="44">
        <v>496</v>
      </c>
      <c r="Z498" s="42" t="s">
        <v>29</v>
      </c>
      <c r="AA498" s="42">
        <f t="shared" ca="1" si="69"/>
        <v>0.14924543074981711</v>
      </c>
      <c r="AB498" s="42">
        <f ca="1">VLOOKUP(AA498,'Inputs and Outputs'!B$24:C$33,2)</f>
        <v>0</v>
      </c>
      <c r="AC498" s="42">
        <f t="shared" ca="1" si="70"/>
        <v>0.14530630966278224</v>
      </c>
      <c r="AD498" s="42">
        <f ca="1">ROUND(_xlfn.NORM.INV(AC498,'Inputs and Outputs'!C$19,'Inputs and Outputs'!C$20),0)</f>
        <v>100</v>
      </c>
      <c r="AE498" s="42">
        <v>101</v>
      </c>
      <c r="AF498" s="42">
        <f t="shared" ca="1" si="71"/>
        <v>100</v>
      </c>
      <c r="AG498" s="42">
        <f ca="1">IF(AF498&gt;'Inputs and Outputs'!C$7,AF498-'Inputs and Outputs'!C$7,0)</f>
        <v>0</v>
      </c>
      <c r="AH498" s="43">
        <f ca="1">(AF498*'Inputs and Outputs'!C$8)-(AG498*'Inputs and Outputs'!C$10)</f>
        <v>4000</v>
      </c>
    </row>
    <row r="499" spans="1:34" x14ac:dyDescent="0.35">
      <c r="A499" s="44">
        <v>497</v>
      </c>
      <c r="B499" s="42" t="s">
        <v>24</v>
      </c>
      <c r="C499" s="42">
        <f t="shared" ca="1" si="63"/>
        <v>0.60146815191183722</v>
      </c>
      <c r="D499" s="42">
        <f ca="1">VLOOKUP(C499,'Inputs and Outputs'!B$24:C$33,2,TRUE)</f>
        <v>3</v>
      </c>
      <c r="E499" s="42">
        <f t="shared" ca="1" si="64"/>
        <v>0.73881066123815986</v>
      </c>
      <c r="F499" s="42">
        <f ca="1">ROUND(_xlfn.NORM.INV(E499,'Inputs and Outputs'!C$15,'Inputs and Outputs'!C$16),0)</f>
        <v>105</v>
      </c>
      <c r="G499" s="42">
        <v>101</v>
      </c>
      <c r="H499" s="42">
        <f t="shared" ca="1" si="65"/>
        <v>101</v>
      </c>
      <c r="I499" s="42">
        <f ca="1">IF(H499&gt;'Inputs and Outputs'!C$7,H499-'Inputs and Outputs'!C$7,0)</f>
        <v>1</v>
      </c>
      <c r="J499" s="43">
        <f ca="1">(H499*'Inputs and Outputs'!C$8)-(I499*'Inputs and Outputs'!C$9)</f>
        <v>4015</v>
      </c>
      <c r="M499" s="44">
        <v>497</v>
      </c>
      <c r="N499" s="42" t="s">
        <v>26</v>
      </c>
      <c r="O499" s="42">
        <f t="shared" ca="1" si="66"/>
        <v>0.19136421721276953</v>
      </c>
      <c r="P499" s="42">
        <f ca="1">VLOOKUP(O499,'Inputs and Outputs'!B$24:C$33,2)</f>
        <v>1</v>
      </c>
      <c r="Q499" s="42">
        <f t="shared" ca="1" si="67"/>
        <v>0.31366963136188863</v>
      </c>
      <c r="R499" s="42">
        <f ca="1">ROUND(_xlfn.NORM.INV(Q499,'Inputs and Outputs'!C$17,'Inputs and Outputs'!C$18),0)</f>
        <v>101</v>
      </c>
      <c r="S499" s="42">
        <v>101</v>
      </c>
      <c r="T499" s="42">
        <f t="shared" ca="1" si="68"/>
        <v>101</v>
      </c>
      <c r="U499" s="42">
        <f ca="1">IF(T499&gt;'Inputs and Outputs'!C$7,T499-'Inputs and Outputs'!C$7,0)</f>
        <v>1</v>
      </c>
      <c r="V499" s="43">
        <f ca="1">(T499*'Inputs and Outputs'!C$8)-(U499*'Inputs and Outputs'!C$9)</f>
        <v>4015</v>
      </c>
      <c r="Y499" s="44">
        <v>497</v>
      </c>
      <c r="Z499" s="42" t="s">
        <v>29</v>
      </c>
      <c r="AA499" s="42">
        <f t="shared" ca="1" si="69"/>
        <v>0.81505496613499073</v>
      </c>
      <c r="AB499" s="42">
        <f ca="1">VLOOKUP(AA499,'Inputs and Outputs'!B$24:C$33,2)</f>
        <v>4</v>
      </c>
      <c r="AC499" s="42">
        <f t="shared" ca="1" si="70"/>
        <v>4.1490852785134313E-2</v>
      </c>
      <c r="AD499" s="42">
        <f ca="1">ROUND(_xlfn.NORM.INV(AC499,'Inputs and Outputs'!C$19,'Inputs and Outputs'!C$20),0)</f>
        <v>96</v>
      </c>
      <c r="AE499" s="42">
        <v>101</v>
      </c>
      <c r="AF499" s="42">
        <f t="shared" ca="1" si="71"/>
        <v>96</v>
      </c>
      <c r="AG499" s="42">
        <f ca="1">IF(AF499&gt;'Inputs and Outputs'!C$7,AF499-'Inputs and Outputs'!C$7,0)</f>
        <v>0</v>
      </c>
      <c r="AH499" s="43">
        <f ca="1">(AF499*'Inputs and Outputs'!C$8)-(AG499*'Inputs and Outputs'!C$10)</f>
        <v>3840</v>
      </c>
    </row>
    <row r="500" spans="1:34" x14ac:dyDescent="0.35">
      <c r="A500" s="44">
        <v>498</v>
      </c>
      <c r="B500" s="42" t="s">
        <v>24</v>
      </c>
      <c r="C500" s="42">
        <f t="shared" ca="1" si="63"/>
        <v>0.86212571349798606</v>
      </c>
      <c r="D500" s="42">
        <f ca="1">VLOOKUP(C500,'Inputs and Outputs'!B$24:C$33,2,TRUE)</f>
        <v>4</v>
      </c>
      <c r="E500" s="42">
        <f t="shared" ca="1" si="64"/>
        <v>0.36082979108745838</v>
      </c>
      <c r="F500" s="42">
        <f ca="1">ROUND(_xlfn.NORM.INV(E500,'Inputs and Outputs'!C$15,'Inputs and Outputs'!C$16),0)</f>
        <v>99</v>
      </c>
      <c r="G500" s="42">
        <v>101</v>
      </c>
      <c r="H500" s="42">
        <f t="shared" ca="1" si="65"/>
        <v>99</v>
      </c>
      <c r="I500" s="42">
        <f ca="1">IF(H500&gt;'Inputs and Outputs'!C$7,H500-'Inputs and Outputs'!C$7,0)</f>
        <v>0</v>
      </c>
      <c r="J500" s="43">
        <f ca="1">(H500*'Inputs and Outputs'!C$8)-(I500*'Inputs and Outputs'!C$9)</f>
        <v>3960</v>
      </c>
      <c r="M500" s="44">
        <v>498</v>
      </c>
      <c r="N500" s="42" t="s">
        <v>26</v>
      </c>
      <c r="O500" s="42">
        <f t="shared" ca="1" si="66"/>
        <v>0.15023037090114322</v>
      </c>
      <c r="P500" s="42">
        <f ca="1">VLOOKUP(O500,'Inputs and Outputs'!B$24:C$33,2)</f>
        <v>0</v>
      </c>
      <c r="Q500" s="42">
        <f t="shared" ca="1" si="67"/>
        <v>0.27252341524067358</v>
      </c>
      <c r="R500" s="42">
        <f ca="1">ROUND(_xlfn.NORM.INV(Q500,'Inputs and Outputs'!C$17,'Inputs and Outputs'!C$18),0)</f>
        <v>100</v>
      </c>
      <c r="S500" s="42">
        <v>101</v>
      </c>
      <c r="T500" s="42">
        <f t="shared" ca="1" si="68"/>
        <v>100</v>
      </c>
      <c r="U500" s="42">
        <f ca="1">IF(T500&gt;'Inputs and Outputs'!C$7,T500-'Inputs and Outputs'!C$7,0)</f>
        <v>0</v>
      </c>
      <c r="V500" s="43">
        <f ca="1">(T500*'Inputs and Outputs'!C$8)-(U500*'Inputs and Outputs'!C$9)</f>
        <v>4000</v>
      </c>
      <c r="Y500" s="44">
        <v>498</v>
      </c>
      <c r="Z500" s="42" t="s">
        <v>29</v>
      </c>
      <c r="AA500" s="42">
        <f t="shared" ca="1" si="69"/>
        <v>0.36001430084727581</v>
      </c>
      <c r="AB500" s="42">
        <f ca="1">VLOOKUP(AA500,'Inputs and Outputs'!B$24:C$33,2)</f>
        <v>1</v>
      </c>
      <c r="AC500" s="42">
        <f t="shared" ca="1" si="70"/>
        <v>0.56562870857029901</v>
      </c>
      <c r="AD500" s="42">
        <f ca="1">ROUND(_xlfn.NORM.INV(AC500,'Inputs and Outputs'!C$19,'Inputs and Outputs'!C$20),0)</f>
        <v>106</v>
      </c>
      <c r="AE500" s="42">
        <v>101</v>
      </c>
      <c r="AF500" s="42">
        <f t="shared" ca="1" si="71"/>
        <v>101</v>
      </c>
      <c r="AG500" s="42">
        <f ca="1">IF(AF500&gt;'Inputs and Outputs'!C$7,AF500-'Inputs and Outputs'!C$7,0)</f>
        <v>1</v>
      </c>
      <c r="AH500" s="43">
        <f ca="1">(AF500*'Inputs and Outputs'!C$8)-(AG500*'Inputs and Outputs'!C$10)</f>
        <v>3840</v>
      </c>
    </row>
    <row r="501" spans="1:34" x14ac:dyDescent="0.35">
      <c r="A501" s="44">
        <v>499</v>
      </c>
      <c r="B501" s="42" t="s">
        <v>24</v>
      </c>
      <c r="C501" s="42">
        <f t="shared" ca="1" si="63"/>
        <v>0.56546685787282991</v>
      </c>
      <c r="D501" s="42">
        <f ca="1">VLOOKUP(C501,'Inputs and Outputs'!B$24:C$33,2,TRUE)</f>
        <v>2</v>
      </c>
      <c r="E501" s="42">
        <f t="shared" ca="1" si="64"/>
        <v>0.85064739279001356</v>
      </c>
      <c r="F501" s="42">
        <f ca="1">ROUND(_xlfn.NORM.INV(E501,'Inputs and Outputs'!C$15,'Inputs and Outputs'!C$16),0)</f>
        <v>107</v>
      </c>
      <c r="G501" s="42">
        <v>101</v>
      </c>
      <c r="H501" s="42">
        <f t="shared" ca="1" si="65"/>
        <v>101</v>
      </c>
      <c r="I501" s="42">
        <f ca="1">IF(H501&gt;'Inputs and Outputs'!C$7,H501-'Inputs and Outputs'!C$7,0)</f>
        <v>1</v>
      </c>
      <c r="J501" s="43">
        <f ca="1">(H501*'Inputs and Outputs'!C$8)-(I501*'Inputs and Outputs'!C$9)</f>
        <v>4015</v>
      </c>
      <c r="M501" s="44">
        <v>499</v>
      </c>
      <c r="N501" s="42" t="s">
        <v>26</v>
      </c>
      <c r="O501" s="42">
        <f t="shared" ca="1" si="66"/>
        <v>0.60236034420200935</v>
      </c>
      <c r="P501" s="42">
        <f ca="1">VLOOKUP(O501,'Inputs and Outputs'!B$24:C$33,2)</f>
        <v>3</v>
      </c>
      <c r="Q501" s="42">
        <f t="shared" ca="1" si="67"/>
        <v>0.80462936835444021</v>
      </c>
      <c r="R501" s="42">
        <f ca="1">ROUND(_xlfn.NORM.INV(Q501,'Inputs and Outputs'!C$17,'Inputs and Outputs'!C$18),0)</f>
        <v>107</v>
      </c>
      <c r="S501" s="42">
        <v>101</v>
      </c>
      <c r="T501" s="42">
        <f t="shared" ca="1" si="68"/>
        <v>101</v>
      </c>
      <c r="U501" s="42">
        <f ca="1">IF(T501&gt;'Inputs and Outputs'!C$7,T501-'Inputs and Outputs'!C$7,0)</f>
        <v>1</v>
      </c>
      <c r="V501" s="43">
        <f ca="1">(T501*'Inputs and Outputs'!C$8)-(U501*'Inputs and Outputs'!C$9)</f>
        <v>4015</v>
      </c>
      <c r="Y501" s="44">
        <v>499</v>
      </c>
      <c r="Z501" s="42" t="s">
        <v>29</v>
      </c>
      <c r="AA501" s="42">
        <f t="shared" ca="1" si="69"/>
        <v>1.3607270735224719E-2</v>
      </c>
      <c r="AB501" s="42">
        <f ca="1">VLOOKUP(AA501,'Inputs and Outputs'!B$24:C$33,2)</f>
        <v>0</v>
      </c>
      <c r="AC501" s="42">
        <f t="shared" ca="1" si="70"/>
        <v>0.99628558650169285</v>
      </c>
      <c r="AD501" s="42">
        <f ca="1">ROUND(_xlfn.NORM.INV(AC501,'Inputs and Outputs'!C$19,'Inputs and Outputs'!C$20),0)</f>
        <v>118</v>
      </c>
      <c r="AE501" s="42">
        <v>101</v>
      </c>
      <c r="AF501" s="42">
        <f t="shared" ca="1" si="71"/>
        <v>101</v>
      </c>
      <c r="AG501" s="42">
        <f ca="1">IF(AF501&gt;'Inputs and Outputs'!C$7,AF501-'Inputs and Outputs'!C$7,0)</f>
        <v>1</v>
      </c>
      <c r="AH501" s="43">
        <f ca="1">(AF501*'Inputs and Outputs'!C$8)-(AG501*'Inputs and Outputs'!C$10)</f>
        <v>3840</v>
      </c>
    </row>
    <row r="502" spans="1:34" ht="15" thickBot="1" x14ac:dyDescent="0.4">
      <c r="A502" s="45">
        <v>500</v>
      </c>
      <c r="B502" s="42" t="s">
        <v>24</v>
      </c>
      <c r="C502" s="42">
        <f t="shared" ca="1" si="63"/>
        <v>0.5908053056453263</v>
      </c>
      <c r="D502" s="42">
        <f ca="1">VLOOKUP(C502,'Inputs and Outputs'!B$24:C$33,2,TRUE)</f>
        <v>2</v>
      </c>
      <c r="E502" s="42">
        <f t="shared" ca="1" si="64"/>
        <v>0.49829181229773889</v>
      </c>
      <c r="F502" s="42">
        <f ca="1">ROUND(_xlfn.NORM.INV(E502,'Inputs and Outputs'!C$15,'Inputs and Outputs'!C$16),0)</f>
        <v>101</v>
      </c>
      <c r="G502" s="42">
        <v>101</v>
      </c>
      <c r="H502" s="42">
        <f t="shared" ca="1" si="65"/>
        <v>101</v>
      </c>
      <c r="I502" s="42">
        <f ca="1">IF(H502&gt;'Inputs and Outputs'!C$7,H502-'Inputs and Outputs'!C$7,0)</f>
        <v>1</v>
      </c>
      <c r="J502" s="43">
        <f ca="1">(H502*'Inputs and Outputs'!C$8)-(I502*'Inputs and Outputs'!C$9)</f>
        <v>4015</v>
      </c>
      <c r="M502" s="45">
        <v>500</v>
      </c>
      <c r="N502" s="42" t="s">
        <v>26</v>
      </c>
      <c r="O502" s="42">
        <f t="shared" ca="1" si="66"/>
        <v>0.48122583282502529</v>
      </c>
      <c r="P502" s="42">
        <f ca="1">VLOOKUP(O502,'Inputs and Outputs'!B$24:C$33,2)</f>
        <v>2</v>
      </c>
      <c r="Q502" s="42">
        <f t="shared" ca="1" si="67"/>
        <v>0.90740359550268257</v>
      </c>
      <c r="R502" s="42">
        <f ca="1">ROUND(_xlfn.NORM.INV(Q502,'Inputs and Outputs'!C$17,'Inputs and Outputs'!C$18),0)</f>
        <v>110</v>
      </c>
      <c r="S502" s="42">
        <v>101</v>
      </c>
      <c r="T502" s="42">
        <f t="shared" ca="1" si="68"/>
        <v>101</v>
      </c>
      <c r="U502" s="42">
        <f ca="1">IF(T502&gt;'Inputs and Outputs'!C$7,T502-'Inputs and Outputs'!C$7,0)</f>
        <v>1</v>
      </c>
      <c r="V502" s="43">
        <f ca="1">(T502*'Inputs and Outputs'!C$8)-(U502*'Inputs and Outputs'!C$9)</f>
        <v>4015</v>
      </c>
      <c r="Y502" s="45">
        <v>500</v>
      </c>
      <c r="Z502" s="42" t="s">
        <v>29</v>
      </c>
      <c r="AA502" s="42">
        <f t="shared" ca="1" si="69"/>
        <v>0.60431178543577457</v>
      </c>
      <c r="AB502" s="42">
        <f ca="1">VLOOKUP(AA502,'Inputs and Outputs'!B$24:C$33,2)</f>
        <v>3</v>
      </c>
      <c r="AC502" s="42">
        <f t="shared" ca="1" si="70"/>
        <v>0.33551545175199149</v>
      </c>
      <c r="AD502" s="42">
        <f ca="1">ROUND(_xlfn.NORM.INV(AC502,'Inputs and Outputs'!C$19,'Inputs and Outputs'!C$20),0)</f>
        <v>103</v>
      </c>
      <c r="AE502" s="42">
        <v>101</v>
      </c>
      <c r="AF502" s="42">
        <f t="shared" ca="1" si="71"/>
        <v>101</v>
      </c>
      <c r="AG502" s="42">
        <f ca="1">IF(AF502&gt;'Inputs and Outputs'!C$7,AF502-'Inputs and Outputs'!C$7,0)</f>
        <v>1</v>
      </c>
      <c r="AH502" s="43">
        <f ca="1">(AF502*'Inputs and Outputs'!C$8)-(AG502*'Inputs and Outputs'!C$10)</f>
        <v>3840</v>
      </c>
    </row>
    <row r="503" spans="1:34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502"/>
  <sheetViews>
    <sheetView zoomScaleNormal="100" workbookViewId="0">
      <selection activeCell="AH11" sqref="AH11"/>
    </sheetView>
  </sheetViews>
  <sheetFormatPr defaultRowHeight="14.5" x14ac:dyDescent="0.35"/>
  <cols>
    <col min="7" max="7" width="18.54296875" bestFit="1" customWidth="1"/>
    <col min="8" max="8" width="18.6328125" bestFit="1" customWidth="1"/>
    <col min="19" max="19" width="18.54296875" bestFit="1" customWidth="1"/>
    <col min="20" max="20" width="18.6328125" bestFit="1" customWidth="1"/>
    <col min="31" max="31" width="18.7265625" bestFit="1" customWidth="1"/>
    <col min="32" max="32" width="18.6328125" bestFit="1" customWidth="1"/>
  </cols>
  <sheetData>
    <row r="1" spans="1:34" ht="25" customHeight="1" thickTop="1" x14ac:dyDescent="0.35">
      <c r="A1" s="46" t="s">
        <v>19</v>
      </c>
      <c r="B1" s="47" t="s">
        <v>21</v>
      </c>
      <c r="C1" s="47" t="s">
        <v>66</v>
      </c>
      <c r="D1" s="47" t="s">
        <v>67</v>
      </c>
      <c r="E1" s="47" t="s">
        <v>66</v>
      </c>
      <c r="F1" s="47" t="s">
        <v>22</v>
      </c>
      <c r="G1" s="47" t="s">
        <v>71</v>
      </c>
      <c r="H1" s="47" t="s">
        <v>68</v>
      </c>
      <c r="I1" s="47" t="s">
        <v>62</v>
      </c>
      <c r="J1" s="48" t="s">
        <v>63</v>
      </c>
      <c r="M1" s="46" t="s">
        <v>19</v>
      </c>
      <c r="N1" s="47" t="s">
        <v>21</v>
      </c>
      <c r="O1" s="47" t="s">
        <v>66</v>
      </c>
      <c r="P1" s="47" t="s">
        <v>67</v>
      </c>
      <c r="Q1" s="47" t="s">
        <v>66</v>
      </c>
      <c r="R1" s="47" t="s">
        <v>22</v>
      </c>
      <c r="S1" s="47" t="s">
        <v>71</v>
      </c>
      <c r="T1" s="47" t="s">
        <v>68</v>
      </c>
      <c r="U1" s="47" t="s">
        <v>62</v>
      </c>
      <c r="V1" s="48" t="s">
        <v>63</v>
      </c>
      <c r="Y1" s="46" t="s">
        <v>19</v>
      </c>
      <c r="Z1" s="47" t="s">
        <v>21</v>
      </c>
      <c r="AA1" s="47" t="s">
        <v>66</v>
      </c>
      <c r="AB1" s="47" t="s">
        <v>67</v>
      </c>
      <c r="AC1" s="47" t="s">
        <v>69</v>
      </c>
      <c r="AD1" s="47" t="s">
        <v>22</v>
      </c>
      <c r="AE1" s="47" t="s">
        <v>70</v>
      </c>
      <c r="AF1" s="47" t="s">
        <v>68</v>
      </c>
      <c r="AG1" s="47" t="s">
        <v>62</v>
      </c>
      <c r="AH1" s="48" t="s">
        <v>63</v>
      </c>
    </row>
    <row r="2" spans="1:34" ht="18" customHeight="1" x14ac:dyDescent="0.35">
      <c r="A2" s="44">
        <v>1</v>
      </c>
      <c r="B2" s="42" t="s">
        <v>24</v>
      </c>
      <c r="C2" s="42">
        <f ca="1">RAND()</f>
        <v>0.13628375016900118</v>
      </c>
      <c r="D2" s="42">
        <f ca="1">VLOOKUP(C2,'Inputs and Outputs'!B$24:C$33,2,TRUE)</f>
        <v>0</v>
      </c>
      <c r="E2" s="42">
        <f ca="1">RAND()</f>
        <v>0.86897251693701594</v>
      </c>
      <c r="F2" s="42">
        <f ca="1">ROUND(_xlfn.NORM.INV(E2,'Inputs and Outputs'!C$15,'Inputs and Outputs'!C$16),0)</f>
        <v>108</v>
      </c>
      <c r="G2" s="42">
        <v>103</v>
      </c>
      <c r="H2" s="42">
        <f ca="1">MIN(F2,G2)</f>
        <v>103</v>
      </c>
      <c r="I2" s="42">
        <f ca="1">IF(H2&gt;'Inputs and Outputs'!C$7,H2-'Inputs and Outputs'!C$7,0)</f>
        <v>3</v>
      </c>
      <c r="J2" s="43">
        <f ca="1">(H2*'Inputs and Outputs'!C$8)-(I2*'Inputs and Outputs'!C$9)</f>
        <v>4045</v>
      </c>
      <c r="M2" s="44">
        <v>1</v>
      </c>
      <c r="N2" s="42" t="s">
        <v>26</v>
      </c>
      <c r="O2" s="42">
        <f ca="1">RAND()</f>
        <v>0.34771464072061664</v>
      </c>
      <c r="P2" s="42">
        <f ca="1">VLOOKUP(O2,'Inputs and Outputs'!B$24:C$33,2)</f>
        <v>1</v>
      </c>
      <c r="Q2" s="42">
        <f ca="1">RAND()</f>
        <v>0.5741806135796691</v>
      </c>
      <c r="R2" s="42">
        <f ca="1">ROUND(_xlfn.NORM.INV(Q2,'Inputs and Outputs'!C$17,'Inputs and Outputs'!C$18),0)</f>
        <v>104</v>
      </c>
      <c r="S2" s="42">
        <v>103</v>
      </c>
      <c r="T2" s="42">
        <f ca="1">MIN(R2,S2)</f>
        <v>103</v>
      </c>
      <c r="U2" s="42">
        <f ca="1">IF(T2&gt;'Inputs and Outputs'!C$7,T2-'Inputs and Outputs'!C$7,0)</f>
        <v>3</v>
      </c>
      <c r="V2" s="43">
        <f ca="1">(T2*'Inputs and Outputs'!C$8)-(U2*'Inputs and Outputs'!C$9)</f>
        <v>4045</v>
      </c>
      <c r="Y2" s="44">
        <v>1</v>
      </c>
      <c r="Z2" s="42" t="s">
        <v>29</v>
      </c>
      <c r="AA2" s="42">
        <f ca="1">RAND()</f>
        <v>0.52020184946699422</v>
      </c>
      <c r="AB2" s="42">
        <f ca="1">VLOOKUP(AA2,'Inputs and Outputs'!B$24:C$33,2,TRUE)</f>
        <v>2</v>
      </c>
      <c r="AC2" s="42">
        <f ca="1">RAND()</f>
        <v>7.2079600223524665E-3</v>
      </c>
      <c r="AD2" s="42">
        <f ca="1">ROUND(_xlfn.NORM.INV(AC2,'Inputs and Outputs'!C$19,'Inputs and Outputs'!C$20),0)</f>
        <v>93</v>
      </c>
      <c r="AE2" s="42">
        <v>103</v>
      </c>
      <c r="AF2" s="42">
        <f ca="1">MIN(AD2,AE2)</f>
        <v>93</v>
      </c>
      <c r="AG2" s="42">
        <f ca="1">IF(AF2&gt;'Inputs and Outputs'!C$7,AF2-'Inputs and Outputs'!C$7,0)</f>
        <v>0</v>
      </c>
      <c r="AH2" s="43">
        <f ca="1">(AF2*'Inputs and Outputs'!C$8)-(AG2*'Inputs and Outputs'!C$10)</f>
        <v>3720</v>
      </c>
    </row>
    <row r="3" spans="1:34" x14ac:dyDescent="0.35">
      <c r="A3" s="44">
        <v>2</v>
      </c>
      <c r="B3" s="42" t="s">
        <v>24</v>
      </c>
      <c r="C3" s="42">
        <f t="shared" ref="C3:C66" ca="1" si="0">RAND()</f>
        <v>0.42001713269297158</v>
      </c>
      <c r="D3" s="42">
        <f ca="1">VLOOKUP(C3,'Inputs and Outputs'!B$24:C$33,2,TRUE)</f>
        <v>2</v>
      </c>
      <c r="E3" s="42">
        <f t="shared" ref="E3:E66" ca="1" si="1">RAND()</f>
        <v>0.93155656524850894</v>
      </c>
      <c r="F3" s="42">
        <f ca="1">ROUND(_xlfn.NORM.INV(E3,'Inputs and Outputs'!C$15,'Inputs and Outputs'!C$16),0)</f>
        <v>110</v>
      </c>
      <c r="G3" s="42">
        <v>103</v>
      </c>
      <c r="H3" s="42">
        <f t="shared" ref="H3:H66" ca="1" si="2">MIN(F3,G3)</f>
        <v>103</v>
      </c>
      <c r="I3" s="42">
        <f ca="1">IF(H3&gt;'Inputs and Outputs'!C$7,H3-'Inputs and Outputs'!C$7,0)</f>
        <v>3</v>
      </c>
      <c r="J3" s="43">
        <f ca="1">(H3*'Inputs and Outputs'!C$8)-(I3*'Inputs and Outputs'!C$9)</f>
        <v>4045</v>
      </c>
      <c r="M3" s="44">
        <v>2</v>
      </c>
      <c r="N3" s="42" t="s">
        <v>26</v>
      </c>
      <c r="O3" s="42">
        <f t="shared" ref="O3:O66" ca="1" si="3">RAND()</f>
        <v>0.64960946114233931</v>
      </c>
      <c r="P3" s="42">
        <f ca="1">VLOOKUP(O3,'Inputs and Outputs'!B$24:C$33,2)</f>
        <v>3</v>
      </c>
      <c r="Q3" s="42">
        <f t="shared" ref="Q3:Q66" ca="1" si="4">RAND()</f>
        <v>0.92321071973591962</v>
      </c>
      <c r="R3" s="42">
        <f ca="1">ROUND(_xlfn.NORM.INV(Q3,'Inputs and Outputs'!C$17,'Inputs and Outputs'!C$18),0)</f>
        <v>110</v>
      </c>
      <c r="S3" s="42">
        <v>103</v>
      </c>
      <c r="T3" s="42">
        <f t="shared" ref="T3:T66" ca="1" si="5">MIN(R3,S3)</f>
        <v>103</v>
      </c>
      <c r="U3" s="42">
        <f ca="1">IF(T3&gt;'Inputs and Outputs'!C$7,T3-'Inputs and Outputs'!C$7,0)</f>
        <v>3</v>
      </c>
      <c r="V3" s="43">
        <f ca="1">(T3*'Inputs and Outputs'!C$8)-(U3*'Inputs and Outputs'!C$9)</f>
        <v>4045</v>
      </c>
      <c r="Y3" s="44">
        <v>2</v>
      </c>
      <c r="Z3" s="42" t="s">
        <v>29</v>
      </c>
      <c r="AA3" s="42">
        <f t="shared" ref="AA3:AA66" ca="1" si="6">RAND()</f>
        <v>0.1602223775029743</v>
      </c>
      <c r="AB3" s="42">
        <f ca="1">VLOOKUP(AA3,'Inputs and Outputs'!B$24:C$33,2,TRUE)</f>
        <v>0</v>
      </c>
      <c r="AC3" s="42">
        <f t="shared" ref="AC3:AC66" ca="1" si="7">RAND()</f>
        <v>0.67666514781355991</v>
      </c>
      <c r="AD3" s="42">
        <f ca="1">ROUND(_xlfn.NORM.INV(AC3,'Inputs and Outputs'!C$19,'Inputs and Outputs'!C$20),0)</f>
        <v>107</v>
      </c>
      <c r="AE3" s="42">
        <v>103</v>
      </c>
      <c r="AF3" s="42">
        <f t="shared" ref="AF3:AF66" ca="1" si="8">MIN(AD3,AE3)</f>
        <v>103</v>
      </c>
      <c r="AG3" s="42">
        <f ca="1">IF(AF3&gt;'Inputs and Outputs'!C$7,AF3-'Inputs and Outputs'!C$7,0)</f>
        <v>3</v>
      </c>
      <c r="AH3" s="43">
        <f ca="1">(AF3*'Inputs and Outputs'!C$8)-(AG3*'Inputs and Outputs'!C$10)</f>
        <v>3520</v>
      </c>
    </row>
    <row r="4" spans="1:34" x14ac:dyDescent="0.35">
      <c r="A4" s="44">
        <v>3</v>
      </c>
      <c r="B4" s="42" t="s">
        <v>24</v>
      </c>
      <c r="C4" s="42">
        <f t="shared" ca="1" si="0"/>
        <v>0.86064095231940996</v>
      </c>
      <c r="D4" s="42">
        <f ca="1">VLOOKUP(C4,'Inputs and Outputs'!B$24:C$33,2,TRUE)</f>
        <v>4</v>
      </c>
      <c r="E4" s="42">
        <f t="shared" ca="1" si="1"/>
        <v>0.95700814879993423</v>
      </c>
      <c r="F4" s="42">
        <f ca="1">ROUND(_xlfn.NORM.INV(E4,'Inputs and Outputs'!C$15,'Inputs and Outputs'!C$16),0)</f>
        <v>111</v>
      </c>
      <c r="G4" s="42">
        <v>103</v>
      </c>
      <c r="H4" s="42">
        <f t="shared" ca="1" si="2"/>
        <v>103</v>
      </c>
      <c r="I4" s="42">
        <f ca="1">IF(H4&gt;'Inputs and Outputs'!C$7,H4-'Inputs and Outputs'!C$7,0)</f>
        <v>3</v>
      </c>
      <c r="J4" s="43">
        <f ca="1">(H4*'Inputs and Outputs'!C$8)-(I4*'Inputs and Outputs'!C$9)</f>
        <v>4045</v>
      </c>
      <c r="M4" s="44">
        <v>3</v>
      </c>
      <c r="N4" s="42" t="s">
        <v>26</v>
      </c>
      <c r="O4" s="42">
        <f t="shared" ca="1" si="3"/>
        <v>0.22168711054016366</v>
      </c>
      <c r="P4" s="42">
        <f ca="1">VLOOKUP(O4,'Inputs and Outputs'!B$24:C$33,2)</f>
        <v>1</v>
      </c>
      <c r="Q4" s="42">
        <f t="shared" ca="1" si="4"/>
        <v>0.60509637257580429</v>
      </c>
      <c r="R4" s="42">
        <f ca="1">ROUND(_xlfn.NORM.INV(Q4,'Inputs and Outputs'!C$17,'Inputs and Outputs'!C$18),0)</f>
        <v>104</v>
      </c>
      <c r="S4" s="42">
        <v>103</v>
      </c>
      <c r="T4" s="42">
        <f t="shared" ca="1" si="5"/>
        <v>103</v>
      </c>
      <c r="U4" s="42">
        <f ca="1">IF(T4&gt;'Inputs and Outputs'!C$7,T4-'Inputs and Outputs'!C$7,0)</f>
        <v>3</v>
      </c>
      <c r="V4" s="43">
        <f ca="1">(T4*'Inputs and Outputs'!C$8)-(U4*'Inputs and Outputs'!C$9)</f>
        <v>4045</v>
      </c>
      <c r="Y4" s="44">
        <v>3</v>
      </c>
      <c r="Z4" s="42" t="s">
        <v>29</v>
      </c>
      <c r="AA4" s="42">
        <f t="shared" ca="1" si="6"/>
        <v>0.57895062078846171</v>
      </c>
      <c r="AB4" s="42">
        <f ca="1">VLOOKUP(AA4,'Inputs and Outputs'!B$24:C$33,2,TRUE)</f>
        <v>2</v>
      </c>
      <c r="AC4" s="42">
        <f t="shared" ca="1" si="7"/>
        <v>5.2671937166713922E-2</v>
      </c>
      <c r="AD4" s="42">
        <f ca="1">ROUND(_xlfn.NORM.INV(AC4,'Inputs and Outputs'!C$19,'Inputs and Outputs'!C$20),0)</f>
        <v>97</v>
      </c>
      <c r="AE4" s="42">
        <v>103</v>
      </c>
      <c r="AF4" s="42">
        <f t="shared" ca="1" si="8"/>
        <v>97</v>
      </c>
      <c r="AG4" s="42">
        <f ca="1">IF(AF4&gt;'Inputs and Outputs'!C$7,AF4-'Inputs and Outputs'!C$7,0)</f>
        <v>0</v>
      </c>
      <c r="AH4" s="43">
        <f ca="1">(AF4*'Inputs and Outputs'!C$8)-(AG4*'Inputs and Outputs'!C$10)</f>
        <v>3880</v>
      </c>
    </row>
    <row r="5" spans="1:34" x14ac:dyDescent="0.35">
      <c r="A5" s="44">
        <v>4</v>
      </c>
      <c r="B5" s="42" t="s">
        <v>24</v>
      </c>
      <c r="C5" s="42">
        <f t="shared" ca="1" si="0"/>
        <v>0.39737968649751021</v>
      </c>
      <c r="D5" s="42">
        <f ca="1">VLOOKUP(C5,'Inputs and Outputs'!B$24:C$33,2,TRUE)</f>
        <v>2</v>
      </c>
      <c r="E5" s="42">
        <f t="shared" ca="1" si="1"/>
        <v>0.75143230519563753</v>
      </c>
      <c r="F5" s="42">
        <f ca="1">ROUND(_xlfn.NORM.INV(E5,'Inputs and Outputs'!C$15,'Inputs and Outputs'!C$16),0)</f>
        <v>105</v>
      </c>
      <c r="G5" s="42">
        <v>103</v>
      </c>
      <c r="H5" s="42">
        <f t="shared" ca="1" si="2"/>
        <v>103</v>
      </c>
      <c r="I5" s="42">
        <f ca="1">IF(H5&gt;'Inputs and Outputs'!C$7,H5-'Inputs and Outputs'!C$7,0)</f>
        <v>3</v>
      </c>
      <c r="J5" s="43">
        <f ca="1">(H5*'Inputs and Outputs'!C$8)-(I5*'Inputs and Outputs'!C$9)</f>
        <v>4045</v>
      </c>
      <c r="M5" s="44">
        <v>4</v>
      </c>
      <c r="N5" s="42" t="s">
        <v>26</v>
      </c>
      <c r="O5" s="42">
        <f t="shared" ca="1" si="3"/>
        <v>0.9928572133866973</v>
      </c>
      <c r="P5" s="42">
        <f ca="1">VLOOKUP(O5,'Inputs and Outputs'!B$24:C$33,2)</f>
        <v>8</v>
      </c>
      <c r="Q5" s="42">
        <f t="shared" ca="1" si="4"/>
        <v>0.28167537966274525</v>
      </c>
      <c r="R5" s="42">
        <f ca="1">ROUND(_xlfn.NORM.INV(Q5,'Inputs and Outputs'!C$17,'Inputs and Outputs'!C$18),0)</f>
        <v>100</v>
      </c>
      <c r="S5" s="42">
        <v>103</v>
      </c>
      <c r="T5" s="42">
        <f t="shared" ca="1" si="5"/>
        <v>100</v>
      </c>
      <c r="U5" s="42">
        <f ca="1">IF(T5&gt;'Inputs and Outputs'!C$7,T5-'Inputs and Outputs'!C$7,0)</f>
        <v>0</v>
      </c>
      <c r="V5" s="43">
        <f ca="1">(T5*'Inputs and Outputs'!C$8)-(U5*'Inputs and Outputs'!C$9)</f>
        <v>4000</v>
      </c>
      <c r="Y5" s="44">
        <v>4</v>
      </c>
      <c r="Z5" s="42" t="s">
        <v>29</v>
      </c>
      <c r="AA5" s="42">
        <f t="shared" ca="1" si="6"/>
        <v>0.29769513374715295</v>
      </c>
      <c r="AB5" s="42">
        <f ca="1">VLOOKUP(AA5,'Inputs and Outputs'!B$24:C$33,2,TRUE)</f>
        <v>1</v>
      </c>
      <c r="AC5" s="42">
        <f t="shared" ca="1" si="7"/>
        <v>0.71181278915076907</v>
      </c>
      <c r="AD5" s="42">
        <f ca="1">ROUND(_xlfn.NORM.INV(AC5,'Inputs and Outputs'!C$19,'Inputs and Outputs'!C$20),0)</f>
        <v>108</v>
      </c>
      <c r="AE5" s="42">
        <v>103</v>
      </c>
      <c r="AF5" s="42">
        <f t="shared" ca="1" si="8"/>
        <v>103</v>
      </c>
      <c r="AG5" s="42">
        <f ca="1">IF(AF5&gt;'Inputs and Outputs'!C$7,AF5-'Inputs and Outputs'!C$7,0)</f>
        <v>3</v>
      </c>
      <c r="AH5" s="43">
        <f ca="1">(AF5*'Inputs and Outputs'!C$8)-(AG5*'Inputs and Outputs'!C$10)</f>
        <v>3520</v>
      </c>
    </row>
    <row r="6" spans="1:34" x14ac:dyDescent="0.35">
      <c r="A6" s="44">
        <v>5</v>
      </c>
      <c r="B6" s="42" t="s">
        <v>24</v>
      </c>
      <c r="C6" s="42">
        <f t="shared" ca="1" si="0"/>
        <v>0.68076370749296489</v>
      </c>
      <c r="D6" s="42">
        <f ca="1">VLOOKUP(C6,'Inputs and Outputs'!B$24:C$33,2,TRUE)</f>
        <v>3</v>
      </c>
      <c r="E6" s="42">
        <f t="shared" ca="1" si="1"/>
        <v>0.95486967427595981</v>
      </c>
      <c r="F6" s="42">
        <f ca="1">ROUND(_xlfn.NORM.INV(E6,'Inputs and Outputs'!C$15,'Inputs and Outputs'!C$16),0)</f>
        <v>111</v>
      </c>
      <c r="G6" s="42">
        <v>103</v>
      </c>
      <c r="H6" s="42">
        <f t="shared" ca="1" si="2"/>
        <v>103</v>
      </c>
      <c r="I6" s="42">
        <f ca="1">IF(H6&gt;'Inputs and Outputs'!C$7,H6-'Inputs and Outputs'!C$7,0)</f>
        <v>3</v>
      </c>
      <c r="J6" s="43">
        <f ca="1">(H6*'Inputs and Outputs'!C$8)-(I6*'Inputs and Outputs'!C$9)</f>
        <v>4045</v>
      </c>
      <c r="M6" s="44">
        <v>5</v>
      </c>
      <c r="N6" s="42" t="s">
        <v>26</v>
      </c>
      <c r="O6" s="42">
        <f t="shared" ca="1" si="3"/>
        <v>0.35618809755274572</v>
      </c>
      <c r="P6" s="42">
        <f ca="1">VLOOKUP(O6,'Inputs and Outputs'!B$24:C$33,2)</f>
        <v>1</v>
      </c>
      <c r="Q6" s="42">
        <f t="shared" ca="1" si="4"/>
        <v>0.2775998427913664</v>
      </c>
      <c r="R6" s="42">
        <f ca="1">ROUND(_xlfn.NORM.INV(Q6,'Inputs and Outputs'!C$17,'Inputs and Outputs'!C$18),0)</f>
        <v>100</v>
      </c>
      <c r="S6" s="42">
        <v>103</v>
      </c>
      <c r="T6" s="42">
        <f t="shared" ca="1" si="5"/>
        <v>100</v>
      </c>
      <c r="U6" s="42">
        <f ca="1">IF(T6&gt;'Inputs and Outputs'!C$7,T6-'Inputs and Outputs'!C$7,0)</f>
        <v>0</v>
      </c>
      <c r="V6" s="43">
        <f ca="1">(T6*'Inputs and Outputs'!C$8)-(U6*'Inputs and Outputs'!C$9)</f>
        <v>4000</v>
      </c>
      <c r="Y6" s="44">
        <v>5</v>
      </c>
      <c r="Z6" s="42" t="s">
        <v>29</v>
      </c>
      <c r="AA6" s="42">
        <f t="shared" ca="1" si="6"/>
        <v>0.92392009391294128</v>
      </c>
      <c r="AB6" s="42">
        <f ca="1">VLOOKUP(AA6,'Inputs and Outputs'!B$24:C$33,2,TRUE)</f>
        <v>5</v>
      </c>
      <c r="AC6" s="42">
        <f t="shared" ca="1" si="7"/>
        <v>0.23944243645583574</v>
      </c>
      <c r="AD6" s="42">
        <f ca="1">ROUND(_xlfn.NORM.INV(AC6,'Inputs and Outputs'!C$19,'Inputs and Outputs'!C$20),0)</f>
        <v>101</v>
      </c>
      <c r="AE6" s="42">
        <v>103</v>
      </c>
      <c r="AF6" s="42">
        <f t="shared" ca="1" si="8"/>
        <v>101</v>
      </c>
      <c r="AG6" s="42">
        <f ca="1">IF(AF6&gt;'Inputs and Outputs'!C$7,AF6-'Inputs and Outputs'!C$7,0)</f>
        <v>1</v>
      </c>
      <c r="AH6" s="43">
        <f ca="1">(AF6*'Inputs and Outputs'!C$8)-(AG6*'Inputs and Outputs'!C$10)</f>
        <v>3840</v>
      </c>
    </row>
    <row r="7" spans="1:34" x14ac:dyDescent="0.35">
      <c r="A7" s="44">
        <v>6</v>
      </c>
      <c r="B7" s="42" t="s">
        <v>24</v>
      </c>
      <c r="C7" s="42">
        <f t="shared" ca="1" si="0"/>
        <v>0.70583810901359856</v>
      </c>
      <c r="D7" s="42">
        <f ca="1">VLOOKUP(C7,'Inputs and Outputs'!B$24:C$33,2,TRUE)</f>
        <v>3</v>
      </c>
      <c r="E7" s="42">
        <f t="shared" ca="1" si="1"/>
        <v>0.37537420765302121</v>
      </c>
      <c r="F7" s="42">
        <f ca="1">ROUND(_xlfn.NORM.INV(E7,'Inputs and Outputs'!C$15,'Inputs and Outputs'!C$16),0)</f>
        <v>99</v>
      </c>
      <c r="G7" s="42">
        <v>103</v>
      </c>
      <c r="H7" s="42">
        <f t="shared" ca="1" si="2"/>
        <v>99</v>
      </c>
      <c r="I7" s="42">
        <f ca="1">IF(H7&gt;'Inputs and Outputs'!C$7,H7-'Inputs and Outputs'!C$7,0)</f>
        <v>0</v>
      </c>
      <c r="J7" s="43">
        <f ca="1">(H7*'Inputs and Outputs'!C$8)-(I7*'Inputs and Outputs'!C$9)</f>
        <v>3960</v>
      </c>
      <c r="M7" s="44">
        <v>6</v>
      </c>
      <c r="N7" s="42" t="s">
        <v>26</v>
      </c>
      <c r="O7" s="42">
        <f t="shared" ca="1" si="3"/>
        <v>0.69090038774476459</v>
      </c>
      <c r="P7" s="42">
        <f ca="1">VLOOKUP(O7,'Inputs and Outputs'!B$24:C$33,2)</f>
        <v>3</v>
      </c>
      <c r="Q7" s="42">
        <f t="shared" ca="1" si="4"/>
        <v>0.4199751735571734</v>
      </c>
      <c r="R7" s="42">
        <f ca="1">ROUND(_xlfn.NORM.INV(Q7,'Inputs and Outputs'!C$17,'Inputs and Outputs'!C$18),0)</f>
        <v>102</v>
      </c>
      <c r="S7" s="42">
        <v>103</v>
      </c>
      <c r="T7" s="42">
        <f t="shared" ca="1" si="5"/>
        <v>102</v>
      </c>
      <c r="U7" s="42">
        <f ca="1">IF(T7&gt;'Inputs and Outputs'!C$7,T7-'Inputs and Outputs'!C$7,0)</f>
        <v>2</v>
      </c>
      <c r="V7" s="43">
        <f ca="1">(T7*'Inputs and Outputs'!C$8)-(U7*'Inputs and Outputs'!C$9)</f>
        <v>4030</v>
      </c>
      <c r="Y7" s="44">
        <v>6</v>
      </c>
      <c r="Z7" s="42" t="s">
        <v>29</v>
      </c>
      <c r="AA7" s="42">
        <f t="shared" ca="1" si="6"/>
        <v>0.99067074653955223</v>
      </c>
      <c r="AB7" s="42">
        <f ca="1">VLOOKUP(AA7,'Inputs and Outputs'!B$24:C$33,2,TRUE)</f>
        <v>8</v>
      </c>
      <c r="AC7" s="42">
        <f t="shared" ca="1" si="7"/>
        <v>0.84236506239791686</v>
      </c>
      <c r="AD7" s="42">
        <f ca="1">ROUND(_xlfn.NORM.INV(AC7,'Inputs and Outputs'!C$19,'Inputs and Outputs'!C$20),0)</f>
        <v>110</v>
      </c>
      <c r="AE7" s="42">
        <v>103</v>
      </c>
      <c r="AF7" s="42">
        <f t="shared" ca="1" si="8"/>
        <v>103</v>
      </c>
      <c r="AG7" s="42">
        <f ca="1">IF(AF7&gt;'Inputs and Outputs'!C$7,AF7-'Inputs and Outputs'!C$7,0)</f>
        <v>3</v>
      </c>
      <c r="AH7" s="43">
        <f ca="1">(AF7*'Inputs and Outputs'!C$8)-(AG7*'Inputs and Outputs'!C$10)</f>
        <v>3520</v>
      </c>
    </row>
    <row r="8" spans="1:34" x14ac:dyDescent="0.35">
      <c r="A8" s="44">
        <v>7</v>
      </c>
      <c r="B8" s="42" t="s">
        <v>24</v>
      </c>
      <c r="C8" s="42">
        <f t="shared" ca="1" si="0"/>
        <v>0.20483177824970999</v>
      </c>
      <c r="D8" s="42">
        <f ca="1">VLOOKUP(C8,'Inputs and Outputs'!B$24:C$33,2,TRUE)</f>
        <v>1</v>
      </c>
      <c r="E8" s="42">
        <f t="shared" ca="1" si="1"/>
        <v>0.22429787106421517</v>
      </c>
      <c r="F8" s="42">
        <f ca="1">ROUND(_xlfn.NORM.INV(E8,'Inputs and Outputs'!C$15,'Inputs and Outputs'!C$16),0)</f>
        <v>96</v>
      </c>
      <c r="G8" s="42">
        <v>103</v>
      </c>
      <c r="H8" s="42">
        <f t="shared" ca="1" si="2"/>
        <v>96</v>
      </c>
      <c r="I8" s="42">
        <f ca="1">IF(H8&gt;'Inputs and Outputs'!C$7,H8-'Inputs and Outputs'!C$7,0)</f>
        <v>0</v>
      </c>
      <c r="J8" s="43">
        <f ca="1">(H8*'Inputs and Outputs'!C$8)-(I8*'Inputs and Outputs'!C$9)</f>
        <v>3840</v>
      </c>
      <c r="M8" s="44">
        <v>7</v>
      </c>
      <c r="N8" s="42" t="s">
        <v>26</v>
      </c>
      <c r="O8" s="42">
        <f t="shared" ca="1" si="3"/>
        <v>0.34938887362826587</v>
      </c>
      <c r="P8" s="42">
        <f ca="1">VLOOKUP(O8,'Inputs and Outputs'!B$24:C$33,2)</f>
        <v>1</v>
      </c>
      <c r="Q8" s="42">
        <f t="shared" ca="1" si="4"/>
        <v>0.57289940087484648</v>
      </c>
      <c r="R8" s="42">
        <f ca="1">ROUND(_xlfn.NORM.INV(Q8,'Inputs and Outputs'!C$17,'Inputs and Outputs'!C$18),0)</f>
        <v>104</v>
      </c>
      <c r="S8" s="42">
        <v>103</v>
      </c>
      <c r="T8" s="42">
        <f t="shared" ca="1" si="5"/>
        <v>103</v>
      </c>
      <c r="U8" s="42">
        <f ca="1">IF(T8&gt;'Inputs and Outputs'!C$7,T8-'Inputs and Outputs'!C$7,0)</f>
        <v>3</v>
      </c>
      <c r="V8" s="43">
        <f ca="1">(T8*'Inputs and Outputs'!C$8)-(U8*'Inputs and Outputs'!C$9)</f>
        <v>4045</v>
      </c>
      <c r="Y8" s="44">
        <v>7</v>
      </c>
      <c r="Z8" s="42" t="s">
        <v>29</v>
      </c>
      <c r="AA8" s="42">
        <f t="shared" ca="1" si="6"/>
        <v>0.36850584773159456</v>
      </c>
      <c r="AB8" s="42">
        <f ca="1">VLOOKUP(AA8,'Inputs and Outputs'!B$24:C$33,2,TRUE)</f>
        <v>1</v>
      </c>
      <c r="AC8" s="42">
        <f t="shared" ca="1" si="7"/>
        <v>0.94251668441892278</v>
      </c>
      <c r="AD8" s="42">
        <f ca="1">ROUND(_xlfn.NORM.INV(AC8,'Inputs and Outputs'!C$19,'Inputs and Outputs'!C$20),0)</f>
        <v>113</v>
      </c>
      <c r="AE8" s="42">
        <v>103</v>
      </c>
      <c r="AF8" s="42">
        <f t="shared" ca="1" si="8"/>
        <v>103</v>
      </c>
      <c r="AG8" s="42">
        <f ca="1">IF(AF8&gt;'Inputs and Outputs'!C$7,AF8-'Inputs and Outputs'!C$7,0)</f>
        <v>3</v>
      </c>
      <c r="AH8" s="43">
        <f ca="1">(AF8*'Inputs and Outputs'!C$8)-(AG8*'Inputs and Outputs'!C$10)</f>
        <v>3520</v>
      </c>
    </row>
    <row r="9" spans="1:34" x14ac:dyDescent="0.35">
      <c r="A9" s="44">
        <v>8</v>
      </c>
      <c r="B9" s="42" t="s">
        <v>24</v>
      </c>
      <c r="C9" s="42">
        <f t="shared" ca="1" si="0"/>
        <v>0.42249691006881218</v>
      </c>
      <c r="D9" s="42">
        <f ca="1">VLOOKUP(C9,'Inputs and Outputs'!B$24:C$33,2,TRUE)</f>
        <v>2</v>
      </c>
      <c r="E9" s="42">
        <f t="shared" ca="1" si="1"/>
        <v>0.88952948128617249</v>
      </c>
      <c r="F9" s="42">
        <f ca="1">ROUND(_xlfn.NORM.INV(E9,'Inputs and Outputs'!C$15,'Inputs and Outputs'!C$16),0)</f>
        <v>108</v>
      </c>
      <c r="G9" s="42">
        <v>103</v>
      </c>
      <c r="H9" s="42">
        <f t="shared" ca="1" si="2"/>
        <v>103</v>
      </c>
      <c r="I9" s="42">
        <f ca="1">IF(H9&gt;'Inputs and Outputs'!C$7,H9-'Inputs and Outputs'!C$7,0)</f>
        <v>3</v>
      </c>
      <c r="J9" s="43">
        <f ca="1">(H9*'Inputs and Outputs'!C$8)-(I9*'Inputs and Outputs'!C$9)</f>
        <v>4045</v>
      </c>
      <c r="M9" s="44">
        <v>8</v>
      </c>
      <c r="N9" s="42" t="s">
        <v>26</v>
      </c>
      <c r="O9" s="42">
        <f t="shared" ca="1" si="3"/>
        <v>0.77432558796359474</v>
      </c>
      <c r="P9" s="42">
        <f ca="1">VLOOKUP(O9,'Inputs and Outputs'!B$24:C$33,2)</f>
        <v>4</v>
      </c>
      <c r="Q9" s="42">
        <f t="shared" ca="1" si="4"/>
        <v>0.12180939873925078</v>
      </c>
      <c r="R9" s="42">
        <f ca="1">ROUND(_xlfn.NORM.INV(Q9,'Inputs and Outputs'!C$17,'Inputs and Outputs'!C$18),0)</f>
        <v>97</v>
      </c>
      <c r="S9" s="42">
        <v>103</v>
      </c>
      <c r="T9" s="42">
        <f t="shared" ca="1" si="5"/>
        <v>97</v>
      </c>
      <c r="U9" s="42">
        <f ca="1">IF(T9&gt;'Inputs and Outputs'!C$7,T9-'Inputs and Outputs'!C$7,0)</f>
        <v>0</v>
      </c>
      <c r="V9" s="43">
        <f ca="1">(T9*'Inputs and Outputs'!C$8)-(U9*'Inputs and Outputs'!C$9)</f>
        <v>3880</v>
      </c>
      <c r="Y9" s="44">
        <v>8</v>
      </c>
      <c r="Z9" s="42" t="s">
        <v>29</v>
      </c>
      <c r="AA9" s="42">
        <f t="shared" ca="1" si="6"/>
        <v>0.17487272057066827</v>
      </c>
      <c r="AB9" s="42">
        <f ca="1">VLOOKUP(AA9,'Inputs and Outputs'!B$24:C$33,2,TRUE)</f>
        <v>1</v>
      </c>
      <c r="AC9" s="42">
        <f t="shared" ca="1" si="7"/>
        <v>0.13084227563347117</v>
      </c>
      <c r="AD9" s="42">
        <f ca="1">ROUND(_xlfn.NORM.INV(AC9,'Inputs and Outputs'!C$19,'Inputs and Outputs'!C$20),0)</f>
        <v>99</v>
      </c>
      <c r="AE9" s="42">
        <v>103</v>
      </c>
      <c r="AF9" s="42">
        <f t="shared" ca="1" si="8"/>
        <v>99</v>
      </c>
      <c r="AG9" s="42">
        <f ca="1">IF(AF9&gt;'Inputs and Outputs'!C$7,AF9-'Inputs and Outputs'!C$7,0)</f>
        <v>0</v>
      </c>
      <c r="AH9" s="43">
        <f ca="1">(AF9*'Inputs and Outputs'!C$8)-(AG9*'Inputs and Outputs'!C$10)</f>
        <v>3960</v>
      </c>
    </row>
    <row r="10" spans="1:34" x14ac:dyDescent="0.35">
      <c r="A10" s="44">
        <v>9</v>
      </c>
      <c r="B10" s="42" t="s">
        <v>24</v>
      </c>
      <c r="C10" s="42">
        <f t="shared" ca="1" si="0"/>
        <v>0.42419547864829144</v>
      </c>
      <c r="D10" s="42">
        <f ca="1">VLOOKUP(C10,'Inputs and Outputs'!B$24:C$33,2,TRUE)</f>
        <v>2</v>
      </c>
      <c r="E10" s="42">
        <f t="shared" ca="1" si="1"/>
        <v>0.46593684891357301</v>
      </c>
      <c r="F10" s="42">
        <f ca="1">ROUND(_xlfn.NORM.INV(E10,'Inputs and Outputs'!C$15,'Inputs and Outputs'!C$16),0)</f>
        <v>100</v>
      </c>
      <c r="G10" s="42">
        <v>103</v>
      </c>
      <c r="H10" s="42">
        <f t="shared" ca="1" si="2"/>
        <v>100</v>
      </c>
      <c r="I10" s="42">
        <f ca="1">IF(H10&gt;'Inputs and Outputs'!C$7,H10-'Inputs and Outputs'!C$7,0)</f>
        <v>0</v>
      </c>
      <c r="J10" s="43">
        <f ca="1">(H10*'Inputs and Outputs'!C$8)-(I10*'Inputs and Outputs'!C$9)</f>
        <v>4000</v>
      </c>
      <c r="M10" s="44">
        <v>9</v>
      </c>
      <c r="N10" s="42" t="s">
        <v>26</v>
      </c>
      <c r="O10" s="42">
        <f t="shared" ca="1" si="3"/>
        <v>0.70348789835294334</v>
      </c>
      <c r="P10" s="42">
        <f ca="1">VLOOKUP(O10,'Inputs and Outputs'!B$24:C$33,2)</f>
        <v>3</v>
      </c>
      <c r="Q10" s="42">
        <f t="shared" ca="1" si="4"/>
        <v>0.88139978750909154</v>
      </c>
      <c r="R10" s="42">
        <f ca="1">ROUND(_xlfn.NORM.INV(Q10,'Inputs and Outputs'!C$17,'Inputs and Outputs'!C$18),0)</f>
        <v>109</v>
      </c>
      <c r="S10" s="42">
        <v>103</v>
      </c>
      <c r="T10" s="42">
        <f t="shared" ca="1" si="5"/>
        <v>103</v>
      </c>
      <c r="U10" s="42">
        <f ca="1">IF(T10&gt;'Inputs and Outputs'!C$7,T10-'Inputs and Outputs'!C$7,0)</f>
        <v>3</v>
      </c>
      <c r="V10" s="43">
        <f ca="1">(T10*'Inputs and Outputs'!C$8)-(U10*'Inputs and Outputs'!C$9)</f>
        <v>4045</v>
      </c>
      <c r="Y10" s="44">
        <v>9</v>
      </c>
      <c r="Z10" s="42" t="s">
        <v>29</v>
      </c>
      <c r="AA10" s="42">
        <f t="shared" ca="1" si="6"/>
        <v>0.14289191874404716</v>
      </c>
      <c r="AB10" s="42">
        <f ca="1">VLOOKUP(AA10,'Inputs and Outputs'!B$24:C$33,2,TRUE)</f>
        <v>0</v>
      </c>
      <c r="AC10" s="42">
        <f t="shared" ca="1" si="7"/>
        <v>0.78930952481923389</v>
      </c>
      <c r="AD10" s="42">
        <f ca="1">ROUND(_xlfn.NORM.INV(AC10,'Inputs and Outputs'!C$19,'Inputs and Outputs'!C$20),0)</f>
        <v>109</v>
      </c>
      <c r="AE10" s="42">
        <v>103</v>
      </c>
      <c r="AF10" s="42">
        <f t="shared" ca="1" si="8"/>
        <v>103</v>
      </c>
      <c r="AG10" s="42">
        <f ca="1">IF(AF10&gt;'Inputs and Outputs'!C$7,AF10-'Inputs and Outputs'!C$7,0)</f>
        <v>3</v>
      </c>
      <c r="AH10" s="43">
        <f ca="1">(AF10*'Inputs and Outputs'!C$8)-(AG10*'Inputs and Outputs'!C$10)</f>
        <v>3520</v>
      </c>
    </row>
    <row r="11" spans="1:34" x14ac:dyDescent="0.35">
      <c r="A11" s="44">
        <v>10</v>
      </c>
      <c r="B11" s="42" t="s">
        <v>24</v>
      </c>
      <c r="C11" s="42">
        <f t="shared" ca="1" si="0"/>
        <v>0.25327999458627315</v>
      </c>
      <c r="D11" s="42">
        <f ca="1">VLOOKUP(C11,'Inputs and Outputs'!B$24:C$33,2,TRUE)</f>
        <v>1</v>
      </c>
      <c r="E11" s="42">
        <f t="shared" ca="1" si="1"/>
        <v>0.17596092652843576</v>
      </c>
      <c r="F11" s="42">
        <f ca="1">ROUND(_xlfn.NORM.INV(E11,'Inputs and Outputs'!C$15,'Inputs and Outputs'!C$16),0)</f>
        <v>95</v>
      </c>
      <c r="G11" s="42">
        <v>103</v>
      </c>
      <c r="H11" s="42">
        <f t="shared" ca="1" si="2"/>
        <v>95</v>
      </c>
      <c r="I11" s="42">
        <f ca="1">IF(H11&gt;'Inputs and Outputs'!C$7,H11-'Inputs and Outputs'!C$7,0)</f>
        <v>0</v>
      </c>
      <c r="J11" s="43">
        <f ca="1">(H11*'Inputs and Outputs'!C$8)-(I11*'Inputs and Outputs'!C$9)</f>
        <v>3800</v>
      </c>
      <c r="M11" s="44">
        <v>10</v>
      </c>
      <c r="N11" s="42" t="s">
        <v>26</v>
      </c>
      <c r="O11" s="42">
        <f t="shared" ca="1" si="3"/>
        <v>9.5462743474918121E-2</v>
      </c>
      <c r="P11" s="42">
        <f ca="1">VLOOKUP(O11,'Inputs and Outputs'!B$24:C$33,2)</f>
        <v>0</v>
      </c>
      <c r="Q11" s="42">
        <f t="shared" ca="1" si="4"/>
        <v>0.58344009040623712</v>
      </c>
      <c r="R11" s="42">
        <f ca="1">ROUND(_xlfn.NORM.INV(Q11,'Inputs and Outputs'!C$17,'Inputs and Outputs'!C$18),0)</f>
        <v>104</v>
      </c>
      <c r="S11" s="42">
        <v>103</v>
      </c>
      <c r="T11" s="42">
        <f t="shared" ca="1" si="5"/>
        <v>103</v>
      </c>
      <c r="U11" s="42">
        <f ca="1">IF(T11&gt;'Inputs and Outputs'!C$7,T11-'Inputs and Outputs'!C$7,0)</f>
        <v>3</v>
      </c>
      <c r="V11" s="43">
        <f ca="1">(T11*'Inputs and Outputs'!C$8)-(U11*'Inputs and Outputs'!C$9)</f>
        <v>4045</v>
      </c>
      <c r="Y11" s="44">
        <v>10</v>
      </c>
      <c r="Z11" s="42" t="s">
        <v>29</v>
      </c>
      <c r="AA11" s="42">
        <f t="shared" ca="1" si="6"/>
        <v>0.98891966125589981</v>
      </c>
      <c r="AB11" s="42">
        <f ca="1">VLOOKUP(AA11,'Inputs and Outputs'!B$24:C$33,2,TRUE)</f>
        <v>8</v>
      </c>
      <c r="AC11" s="42">
        <f t="shared" ca="1" si="7"/>
        <v>0.81366407838927901</v>
      </c>
      <c r="AD11" s="42">
        <f ca="1">ROUND(_xlfn.NORM.INV(AC11,'Inputs and Outputs'!C$19,'Inputs and Outputs'!C$20),0)</f>
        <v>109</v>
      </c>
      <c r="AE11" s="42">
        <v>103</v>
      </c>
      <c r="AF11" s="42">
        <f t="shared" ca="1" si="8"/>
        <v>103</v>
      </c>
      <c r="AG11" s="42">
        <f ca="1">IF(AF11&gt;'Inputs and Outputs'!C$7,AF11-'Inputs and Outputs'!C$7,0)</f>
        <v>3</v>
      </c>
      <c r="AH11" s="43">
        <f ca="1">(AF11*'Inputs and Outputs'!C$8)-(AG11*'Inputs and Outputs'!C$10)</f>
        <v>3520</v>
      </c>
    </row>
    <row r="12" spans="1:34" x14ac:dyDescent="0.35">
      <c r="A12" s="44">
        <v>11</v>
      </c>
      <c r="B12" s="42" t="s">
        <v>24</v>
      </c>
      <c r="C12" s="42">
        <f t="shared" ca="1" si="0"/>
        <v>0.79206103074897882</v>
      </c>
      <c r="D12" s="42">
        <f ca="1">VLOOKUP(C12,'Inputs and Outputs'!B$24:C$33,2,TRUE)</f>
        <v>4</v>
      </c>
      <c r="E12" s="42">
        <f t="shared" ca="1" si="1"/>
        <v>0.31972628241746937</v>
      </c>
      <c r="F12" s="42">
        <f ca="1">ROUND(_xlfn.NORM.INV(E12,'Inputs and Outputs'!C$15,'Inputs and Outputs'!C$16),0)</f>
        <v>98</v>
      </c>
      <c r="G12" s="42">
        <v>103</v>
      </c>
      <c r="H12" s="42">
        <f t="shared" ca="1" si="2"/>
        <v>98</v>
      </c>
      <c r="I12" s="42">
        <f ca="1">IF(H12&gt;'Inputs and Outputs'!C$7,H12-'Inputs and Outputs'!C$7,0)</f>
        <v>0</v>
      </c>
      <c r="J12" s="43">
        <f ca="1">(H12*'Inputs and Outputs'!C$8)-(I12*'Inputs and Outputs'!C$9)</f>
        <v>3920</v>
      </c>
      <c r="M12" s="44">
        <v>11</v>
      </c>
      <c r="N12" s="42" t="s">
        <v>26</v>
      </c>
      <c r="O12" s="42">
        <f t="shared" ca="1" si="3"/>
        <v>0.74044471073973006</v>
      </c>
      <c r="P12" s="42">
        <f ca="1">VLOOKUP(O12,'Inputs and Outputs'!B$24:C$33,2)</f>
        <v>3</v>
      </c>
      <c r="Q12" s="42">
        <f t="shared" ca="1" si="4"/>
        <v>0.54348722165438679</v>
      </c>
      <c r="R12" s="42">
        <f ca="1">ROUND(_xlfn.NORM.INV(Q12,'Inputs and Outputs'!C$17,'Inputs and Outputs'!C$18),0)</f>
        <v>104</v>
      </c>
      <c r="S12" s="42">
        <v>103</v>
      </c>
      <c r="T12" s="42">
        <f t="shared" ca="1" si="5"/>
        <v>103</v>
      </c>
      <c r="U12" s="42">
        <f ca="1">IF(T12&gt;'Inputs and Outputs'!C$7,T12-'Inputs and Outputs'!C$7,0)</f>
        <v>3</v>
      </c>
      <c r="V12" s="43">
        <f ca="1">(T12*'Inputs and Outputs'!C$8)-(U12*'Inputs and Outputs'!C$9)</f>
        <v>4045</v>
      </c>
      <c r="Y12" s="44">
        <v>11</v>
      </c>
      <c r="Z12" s="42" t="s">
        <v>29</v>
      </c>
      <c r="AA12" s="42">
        <f t="shared" ca="1" si="6"/>
        <v>0.2609514403931481</v>
      </c>
      <c r="AB12" s="42">
        <f ca="1">VLOOKUP(AA12,'Inputs and Outputs'!B$24:C$33,2,TRUE)</f>
        <v>1</v>
      </c>
      <c r="AC12" s="42">
        <f t="shared" ca="1" si="7"/>
        <v>0.72606786824995084</v>
      </c>
      <c r="AD12" s="42">
        <f ca="1">ROUND(_xlfn.NORM.INV(AC12,'Inputs and Outputs'!C$19,'Inputs and Outputs'!C$20),0)</f>
        <v>108</v>
      </c>
      <c r="AE12" s="42">
        <v>103</v>
      </c>
      <c r="AF12" s="42">
        <f t="shared" ca="1" si="8"/>
        <v>103</v>
      </c>
      <c r="AG12" s="42">
        <f ca="1">IF(AF12&gt;'Inputs and Outputs'!C$7,AF12-'Inputs and Outputs'!C$7,0)</f>
        <v>3</v>
      </c>
      <c r="AH12" s="43">
        <f ca="1">(AF12*'Inputs and Outputs'!C$8)-(AG12*'Inputs and Outputs'!C$10)</f>
        <v>3520</v>
      </c>
    </row>
    <row r="13" spans="1:34" x14ac:dyDescent="0.35">
      <c r="A13" s="44">
        <v>12</v>
      </c>
      <c r="B13" s="42" t="s">
        <v>24</v>
      </c>
      <c r="C13" s="42">
        <f t="shared" ca="1" si="0"/>
        <v>0.45816418282578741</v>
      </c>
      <c r="D13" s="42">
        <f ca="1">VLOOKUP(C13,'Inputs and Outputs'!B$24:C$33,2,TRUE)</f>
        <v>2</v>
      </c>
      <c r="E13" s="42">
        <f t="shared" ca="1" si="1"/>
        <v>3.4195997317091886E-2</v>
      </c>
      <c r="F13" s="42">
        <f ca="1">ROUND(_xlfn.NORM.INV(E13,'Inputs and Outputs'!C$15,'Inputs and Outputs'!C$16),0)</f>
        <v>90</v>
      </c>
      <c r="G13" s="42">
        <v>103</v>
      </c>
      <c r="H13" s="42">
        <f t="shared" ca="1" si="2"/>
        <v>90</v>
      </c>
      <c r="I13" s="42">
        <f ca="1">IF(H13&gt;'Inputs and Outputs'!C$7,H13-'Inputs and Outputs'!C$7,0)</f>
        <v>0</v>
      </c>
      <c r="J13" s="43">
        <f ca="1">(H13*'Inputs and Outputs'!C$8)-(I13*'Inputs and Outputs'!C$9)</f>
        <v>3600</v>
      </c>
      <c r="M13" s="44">
        <v>12</v>
      </c>
      <c r="N13" s="42" t="s">
        <v>26</v>
      </c>
      <c r="O13" s="42">
        <f t="shared" ca="1" si="3"/>
        <v>0.76929735065058857</v>
      </c>
      <c r="P13" s="42">
        <f ca="1">VLOOKUP(O13,'Inputs and Outputs'!B$24:C$33,2)</f>
        <v>4</v>
      </c>
      <c r="Q13" s="42">
        <f t="shared" ca="1" si="4"/>
        <v>0.94861579708785593</v>
      </c>
      <c r="R13" s="42">
        <f ca="1">ROUND(_xlfn.NORM.INV(Q13,'Inputs and Outputs'!C$17,'Inputs and Outputs'!C$18),0)</f>
        <v>111</v>
      </c>
      <c r="S13" s="42">
        <v>103</v>
      </c>
      <c r="T13" s="42">
        <f t="shared" ca="1" si="5"/>
        <v>103</v>
      </c>
      <c r="U13" s="42">
        <f ca="1">IF(T13&gt;'Inputs and Outputs'!C$7,T13-'Inputs and Outputs'!C$7,0)</f>
        <v>3</v>
      </c>
      <c r="V13" s="43">
        <f ca="1">(T13*'Inputs and Outputs'!C$8)-(U13*'Inputs and Outputs'!C$9)</f>
        <v>4045</v>
      </c>
      <c r="Y13" s="44">
        <v>12</v>
      </c>
      <c r="Z13" s="42" t="s">
        <v>29</v>
      </c>
      <c r="AA13" s="42">
        <f t="shared" ca="1" si="6"/>
        <v>0.32731807857301976</v>
      </c>
      <c r="AB13" s="42">
        <f ca="1">VLOOKUP(AA13,'Inputs and Outputs'!B$24:C$33,2,TRUE)</f>
        <v>1</v>
      </c>
      <c r="AC13" s="42">
        <f t="shared" ca="1" si="7"/>
        <v>8.2884289970243219E-2</v>
      </c>
      <c r="AD13" s="42">
        <f ca="1">ROUND(_xlfn.NORM.INV(AC13,'Inputs and Outputs'!C$19,'Inputs and Outputs'!C$20),0)</f>
        <v>98</v>
      </c>
      <c r="AE13" s="42">
        <v>103</v>
      </c>
      <c r="AF13" s="42">
        <f t="shared" ca="1" si="8"/>
        <v>98</v>
      </c>
      <c r="AG13" s="42">
        <f ca="1">IF(AF13&gt;'Inputs and Outputs'!C$7,AF13-'Inputs and Outputs'!C$7,0)</f>
        <v>0</v>
      </c>
      <c r="AH13" s="43">
        <f ca="1">(AF13*'Inputs and Outputs'!C$8)-(AG13*'Inputs and Outputs'!C$10)</f>
        <v>3920</v>
      </c>
    </row>
    <row r="14" spans="1:34" x14ac:dyDescent="0.35">
      <c r="A14" s="44">
        <v>13</v>
      </c>
      <c r="B14" s="42" t="s">
        <v>24</v>
      </c>
      <c r="C14" s="42">
        <f t="shared" ca="1" si="0"/>
        <v>0.34785755777528393</v>
      </c>
      <c r="D14" s="42">
        <f ca="1">VLOOKUP(C14,'Inputs and Outputs'!B$24:C$33,2,TRUE)</f>
        <v>1</v>
      </c>
      <c r="E14" s="42">
        <f t="shared" ca="1" si="1"/>
        <v>2.4941073472947939E-2</v>
      </c>
      <c r="F14" s="42">
        <f ca="1">ROUND(_xlfn.NORM.INV(E14,'Inputs and Outputs'!C$15,'Inputs and Outputs'!C$16),0)</f>
        <v>89</v>
      </c>
      <c r="G14" s="42">
        <v>103</v>
      </c>
      <c r="H14" s="42">
        <f t="shared" ca="1" si="2"/>
        <v>89</v>
      </c>
      <c r="I14" s="42">
        <f ca="1">IF(H14&gt;'Inputs and Outputs'!C$7,H14-'Inputs and Outputs'!C$7,0)</f>
        <v>0</v>
      </c>
      <c r="J14" s="43">
        <f ca="1">(H14*'Inputs and Outputs'!C$8)-(I14*'Inputs and Outputs'!C$9)</f>
        <v>3560</v>
      </c>
      <c r="M14" s="44">
        <v>13</v>
      </c>
      <c r="N14" s="42" t="s">
        <v>26</v>
      </c>
      <c r="O14" s="42">
        <f t="shared" ca="1" si="3"/>
        <v>0.97223346771235941</v>
      </c>
      <c r="P14" s="42">
        <f ca="1">VLOOKUP(O14,'Inputs and Outputs'!B$24:C$33,2)</f>
        <v>6</v>
      </c>
      <c r="Q14" s="42">
        <f t="shared" ca="1" si="4"/>
        <v>0.18676054842287171</v>
      </c>
      <c r="R14" s="42">
        <f ca="1">ROUND(_xlfn.NORM.INV(Q14,'Inputs and Outputs'!C$17,'Inputs and Outputs'!C$18),0)</f>
        <v>99</v>
      </c>
      <c r="S14" s="42">
        <v>103</v>
      </c>
      <c r="T14" s="42">
        <f t="shared" ca="1" si="5"/>
        <v>99</v>
      </c>
      <c r="U14" s="42">
        <f ca="1">IF(T14&gt;'Inputs and Outputs'!C$7,T14-'Inputs and Outputs'!C$7,0)</f>
        <v>0</v>
      </c>
      <c r="V14" s="43">
        <f ca="1">(T14*'Inputs and Outputs'!C$8)-(U14*'Inputs and Outputs'!C$9)</f>
        <v>3960</v>
      </c>
      <c r="Y14" s="44">
        <v>13</v>
      </c>
      <c r="Z14" s="42" t="s">
        <v>29</v>
      </c>
      <c r="AA14" s="42">
        <f t="shared" ca="1" si="6"/>
        <v>3.0103242234185368E-2</v>
      </c>
      <c r="AB14" s="42">
        <f ca="1">VLOOKUP(AA14,'Inputs and Outputs'!B$24:C$33,2,TRUE)</f>
        <v>0</v>
      </c>
      <c r="AC14" s="42">
        <f t="shared" ca="1" si="7"/>
        <v>0.18337314163460894</v>
      </c>
      <c r="AD14" s="42">
        <f ca="1">ROUND(_xlfn.NORM.INV(AC14,'Inputs and Outputs'!C$19,'Inputs and Outputs'!C$20),0)</f>
        <v>100</v>
      </c>
      <c r="AE14" s="42">
        <v>103</v>
      </c>
      <c r="AF14" s="42">
        <f t="shared" ca="1" si="8"/>
        <v>100</v>
      </c>
      <c r="AG14" s="42">
        <f ca="1">IF(AF14&gt;'Inputs and Outputs'!C$7,AF14-'Inputs and Outputs'!C$7,0)</f>
        <v>0</v>
      </c>
      <c r="AH14" s="43">
        <f ca="1">(AF14*'Inputs and Outputs'!C$8)-(AG14*'Inputs and Outputs'!C$10)</f>
        <v>4000</v>
      </c>
    </row>
    <row r="15" spans="1:34" x14ac:dyDescent="0.35">
      <c r="A15" s="44">
        <v>14</v>
      </c>
      <c r="B15" s="42" t="s">
        <v>24</v>
      </c>
      <c r="C15" s="42">
        <f t="shared" ca="1" si="0"/>
        <v>0.41944236958336423</v>
      </c>
      <c r="D15" s="42">
        <f ca="1">VLOOKUP(C15,'Inputs and Outputs'!B$24:C$33,2,TRUE)</f>
        <v>2</v>
      </c>
      <c r="E15" s="42">
        <f t="shared" ca="1" si="1"/>
        <v>0.33994148967344551</v>
      </c>
      <c r="F15" s="42">
        <f ca="1">ROUND(_xlfn.NORM.INV(E15,'Inputs and Outputs'!C$15,'Inputs and Outputs'!C$16),0)</f>
        <v>99</v>
      </c>
      <c r="G15" s="42">
        <v>103</v>
      </c>
      <c r="H15" s="42">
        <f t="shared" ca="1" si="2"/>
        <v>99</v>
      </c>
      <c r="I15" s="42">
        <f ca="1">IF(H15&gt;'Inputs and Outputs'!C$7,H15-'Inputs and Outputs'!C$7,0)</f>
        <v>0</v>
      </c>
      <c r="J15" s="43">
        <f ca="1">(H15*'Inputs and Outputs'!C$8)-(I15*'Inputs and Outputs'!C$9)</f>
        <v>3960</v>
      </c>
      <c r="M15" s="44">
        <v>14</v>
      </c>
      <c r="N15" s="42" t="s">
        <v>26</v>
      </c>
      <c r="O15" s="42">
        <f t="shared" ca="1" si="3"/>
        <v>0.19059778220086809</v>
      </c>
      <c r="P15" s="42">
        <f ca="1">VLOOKUP(O15,'Inputs and Outputs'!B$24:C$33,2)</f>
        <v>1</v>
      </c>
      <c r="Q15" s="42">
        <f t="shared" ca="1" si="4"/>
        <v>0.73736432306478372</v>
      </c>
      <c r="R15" s="42">
        <f ca="1">ROUND(_xlfn.NORM.INV(Q15,'Inputs and Outputs'!C$17,'Inputs and Outputs'!C$18),0)</f>
        <v>106</v>
      </c>
      <c r="S15" s="42">
        <v>103</v>
      </c>
      <c r="T15" s="42">
        <f t="shared" ca="1" si="5"/>
        <v>103</v>
      </c>
      <c r="U15" s="42">
        <f ca="1">IF(T15&gt;'Inputs and Outputs'!C$7,T15-'Inputs and Outputs'!C$7,0)</f>
        <v>3</v>
      </c>
      <c r="V15" s="43">
        <f ca="1">(T15*'Inputs and Outputs'!C$8)-(U15*'Inputs and Outputs'!C$9)</f>
        <v>4045</v>
      </c>
      <c r="Y15" s="44">
        <v>14</v>
      </c>
      <c r="Z15" s="42" t="s">
        <v>29</v>
      </c>
      <c r="AA15" s="42">
        <f t="shared" ca="1" si="6"/>
        <v>0.16918413077172678</v>
      </c>
      <c r="AB15" s="42">
        <f ca="1">VLOOKUP(AA15,'Inputs and Outputs'!B$24:C$33,2,TRUE)</f>
        <v>0</v>
      </c>
      <c r="AC15" s="42">
        <f t="shared" ca="1" si="7"/>
        <v>0.12083396608052299</v>
      </c>
      <c r="AD15" s="42">
        <f ca="1">ROUND(_xlfn.NORM.INV(AC15,'Inputs and Outputs'!C$19,'Inputs and Outputs'!C$20),0)</f>
        <v>99</v>
      </c>
      <c r="AE15" s="42">
        <v>103</v>
      </c>
      <c r="AF15" s="42">
        <f t="shared" ca="1" si="8"/>
        <v>99</v>
      </c>
      <c r="AG15" s="42">
        <f ca="1">IF(AF15&gt;'Inputs and Outputs'!C$7,AF15-'Inputs and Outputs'!C$7,0)</f>
        <v>0</v>
      </c>
      <c r="AH15" s="43">
        <f ca="1">(AF15*'Inputs and Outputs'!C$8)-(AG15*'Inputs and Outputs'!C$10)</f>
        <v>3960</v>
      </c>
    </row>
    <row r="16" spans="1:34" x14ac:dyDescent="0.35">
      <c r="A16" s="44">
        <v>15</v>
      </c>
      <c r="B16" s="42" t="s">
        <v>24</v>
      </c>
      <c r="C16" s="42">
        <f t="shared" ca="1" si="0"/>
        <v>0.33430563959879345</v>
      </c>
      <c r="D16" s="42">
        <f ca="1">VLOOKUP(C16,'Inputs and Outputs'!B$24:C$33,2,TRUE)</f>
        <v>1</v>
      </c>
      <c r="E16" s="42">
        <f t="shared" ca="1" si="1"/>
        <v>6.7932713589396565E-2</v>
      </c>
      <c r="F16" s="42">
        <f ca="1">ROUND(_xlfn.NORM.INV(E16,'Inputs and Outputs'!C$15,'Inputs and Outputs'!C$16),0)</f>
        <v>92</v>
      </c>
      <c r="G16" s="42">
        <v>103</v>
      </c>
      <c r="H16" s="42">
        <f t="shared" ca="1" si="2"/>
        <v>92</v>
      </c>
      <c r="I16" s="42">
        <f ca="1">IF(H16&gt;'Inputs and Outputs'!C$7,H16-'Inputs and Outputs'!C$7,0)</f>
        <v>0</v>
      </c>
      <c r="J16" s="43">
        <f ca="1">(H16*'Inputs and Outputs'!C$8)-(I16*'Inputs and Outputs'!C$9)</f>
        <v>3680</v>
      </c>
      <c r="M16" s="44">
        <v>15</v>
      </c>
      <c r="N16" s="42" t="s">
        <v>26</v>
      </c>
      <c r="O16" s="42">
        <f t="shared" ca="1" si="3"/>
        <v>0.50991195612379303</v>
      </c>
      <c r="P16" s="42">
        <f ca="1">VLOOKUP(O16,'Inputs and Outputs'!B$24:C$33,2)</f>
        <v>2</v>
      </c>
      <c r="Q16" s="42">
        <f t="shared" ca="1" si="4"/>
        <v>0.23399996856575667</v>
      </c>
      <c r="R16" s="42">
        <f ca="1">ROUND(_xlfn.NORM.INV(Q16,'Inputs and Outputs'!C$17,'Inputs and Outputs'!C$18),0)</f>
        <v>99</v>
      </c>
      <c r="S16" s="42">
        <v>103</v>
      </c>
      <c r="T16" s="42">
        <f t="shared" ca="1" si="5"/>
        <v>99</v>
      </c>
      <c r="U16" s="42">
        <f ca="1">IF(T16&gt;'Inputs and Outputs'!C$7,T16-'Inputs and Outputs'!C$7,0)</f>
        <v>0</v>
      </c>
      <c r="V16" s="43">
        <f ca="1">(T16*'Inputs and Outputs'!C$8)-(U16*'Inputs and Outputs'!C$9)</f>
        <v>3960</v>
      </c>
      <c r="Y16" s="44">
        <v>15</v>
      </c>
      <c r="Z16" s="42" t="s">
        <v>29</v>
      </c>
      <c r="AA16" s="42">
        <f t="shared" ca="1" si="6"/>
        <v>8.8099314693607211E-2</v>
      </c>
      <c r="AB16" s="42">
        <f ca="1">VLOOKUP(AA16,'Inputs and Outputs'!B$24:C$33,2,TRUE)</f>
        <v>0</v>
      </c>
      <c r="AC16" s="42">
        <f t="shared" ca="1" si="7"/>
        <v>0.40308796810819758</v>
      </c>
      <c r="AD16" s="42">
        <f ca="1">ROUND(_xlfn.NORM.INV(AC16,'Inputs and Outputs'!C$19,'Inputs and Outputs'!C$20),0)</f>
        <v>104</v>
      </c>
      <c r="AE16" s="42">
        <v>103</v>
      </c>
      <c r="AF16" s="42">
        <f t="shared" ca="1" si="8"/>
        <v>103</v>
      </c>
      <c r="AG16" s="42">
        <f ca="1">IF(AF16&gt;'Inputs and Outputs'!C$7,AF16-'Inputs and Outputs'!C$7,0)</f>
        <v>3</v>
      </c>
      <c r="AH16" s="43">
        <f ca="1">(AF16*'Inputs and Outputs'!C$8)-(AG16*'Inputs and Outputs'!C$10)</f>
        <v>3520</v>
      </c>
    </row>
    <row r="17" spans="1:34" x14ac:dyDescent="0.35">
      <c r="A17" s="44">
        <v>16</v>
      </c>
      <c r="B17" s="42" t="s">
        <v>24</v>
      </c>
      <c r="C17" s="42">
        <f t="shared" ca="1" si="0"/>
        <v>0.91126066628559621</v>
      </c>
      <c r="D17" s="42">
        <f ca="1">VLOOKUP(C17,'Inputs and Outputs'!B$24:C$33,2,TRUE)</f>
        <v>5</v>
      </c>
      <c r="E17" s="42">
        <f t="shared" ca="1" si="1"/>
        <v>0.49375435016642866</v>
      </c>
      <c r="F17" s="42">
        <f ca="1">ROUND(_xlfn.NORM.INV(E17,'Inputs and Outputs'!C$15,'Inputs and Outputs'!C$16),0)</f>
        <v>101</v>
      </c>
      <c r="G17" s="42">
        <v>103</v>
      </c>
      <c r="H17" s="42">
        <f t="shared" ca="1" si="2"/>
        <v>101</v>
      </c>
      <c r="I17" s="42">
        <f ca="1">IF(H17&gt;'Inputs and Outputs'!C$7,H17-'Inputs and Outputs'!C$7,0)</f>
        <v>1</v>
      </c>
      <c r="J17" s="43">
        <f ca="1">(H17*'Inputs and Outputs'!C$8)-(I17*'Inputs and Outputs'!C$9)</f>
        <v>4015</v>
      </c>
      <c r="M17" s="44">
        <v>16</v>
      </c>
      <c r="N17" s="42" t="s">
        <v>26</v>
      </c>
      <c r="O17" s="42">
        <f t="shared" ca="1" si="3"/>
        <v>4.9437037173179155E-2</v>
      </c>
      <c r="P17" s="42">
        <f ca="1">VLOOKUP(O17,'Inputs and Outputs'!B$24:C$33,2)</f>
        <v>0</v>
      </c>
      <c r="Q17" s="42">
        <f t="shared" ca="1" si="4"/>
        <v>0.17964270535998239</v>
      </c>
      <c r="R17" s="42">
        <f ca="1">ROUND(_xlfn.NORM.INV(Q17,'Inputs and Outputs'!C$17,'Inputs and Outputs'!C$18),0)</f>
        <v>98</v>
      </c>
      <c r="S17" s="42">
        <v>103</v>
      </c>
      <c r="T17" s="42">
        <f t="shared" ca="1" si="5"/>
        <v>98</v>
      </c>
      <c r="U17" s="42">
        <f ca="1">IF(T17&gt;'Inputs and Outputs'!C$7,T17-'Inputs and Outputs'!C$7,0)</f>
        <v>0</v>
      </c>
      <c r="V17" s="43">
        <f ca="1">(T17*'Inputs and Outputs'!C$8)-(U17*'Inputs and Outputs'!C$9)</f>
        <v>3920</v>
      </c>
      <c r="Y17" s="44">
        <v>16</v>
      </c>
      <c r="Z17" s="42" t="s">
        <v>29</v>
      </c>
      <c r="AA17" s="42">
        <f t="shared" ca="1" si="6"/>
        <v>0.32889955106456603</v>
      </c>
      <c r="AB17" s="42">
        <f ca="1">VLOOKUP(AA17,'Inputs and Outputs'!B$24:C$33,2,TRUE)</f>
        <v>1</v>
      </c>
      <c r="AC17" s="42">
        <f t="shared" ca="1" si="7"/>
        <v>0.86812826298292955</v>
      </c>
      <c r="AD17" s="42">
        <f ca="1">ROUND(_xlfn.NORM.INV(AC17,'Inputs and Outputs'!C$19,'Inputs and Outputs'!C$20),0)</f>
        <v>111</v>
      </c>
      <c r="AE17" s="42">
        <v>103</v>
      </c>
      <c r="AF17" s="42">
        <f t="shared" ca="1" si="8"/>
        <v>103</v>
      </c>
      <c r="AG17" s="42">
        <f ca="1">IF(AF17&gt;'Inputs and Outputs'!C$7,AF17-'Inputs and Outputs'!C$7,0)</f>
        <v>3</v>
      </c>
      <c r="AH17" s="43">
        <f ca="1">(AF17*'Inputs and Outputs'!C$8)-(AG17*'Inputs and Outputs'!C$10)</f>
        <v>3520</v>
      </c>
    </row>
    <row r="18" spans="1:34" x14ac:dyDescent="0.35">
      <c r="A18" s="44">
        <v>17</v>
      </c>
      <c r="B18" s="42" t="s">
        <v>24</v>
      </c>
      <c r="C18" s="42">
        <f t="shared" ca="1" si="0"/>
        <v>0.22128872523187093</v>
      </c>
      <c r="D18" s="42">
        <f ca="1">VLOOKUP(C18,'Inputs and Outputs'!B$24:C$33,2,TRUE)</f>
        <v>1</v>
      </c>
      <c r="E18" s="42">
        <f t="shared" ca="1" si="1"/>
        <v>0.91019774897015437</v>
      </c>
      <c r="F18" s="42">
        <f ca="1">ROUND(_xlfn.NORM.INV(E18,'Inputs and Outputs'!C$15,'Inputs and Outputs'!C$16),0)</f>
        <v>109</v>
      </c>
      <c r="G18" s="42">
        <v>103</v>
      </c>
      <c r="H18" s="42">
        <f t="shared" ca="1" si="2"/>
        <v>103</v>
      </c>
      <c r="I18" s="42">
        <f ca="1">IF(H18&gt;'Inputs and Outputs'!C$7,H18-'Inputs and Outputs'!C$7,0)</f>
        <v>3</v>
      </c>
      <c r="J18" s="43">
        <f ca="1">(H18*'Inputs and Outputs'!C$8)-(I18*'Inputs and Outputs'!C$9)</f>
        <v>4045</v>
      </c>
      <c r="M18" s="44">
        <v>17</v>
      </c>
      <c r="N18" s="42" t="s">
        <v>26</v>
      </c>
      <c r="O18" s="42">
        <f t="shared" ca="1" si="3"/>
        <v>0.38476855242405872</v>
      </c>
      <c r="P18" s="42">
        <f ca="1">VLOOKUP(O18,'Inputs and Outputs'!B$24:C$33,2)</f>
        <v>1</v>
      </c>
      <c r="Q18" s="42">
        <f t="shared" ca="1" si="4"/>
        <v>0.11750371218261957</v>
      </c>
      <c r="R18" s="42">
        <f ca="1">ROUND(_xlfn.NORM.INV(Q18,'Inputs and Outputs'!C$17,'Inputs and Outputs'!C$18),0)</f>
        <v>97</v>
      </c>
      <c r="S18" s="42">
        <v>103</v>
      </c>
      <c r="T18" s="42">
        <f t="shared" ca="1" si="5"/>
        <v>97</v>
      </c>
      <c r="U18" s="42">
        <f ca="1">IF(T18&gt;'Inputs and Outputs'!C$7,T18-'Inputs and Outputs'!C$7,0)</f>
        <v>0</v>
      </c>
      <c r="V18" s="43">
        <f ca="1">(T18*'Inputs and Outputs'!C$8)-(U18*'Inputs and Outputs'!C$9)</f>
        <v>3880</v>
      </c>
      <c r="Y18" s="44">
        <v>17</v>
      </c>
      <c r="Z18" s="42" t="s">
        <v>29</v>
      </c>
      <c r="AA18" s="42">
        <f t="shared" ca="1" si="6"/>
        <v>0.12319658286962565</v>
      </c>
      <c r="AB18" s="42">
        <f ca="1">VLOOKUP(AA18,'Inputs and Outputs'!B$24:C$33,2,TRUE)</f>
        <v>0</v>
      </c>
      <c r="AC18" s="42">
        <f t="shared" ca="1" si="7"/>
        <v>0.87305254115624131</v>
      </c>
      <c r="AD18" s="42">
        <f ca="1">ROUND(_xlfn.NORM.INV(AC18,'Inputs and Outputs'!C$19,'Inputs and Outputs'!C$20),0)</f>
        <v>111</v>
      </c>
      <c r="AE18" s="42">
        <v>103</v>
      </c>
      <c r="AF18" s="42">
        <f t="shared" ca="1" si="8"/>
        <v>103</v>
      </c>
      <c r="AG18" s="42">
        <f ca="1">IF(AF18&gt;'Inputs and Outputs'!C$7,AF18-'Inputs and Outputs'!C$7,0)</f>
        <v>3</v>
      </c>
      <c r="AH18" s="43">
        <f ca="1">(AF18*'Inputs and Outputs'!C$8)-(AG18*'Inputs and Outputs'!C$10)</f>
        <v>3520</v>
      </c>
    </row>
    <row r="19" spans="1:34" x14ac:dyDescent="0.35">
      <c r="A19" s="44">
        <v>18</v>
      </c>
      <c r="B19" s="42" t="s">
        <v>24</v>
      </c>
      <c r="C19" s="42">
        <f t="shared" ca="1" si="0"/>
        <v>0.87020776791434296</v>
      </c>
      <c r="D19" s="42">
        <f ca="1">VLOOKUP(C19,'Inputs and Outputs'!B$24:C$33,2,TRUE)</f>
        <v>5</v>
      </c>
      <c r="E19" s="42">
        <f t="shared" ca="1" si="1"/>
        <v>0.73665385940541184</v>
      </c>
      <c r="F19" s="42">
        <f ca="1">ROUND(_xlfn.NORM.INV(E19,'Inputs and Outputs'!C$15,'Inputs and Outputs'!C$16),0)</f>
        <v>105</v>
      </c>
      <c r="G19" s="42">
        <v>103</v>
      </c>
      <c r="H19" s="42">
        <f t="shared" ca="1" si="2"/>
        <v>103</v>
      </c>
      <c r="I19" s="42">
        <f ca="1">IF(H19&gt;'Inputs and Outputs'!C$7,H19-'Inputs and Outputs'!C$7,0)</f>
        <v>3</v>
      </c>
      <c r="J19" s="43">
        <f ca="1">(H19*'Inputs and Outputs'!C$8)-(I19*'Inputs and Outputs'!C$9)</f>
        <v>4045</v>
      </c>
      <c r="M19" s="44">
        <v>18</v>
      </c>
      <c r="N19" s="42" t="s">
        <v>26</v>
      </c>
      <c r="O19" s="42">
        <f t="shared" ca="1" si="3"/>
        <v>0.71720656924623727</v>
      </c>
      <c r="P19" s="42">
        <f ca="1">VLOOKUP(O19,'Inputs and Outputs'!B$24:C$33,2)</f>
        <v>3</v>
      </c>
      <c r="Q19" s="42">
        <f t="shared" ca="1" si="4"/>
        <v>0.75383109170119489</v>
      </c>
      <c r="R19" s="42">
        <f ca="1">ROUND(_xlfn.NORM.INV(Q19,'Inputs and Outputs'!C$17,'Inputs and Outputs'!C$18),0)</f>
        <v>106</v>
      </c>
      <c r="S19" s="42">
        <v>103</v>
      </c>
      <c r="T19" s="42">
        <f t="shared" ca="1" si="5"/>
        <v>103</v>
      </c>
      <c r="U19" s="42">
        <f ca="1">IF(T19&gt;'Inputs and Outputs'!C$7,T19-'Inputs and Outputs'!C$7,0)</f>
        <v>3</v>
      </c>
      <c r="V19" s="43">
        <f ca="1">(T19*'Inputs and Outputs'!C$8)-(U19*'Inputs and Outputs'!C$9)</f>
        <v>4045</v>
      </c>
      <c r="Y19" s="44">
        <v>18</v>
      </c>
      <c r="Z19" s="42" t="s">
        <v>29</v>
      </c>
      <c r="AA19" s="42">
        <f t="shared" ca="1" si="6"/>
        <v>7.1297987855634237E-2</v>
      </c>
      <c r="AB19" s="42">
        <f ca="1">VLOOKUP(AA19,'Inputs and Outputs'!B$24:C$33,2,TRUE)</f>
        <v>0</v>
      </c>
      <c r="AC19" s="42">
        <f t="shared" ca="1" si="7"/>
        <v>0.43497268861320249</v>
      </c>
      <c r="AD19" s="42">
        <f ca="1">ROUND(_xlfn.NORM.INV(AC19,'Inputs and Outputs'!C$19,'Inputs and Outputs'!C$20),0)</f>
        <v>104</v>
      </c>
      <c r="AE19" s="42">
        <v>103</v>
      </c>
      <c r="AF19" s="42">
        <f t="shared" ca="1" si="8"/>
        <v>103</v>
      </c>
      <c r="AG19" s="42">
        <f ca="1">IF(AF19&gt;'Inputs and Outputs'!C$7,AF19-'Inputs and Outputs'!C$7,0)</f>
        <v>3</v>
      </c>
      <c r="AH19" s="43">
        <f ca="1">(AF19*'Inputs and Outputs'!C$8)-(AG19*'Inputs and Outputs'!C$10)</f>
        <v>3520</v>
      </c>
    </row>
    <row r="20" spans="1:34" x14ac:dyDescent="0.35">
      <c r="A20" s="44">
        <v>19</v>
      </c>
      <c r="B20" s="42" t="s">
        <v>24</v>
      </c>
      <c r="C20" s="42">
        <f t="shared" ca="1" si="0"/>
        <v>0.26201431721008339</v>
      </c>
      <c r="D20" s="42">
        <f ca="1">VLOOKUP(C20,'Inputs and Outputs'!B$24:C$33,2,TRUE)</f>
        <v>1</v>
      </c>
      <c r="E20" s="42">
        <f t="shared" ca="1" si="1"/>
        <v>0.10755236033621662</v>
      </c>
      <c r="F20" s="42">
        <f ca="1">ROUND(_xlfn.NORM.INV(E20,'Inputs and Outputs'!C$15,'Inputs and Outputs'!C$16),0)</f>
        <v>94</v>
      </c>
      <c r="G20" s="42">
        <v>103</v>
      </c>
      <c r="H20" s="42">
        <f t="shared" ca="1" si="2"/>
        <v>94</v>
      </c>
      <c r="I20" s="42">
        <f ca="1">IF(H20&gt;'Inputs and Outputs'!C$7,H20-'Inputs and Outputs'!C$7,0)</f>
        <v>0</v>
      </c>
      <c r="J20" s="43">
        <f ca="1">(H20*'Inputs and Outputs'!C$8)-(I20*'Inputs and Outputs'!C$9)</f>
        <v>3760</v>
      </c>
      <c r="M20" s="44">
        <v>19</v>
      </c>
      <c r="N20" s="42" t="s">
        <v>26</v>
      </c>
      <c r="O20" s="42">
        <f t="shared" ca="1" si="3"/>
        <v>0.73886980057136198</v>
      </c>
      <c r="P20" s="42">
        <f ca="1">VLOOKUP(O20,'Inputs and Outputs'!B$24:C$33,2)</f>
        <v>3</v>
      </c>
      <c r="Q20" s="42">
        <f t="shared" ca="1" si="4"/>
        <v>0.29718102345679542</v>
      </c>
      <c r="R20" s="42">
        <f ca="1">ROUND(_xlfn.NORM.INV(Q20,'Inputs and Outputs'!C$17,'Inputs and Outputs'!C$18),0)</f>
        <v>100</v>
      </c>
      <c r="S20" s="42">
        <v>103</v>
      </c>
      <c r="T20" s="42">
        <f t="shared" ca="1" si="5"/>
        <v>100</v>
      </c>
      <c r="U20" s="42">
        <f ca="1">IF(T20&gt;'Inputs and Outputs'!C$7,T20-'Inputs and Outputs'!C$7,0)</f>
        <v>0</v>
      </c>
      <c r="V20" s="43">
        <f ca="1">(T20*'Inputs and Outputs'!C$8)-(U20*'Inputs and Outputs'!C$9)</f>
        <v>4000</v>
      </c>
      <c r="Y20" s="44">
        <v>19</v>
      </c>
      <c r="Z20" s="42" t="s">
        <v>29</v>
      </c>
      <c r="AA20" s="42">
        <f t="shared" ca="1" si="6"/>
        <v>0.13220296427967482</v>
      </c>
      <c r="AB20" s="42">
        <f ca="1">VLOOKUP(AA20,'Inputs and Outputs'!B$24:C$33,2,TRUE)</f>
        <v>0</v>
      </c>
      <c r="AC20" s="42">
        <f t="shared" ca="1" si="7"/>
        <v>0.57938086435630332</v>
      </c>
      <c r="AD20" s="42">
        <f ca="1">ROUND(_xlfn.NORM.INV(AC20,'Inputs and Outputs'!C$19,'Inputs and Outputs'!C$20),0)</f>
        <v>106</v>
      </c>
      <c r="AE20" s="42">
        <v>103</v>
      </c>
      <c r="AF20" s="42">
        <f t="shared" ca="1" si="8"/>
        <v>103</v>
      </c>
      <c r="AG20" s="42">
        <f ca="1">IF(AF20&gt;'Inputs and Outputs'!C$7,AF20-'Inputs and Outputs'!C$7,0)</f>
        <v>3</v>
      </c>
      <c r="AH20" s="43">
        <f ca="1">(AF20*'Inputs and Outputs'!C$8)-(AG20*'Inputs and Outputs'!C$10)</f>
        <v>3520</v>
      </c>
    </row>
    <row r="21" spans="1:34" x14ac:dyDescent="0.35">
      <c r="A21" s="44">
        <v>20</v>
      </c>
      <c r="B21" s="42" t="s">
        <v>24</v>
      </c>
      <c r="C21" s="42">
        <f t="shared" ca="1" si="0"/>
        <v>0.52785618333404594</v>
      </c>
      <c r="D21" s="42">
        <f ca="1">VLOOKUP(C21,'Inputs and Outputs'!B$24:C$33,2,TRUE)</f>
        <v>2</v>
      </c>
      <c r="E21" s="42">
        <f t="shared" ca="1" si="1"/>
        <v>0.57131156112084758</v>
      </c>
      <c r="F21" s="42">
        <f ca="1">ROUND(_xlfn.NORM.INV(E21,'Inputs and Outputs'!C$15,'Inputs and Outputs'!C$16),0)</f>
        <v>102</v>
      </c>
      <c r="G21" s="42">
        <v>103</v>
      </c>
      <c r="H21" s="42">
        <f t="shared" ca="1" si="2"/>
        <v>102</v>
      </c>
      <c r="I21" s="42">
        <f ca="1">IF(H21&gt;'Inputs and Outputs'!C$7,H21-'Inputs and Outputs'!C$7,0)</f>
        <v>2</v>
      </c>
      <c r="J21" s="43">
        <f ca="1">(H21*'Inputs and Outputs'!C$8)-(I21*'Inputs and Outputs'!C$9)</f>
        <v>4030</v>
      </c>
      <c r="M21" s="44">
        <v>20</v>
      </c>
      <c r="N21" s="42" t="s">
        <v>26</v>
      </c>
      <c r="O21" s="42">
        <f t="shared" ca="1" si="3"/>
        <v>0.79259747143460035</v>
      </c>
      <c r="P21" s="42">
        <f ca="1">VLOOKUP(O21,'Inputs and Outputs'!B$24:C$33,2)</f>
        <v>4</v>
      </c>
      <c r="Q21" s="42">
        <f t="shared" ca="1" si="4"/>
        <v>0.32888925181505579</v>
      </c>
      <c r="R21" s="42">
        <f ca="1">ROUND(_xlfn.NORM.INV(Q21,'Inputs and Outputs'!C$17,'Inputs and Outputs'!C$18),0)</f>
        <v>101</v>
      </c>
      <c r="S21" s="42">
        <v>103</v>
      </c>
      <c r="T21" s="42">
        <f t="shared" ca="1" si="5"/>
        <v>101</v>
      </c>
      <c r="U21" s="42">
        <f ca="1">IF(T21&gt;'Inputs and Outputs'!C$7,T21-'Inputs and Outputs'!C$7,0)</f>
        <v>1</v>
      </c>
      <c r="V21" s="43">
        <f ca="1">(T21*'Inputs and Outputs'!C$8)-(U21*'Inputs and Outputs'!C$9)</f>
        <v>4015</v>
      </c>
      <c r="Y21" s="44">
        <v>20</v>
      </c>
      <c r="Z21" s="42" t="s">
        <v>29</v>
      </c>
      <c r="AA21" s="42">
        <f t="shared" ca="1" si="6"/>
        <v>0.34322828765170754</v>
      </c>
      <c r="AB21" s="42">
        <f ca="1">VLOOKUP(AA21,'Inputs and Outputs'!B$24:C$33,2,TRUE)</f>
        <v>1</v>
      </c>
      <c r="AC21" s="42">
        <f t="shared" ca="1" si="7"/>
        <v>5.7824421543093862E-2</v>
      </c>
      <c r="AD21" s="42">
        <f ca="1">ROUND(_xlfn.NORM.INV(AC21,'Inputs and Outputs'!C$19,'Inputs and Outputs'!C$20),0)</f>
        <v>97</v>
      </c>
      <c r="AE21" s="42">
        <v>103</v>
      </c>
      <c r="AF21" s="42">
        <f t="shared" ca="1" si="8"/>
        <v>97</v>
      </c>
      <c r="AG21" s="42">
        <f ca="1">IF(AF21&gt;'Inputs and Outputs'!C$7,AF21-'Inputs and Outputs'!C$7,0)</f>
        <v>0</v>
      </c>
      <c r="AH21" s="43">
        <f ca="1">(AF21*'Inputs and Outputs'!C$8)-(AG21*'Inputs and Outputs'!C$10)</f>
        <v>3880</v>
      </c>
    </row>
    <row r="22" spans="1:34" x14ac:dyDescent="0.35">
      <c r="A22" s="44">
        <v>21</v>
      </c>
      <c r="B22" s="42" t="s">
        <v>24</v>
      </c>
      <c r="C22" s="42">
        <f t="shared" ca="1" si="0"/>
        <v>0.76601612179060907</v>
      </c>
      <c r="D22" s="42">
        <f ca="1">VLOOKUP(C22,'Inputs and Outputs'!B$24:C$33,2,TRUE)</f>
        <v>4</v>
      </c>
      <c r="E22" s="42">
        <f t="shared" ca="1" si="1"/>
        <v>0.47852486169585406</v>
      </c>
      <c r="F22" s="42">
        <f ca="1">ROUND(_xlfn.NORM.INV(E22,'Inputs and Outputs'!C$15,'Inputs and Outputs'!C$16),0)</f>
        <v>101</v>
      </c>
      <c r="G22" s="42">
        <v>103</v>
      </c>
      <c r="H22" s="42">
        <f t="shared" ca="1" si="2"/>
        <v>101</v>
      </c>
      <c r="I22" s="42">
        <f ca="1">IF(H22&gt;'Inputs and Outputs'!C$7,H22-'Inputs and Outputs'!C$7,0)</f>
        <v>1</v>
      </c>
      <c r="J22" s="43">
        <f ca="1">(H22*'Inputs and Outputs'!C$8)-(I22*'Inputs and Outputs'!C$9)</f>
        <v>4015</v>
      </c>
      <c r="M22" s="44">
        <v>21</v>
      </c>
      <c r="N22" s="42" t="s">
        <v>26</v>
      </c>
      <c r="O22" s="42">
        <f t="shared" ca="1" si="3"/>
        <v>0.74556738983175119</v>
      </c>
      <c r="P22" s="42">
        <f ca="1">VLOOKUP(O22,'Inputs and Outputs'!B$24:C$33,2)</f>
        <v>3</v>
      </c>
      <c r="Q22" s="42">
        <f t="shared" ca="1" si="4"/>
        <v>0.77002740998770991</v>
      </c>
      <c r="R22" s="42">
        <f ca="1">ROUND(_xlfn.NORM.INV(Q22,'Inputs and Outputs'!C$17,'Inputs and Outputs'!C$18),0)</f>
        <v>107</v>
      </c>
      <c r="S22" s="42">
        <v>103</v>
      </c>
      <c r="T22" s="42">
        <f t="shared" ca="1" si="5"/>
        <v>103</v>
      </c>
      <c r="U22" s="42">
        <f ca="1">IF(T22&gt;'Inputs and Outputs'!C$7,T22-'Inputs and Outputs'!C$7,0)</f>
        <v>3</v>
      </c>
      <c r="V22" s="43">
        <f ca="1">(T22*'Inputs and Outputs'!C$8)-(U22*'Inputs and Outputs'!C$9)</f>
        <v>4045</v>
      </c>
      <c r="Y22" s="44">
        <v>21</v>
      </c>
      <c r="Z22" s="42" t="s">
        <v>29</v>
      </c>
      <c r="AA22" s="42">
        <f t="shared" ca="1" si="6"/>
        <v>0.850160270494562</v>
      </c>
      <c r="AB22" s="42">
        <f ca="1">VLOOKUP(AA22,'Inputs and Outputs'!B$24:C$33,2,TRUE)</f>
        <v>4</v>
      </c>
      <c r="AC22" s="42">
        <f t="shared" ca="1" si="7"/>
        <v>0.11971033610979698</v>
      </c>
      <c r="AD22" s="42">
        <f ca="1">ROUND(_xlfn.NORM.INV(AC22,'Inputs and Outputs'!C$19,'Inputs and Outputs'!C$20),0)</f>
        <v>99</v>
      </c>
      <c r="AE22" s="42">
        <v>103</v>
      </c>
      <c r="AF22" s="42">
        <f t="shared" ca="1" si="8"/>
        <v>99</v>
      </c>
      <c r="AG22" s="42">
        <f ca="1">IF(AF22&gt;'Inputs and Outputs'!C$7,AF22-'Inputs and Outputs'!C$7,0)</f>
        <v>0</v>
      </c>
      <c r="AH22" s="43">
        <f ca="1">(AF22*'Inputs and Outputs'!C$8)-(AG22*'Inputs and Outputs'!C$10)</f>
        <v>3960</v>
      </c>
    </row>
    <row r="23" spans="1:34" x14ac:dyDescent="0.35">
      <c r="A23" s="44">
        <v>22</v>
      </c>
      <c r="B23" s="42" t="s">
        <v>24</v>
      </c>
      <c r="C23" s="42">
        <f t="shared" ca="1" si="0"/>
        <v>8.8015386066734425E-2</v>
      </c>
      <c r="D23" s="42">
        <f ca="1">VLOOKUP(C23,'Inputs and Outputs'!B$24:C$33,2,TRUE)</f>
        <v>0</v>
      </c>
      <c r="E23" s="42">
        <f t="shared" ca="1" si="1"/>
        <v>5.7030270579503384E-2</v>
      </c>
      <c r="F23" s="42">
        <f ca="1">ROUND(_xlfn.NORM.INV(E23,'Inputs and Outputs'!C$15,'Inputs and Outputs'!C$16),0)</f>
        <v>92</v>
      </c>
      <c r="G23" s="42">
        <v>103</v>
      </c>
      <c r="H23" s="42">
        <f t="shared" ca="1" si="2"/>
        <v>92</v>
      </c>
      <c r="I23" s="42">
        <f ca="1">IF(H23&gt;'Inputs and Outputs'!C$7,H23-'Inputs and Outputs'!C$7,0)</f>
        <v>0</v>
      </c>
      <c r="J23" s="43">
        <f ca="1">(H23*'Inputs and Outputs'!C$8)-(I23*'Inputs and Outputs'!C$9)</f>
        <v>3680</v>
      </c>
      <c r="M23" s="44">
        <v>22</v>
      </c>
      <c r="N23" s="42" t="s">
        <v>26</v>
      </c>
      <c r="O23" s="42">
        <f t="shared" ca="1" si="3"/>
        <v>0.47623092492349994</v>
      </c>
      <c r="P23" s="42">
        <f ca="1">VLOOKUP(O23,'Inputs and Outputs'!B$24:C$33,2)</f>
        <v>2</v>
      </c>
      <c r="Q23" s="42">
        <f t="shared" ca="1" si="4"/>
        <v>9.3747024529015399E-2</v>
      </c>
      <c r="R23" s="42">
        <f ca="1">ROUND(_xlfn.NORM.INV(Q23,'Inputs and Outputs'!C$17,'Inputs and Outputs'!C$18),0)</f>
        <v>96</v>
      </c>
      <c r="S23" s="42">
        <v>103</v>
      </c>
      <c r="T23" s="42">
        <f t="shared" ca="1" si="5"/>
        <v>96</v>
      </c>
      <c r="U23" s="42">
        <f ca="1">IF(T23&gt;'Inputs and Outputs'!C$7,T23-'Inputs and Outputs'!C$7,0)</f>
        <v>0</v>
      </c>
      <c r="V23" s="43">
        <f ca="1">(T23*'Inputs and Outputs'!C$8)-(U23*'Inputs and Outputs'!C$9)</f>
        <v>3840</v>
      </c>
      <c r="Y23" s="44">
        <v>22</v>
      </c>
      <c r="Z23" s="42" t="s">
        <v>29</v>
      </c>
      <c r="AA23" s="42">
        <f t="shared" ca="1" si="6"/>
        <v>0.99353383424822628</v>
      </c>
      <c r="AB23" s="42">
        <f ca="1">VLOOKUP(AA23,'Inputs and Outputs'!B$24:C$33,2,TRUE)</f>
        <v>8</v>
      </c>
      <c r="AC23" s="42">
        <f t="shared" ca="1" si="7"/>
        <v>0.9294871979647582</v>
      </c>
      <c r="AD23" s="42">
        <f ca="1">ROUND(_xlfn.NORM.INV(AC23,'Inputs and Outputs'!C$19,'Inputs and Outputs'!C$20),0)</f>
        <v>112</v>
      </c>
      <c r="AE23" s="42">
        <v>103</v>
      </c>
      <c r="AF23" s="42">
        <f t="shared" ca="1" si="8"/>
        <v>103</v>
      </c>
      <c r="AG23" s="42">
        <f ca="1">IF(AF23&gt;'Inputs and Outputs'!C$7,AF23-'Inputs and Outputs'!C$7,0)</f>
        <v>3</v>
      </c>
      <c r="AH23" s="43">
        <f ca="1">(AF23*'Inputs and Outputs'!C$8)-(AG23*'Inputs and Outputs'!C$10)</f>
        <v>3520</v>
      </c>
    </row>
    <row r="24" spans="1:34" x14ac:dyDescent="0.35">
      <c r="A24" s="44">
        <v>23</v>
      </c>
      <c r="B24" s="42" t="s">
        <v>24</v>
      </c>
      <c r="C24" s="42">
        <f t="shared" ca="1" si="0"/>
        <v>0.51907845520330931</v>
      </c>
      <c r="D24" s="42">
        <f ca="1">VLOOKUP(C24,'Inputs and Outputs'!B$24:C$33,2,TRUE)</f>
        <v>2</v>
      </c>
      <c r="E24" s="42">
        <f t="shared" ca="1" si="1"/>
        <v>0.4461589434510671</v>
      </c>
      <c r="F24" s="42">
        <f ca="1">ROUND(_xlfn.NORM.INV(E24,'Inputs and Outputs'!C$15,'Inputs and Outputs'!C$16),0)</f>
        <v>100</v>
      </c>
      <c r="G24" s="42">
        <v>103</v>
      </c>
      <c r="H24" s="42">
        <f t="shared" ca="1" si="2"/>
        <v>100</v>
      </c>
      <c r="I24" s="42">
        <f ca="1">IF(H24&gt;'Inputs and Outputs'!C$7,H24-'Inputs and Outputs'!C$7,0)</f>
        <v>0</v>
      </c>
      <c r="J24" s="43">
        <f ca="1">(H24*'Inputs and Outputs'!C$8)-(I24*'Inputs and Outputs'!C$9)</f>
        <v>4000</v>
      </c>
      <c r="M24" s="44">
        <v>23</v>
      </c>
      <c r="N24" s="42" t="s">
        <v>26</v>
      </c>
      <c r="O24" s="42">
        <f t="shared" ca="1" si="3"/>
        <v>1.7281872531464293E-2</v>
      </c>
      <c r="P24" s="42">
        <f ca="1">VLOOKUP(O24,'Inputs and Outputs'!B$24:C$33,2)</f>
        <v>0</v>
      </c>
      <c r="Q24" s="42">
        <f t="shared" ca="1" si="4"/>
        <v>0.43154623078409182</v>
      </c>
      <c r="R24" s="42">
        <f ca="1">ROUND(_xlfn.NORM.INV(Q24,'Inputs and Outputs'!C$17,'Inputs and Outputs'!C$18),0)</f>
        <v>102</v>
      </c>
      <c r="S24" s="42">
        <v>103</v>
      </c>
      <c r="T24" s="42">
        <f t="shared" ca="1" si="5"/>
        <v>102</v>
      </c>
      <c r="U24" s="42">
        <f ca="1">IF(T24&gt;'Inputs and Outputs'!C$7,T24-'Inputs and Outputs'!C$7,0)</f>
        <v>2</v>
      </c>
      <c r="V24" s="43">
        <f ca="1">(T24*'Inputs and Outputs'!C$8)-(U24*'Inputs and Outputs'!C$9)</f>
        <v>4030</v>
      </c>
      <c r="Y24" s="44">
        <v>23</v>
      </c>
      <c r="Z24" s="42" t="s">
        <v>29</v>
      </c>
      <c r="AA24" s="42">
        <f t="shared" ca="1" si="6"/>
        <v>0.88385236375829879</v>
      </c>
      <c r="AB24" s="42">
        <f ca="1">VLOOKUP(AA24,'Inputs and Outputs'!B$24:C$33,2,TRUE)</f>
        <v>5</v>
      </c>
      <c r="AC24" s="42">
        <f t="shared" ca="1" si="7"/>
        <v>0.23948699011565588</v>
      </c>
      <c r="AD24" s="42">
        <f ca="1">ROUND(_xlfn.NORM.INV(AC24,'Inputs and Outputs'!C$19,'Inputs and Outputs'!C$20),0)</f>
        <v>101</v>
      </c>
      <c r="AE24" s="42">
        <v>103</v>
      </c>
      <c r="AF24" s="42">
        <f t="shared" ca="1" si="8"/>
        <v>101</v>
      </c>
      <c r="AG24" s="42">
        <f ca="1">IF(AF24&gt;'Inputs and Outputs'!C$7,AF24-'Inputs and Outputs'!C$7,0)</f>
        <v>1</v>
      </c>
      <c r="AH24" s="43">
        <f ca="1">(AF24*'Inputs and Outputs'!C$8)-(AG24*'Inputs and Outputs'!C$10)</f>
        <v>3840</v>
      </c>
    </row>
    <row r="25" spans="1:34" x14ac:dyDescent="0.35">
      <c r="A25" s="44">
        <v>24</v>
      </c>
      <c r="B25" s="42" t="s">
        <v>24</v>
      </c>
      <c r="C25" s="42">
        <f t="shared" ca="1" si="0"/>
        <v>0.52538584539244948</v>
      </c>
      <c r="D25" s="42">
        <f ca="1">VLOOKUP(C25,'Inputs and Outputs'!B$24:C$33,2,TRUE)</f>
        <v>2</v>
      </c>
      <c r="E25" s="42">
        <f t="shared" ca="1" si="1"/>
        <v>0.68538494438416708</v>
      </c>
      <c r="F25" s="42">
        <f ca="1">ROUND(_xlfn.NORM.INV(E25,'Inputs and Outputs'!C$15,'Inputs and Outputs'!C$16),0)</f>
        <v>104</v>
      </c>
      <c r="G25" s="42">
        <v>103</v>
      </c>
      <c r="H25" s="42">
        <f t="shared" ca="1" si="2"/>
        <v>103</v>
      </c>
      <c r="I25" s="42">
        <f ca="1">IF(H25&gt;'Inputs and Outputs'!C$7,H25-'Inputs and Outputs'!C$7,0)</f>
        <v>3</v>
      </c>
      <c r="J25" s="43">
        <f ca="1">(H25*'Inputs and Outputs'!C$8)-(I25*'Inputs and Outputs'!C$9)</f>
        <v>4045</v>
      </c>
      <c r="M25" s="44">
        <v>24</v>
      </c>
      <c r="N25" s="42" t="s">
        <v>26</v>
      </c>
      <c r="O25" s="42">
        <f t="shared" ca="1" si="3"/>
        <v>6.3026971067363546E-2</v>
      </c>
      <c r="P25" s="42">
        <f ca="1">VLOOKUP(O25,'Inputs and Outputs'!B$24:C$33,2)</f>
        <v>0</v>
      </c>
      <c r="Q25" s="42">
        <f t="shared" ca="1" si="4"/>
        <v>7.0231317718960073E-2</v>
      </c>
      <c r="R25" s="42">
        <f ca="1">ROUND(_xlfn.NORM.INV(Q25,'Inputs and Outputs'!C$17,'Inputs and Outputs'!C$18),0)</f>
        <v>96</v>
      </c>
      <c r="S25" s="42">
        <v>103</v>
      </c>
      <c r="T25" s="42">
        <f t="shared" ca="1" si="5"/>
        <v>96</v>
      </c>
      <c r="U25" s="42">
        <f ca="1">IF(T25&gt;'Inputs and Outputs'!C$7,T25-'Inputs and Outputs'!C$7,0)</f>
        <v>0</v>
      </c>
      <c r="V25" s="43">
        <f ca="1">(T25*'Inputs and Outputs'!C$8)-(U25*'Inputs and Outputs'!C$9)</f>
        <v>3840</v>
      </c>
      <c r="Y25" s="44">
        <v>24</v>
      </c>
      <c r="Z25" s="42" t="s">
        <v>29</v>
      </c>
      <c r="AA25" s="42">
        <f t="shared" ca="1" si="6"/>
        <v>0.46375153719594309</v>
      </c>
      <c r="AB25" s="42">
        <f ca="1">VLOOKUP(AA25,'Inputs and Outputs'!B$24:C$33,2,TRUE)</f>
        <v>2</v>
      </c>
      <c r="AC25" s="42">
        <f t="shared" ca="1" si="7"/>
        <v>0.92092014157802904</v>
      </c>
      <c r="AD25" s="42">
        <f ca="1">ROUND(_xlfn.NORM.INV(AC25,'Inputs and Outputs'!C$19,'Inputs and Outputs'!C$20),0)</f>
        <v>112</v>
      </c>
      <c r="AE25" s="42">
        <v>103</v>
      </c>
      <c r="AF25" s="42">
        <f t="shared" ca="1" si="8"/>
        <v>103</v>
      </c>
      <c r="AG25" s="42">
        <f ca="1">IF(AF25&gt;'Inputs and Outputs'!C$7,AF25-'Inputs and Outputs'!C$7,0)</f>
        <v>3</v>
      </c>
      <c r="AH25" s="43">
        <f ca="1">(AF25*'Inputs and Outputs'!C$8)-(AG25*'Inputs and Outputs'!C$10)</f>
        <v>3520</v>
      </c>
    </row>
    <row r="26" spans="1:34" x14ac:dyDescent="0.35">
      <c r="A26" s="44">
        <v>25</v>
      </c>
      <c r="B26" s="42" t="s">
        <v>24</v>
      </c>
      <c r="C26" s="42">
        <f t="shared" ca="1" si="0"/>
        <v>0.32614432342172739</v>
      </c>
      <c r="D26" s="42">
        <f ca="1">VLOOKUP(C26,'Inputs and Outputs'!B$24:C$33,2,TRUE)</f>
        <v>1</v>
      </c>
      <c r="E26" s="42">
        <f t="shared" ca="1" si="1"/>
        <v>0.97466475910041461</v>
      </c>
      <c r="F26" s="42">
        <f ca="1">ROUND(_xlfn.NORM.INV(E26,'Inputs and Outputs'!C$15,'Inputs and Outputs'!C$16),0)</f>
        <v>113</v>
      </c>
      <c r="G26" s="42">
        <v>103</v>
      </c>
      <c r="H26" s="42">
        <f t="shared" ca="1" si="2"/>
        <v>103</v>
      </c>
      <c r="I26" s="42">
        <f ca="1">IF(H26&gt;'Inputs and Outputs'!C$7,H26-'Inputs and Outputs'!C$7,0)</f>
        <v>3</v>
      </c>
      <c r="J26" s="43">
        <f ca="1">(H26*'Inputs and Outputs'!C$8)-(I26*'Inputs and Outputs'!C$9)</f>
        <v>4045</v>
      </c>
      <c r="M26" s="44">
        <v>25</v>
      </c>
      <c r="N26" s="42" t="s">
        <v>26</v>
      </c>
      <c r="O26" s="42">
        <f t="shared" ca="1" si="3"/>
        <v>0.75473987080239191</v>
      </c>
      <c r="P26" s="42">
        <f ca="1">VLOOKUP(O26,'Inputs and Outputs'!B$24:C$33,2)</f>
        <v>4</v>
      </c>
      <c r="Q26" s="42">
        <f t="shared" ca="1" si="4"/>
        <v>0.45895808627916468</v>
      </c>
      <c r="R26" s="42">
        <f ca="1">ROUND(_xlfn.NORM.INV(Q26,'Inputs and Outputs'!C$17,'Inputs and Outputs'!C$18),0)</f>
        <v>102</v>
      </c>
      <c r="S26" s="42">
        <v>103</v>
      </c>
      <c r="T26" s="42">
        <f t="shared" ca="1" si="5"/>
        <v>102</v>
      </c>
      <c r="U26" s="42">
        <f ca="1">IF(T26&gt;'Inputs and Outputs'!C$7,T26-'Inputs and Outputs'!C$7,0)</f>
        <v>2</v>
      </c>
      <c r="V26" s="43">
        <f ca="1">(T26*'Inputs and Outputs'!C$8)-(U26*'Inputs and Outputs'!C$9)</f>
        <v>4030</v>
      </c>
      <c r="Y26" s="44">
        <v>25</v>
      </c>
      <c r="Z26" s="42" t="s">
        <v>29</v>
      </c>
      <c r="AA26" s="42">
        <f t="shared" ca="1" si="6"/>
        <v>0.77656577093378676</v>
      </c>
      <c r="AB26" s="42">
        <f ca="1">VLOOKUP(AA26,'Inputs and Outputs'!B$24:C$33,2,TRUE)</f>
        <v>4</v>
      </c>
      <c r="AC26" s="42">
        <f t="shared" ca="1" si="7"/>
        <v>0.54795423865030723</v>
      </c>
      <c r="AD26" s="42">
        <f ca="1">ROUND(_xlfn.NORM.INV(AC26,'Inputs and Outputs'!C$19,'Inputs and Outputs'!C$20),0)</f>
        <v>106</v>
      </c>
      <c r="AE26" s="42">
        <v>103</v>
      </c>
      <c r="AF26" s="42">
        <f t="shared" ca="1" si="8"/>
        <v>103</v>
      </c>
      <c r="AG26" s="42">
        <f ca="1">IF(AF26&gt;'Inputs and Outputs'!C$7,AF26-'Inputs and Outputs'!C$7,0)</f>
        <v>3</v>
      </c>
      <c r="AH26" s="43">
        <f ca="1">(AF26*'Inputs and Outputs'!C$8)-(AG26*'Inputs and Outputs'!C$10)</f>
        <v>3520</v>
      </c>
    </row>
    <row r="27" spans="1:34" x14ac:dyDescent="0.35">
      <c r="A27" s="44">
        <v>26</v>
      </c>
      <c r="B27" s="42" t="s">
        <v>24</v>
      </c>
      <c r="C27" s="42">
        <f t="shared" ca="1" si="0"/>
        <v>2.2342568365416926E-2</v>
      </c>
      <c r="D27" s="42">
        <f ca="1">VLOOKUP(C27,'Inputs and Outputs'!B$24:C$33,2,TRUE)</f>
        <v>0</v>
      </c>
      <c r="E27" s="42">
        <f t="shared" ca="1" si="1"/>
        <v>0.1679406873204754</v>
      </c>
      <c r="F27" s="42">
        <f ca="1">ROUND(_xlfn.NORM.INV(E27,'Inputs and Outputs'!C$15,'Inputs and Outputs'!C$16),0)</f>
        <v>95</v>
      </c>
      <c r="G27" s="42">
        <v>103</v>
      </c>
      <c r="H27" s="42">
        <f t="shared" ca="1" si="2"/>
        <v>95</v>
      </c>
      <c r="I27" s="42">
        <f ca="1">IF(H27&gt;'Inputs and Outputs'!C$7,H27-'Inputs and Outputs'!C$7,0)</f>
        <v>0</v>
      </c>
      <c r="J27" s="43">
        <f ca="1">(H27*'Inputs and Outputs'!C$8)-(I27*'Inputs and Outputs'!C$9)</f>
        <v>3800</v>
      </c>
      <c r="M27" s="44">
        <v>26</v>
      </c>
      <c r="N27" s="42" t="s">
        <v>26</v>
      </c>
      <c r="O27" s="42">
        <f t="shared" ca="1" si="3"/>
        <v>0.20106093517354295</v>
      </c>
      <c r="P27" s="42">
        <f ca="1">VLOOKUP(O27,'Inputs and Outputs'!B$24:C$33,2)</f>
        <v>1</v>
      </c>
      <c r="Q27" s="42">
        <f t="shared" ca="1" si="4"/>
        <v>0.54607458681286947</v>
      </c>
      <c r="R27" s="42">
        <f ca="1">ROUND(_xlfn.NORM.INV(Q27,'Inputs and Outputs'!C$17,'Inputs and Outputs'!C$18),0)</f>
        <v>104</v>
      </c>
      <c r="S27" s="42">
        <v>103</v>
      </c>
      <c r="T27" s="42">
        <f t="shared" ca="1" si="5"/>
        <v>103</v>
      </c>
      <c r="U27" s="42">
        <f ca="1">IF(T27&gt;'Inputs and Outputs'!C$7,T27-'Inputs and Outputs'!C$7,0)</f>
        <v>3</v>
      </c>
      <c r="V27" s="43">
        <f ca="1">(T27*'Inputs and Outputs'!C$8)-(U27*'Inputs and Outputs'!C$9)</f>
        <v>4045</v>
      </c>
      <c r="Y27" s="44">
        <v>26</v>
      </c>
      <c r="Z27" s="42" t="s">
        <v>29</v>
      </c>
      <c r="AA27" s="42">
        <f t="shared" ca="1" si="6"/>
        <v>0.53469212632067009</v>
      </c>
      <c r="AB27" s="42">
        <f ca="1">VLOOKUP(AA27,'Inputs and Outputs'!B$24:C$33,2,TRUE)</f>
        <v>2</v>
      </c>
      <c r="AC27" s="42">
        <f t="shared" ca="1" si="7"/>
        <v>0.46375706436629593</v>
      </c>
      <c r="AD27" s="42">
        <f ca="1">ROUND(_xlfn.NORM.INV(AC27,'Inputs and Outputs'!C$19,'Inputs and Outputs'!C$20),0)</f>
        <v>105</v>
      </c>
      <c r="AE27" s="42">
        <v>103</v>
      </c>
      <c r="AF27" s="42">
        <f t="shared" ca="1" si="8"/>
        <v>103</v>
      </c>
      <c r="AG27" s="42">
        <f ca="1">IF(AF27&gt;'Inputs and Outputs'!C$7,AF27-'Inputs and Outputs'!C$7,0)</f>
        <v>3</v>
      </c>
      <c r="AH27" s="43">
        <f ca="1">(AF27*'Inputs and Outputs'!C$8)-(AG27*'Inputs and Outputs'!C$10)</f>
        <v>3520</v>
      </c>
    </row>
    <row r="28" spans="1:34" x14ac:dyDescent="0.35">
      <c r="A28" s="44">
        <v>27</v>
      </c>
      <c r="B28" s="42" t="s">
        <v>24</v>
      </c>
      <c r="C28" s="42">
        <f t="shared" ca="1" si="0"/>
        <v>0.77089494933323022</v>
      </c>
      <c r="D28" s="42">
        <f ca="1">VLOOKUP(C28,'Inputs and Outputs'!B$24:C$33,2,TRUE)</f>
        <v>4</v>
      </c>
      <c r="E28" s="42">
        <f t="shared" ca="1" si="1"/>
        <v>8.3701218245163855E-2</v>
      </c>
      <c r="F28" s="42">
        <f ca="1">ROUND(_xlfn.NORM.INV(E28,'Inputs and Outputs'!C$15,'Inputs and Outputs'!C$16),0)</f>
        <v>93</v>
      </c>
      <c r="G28" s="42">
        <v>103</v>
      </c>
      <c r="H28" s="42">
        <f t="shared" ca="1" si="2"/>
        <v>93</v>
      </c>
      <c r="I28" s="42">
        <f ca="1">IF(H28&gt;'Inputs and Outputs'!C$7,H28-'Inputs and Outputs'!C$7,0)</f>
        <v>0</v>
      </c>
      <c r="J28" s="43">
        <f ca="1">(H28*'Inputs and Outputs'!C$8)-(I28*'Inputs and Outputs'!C$9)</f>
        <v>3720</v>
      </c>
      <c r="M28" s="44">
        <v>27</v>
      </c>
      <c r="N28" s="42" t="s">
        <v>26</v>
      </c>
      <c r="O28" s="42">
        <f t="shared" ca="1" si="3"/>
        <v>0.4306194993482575</v>
      </c>
      <c r="P28" s="42">
        <f ca="1">VLOOKUP(O28,'Inputs and Outputs'!B$24:C$33,2)</f>
        <v>2</v>
      </c>
      <c r="Q28" s="42">
        <f t="shared" ca="1" si="4"/>
        <v>0.91621832396978753</v>
      </c>
      <c r="R28" s="42">
        <f ca="1">ROUND(_xlfn.NORM.INV(Q28,'Inputs and Outputs'!C$17,'Inputs and Outputs'!C$18),0)</f>
        <v>110</v>
      </c>
      <c r="S28" s="42">
        <v>103</v>
      </c>
      <c r="T28" s="42">
        <f t="shared" ca="1" si="5"/>
        <v>103</v>
      </c>
      <c r="U28" s="42">
        <f ca="1">IF(T28&gt;'Inputs and Outputs'!C$7,T28-'Inputs and Outputs'!C$7,0)</f>
        <v>3</v>
      </c>
      <c r="V28" s="43">
        <f ca="1">(T28*'Inputs and Outputs'!C$8)-(U28*'Inputs and Outputs'!C$9)</f>
        <v>4045</v>
      </c>
      <c r="Y28" s="44">
        <v>27</v>
      </c>
      <c r="Z28" s="42" t="s">
        <v>29</v>
      </c>
      <c r="AA28" s="42">
        <f t="shared" ca="1" si="6"/>
        <v>0.47335526399421446</v>
      </c>
      <c r="AB28" s="42">
        <f ca="1">VLOOKUP(AA28,'Inputs and Outputs'!B$24:C$33,2,TRUE)</f>
        <v>2</v>
      </c>
      <c r="AC28" s="42">
        <f t="shared" ca="1" si="7"/>
        <v>0.2027882198276193</v>
      </c>
      <c r="AD28" s="42">
        <f ca="1">ROUND(_xlfn.NORM.INV(AC28,'Inputs and Outputs'!C$19,'Inputs and Outputs'!C$20),0)</f>
        <v>101</v>
      </c>
      <c r="AE28" s="42">
        <v>103</v>
      </c>
      <c r="AF28" s="42">
        <f t="shared" ca="1" si="8"/>
        <v>101</v>
      </c>
      <c r="AG28" s="42">
        <f ca="1">IF(AF28&gt;'Inputs and Outputs'!C$7,AF28-'Inputs and Outputs'!C$7,0)</f>
        <v>1</v>
      </c>
      <c r="AH28" s="43">
        <f ca="1">(AF28*'Inputs and Outputs'!C$8)-(AG28*'Inputs and Outputs'!C$10)</f>
        <v>3840</v>
      </c>
    </row>
    <row r="29" spans="1:34" x14ac:dyDescent="0.35">
      <c r="A29" s="44">
        <v>28</v>
      </c>
      <c r="B29" s="42" t="s">
        <v>24</v>
      </c>
      <c r="C29" s="42">
        <f t="shared" ca="1" si="0"/>
        <v>0.41148398596595548</v>
      </c>
      <c r="D29" s="42">
        <f ca="1">VLOOKUP(C29,'Inputs and Outputs'!B$24:C$33,2,TRUE)</f>
        <v>2</v>
      </c>
      <c r="E29" s="42">
        <f t="shared" ca="1" si="1"/>
        <v>0.22960169892854032</v>
      </c>
      <c r="F29" s="42">
        <f ca="1">ROUND(_xlfn.NORM.INV(E29,'Inputs and Outputs'!C$15,'Inputs and Outputs'!C$16),0)</f>
        <v>97</v>
      </c>
      <c r="G29" s="42">
        <v>103</v>
      </c>
      <c r="H29" s="42">
        <f t="shared" ca="1" si="2"/>
        <v>97</v>
      </c>
      <c r="I29" s="42">
        <f ca="1">IF(H29&gt;'Inputs and Outputs'!C$7,H29-'Inputs and Outputs'!C$7,0)</f>
        <v>0</v>
      </c>
      <c r="J29" s="43">
        <f ca="1">(H29*'Inputs and Outputs'!C$8)-(I29*'Inputs and Outputs'!C$9)</f>
        <v>3880</v>
      </c>
      <c r="M29" s="44">
        <v>28</v>
      </c>
      <c r="N29" s="42" t="s">
        <v>26</v>
      </c>
      <c r="O29" s="42">
        <f t="shared" ca="1" si="3"/>
        <v>0.84253638454308921</v>
      </c>
      <c r="P29" s="42">
        <f ca="1">VLOOKUP(O29,'Inputs and Outputs'!B$24:C$33,2)</f>
        <v>4</v>
      </c>
      <c r="Q29" s="42">
        <f t="shared" ca="1" si="4"/>
        <v>0.19572088877276028</v>
      </c>
      <c r="R29" s="42">
        <f ca="1">ROUND(_xlfn.NORM.INV(Q29,'Inputs and Outputs'!C$17,'Inputs and Outputs'!C$18),0)</f>
        <v>99</v>
      </c>
      <c r="S29" s="42">
        <v>103</v>
      </c>
      <c r="T29" s="42">
        <f t="shared" ca="1" si="5"/>
        <v>99</v>
      </c>
      <c r="U29" s="42">
        <f ca="1">IF(T29&gt;'Inputs and Outputs'!C$7,T29-'Inputs and Outputs'!C$7,0)</f>
        <v>0</v>
      </c>
      <c r="V29" s="43">
        <f ca="1">(T29*'Inputs and Outputs'!C$8)-(U29*'Inputs and Outputs'!C$9)</f>
        <v>3960</v>
      </c>
      <c r="Y29" s="44">
        <v>28</v>
      </c>
      <c r="Z29" s="42" t="s">
        <v>29</v>
      </c>
      <c r="AA29" s="42">
        <f t="shared" ca="1" si="6"/>
        <v>0.32743625385881248</v>
      </c>
      <c r="AB29" s="42">
        <f ca="1">VLOOKUP(AA29,'Inputs and Outputs'!B$24:C$33,2,TRUE)</f>
        <v>1</v>
      </c>
      <c r="AC29" s="42">
        <f t="shared" ca="1" si="7"/>
        <v>0.7096336745006806</v>
      </c>
      <c r="AD29" s="42">
        <f ca="1">ROUND(_xlfn.NORM.INV(AC29,'Inputs and Outputs'!C$19,'Inputs and Outputs'!C$20),0)</f>
        <v>108</v>
      </c>
      <c r="AE29" s="42">
        <v>103</v>
      </c>
      <c r="AF29" s="42">
        <f t="shared" ca="1" si="8"/>
        <v>103</v>
      </c>
      <c r="AG29" s="42">
        <f ca="1">IF(AF29&gt;'Inputs and Outputs'!C$7,AF29-'Inputs and Outputs'!C$7,0)</f>
        <v>3</v>
      </c>
      <c r="AH29" s="43">
        <f ca="1">(AF29*'Inputs and Outputs'!C$8)-(AG29*'Inputs and Outputs'!C$10)</f>
        <v>3520</v>
      </c>
    </row>
    <row r="30" spans="1:34" x14ac:dyDescent="0.35">
      <c r="A30" s="44">
        <v>29</v>
      </c>
      <c r="B30" s="42" t="s">
        <v>24</v>
      </c>
      <c r="C30" s="42">
        <f t="shared" ca="1" si="0"/>
        <v>0.29208303912900735</v>
      </c>
      <c r="D30" s="42">
        <f ca="1">VLOOKUP(C30,'Inputs and Outputs'!B$24:C$33,2,TRUE)</f>
        <v>1</v>
      </c>
      <c r="E30" s="42">
        <f t="shared" ca="1" si="1"/>
        <v>0.54215410499482608</v>
      </c>
      <c r="F30" s="42">
        <f ca="1">ROUND(_xlfn.NORM.INV(E30,'Inputs and Outputs'!C$15,'Inputs and Outputs'!C$16),0)</f>
        <v>102</v>
      </c>
      <c r="G30" s="42">
        <v>103</v>
      </c>
      <c r="H30" s="42">
        <f t="shared" ca="1" si="2"/>
        <v>102</v>
      </c>
      <c r="I30" s="42">
        <f ca="1">IF(H30&gt;'Inputs and Outputs'!C$7,H30-'Inputs and Outputs'!C$7,0)</f>
        <v>2</v>
      </c>
      <c r="J30" s="43">
        <f ca="1">(H30*'Inputs and Outputs'!C$8)-(I30*'Inputs and Outputs'!C$9)</f>
        <v>4030</v>
      </c>
      <c r="M30" s="44">
        <v>29</v>
      </c>
      <c r="N30" s="42" t="s">
        <v>26</v>
      </c>
      <c r="O30" s="42">
        <f t="shared" ca="1" si="3"/>
        <v>0.44319588871388338</v>
      </c>
      <c r="P30" s="42">
        <f ca="1">VLOOKUP(O30,'Inputs and Outputs'!B$24:C$33,2)</f>
        <v>2</v>
      </c>
      <c r="Q30" s="42">
        <f t="shared" ca="1" si="4"/>
        <v>0.59867302844150028</v>
      </c>
      <c r="R30" s="42">
        <f ca="1">ROUND(_xlfn.NORM.INV(Q30,'Inputs and Outputs'!C$17,'Inputs and Outputs'!C$18),0)</f>
        <v>104</v>
      </c>
      <c r="S30" s="42">
        <v>103</v>
      </c>
      <c r="T30" s="42">
        <f t="shared" ca="1" si="5"/>
        <v>103</v>
      </c>
      <c r="U30" s="42">
        <f ca="1">IF(T30&gt;'Inputs and Outputs'!C$7,T30-'Inputs and Outputs'!C$7,0)</f>
        <v>3</v>
      </c>
      <c r="V30" s="43">
        <f ca="1">(T30*'Inputs and Outputs'!C$8)-(U30*'Inputs and Outputs'!C$9)</f>
        <v>4045</v>
      </c>
      <c r="Y30" s="44">
        <v>29</v>
      </c>
      <c r="Z30" s="42" t="s">
        <v>29</v>
      </c>
      <c r="AA30" s="42">
        <f t="shared" ca="1" si="6"/>
        <v>0.98115377571444251</v>
      </c>
      <c r="AB30" s="42">
        <f ca="1">VLOOKUP(AA30,'Inputs and Outputs'!B$24:C$33,2,TRUE)</f>
        <v>7</v>
      </c>
      <c r="AC30" s="42">
        <f t="shared" ca="1" si="7"/>
        <v>0.1681086368866852</v>
      </c>
      <c r="AD30" s="42">
        <f ca="1">ROUND(_xlfn.NORM.INV(AC30,'Inputs and Outputs'!C$19,'Inputs and Outputs'!C$20),0)</f>
        <v>100</v>
      </c>
      <c r="AE30" s="42">
        <v>103</v>
      </c>
      <c r="AF30" s="42">
        <f t="shared" ca="1" si="8"/>
        <v>100</v>
      </c>
      <c r="AG30" s="42">
        <f ca="1">IF(AF30&gt;'Inputs and Outputs'!C$7,AF30-'Inputs and Outputs'!C$7,0)</f>
        <v>0</v>
      </c>
      <c r="AH30" s="43">
        <f ca="1">(AF30*'Inputs and Outputs'!C$8)-(AG30*'Inputs and Outputs'!C$10)</f>
        <v>4000</v>
      </c>
    </row>
    <row r="31" spans="1:34" x14ac:dyDescent="0.35">
      <c r="A31" s="44">
        <v>30</v>
      </c>
      <c r="B31" s="42" t="s">
        <v>24</v>
      </c>
      <c r="C31" s="42">
        <f t="shared" ca="1" si="0"/>
        <v>9.9534316439620962E-2</v>
      </c>
      <c r="D31" s="42">
        <f ca="1">VLOOKUP(C31,'Inputs and Outputs'!B$24:C$33,2,TRUE)</f>
        <v>0</v>
      </c>
      <c r="E31" s="42">
        <f t="shared" ca="1" si="1"/>
        <v>0.24767384018375849</v>
      </c>
      <c r="F31" s="42">
        <f ca="1">ROUND(_xlfn.NORM.INV(E31,'Inputs and Outputs'!C$15,'Inputs and Outputs'!C$16),0)</f>
        <v>97</v>
      </c>
      <c r="G31" s="42">
        <v>103</v>
      </c>
      <c r="H31" s="42">
        <f t="shared" ca="1" si="2"/>
        <v>97</v>
      </c>
      <c r="I31" s="42">
        <f ca="1">IF(H31&gt;'Inputs and Outputs'!C$7,H31-'Inputs and Outputs'!C$7,0)</f>
        <v>0</v>
      </c>
      <c r="J31" s="43">
        <f ca="1">(H31*'Inputs and Outputs'!C$8)-(I31*'Inputs and Outputs'!C$9)</f>
        <v>3880</v>
      </c>
      <c r="M31" s="44">
        <v>30</v>
      </c>
      <c r="N31" s="42" t="s">
        <v>26</v>
      </c>
      <c r="O31" s="42">
        <f t="shared" ca="1" si="3"/>
        <v>0.18640511163706763</v>
      </c>
      <c r="P31" s="42">
        <f ca="1">VLOOKUP(O31,'Inputs and Outputs'!B$24:C$33,2)</f>
        <v>1</v>
      </c>
      <c r="Q31" s="42">
        <f t="shared" ca="1" si="4"/>
        <v>0.12347553010042656</v>
      </c>
      <c r="R31" s="42">
        <f ca="1">ROUND(_xlfn.NORM.INV(Q31,'Inputs and Outputs'!C$17,'Inputs and Outputs'!C$18),0)</f>
        <v>97</v>
      </c>
      <c r="S31" s="42">
        <v>103</v>
      </c>
      <c r="T31" s="42">
        <f t="shared" ca="1" si="5"/>
        <v>97</v>
      </c>
      <c r="U31" s="42">
        <f ca="1">IF(T31&gt;'Inputs and Outputs'!C$7,T31-'Inputs and Outputs'!C$7,0)</f>
        <v>0</v>
      </c>
      <c r="V31" s="43">
        <f ca="1">(T31*'Inputs and Outputs'!C$8)-(U31*'Inputs and Outputs'!C$9)</f>
        <v>3880</v>
      </c>
      <c r="Y31" s="44">
        <v>30</v>
      </c>
      <c r="Z31" s="42" t="s">
        <v>29</v>
      </c>
      <c r="AA31" s="42">
        <f t="shared" ca="1" si="6"/>
        <v>5.9396335020269087E-2</v>
      </c>
      <c r="AB31" s="42">
        <f ca="1">VLOOKUP(AA31,'Inputs and Outputs'!B$24:C$33,2,TRUE)</f>
        <v>0</v>
      </c>
      <c r="AC31" s="42">
        <f t="shared" ca="1" si="7"/>
        <v>0.17078586730048195</v>
      </c>
      <c r="AD31" s="42">
        <f ca="1">ROUND(_xlfn.NORM.INV(AC31,'Inputs and Outputs'!C$19,'Inputs and Outputs'!C$20),0)</f>
        <v>100</v>
      </c>
      <c r="AE31" s="42">
        <v>103</v>
      </c>
      <c r="AF31" s="42">
        <f t="shared" ca="1" si="8"/>
        <v>100</v>
      </c>
      <c r="AG31" s="42">
        <f ca="1">IF(AF31&gt;'Inputs and Outputs'!C$7,AF31-'Inputs and Outputs'!C$7,0)</f>
        <v>0</v>
      </c>
      <c r="AH31" s="43">
        <f ca="1">(AF31*'Inputs and Outputs'!C$8)-(AG31*'Inputs and Outputs'!C$10)</f>
        <v>4000</v>
      </c>
    </row>
    <row r="32" spans="1:34" x14ac:dyDescent="0.35">
      <c r="A32" s="44">
        <v>31</v>
      </c>
      <c r="B32" s="42" t="s">
        <v>24</v>
      </c>
      <c r="C32" s="42">
        <f t="shared" ca="1" si="0"/>
        <v>0.12401523005354076</v>
      </c>
      <c r="D32" s="42">
        <f ca="1">VLOOKUP(C32,'Inputs and Outputs'!B$24:C$33,2,TRUE)</f>
        <v>0</v>
      </c>
      <c r="E32" s="42">
        <f t="shared" ca="1" si="1"/>
        <v>0.73201891655834239</v>
      </c>
      <c r="F32" s="42">
        <f ca="1">ROUND(_xlfn.NORM.INV(E32,'Inputs and Outputs'!C$15,'Inputs and Outputs'!C$16),0)</f>
        <v>105</v>
      </c>
      <c r="G32" s="42">
        <v>103</v>
      </c>
      <c r="H32" s="42">
        <f t="shared" ca="1" si="2"/>
        <v>103</v>
      </c>
      <c r="I32" s="42">
        <f ca="1">IF(H32&gt;'Inputs and Outputs'!C$7,H32-'Inputs and Outputs'!C$7,0)</f>
        <v>3</v>
      </c>
      <c r="J32" s="43">
        <f ca="1">(H32*'Inputs and Outputs'!C$8)-(I32*'Inputs and Outputs'!C$9)</f>
        <v>4045</v>
      </c>
      <c r="M32" s="44">
        <v>31</v>
      </c>
      <c r="N32" s="42" t="s">
        <v>26</v>
      </c>
      <c r="O32" s="42">
        <f t="shared" ca="1" si="3"/>
        <v>0.71976121009924321</v>
      </c>
      <c r="P32" s="42">
        <f ca="1">VLOOKUP(O32,'Inputs and Outputs'!B$24:C$33,2)</f>
        <v>3</v>
      </c>
      <c r="Q32" s="42">
        <f t="shared" ca="1" si="4"/>
        <v>0.15423019233685153</v>
      </c>
      <c r="R32" s="42">
        <f ca="1">ROUND(_xlfn.NORM.INV(Q32,'Inputs and Outputs'!C$17,'Inputs and Outputs'!C$18),0)</f>
        <v>98</v>
      </c>
      <c r="S32" s="42">
        <v>103</v>
      </c>
      <c r="T32" s="42">
        <f t="shared" ca="1" si="5"/>
        <v>98</v>
      </c>
      <c r="U32" s="42">
        <f ca="1">IF(T32&gt;'Inputs and Outputs'!C$7,T32-'Inputs and Outputs'!C$7,0)</f>
        <v>0</v>
      </c>
      <c r="V32" s="43">
        <f ca="1">(T32*'Inputs and Outputs'!C$8)-(U32*'Inputs and Outputs'!C$9)</f>
        <v>3920</v>
      </c>
      <c r="Y32" s="44">
        <v>31</v>
      </c>
      <c r="Z32" s="42" t="s">
        <v>29</v>
      </c>
      <c r="AA32" s="42">
        <f t="shared" ca="1" si="6"/>
        <v>0.99801896204177465</v>
      </c>
      <c r="AB32" s="42">
        <f ca="1">VLOOKUP(AA32,'Inputs and Outputs'!B$24:C$33,2,TRUE)</f>
        <v>9</v>
      </c>
      <c r="AC32" s="42">
        <f t="shared" ca="1" si="7"/>
        <v>0.90856253643701146</v>
      </c>
      <c r="AD32" s="42">
        <f ca="1">ROUND(_xlfn.NORM.INV(AC32,'Inputs and Outputs'!C$19,'Inputs and Outputs'!C$20),0)</f>
        <v>112</v>
      </c>
      <c r="AE32" s="42">
        <v>103</v>
      </c>
      <c r="AF32" s="42">
        <f t="shared" ca="1" si="8"/>
        <v>103</v>
      </c>
      <c r="AG32" s="42">
        <f ca="1">IF(AF32&gt;'Inputs and Outputs'!C$7,AF32-'Inputs and Outputs'!C$7,0)</f>
        <v>3</v>
      </c>
      <c r="AH32" s="43">
        <f ca="1">(AF32*'Inputs and Outputs'!C$8)-(AG32*'Inputs and Outputs'!C$10)</f>
        <v>3520</v>
      </c>
    </row>
    <row r="33" spans="1:34" x14ac:dyDescent="0.35">
      <c r="A33" s="44">
        <v>32</v>
      </c>
      <c r="B33" s="42" t="s">
        <v>24</v>
      </c>
      <c r="C33" s="42">
        <f t="shared" ca="1" si="0"/>
        <v>0.96361864442189771</v>
      </c>
      <c r="D33" s="42">
        <f ca="1">VLOOKUP(C33,'Inputs and Outputs'!B$24:C$33,2,TRUE)</f>
        <v>6</v>
      </c>
      <c r="E33" s="42">
        <f t="shared" ca="1" si="1"/>
        <v>0.36771931973630156</v>
      </c>
      <c r="F33" s="42">
        <f ca="1">ROUND(_xlfn.NORM.INV(E33,'Inputs and Outputs'!C$15,'Inputs and Outputs'!C$16),0)</f>
        <v>99</v>
      </c>
      <c r="G33" s="42">
        <v>103</v>
      </c>
      <c r="H33" s="42">
        <f t="shared" ca="1" si="2"/>
        <v>99</v>
      </c>
      <c r="I33" s="42">
        <f ca="1">IF(H33&gt;'Inputs and Outputs'!C$7,H33-'Inputs and Outputs'!C$7,0)</f>
        <v>0</v>
      </c>
      <c r="J33" s="43">
        <f ca="1">(H33*'Inputs and Outputs'!C$8)-(I33*'Inputs and Outputs'!C$9)</f>
        <v>3960</v>
      </c>
      <c r="M33" s="44">
        <v>32</v>
      </c>
      <c r="N33" s="42" t="s">
        <v>26</v>
      </c>
      <c r="O33" s="42">
        <f t="shared" ca="1" si="3"/>
        <v>8.5023518517232999E-2</v>
      </c>
      <c r="P33" s="42">
        <f ca="1">VLOOKUP(O33,'Inputs and Outputs'!B$24:C$33,2)</f>
        <v>0</v>
      </c>
      <c r="Q33" s="42">
        <f t="shared" ca="1" si="4"/>
        <v>0.62217889994939046</v>
      </c>
      <c r="R33" s="42">
        <f ca="1">ROUND(_xlfn.NORM.INV(Q33,'Inputs and Outputs'!C$17,'Inputs and Outputs'!C$18),0)</f>
        <v>105</v>
      </c>
      <c r="S33" s="42">
        <v>103</v>
      </c>
      <c r="T33" s="42">
        <f t="shared" ca="1" si="5"/>
        <v>103</v>
      </c>
      <c r="U33" s="42">
        <f ca="1">IF(T33&gt;'Inputs and Outputs'!C$7,T33-'Inputs and Outputs'!C$7,0)</f>
        <v>3</v>
      </c>
      <c r="V33" s="43">
        <f ca="1">(T33*'Inputs and Outputs'!C$8)-(U33*'Inputs and Outputs'!C$9)</f>
        <v>4045</v>
      </c>
      <c r="Y33" s="44">
        <v>32</v>
      </c>
      <c r="Z33" s="42" t="s">
        <v>29</v>
      </c>
      <c r="AA33" s="42">
        <f t="shared" ca="1" si="6"/>
        <v>3.5111049473916855E-2</v>
      </c>
      <c r="AB33" s="42">
        <f ca="1">VLOOKUP(AA33,'Inputs and Outputs'!B$24:C$33,2,TRUE)</f>
        <v>0</v>
      </c>
      <c r="AC33" s="42">
        <f t="shared" ca="1" si="7"/>
        <v>0.81521507775173419</v>
      </c>
      <c r="AD33" s="42">
        <f ca="1">ROUND(_xlfn.NORM.INV(AC33,'Inputs and Outputs'!C$19,'Inputs and Outputs'!C$20),0)</f>
        <v>109</v>
      </c>
      <c r="AE33" s="42">
        <v>103</v>
      </c>
      <c r="AF33" s="42">
        <f t="shared" ca="1" si="8"/>
        <v>103</v>
      </c>
      <c r="AG33" s="42">
        <f ca="1">IF(AF33&gt;'Inputs and Outputs'!C$7,AF33-'Inputs and Outputs'!C$7,0)</f>
        <v>3</v>
      </c>
      <c r="AH33" s="43">
        <f ca="1">(AF33*'Inputs and Outputs'!C$8)-(AG33*'Inputs and Outputs'!C$10)</f>
        <v>3520</v>
      </c>
    </row>
    <row r="34" spans="1:34" x14ac:dyDescent="0.35">
      <c r="A34" s="44">
        <v>33</v>
      </c>
      <c r="B34" s="42" t="s">
        <v>24</v>
      </c>
      <c r="C34" s="42">
        <f t="shared" ca="1" si="0"/>
        <v>0.95811374968464991</v>
      </c>
      <c r="D34" s="42">
        <f ca="1">VLOOKUP(C34,'Inputs and Outputs'!B$24:C$33,2,TRUE)</f>
        <v>6</v>
      </c>
      <c r="E34" s="42">
        <f t="shared" ca="1" si="1"/>
        <v>0.20720447849505885</v>
      </c>
      <c r="F34" s="42">
        <f ca="1">ROUND(_xlfn.NORM.INV(E34,'Inputs and Outputs'!C$15,'Inputs and Outputs'!C$16),0)</f>
        <v>96</v>
      </c>
      <c r="G34" s="42">
        <v>103</v>
      </c>
      <c r="H34" s="42">
        <f t="shared" ca="1" si="2"/>
        <v>96</v>
      </c>
      <c r="I34" s="42">
        <f ca="1">IF(H34&gt;'Inputs and Outputs'!C$7,H34-'Inputs and Outputs'!C$7,0)</f>
        <v>0</v>
      </c>
      <c r="J34" s="43">
        <f ca="1">(H34*'Inputs and Outputs'!C$8)-(I34*'Inputs and Outputs'!C$9)</f>
        <v>3840</v>
      </c>
      <c r="M34" s="44">
        <v>33</v>
      </c>
      <c r="N34" s="42" t="s">
        <v>26</v>
      </c>
      <c r="O34" s="42">
        <f t="shared" ca="1" si="3"/>
        <v>3.4665787247449065E-2</v>
      </c>
      <c r="P34" s="42">
        <f ca="1">VLOOKUP(O34,'Inputs and Outputs'!B$24:C$33,2)</f>
        <v>0</v>
      </c>
      <c r="Q34" s="42">
        <f t="shared" ca="1" si="4"/>
        <v>6.5406580666744762E-2</v>
      </c>
      <c r="R34" s="42">
        <f ca="1">ROUND(_xlfn.NORM.INV(Q34,'Inputs and Outputs'!C$17,'Inputs and Outputs'!C$18),0)</f>
        <v>95</v>
      </c>
      <c r="S34" s="42">
        <v>103</v>
      </c>
      <c r="T34" s="42">
        <f t="shared" ca="1" si="5"/>
        <v>95</v>
      </c>
      <c r="U34" s="42">
        <f ca="1">IF(T34&gt;'Inputs and Outputs'!C$7,T34-'Inputs and Outputs'!C$7,0)</f>
        <v>0</v>
      </c>
      <c r="V34" s="43">
        <f ca="1">(T34*'Inputs and Outputs'!C$8)-(U34*'Inputs and Outputs'!C$9)</f>
        <v>3800</v>
      </c>
      <c r="Y34" s="44">
        <v>33</v>
      </c>
      <c r="Z34" s="42" t="s">
        <v>29</v>
      </c>
      <c r="AA34" s="42">
        <f t="shared" ca="1" si="6"/>
        <v>0.11352918932405565</v>
      </c>
      <c r="AB34" s="42">
        <f ca="1">VLOOKUP(AA34,'Inputs and Outputs'!B$24:C$33,2,TRUE)</f>
        <v>0</v>
      </c>
      <c r="AC34" s="42">
        <f t="shared" ca="1" si="7"/>
        <v>0.330821967668815</v>
      </c>
      <c r="AD34" s="42">
        <f ca="1">ROUND(_xlfn.NORM.INV(AC34,'Inputs and Outputs'!C$19,'Inputs and Outputs'!C$20),0)</f>
        <v>103</v>
      </c>
      <c r="AE34" s="42">
        <v>103</v>
      </c>
      <c r="AF34" s="42">
        <f t="shared" ca="1" si="8"/>
        <v>103</v>
      </c>
      <c r="AG34" s="42">
        <f ca="1">IF(AF34&gt;'Inputs and Outputs'!C$7,AF34-'Inputs and Outputs'!C$7,0)</f>
        <v>3</v>
      </c>
      <c r="AH34" s="43">
        <f ca="1">(AF34*'Inputs and Outputs'!C$8)-(AG34*'Inputs and Outputs'!C$10)</f>
        <v>3520</v>
      </c>
    </row>
    <row r="35" spans="1:34" x14ac:dyDescent="0.35">
      <c r="A35" s="44">
        <v>34</v>
      </c>
      <c r="B35" s="42" t="s">
        <v>24</v>
      </c>
      <c r="C35" s="42">
        <f t="shared" ca="1" si="0"/>
        <v>0.64752569695941065</v>
      </c>
      <c r="D35" s="42">
        <f ca="1">VLOOKUP(C35,'Inputs and Outputs'!B$24:C$33,2,TRUE)</f>
        <v>3</v>
      </c>
      <c r="E35" s="42">
        <f t="shared" ca="1" si="1"/>
        <v>0.84707636792680696</v>
      </c>
      <c r="F35" s="42">
        <f ca="1">ROUND(_xlfn.NORM.INV(E35,'Inputs and Outputs'!C$15,'Inputs and Outputs'!C$16),0)</f>
        <v>107</v>
      </c>
      <c r="G35" s="42">
        <v>103</v>
      </c>
      <c r="H35" s="42">
        <f t="shared" ca="1" si="2"/>
        <v>103</v>
      </c>
      <c r="I35" s="42">
        <f ca="1">IF(H35&gt;'Inputs and Outputs'!C$7,H35-'Inputs and Outputs'!C$7,0)</f>
        <v>3</v>
      </c>
      <c r="J35" s="43">
        <f ca="1">(H35*'Inputs and Outputs'!C$8)-(I35*'Inputs and Outputs'!C$9)</f>
        <v>4045</v>
      </c>
      <c r="M35" s="44">
        <v>34</v>
      </c>
      <c r="N35" s="42" t="s">
        <v>26</v>
      </c>
      <c r="O35" s="42">
        <f t="shared" ca="1" si="3"/>
        <v>0.86912024426891143</v>
      </c>
      <c r="P35" s="42">
        <f ca="1">VLOOKUP(O35,'Inputs and Outputs'!B$24:C$33,2)</f>
        <v>5</v>
      </c>
      <c r="Q35" s="42">
        <f t="shared" ca="1" si="4"/>
        <v>3.9115365242951561E-2</v>
      </c>
      <c r="R35" s="42">
        <f ca="1">ROUND(_xlfn.NORM.INV(Q35,'Inputs and Outputs'!C$17,'Inputs and Outputs'!C$18),0)</f>
        <v>94</v>
      </c>
      <c r="S35" s="42">
        <v>103</v>
      </c>
      <c r="T35" s="42">
        <f t="shared" ca="1" si="5"/>
        <v>94</v>
      </c>
      <c r="U35" s="42">
        <f ca="1">IF(T35&gt;'Inputs and Outputs'!C$7,T35-'Inputs and Outputs'!C$7,0)</f>
        <v>0</v>
      </c>
      <c r="V35" s="43">
        <f ca="1">(T35*'Inputs and Outputs'!C$8)-(U35*'Inputs and Outputs'!C$9)</f>
        <v>3760</v>
      </c>
      <c r="Y35" s="44">
        <v>34</v>
      </c>
      <c r="Z35" s="42" t="s">
        <v>29</v>
      </c>
      <c r="AA35" s="42">
        <f t="shared" ca="1" si="6"/>
        <v>0.57804885193029876</v>
      </c>
      <c r="AB35" s="42">
        <f ca="1">VLOOKUP(AA35,'Inputs and Outputs'!B$24:C$33,2,TRUE)</f>
        <v>2</v>
      </c>
      <c r="AC35" s="42">
        <f t="shared" ca="1" si="7"/>
        <v>0.11976184349489805</v>
      </c>
      <c r="AD35" s="42">
        <f ca="1">ROUND(_xlfn.NORM.INV(AC35,'Inputs and Outputs'!C$19,'Inputs and Outputs'!C$20),0)</f>
        <v>99</v>
      </c>
      <c r="AE35" s="42">
        <v>103</v>
      </c>
      <c r="AF35" s="42">
        <f t="shared" ca="1" si="8"/>
        <v>99</v>
      </c>
      <c r="AG35" s="42">
        <f ca="1">IF(AF35&gt;'Inputs and Outputs'!C$7,AF35-'Inputs and Outputs'!C$7,0)</f>
        <v>0</v>
      </c>
      <c r="AH35" s="43">
        <f ca="1">(AF35*'Inputs and Outputs'!C$8)-(AG35*'Inputs and Outputs'!C$10)</f>
        <v>3960</v>
      </c>
    </row>
    <row r="36" spans="1:34" x14ac:dyDescent="0.35">
      <c r="A36" s="44">
        <v>35</v>
      </c>
      <c r="B36" s="42" t="s">
        <v>24</v>
      </c>
      <c r="C36" s="42">
        <f t="shared" ca="1" si="0"/>
        <v>0.63179829667002441</v>
      </c>
      <c r="D36" s="42">
        <f ca="1">VLOOKUP(C36,'Inputs and Outputs'!B$24:C$33,2,TRUE)</f>
        <v>3</v>
      </c>
      <c r="E36" s="42">
        <f t="shared" ca="1" si="1"/>
        <v>0.70388219713795463</v>
      </c>
      <c r="F36" s="42">
        <f ca="1">ROUND(_xlfn.NORM.INV(E36,'Inputs and Outputs'!C$15,'Inputs and Outputs'!C$16),0)</f>
        <v>104</v>
      </c>
      <c r="G36" s="42">
        <v>103</v>
      </c>
      <c r="H36" s="42">
        <f t="shared" ca="1" si="2"/>
        <v>103</v>
      </c>
      <c r="I36" s="42">
        <f ca="1">IF(H36&gt;'Inputs and Outputs'!C$7,H36-'Inputs and Outputs'!C$7,0)</f>
        <v>3</v>
      </c>
      <c r="J36" s="43">
        <f ca="1">(H36*'Inputs and Outputs'!C$8)-(I36*'Inputs and Outputs'!C$9)</f>
        <v>4045</v>
      </c>
      <c r="M36" s="44">
        <v>35</v>
      </c>
      <c r="N36" s="42" t="s">
        <v>26</v>
      </c>
      <c r="O36" s="42">
        <f t="shared" ca="1" si="3"/>
        <v>0.33947492807100854</v>
      </c>
      <c r="P36" s="42">
        <f ca="1">VLOOKUP(O36,'Inputs and Outputs'!B$24:C$33,2)</f>
        <v>1</v>
      </c>
      <c r="Q36" s="42">
        <f t="shared" ca="1" si="4"/>
        <v>0.29433901682306651</v>
      </c>
      <c r="R36" s="42">
        <f ca="1">ROUND(_xlfn.NORM.INV(Q36,'Inputs and Outputs'!C$17,'Inputs and Outputs'!C$18),0)</f>
        <v>100</v>
      </c>
      <c r="S36" s="42">
        <v>103</v>
      </c>
      <c r="T36" s="42">
        <f t="shared" ca="1" si="5"/>
        <v>100</v>
      </c>
      <c r="U36" s="42">
        <f ca="1">IF(T36&gt;'Inputs and Outputs'!C$7,T36-'Inputs and Outputs'!C$7,0)</f>
        <v>0</v>
      </c>
      <c r="V36" s="43">
        <f ca="1">(T36*'Inputs and Outputs'!C$8)-(U36*'Inputs and Outputs'!C$9)</f>
        <v>4000</v>
      </c>
      <c r="Y36" s="44">
        <v>35</v>
      </c>
      <c r="Z36" s="42" t="s">
        <v>29</v>
      </c>
      <c r="AA36" s="42">
        <f t="shared" ca="1" si="6"/>
        <v>0.83265463324638445</v>
      </c>
      <c r="AB36" s="42">
        <f ca="1">VLOOKUP(AA36,'Inputs and Outputs'!B$24:C$33,2,TRUE)</f>
        <v>4</v>
      </c>
      <c r="AC36" s="42">
        <f t="shared" ca="1" si="7"/>
        <v>0.30538165956329311</v>
      </c>
      <c r="AD36" s="42">
        <f ca="1">ROUND(_xlfn.NORM.INV(AC36,'Inputs and Outputs'!C$19,'Inputs and Outputs'!C$20),0)</f>
        <v>102</v>
      </c>
      <c r="AE36" s="42">
        <v>103</v>
      </c>
      <c r="AF36" s="42">
        <f t="shared" ca="1" si="8"/>
        <v>102</v>
      </c>
      <c r="AG36" s="42">
        <f ca="1">IF(AF36&gt;'Inputs and Outputs'!C$7,AF36-'Inputs and Outputs'!C$7,0)</f>
        <v>2</v>
      </c>
      <c r="AH36" s="43">
        <f ca="1">(AF36*'Inputs and Outputs'!C$8)-(AG36*'Inputs and Outputs'!C$10)</f>
        <v>3680</v>
      </c>
    </row>
    <row r="37" spans="1:34" x14ac:dyDescent="0.35">
      <c r="A37" s="44">
        <v>36</v>
      </c>
      <c r="B37" s="42" t="s">
        <v>24</v>
      </c>
      <c r="C37" s="42">
        <f t="shared" ca="1" si="0"/>
        <v>0.1319748521605435</v>
      </c>
      <c r="D37" s="42">
        <f ca="1">VLOOKUP(C37,'Inputs and Outputs'!B$24:C$33,2,TRUE)</f>
        <v>0</v>
      </c>
      <c r="E37" s="42">
        <f t="shared" ca="1" si="1"/>
        <v>0.18689604066901933</v>
      </c>
      <c r="F37" s="42">
        <f ca="1">ROUND(_xlfn.NORM.INV(E37,'Inputs and Outputs'!C$15,'Inputs and Outputs'!C$16),0)</f>
        <v>96</v>
      </c>
      <c r="G37" s="42">
        <v>103</v>
      </c>
      <c r="H37" s="42">
        <f t="shared" ca="1" si="2"/>
        <v>96</v>
      </c>
      <c r="I37" s="42">
        <f ca="1">IF(H37&gt;'Inputs and Outputs'!C$7,H37-'Inputs and Outputs'!C$7,0)</f>
        <v>0</v>
      </c>
      <c r="J37" s="43">
        <f ca="1">(H37*'Inputs and Outputs'!C$8)-(I37*'Inputs and Outputs'!C$9)</f>
        <v>3840</v>
      </c>
      <c r="M37" s="44">
        <v>36</v>
      </c>
      <c r="N37" s="42" t="s">
        <v>26</v>
      </c>
      <c r="O37" s="42">
        <f t="shared" ca="1" si="3"/>
        <v>0.87067966945666542</v>
      </c>
      <c r="P37" s="42">
        <f ca="1">VLOOKUP(O37,'Inputs and Outputs'!B$24:C$33,2)</f>
        <v>5</v>
      </c>
      <c r="Q37" s="42">
        <f t="shared" ca="1" si="4"/>
        <v>0.69587952572731537</v>
      </c>
      <c r="R37" s="42">
        <f ca="1">ROUND(_xlfn.NORM.INV(Q37,'Inputs and Outputs'!C$17,'Inputs and Outputs'!C$18),0)</f>
        <v>106</v>
      </c>
      <c r="S37" s="42">
        <v>103</v>
      </c>
      <c r="T37" s="42">
        <f t="shared" ca="1" si="5"/>
        <v>103</v>
      </c>
      <c r="U37" s="42">
        <f ca="1">IF(T37&gt;'Inputs and Outputs'!C$7,T37-'Inputs and Outputs'!C$7,0)</f>
        <v>3</v>
      </c>
      <c r="V37" s="43">
        <f ca="1">(T37*'Inputs and Outputs'!C$8)-(U37*'Inputs and Outputs'!C$9)</f>
        <v>4045</v>
      </c>
      <c r="Y37" s="44">
        <v>36</v>
      </c>
      <c r="Z37" s="42" t="s">
        <v>29</v>
      </c>
      <c r="AA37" s="42">
        <f t="shared" ca="1" si="6"/>
        <v>0.25699240835514348</v>
      </c>
      <c r="AB37" s="42">
        <f ca="1">VLOOKUP(AA37,'Inputs and Outputs'!B$24:C$33,2,TRUE)</f>
        <v>1</v>
      </c>
      <c r="AC37" s="42">
        <f t="shared" ca="1" si="7"/>
        <v>0.11671600062240706</v>
      </c>
      <c r="AD37" s="42">
        <f ca="1">ROUND(_xlfn.NORM.INV(AC37,'Inputs and Outputs'!C$19,'Inputs and Outputs'!C$20),0)</f>
        <v>99</v>
      </c>
      <c r="AE37" s="42">
        <v>103</v>
      </c>
      <c r="AF37" s="42">
        <f t="shared" ca="1" si="8"/>
        <v>99</v>
      </c>
      <c r="AG37" s="42">
        <f ca="1">IF(AF37&gt;'Inputs and Outputs'!C$7,AF37-'Inputs and Outputs'!C$7,0)</f>
        <v>0</v>
      </c>
      <c r="AH37" s="43">
        <f ca="1">(AF37*'Inputs and Outputs'!C$8)-(AG37*'Inputs and Outputs'!C$10)</f>
        <v>3960</v>
      </c>
    </row>
    <row r="38" spans="1:34" x14ac:dyDescent="0.35">
      <c r="A38" s="44">
        <v>37</v>
      </c>
      <c r="B38" s="42" t="s">
        <v>24</v>
      </c>
      <c r="C38" s="42">
        <f t="shared" ca="1" si="0"/>
        <v>0.15386071485904051</v>
      </c>
      <c r="D38" s="42">
        <f ca="1">VLOOKUP(C38,'Inputs and Outputs'!B$24:C$33,2,TRUE)</f>
        <v>0</v>
      </c>
      <c r="E38" s="42">
        <f t="shared" ca="1" si="1"/>
        <v>0.52104845977858039</v>
      </c>
      <c r="F38" s="42">
        <f ca="1">ROUND(_xlfn.NORM.INV(E38,'Inputs and Outputs'!C$15,'Inputs and Outputs'!C$16),0)</f>
        <v>101</v>
      </c>
      <c r="G38" s="42">
        <v>103</v>
      </c>
      <c r="H38" s="42">
        <f t="shared" ca="1" si="2"/>
        <v>101</v>
      </c>
      <c r="I38" s="42">
        <f ca="1">IF(H38&gt;'Inputs and Outputs'!C$7,H38-'Inputs and Outputs'!C$7,0)</f>
        <v>1</v>
      </c>
      <c r="J38" s="43">
        <f ca="1">(H38*'Inputs and Outputs'!C$8)-(I38*'Inputs and Outputs'!C$9)</f>
        <v>4015</v>
      </c>
      <c r="M38" s="44">
        <v>37</v>
      </c>
      <c r="N38" s="42" t="s">
        <v>26</v>
      </c>
      <c r="O38" s="42">
        <f t="shared" ca="1" si="3"/>
        <v>0.14886495778934861</v>
      </c>
      <c r="P38" s="42">
        <f ca="1">VLOOKUP(O38,'Inputs and Outputs'!B$24:C$33,2)</f>
        <v>0</v>
      </c>
      <c r="Q38" s="42">
        <f t="shared" ca="1" si="4"/>
        <v>0.32564424349897791</v>
      </c>
      <c r="R38" s="42">
        <f ca="1">ROUND(_xlfn.NORM.INV(Q38,'Inputs and Outputs'!C$17,'Inputs and Outputs'!C$18),0)</f>
        <v>101</v>
      </c>
      <c r="S38" s="42">
        <v>103</v>
      </c>
      <c r="T38" s="42">
        <f t="shared" ca="1" si="5"/>
        <v>101</v>
      </c>
      <c r="U38" s="42">
        <f ca="1">IF(T38&gt;'Inputs and Outputs'!C$7,T38-'Inputs and Outputs'!C$7,0)</f>
        <v>1</v>
      </c>
      <c r="V38" s="43">
        <f ca="1">(T38*'Inputs and Outputs'!C$8)-(U38*'Inputs and Outputs'!C$9)</f>
        <v>4015</v>
      </c>
      <c r="Y38" s="44">
        <v>37</v>
      </c>
      <c r="Z38" s="42" t="s">
        <v>29</v>
      </c>
      <c r="AA38" s="42">
        <f t="shared" ca="1" si="6"/>
        <v>0.2485022905148544</v>
      </c>
      <c r="AB38" s="42">
        <f ca="1">VLOOKUP(AA38,'Inputs and Outputs'!B$24:C$33,2,TRUE)</f>
        <v>1</v>
      </c>
      <c r="AC38" s="42">
        <f t="shared" ca="1" si="7"/>
        <v>0.76770767121179484</v>
      </c>
      <c r="AD38" s="42">
        <f ca="1">ROUND(_xlfn.NORM.INV(AC38,'Inputs and Outputs'!C$19,'Inputs and Outputs'!C$20),0)</f>
        <v>109</v>
      </c>
      <c r="AE38" s="42">
        <v>103</v>
      </c>
      <c r="AF38" s="42">
        <f t="shared" ca="1" si="8"/>
        <v>103</v>
      </c>
      <c r="AG38" s="42">
        <f ca="1">IF(AF38&gt;'Inputs and Outputs'!C$7,AF38-'Inputs and Outputs'!C$7,0)</f>
        <v>3</v>
      </c>
      <c r="AH38" s="43">
        <f ca="1">(AF38*'Inputs and Outputs'!C$8)-(AG38*'Inputs and Outputs'!C$10)</f>
        <v>3520</v>
      </c>
    </row>
    <row r="39" spans="1:34" x14ac:dyDescent="0.35">
      <c r="A39" s="44">
        <v>38</v>
      </c>
      <c r="B39" s="42" t="s">
        <v>24</v>
      </c>
      <c r="C39" s="42">
        <f t="shared" ca="1" si="0"/>
        <v>0.24839395160570688</v>
      </c>
      <c r="D39" s="42">
        <f ca="1">VLOOKUP(C39,'Inputs and Outputs'!B$24:C$33,2,TRUE)</f>
        <v>1</v>
      </c>
      <c r="E39" s="42">
        <f t="shared" ca="1" si="1"/>
        <v>0.34848778279777692</v>
      </c>
      <c r="F39" s="42">
        <f ca="1">ROUND(_xlfn.NORM.INV(E39,'Inputs and Outputs'!C$15,'Inputs and Outputs'!C$16),0)</f>
        <v>99</v>
      </c>
      <c r="G39" s="42">
        <v>103</v>
      </c>
      <c r="H39" s="42">
        <f t="shared" ca="1" si="2"/>
        <v>99</v>
      </c>
      <c r="I39" s="42">
        <f ca="1">IF(H39&gt;'Inputs and Outputs'!C$7,H39-'Inputs and Outputs'!C$7,0)</f>
        <v>0</v>
      </c>
      <c r="J39" s="43">
        <f ca="1">(H39*'Inputs and Outputs'!C$8)-(I39*'Inputs and Outputs'!C$9)</f>
        <v>3960</v>
      </c>
      <c r="M39" s="44">
        <v>38</v>
      </c>
      <c r="N39" s="42" t="s">
        <v>26</v>
      </c>
      <c r="O39" s="42">
        <f t="shared" ca="1" si="3"/>
        <v>0.610639375991061</v>
      </c>
      <c r="P39" s="42">
        <f ca="1">VLOOKUP(O39,'Inputs and Outputs'!B$24:C$33,2)</f>
        <v>3</v>
      </c>
      <c r="Q39" s="42">
        <f t="shared" ca="1" si="4"/>
        <v>0.71417631444903629</v>
      </c>
      <c r="R39" s="42">
        <f ca="1">ROUND(_xlfn.NORM.INV(Q39,'Inputs and Outputs'!C$17,'Inputs and Outputs'!C$18),0)</f>
        <v>106</v>
      </c>
      <c r="S39" s="42">
        <v>103</v>
      </c>
      <c r="T39" s="42">
        <f t="shared" ca="1" si="5"/>
        <v>103</v>
      </c>
      <c r="U39" s="42">
        <f ca="1">IF(T39&gt;'Inputs and Outputs'!C$7,T39-'Inputs and Outputs'!C$7,0)</f>
        <v>3</v>
      </c>
      <c r="V39" s="43">
        <f ca="1">(T39*'Inputs and Outputs'!C$8)-(U39*'Inputs and Outputs'!C$9)</f>
        <v>4045</v>
      </c>
      <c r="Y39" s="44">
        <v>38</v>
      </c>
      <c r="Z39" s="42" t="s">
        <v>29</v>
      </c>
      <c r="AA39" s="42">
        <f t="shared" ca="1" si="6"/>
        <v>0.80888970436964602</v>
      </c>
      <c r="AB39" s="42">
        <f ca="1">VLOOKUP(AA39,'Inputs and Outputs'!B$24:C$33,2,TRUE)</f>
        <v>4</v>
      </c>
      <c r="AC39" s="42">
        <f t="shared" ca="1" si="7"/>
        <v>3.1926827674600311E-2</v>
      </c>
      <c r="AD39" s="42">
        <f ca="1">ROUND(_xlfn.NORM.INV(AC39,'Inputs and Outputs'!C$19,'Inputs and Outputs'!C$20),0)</f>
        <v>96</v>
      </c>
      <c r="AE39" s="42">
        <v>103</v>
      </c>
      <c r="AF39" s="42">
        <f t="shared" ca="1" si="8"/>
        <v>96</v>
      </c>
      <c r="AG39" s="42">
        <f ca="1">IF(AF39&gt;'Inputs and Outputs'!C$7,AF39-'Inputs and Outputs'!C$7,0)</f>
        <v>0</v>
      </c>
      <c r="AH39" s="43">
        <f ca="1">(AF39*'Inputs and Outputs'!C$8)-(AG39*'Inputs and Outputs'!C$10)</f>
        <v>3840</v>
      </c>
    </row>
    <row r="40" spans="1:34" x14ac:dyDescent="0.35">
      <c r="A40" s="44">
        <v>39</v>
      </c>
      <c r="B40" s="42" t="s">
        <v>24</v>
      </c>
      <c r="C40" s="42">
        <f t="shared" ca="1" si="0"/>
        <v>0.59824171751731126</v>
      </c>
      <c r="D40" s="42">
        <f ca="1">VLOOKUP(C40,'Inputs and Outputs'!B$24:C$33,2,TRUE)</f>
        <v>2</v>
      </c>
      <c r="E40" s="42">
        <f t="shared" ca="1" si="1"/>
        <v>9.9201303714701816E-2</v>
      </c>
      <c r="F40" s="42">
        <f ca="1">ROUND(_xlfn.NORM.INV(E40,'Inputs and Outputs'!C$15,'Inputs and Outputs'!C$16),0)</f>
        <v>93</v>
      </c>
      <c r="G40" s="42">
        <v>103</v>
      </c>
      <c r="H40" s="42">
        <f t="shared" ca="1" si="2"/>
        <v>93</v>
      </c>
      <c r="I40" s="42">
        <f ca="1">IF(H40&gt;'Inputs and Outputs'!C$7,H40-'Inputs and Outputs'!C$7,0)</f>
        <v>0</v>
      </c>
      <c r="J40" s="43">
        <f ca="1">(H40*'Inputs and Outputs'!C$8)-(I40*'Inputs and Outputs'!C$9)</f>
        <v>3720</v>
      </c>
      <c r="M40" s="44">
        <v>39</v>
      </c>
      <c r="N40" s="42" t="s">
        <v>26</v>
      </c>
      <c r="O40" s="42">
        <f t="shared" ca="1" si="3"/>
        <v>0.45275189390994297</v>
      </c>
      <c r="P40" s="42">
        <f ca="1">VLOOKUP(O40,'Inputs and Outputs'!B$24:C$33,2)</f>
        <v>2</v>
      </c>
      <c r="Q40" s="42">
        <f t="shared" ca="1" si="4"/>
        <v>0.73676277699929615</v>
      </c>
      <c r="R40" s="42">
        <f ca="1">ROUND(_xlfn.NORM.INV(Q40,'Inputs and Outputs'!C$17,'Inputs and Outputs'!C$18),0)</f>
        <v>106</v>
      </c>
      <c r="S40" s="42">
        <v>103</v>
      </c>
      <c r="T40" s="42">
        <f t="shared" ca="1" si="5"/>
        <v>103</v>
      </c>
      <c r="U40" s="42">
        <f ca="1">IF(T40&gt;'Inputs and Outputs'!C$7,T40-'Inputs and Outputs'!C$7,0)</f>
        <v>3</v>
      </c>
      <c r="V40" s="43">
        <f ca="1">(T40*'Inputs and Outputs'!C$8)-(U40*'Inputs and Outputs'!C$9)</f>
        <v>4045</v>
      </c>
      <c r="Y40" s="44">
        <v>39</v>
      </c>
      <c r="Z40" s="42" t="s">
        <v>29</v>
      </c>
      <c r="AA40" s="42">
        <f t="shared" ca="1" si="6"/>
        <v>0.11716997893669145</v>
      </c>
      <c r="AB40" s="42">
        <f ca="1">VLOOKUP(AA40,'Inputs and Outputs'!B$24:C$33,2,TRUE)</f>
        <v>0</v>
      </c>
      <c r="AC40" s="42">
        <f t="shared" ca="1" si="7"/>
        <v>0.19974173807268891</v>
      </c>
      <c r="AD40" s="42">
        <f ca="1">ROUND(_xlfn.NORM.INV(AC40,'Inputs and Outputs'!C$19,'Inputs and Outputs'!C$20),0)</f>
        <v>101</v>
      </c>
      <c r="AE40" s="42">
        <v>103</v>
      </c>
      <c r="AF40" s="42">
        <f t="shared" ca="1" si="8"/>
        <v>101</v>
      </c>
      <c r="AG40" s="42">
        <f ca="1">IF(AF40&gt;'Inputs and Outputs'!C$7,AF40-'Inputs and Outputs'!C$7,0)</f>
        <v>1</v>
      </c>
      <c r="AH40" s="43">
        <f ca="1">(AF40*'Inputs and Outputs'!C$8)-(AG40*'Inputs and Outputs'!C$10)</f>
        <v>3840</v>
      </c>
    </row>
    <row r="41" spans="1:34" x14ac:dyDescent="0.35">
      <c r="A41" s="44">
        <v>40</v>
      </c>
      <c r="B41" s="42" t="s">
        <v>24</v>
      </c>
      <c r="C41" s="42">
        <f t="shared" ca="1" si="0"/>
        <v>0.92694237936659729</v>
      </c>
      <c r="D41" s="42">
        <f ca="1">VLOOKUP(C41,'Inputs and Outputs'!B$24:C$33,2,TRUE)</f>
        <v>5</v>
      </c>
      <c r="E41" s="42">
        <f t="shared" ca="1" si="1"/>
        <v>0.45760309926392762</v>
      </c>
      <c r="F41" s="42">
        <f ca="1">ROUND(_xlfn.NORM.INV(E41,'Inputs and Outputs'!C$15,'Inputs and Outputs'!C$16),0)</f>
        <v>100</v>
      </c>
      <c r="G41" s="42">
        <v>103</v>
      </c>
      <c r="H41" s="42">
        <f t="shared" ca="1" si="2"/>
        <v>100</v>
      </c>
      <c r="I41" s="42">
        <f ca="1">IF(H41&gt;'Inputs and Outputs'!C$7,H41-'Inputs and Outputs'!C$7,0)</f>
        <v>0</v>
      </c>
      <c r="J41" s="43">
        <f ca="1">(H41*'Inputs and Outputs'!C$8)-(I41*'Inputs and Outputs'!C$9)</f>
        <v>4000</v>
      </c>
      <c r="M41" s="44">
        <v>40</v>
      </c>
      <c r="N41" s="42" t="s">
        <v>26</v>
      </c>
      <c r="O41" s="42">
        <f t="shared" ca="1" si="3"/>
        <v>0.76867254054704903</v>
      </c>
      <c r="P41" s="42">
        <f ca="1">VLOOKUP(O41,'Inputs and Outputs'!B$24:C$33,2)</f>
        <v>4</v>
      </c>
      <c r="Q41" s="42">
        <f t="shared" ca="1" si="4"/>
        <v>0.26319782507548573</v>
      </c>
      <c r="R41" s="42">
        <f ca="1">ROUND(_xlfn.NORM.INV(Q41,'Inputs and Outputs'!C$17,'Inputs and Outputs'!C$18),0)</f>
        <v>100</v>
      </c>
      <c r="S41" s="42">
        <v>103</v>
      </c>
      <c r="T41" s="42">
        <f t="shared" ca="1" si="5"/>
        <v>100</v>
      </c>
      <c r="U41" s="42">
        <f ca="1">IF(T41&gt;'Inputs and Outputs'!C$7,T41-'Inputs and Outputs'!C$7,0)</f>
        <v>0</v>
      </c>
      <c r="V41" s="43">
        <f ca="1">(T41*'Inputs and Outputs'!C$8)-(U41*'Inputs and Outputs'!C$9)</f>
        <v>4000</v>
      </c>
      <c r="Y41" s="44">
        <v>40</v>
      </c>
      <c r="Z41" s="42" t="s">
        <v>29</v>
      </c>
      <c r="AA41" s="42">
        <f t="shared" ca="1" si="6"/>
        <v>0.15999864446952061</v>
      </c>
      <c r="AB41" s="42">
        <f ca="1">VLOOKUP(AA41,'Inputs and Outputs'!B$24:C$33,2,TRUE)</f>
        <v>0</v>
      </c>
      <c r="AC41" s="42">
        <f t="shared" ca="1" si="7"/>
        <v>0.12841753065628614</v>
      </c>
      <c r="AD41" s="42">
        <f ca="1">ROUND(_xlfn.NORM.INV(AC41,'Inputs and Outputs'!C$19,'Inputs and Outputs'!C$20),0)</f>
        <v>99</v>
      </c>
      <c r="AE41" s="42">
        <v>103</v>
      </c>
      <c r="AF41" s="42">
        <f t="shared" ca="1" si="8"/>
        <v>99</v>
      </c>
      <c r="AG41" s="42">
        <f ca="1">IF(AF41&gt;'Inputs and Outputs'!C$7,AF41-'Inputs and Outputs'!C$7,0)</f>
        <v>0</v>
      </c>
      <c r="AH41" s="43">
        <f ca="1">(AF41*'Inputs and Outputs'!C$8)-(AG41*'Inputs and Outputs'!C$10)</f>
        <v>3960</v>
      </c>
    </row>
    <row r="42" spans="1:34" x14ac:dyDescent="0.35">
      <c r="A42" s="44">
        <v>41</v>
      </c>
      <c r="B42" s="42" t="s">
        <v>24</v>
      </c>
      <c r="C42" s="42">
        <f t="shared" ca="1" si="0"/>
        <v>0.99004618224749408</v>
      </c>
      <c r="D42" s="42">
        <f ca="1">VLOOKUP(C42,'Inputs and Outputs'!B$24:C$33,2,TRUE)</f>
        <v>8</v>
      </c>
      <c r="E42" s="42">
        <f t="shared" ca="1" si="1"/>
        <v>0.6945303358077356</v>
      </c>
      <c r="F42" s="42">
        <f ca="1">ROUND(_xlfn.NORM.INV(E42,'Inputs and Outputs'!C$15,'Inputs and Outputs'!C$16),0)</f>
        <v>104</v>
      </c>
      <c r="G42" s="42">
        <v>103</v>
      </c>
      <c r="H42" s="42">
        <f t="shared" ca="1" si="2"/>
        <v>103</v>
      </c>
      <c r="I42" s="42">
        <f ca="1">IF(H42&gt;'Inputs and Outputs'!C$7,H42-'Inputs and Outputs'!C$7,0)</f>
        <v>3</v>
      </c>
      <c r="J42" s="43">
        <f ca="1">(H42*'Inputs and Outputs'!C$8)-(I42*'Inputs and Outputs'!C$9)</f>
        <v>4045</v>
      </c>
      <c r="M42" s="44">
        <v>41</v>
      </c>
      <c r="N42" s="42" t="s">
        <v>26</v>
      </c>
      <c r="O42" s="42">
        <f t="shared" ca="1" si="3"/>
        <v>0.75772000736523781</v>
      </c>
      <c r="P42" s="42">
        <f ca="1">VLOOKUP(O42,'Inputs and Outputs'!B$24:C$33,2)</f>
        <v>4</v>
      </c>
      <c r="Q42" s="42">
        <f t="shared" ca="1" si="4"/>
        <v>0.587532475228567</v>
      </c>
      <c r="R42" s="42">
        <f ca="1">ROUND(_xlfn.NORM.INV(Q42,'Inputs and Outputs'!C$17,'Inputs and Outputs'!C$18),0)</f>
        <v>104</v>
      </c>
      <c r="S42" s="42">
        <v>103</v>
      </c>
      <c r="T42" s="42">
        <f t="shared" ca="1" si="5"/>
        <v>103</v>
      </c>
      <c r="U42" s="42">
        <f ca="1">IF(T42&gt;'Inputs and Outputs'!C$7,T42-'Inputs and Outputs'!C$7,0)</f>
        <v>3</v>
      </c>
      <c r="V42" s="43">
        <f ca="1">(T42*'Inputs and Outputs'!C$8)-(U42*'Inputs and Outputs'!C$9)</f>
        <v>4045</v>
      </c>
      <c r="Y42" s="44">
        <v>41</v>
      </c>
      <c r="Z42" s="42" t="s">
        <v>29</v>
      </c>
      <c r="AA42" s="42">
        <f t="shared" ca="1" si="6"/>
        <v>4.2077667243014538E-3</v>
      </c>
      <c r="AB42" s="42">
        <f ca="1">VLOOKUP(AA42,'Inputs and Outputs'!B$24:C$33,2,TRUE)</f>
        <v>0</v>
      </c>
      <c r="AC42" s="42">
        <f t="shared" ca="1" si="7"/>
        <v>0.24204891348827895</v>
      </c>
      <c r="AD42" s="42">
        <f ca="1">ROUND(_xlfn.NORM.INV(AC42,'Inputs and Outputs'!C$19,'Inputs and Outputs'!C$20),0)</f>
        <v>102</v>
      </c>
      <c r="AE42" s="42">
        <v>103</v>
      </c>
      <c r="AF42" s="42">
        <f t="shared" ca="1" si="8"/>
        <v>102</v>
      </c>
      <c r="AG42" s="42">
        <f ca="1">IF(AF42&gt;'Inputs and Outputs'!C$7,AF42-'Inputs and Outputs'!C$7,0)</f>
        <v>2</v>
      </c>
      <c r="AH42" s="43">
        <f ca="1">(AF42*'Inputs and Outputs'!C$8)-(AG42*'Inputs and Outputs'!C$10)</f>
        <v>3680</v>
      </c>
    </row>
    <row r="43" spans="1:34" x14ac:dyDescent="0.35">
      <c r="A43" s="44">
        <v>42</v>
      </c>
      <c r="B43" s="42" t="s">
        <v>24</v>
      </c>
      <c r="C43" s="42">
        <f t="shared" ca="1" si="0"/>
        <v>0.7127004412962713</v>
      </c>
      <c r="D43" s="42">
        <f ca="1">VLOOKUP(C43,'Inputs and Outputs'!B$24:C$33,2,TRUE)</f>
        <v>3</v>
      </c>
      <c r="E43" s="42">
        <f t="shared" ca="1" si="1"/>
        <v>0.82120801601761306</v>
      </c>
      <c r="F43" s="42">
        <f ca="1">ROUND(_xlfn.NORM.INV(E43,'Inputs and Outputs'!C$15,'Inputs and Outputs'!C$16),0)</f>
        <v>107</v>
      </c>
      <c r="G43" s="42">
        <v>103</v>
      </c>
      <c r="H43" s="42">
        <f t="shared" ca="1" si="2"/>
        <v>103</v>
      </c>
      <c r="I43" s="42">
        <f ca="1">IF(H43&gt;'Inputs and Outputs'!C$7,H43-'Inputs and Outputs'!C$7,0)</f>
        <v>3</v>
      </c>
      <c r="J43" s="43">
        <f ca="1">(H43*'Inputs and Outputs'!C$8)-(I43*'Inputs and Outputs'!C$9)</f>
        <v>4045</v>
      </c>
      <c r="M43" s="44">
        <v>42</v>
      </c>
      <c r="N43" s="42" t="s">
        <v>26</v>
      </c>
      <c r="O43" s="42">
        <f t="shared" ca="1" si="3"/>
        <v>0.67362745909078037</v>
      </c>
      <c r="P43" s="42">
        <f ca="1">VLOOKUP(O43,'Inputs and Outputs'!B$24:C$33,2)</f>
        <v>3</v>
      </c>
      <c r="Q43" s="42">
        <f t="shared" ca="1" si="4"/>
        <v>0.42968127973073111</v>
      </c>
      <c r="R43" s="42">
        <f ca="1">ROUND(_xlfn.NORM.INV(Q43,'Inputs and Outputs'!C$17,'Inputs and Outputs'!C$18),0)</f>
        <v>102</v>
      </c>
      <c r="S43" s="42">
        <v>103</v>
      </c>
      <c r="T43" s="42">
        <f t="shared" ca="1" si="5"/>
        <v>102</v>
      </c>
      <c r="U43" s="42">
        <f ca="1">IF(T43&gt;'Inputs and Outputs'!C$7,T43-'Inputs and Outputs'!C$7,0)</f>
        <v>2</v>
      </c>
      <c r="V43" s="43">
        <f ca="1">(T43*'Inputs and Outputs'!C$8)-(U43*'Inputs and Outputs'!C$9)</f>
        <v>4030</v>
      </c>
      <c r="Y43" s="44">
        <v>42</v>
      </c>
      <c r="Z43" s="42" t="s">
        <v>29</v>
      </c>
      <c r="AA43" s="42">
        <f t="shared" ca="1" si="6"/>
        <v>0.62704713514277288</v>
      </c>
      <c r="AB43" s="42">
        <f ca="1">VLOOKUP(AA43,'Inputs and Outputs'!B$24:C$33,2,TRUE)</f>
        <v>3</v>
      </c>
      <c r="AC43" s="42">
        <f t="shared" ca="1" si="7"/>
        <v>0.98759103975639551</v>
      </c>
      <c r="AD43" s="42">
        <f ca="1">ROUND(_xlfn.NORM.INV(AC43,'Inputs and Outputs'!C$19,'Inputs and Outputs'!C$20),0)</f>
        <v>116</v>
      </c>
      <c r="AE43" s="42">
        <v>103</v>
      </c>
      <c r="AF43" s="42">
        <f t="shared" ca="1" si="8"/>
        <v>103</v>
      </c>
      <c r="AG43" s="42">
        <f ca="1">IF(AF43&gt;'Inputs and Outputs'!C$7,AF43-'Inputs and Outputs'!C$7,0)</f>
        <v>3</v>
      </c>
      <c r="AH43" s="43">
        <f ca="1">(AF43*'Inputs and Outputs'!C$8)-(AG43*'Inputs and Outputs'!C$10)</f>
        <v>3520</v>
      </c>
    </row>
    <row r="44" spans="1:34" x14ac:dyDescent="0.35">
      <c r="A44" s="44">
        <v>43</v>
      </c>
      <c r="B44" s="42" t="s">
        <v>24</v>
      </c>
      <c r="C44" s="42">
        <f t="shared" ca="1" si="0"/>
        <v>0.63322121543743204</v>
      </c>
      <c r="D44" s="42">
        <f ca="1">VLOOKUP(C44,'Inputs and Outputs'!B$24:C$33,2,TRUE)</f>
        <v>3</v>
      </c>
      <c r="E44" s="42">
        <f t="shared" ca="1" si="1"/>
        <v>8.7395938276264462E-2</v>
      </c>
      <c r="F44" s="42">
        <f ca="1">ROUND(_xlfn.NORM.INV(E44,'Inputs and Outputs'!C$15,'Inputs and Outputs'!C$16),0)</f>
        <v>93</v>
      </c>
      <c r="G44" s="42">
        <v>103</v>
      </c>
      <c r="H44" s="42">
        <f t="shared" ca="1" si="2"/>
        <v>93</v>
      </c>
      <c r="I44" s="42">
        <f ca="1">IF(H44&gt;'Inputs and Outputs'!C$7,H44-'Inputs and Outputs'!C$7,0)</f>
        <v>0</v>
      </c>
      <c r="J44" s="43">
        <f ca="1">(H44*'Inputs and Outputs'!C$8)-(I44*'Inputs and Outputs'!C$9)</f>
        <v>3720</v>
      </c>
      <c r="M44" s="44">
        <v>43</v>
      </c>
      <c r="N44" s="42" t="s">
        <v>26</v>
      </c>
      <c r="O44" s="42">
        <f t="shared" ca="1" si="3"/>
        <v>0.87903183069900237</v>
      </c>
      <c r="P44" s="42">
        <f ca="1">VLOOKUP(O44,'Inputs and Outputs'!B$24:C$33,2)</f>
        <v>5</v>
      </c>
      <c r="Q44" s="42">
        <f t="shared" ca="1" si="4"/>
        <v>0.8069056089400638</v>
      </c>
      <c r="R44" s="42">
        <f ca="1">ROUND(_xlfn.NORM.INV(Q44,'Inputs and Outputs'!C$17,'Inputs and Outputs'!C$18),0)</f>
        <v>107</v>
      </c>
      <c r="S44" s="42">
        <v>103</v>
      </c>
      <c r="T44" s="42">
        <f t="shared" ca="1" si="5"/>
        <v>103</v>
      </c>
      <c r="U44" s="42">
        <f ca="1">IF(T44&gt;'Inputs and Outputs'!C$7,T44-'Inputs and Outputs'!C$7,0)</f>
        <v>3</v>
      </c>
      <c r="V44" s="43">
        <f ca="1">(T44*'Inputs and Outputs'!C$8)-(U44*'Inputs and Outputs'!C$9)</f>
        <v>4045</v>
      </c>
      <c r="Y44" s="44">
        <v>43</v>
      </c>
      <c r="Z44" s="42" t="s">
        <v>29</v>
      </c>
      <c r="AA44" s="42">
        <f t="shared" ca="1" si="6"/>
        <v>0.88151737534759234</v>
      </c>
      <c r="AB44" s="42">
        <f ca="1">VLOOKUP(AA44,'Inputs and Outputs'!B$24:C$33,2,TRUE)</f>
        <v>5</v>
      </c>
      <c r="AC44" s="42">
        <f t="shared" ca="1" si="7"/>
        <v>0.76355603635793401</v>
      </c>
      <c r="AD44" s="42">
        <f ca="1">ROUND(_xlfn.NORM.INV(AC44,'Inputs and Outputs'!C$19,'Inputs and Outputs'!C$20),0)</f>
        <v>109</v>
      </c>
      <c r="AE44" s="42">
        <v>103</v>
      </c>
      <c r="AF44" s="42">
        <f t="shared" ca="1" si="8"/>
        <v>103</v>
      </c>
      <c r="AG44" s="42">
        <f ca="1">IF(AF44&gt;'Inputs and Outputs'!C$7,AF44-'Inputs and Outputs'!C$7,0)</f>
        <v>3</v>
      </c>
      <c r="AH44" s="43">
        <f ca="1">(AF44*'Inputs and Outputs'!C$8)-(AG44*'Inputs and Outputs'!C$10)</f>
        <v>3520</v>
      </c>
    </row>
    <row r="45" spans="1:34" x14ac:dyDescent="0.35">
      <c r="A45" s="44">
        <v>44</v>
      </c>
      <c r="B45" s="42" t="s">
        <v>24</v>
      </c>
      <c r="C45" s="42">
        <f t="shared" ca="1" si="0"/>
        <v>0.90667422076401782</v>
      </c>
      <c r="D45" s="42">
        <f ca="1">VLOOKUP(C45,'Inputs and Outputs'!B$24:C$33,2,TRUE)</f>
        <v>5</v>
      </c>
      <c r="E45" s="42">
        <f t="shared" ca="1" si="1"/>
        <v>0.1986167177652961</v>
      </c>
      <c r="F45" s="42">
        <f ca="1">ROUND(_xlfn.NORM.INV(E45,'Inputs and Outputs'!C$15,'Inputs and Outputs'!C$16),0)</f>
        <v>96</v>
      </c>
      <c r="G45" s="42">
        <v>103</v>
      </c>
      <c r="H45" s="42">
        <f t="shared" ca="1" si="2"/>
        <v>96</v>
      </c>
      <c r="I45" s="42">
        <f ca="1">IF(H45&gt;'Inputs and Outputs'!C$7,H45-'Inputs and Outputs'!C$7,0)</f>
        <v>0</v>
      </c>
      <c r="J45" s="43">
        <f ca="1">(H45*'Inputs and Outputs'!C$8)-(I45*'Inputs and Outputs'!C$9)</f>
        <v>3840</v>
      </c>
      <c r="M45" s="44">
        <v>44</v>
      </c>
      <c r="N45" s="42" t="s">
        <v>26</v>
      </c>
      <c r="O45" s="42">
        <f t="shared" ca="1" si="3"/>
        <v>0.14775331667888925</v>
      </c>
      <c r="P45" s="42">
        <f ca="1">VLOOKUP(O45,'Inputs and Outputs'!B$24:C$33,2)</f>
        <v>0</v>
      </c>
      <c r="Q45" s="42">
        <f t="shared" ca="1" si="4"/>
        <v>3.6860052129701448E-2</v>
      </c>
      <c r="R45" s="42">
        <f ca="1">ROUND(_xlfn.NORM.INV(Q45,'Inputs and Outputs'!C$17,'Inputs and Outputs'!C$18),0)</f>
        <v>94</v>
      </c>
      <c r="S45" s="42">
        <v>103</v>
      </c>
      <c r="T45" s="42">
        <f t="shared" ca="1" si="5"/>
        <v>94</v>
      </c>
      <c r="U45" s="42">
        <f ca="1">IF(T45&gt;'Inputs and Outputs'!C$7,T45-'Inputs and Outputs'!C$7,0)</f>
        <v>0</v>
      </c>
      <c r="V45" s="43">
        <f ca="1">(T45*'Inputs and Outputs'!C$8)-(U45*'Inputs and Outputs'!C$9)</f>
        <v>3760</v>
      </c>
      <c r="Y45" s="44">
        <v>44</v>
      </c>
      <c r="Z45" s="42" t="s">
        <v>29</v>
      </c>
      <c r="AA45" s="42">
        <f t="shared" ca="1" si="6"/>
        <v>0.68831289590607603</v>
      </c>
      <c r="AB45" s="42">
        <f ca="1">VLOOKUP(AA45,'Inputs and Outputs'!B$24:C$33,2,TRUE)</f>
        <v>3</v>
      </c>
      <c r="AC45" s="42">
        <f t="shared" ca="1" si="7"/>
        <v>0.20079322905094776</v>
      </c>
      <c r="AD45" s="42">
        <f ca="1">ROUND(_xlfn.NORM.INV(AC45,'Inputs and Outputs'!C$19,'Inputs and Outputs'!C$20),0)</f>
        <v>101</v>
      </c>
      <c r="AE45" s="42">
        <v>103</v>
      </c>
      <c r="AF45" s="42">
        <f t="shared" ca="1" si="8"/>
        <v>101</v>
      </c>
      <c r="AG45" s="42">
        <f ca="1">IF(AF45&gt;'Inputs and Outputs'!C$7,AF45-'Inputs and Outputs'!C$7,0)</f>
        <v>1</v>
      </c>
      <c r="AH45" s="43">
        <f ca="1">(AF45*'Inputs and Outputs'!C$8)-(AG45*'Inputs and Outputs'!C$10)</f>
        <v>3840</v>
      </c>
    </row>
    <row r="46" spans="1:34" x14ac:dyDescent="0.35">
      <c r="A46" s="44">
        <v>45</v>
      </c>
      <c r="B46" s="42" t="s">
        <v>24</v>
      </c>
      <c r="C46" s="42">
        <f t="shared" ca="1" si="0"/>
        <v>0.81653334200460304</v>
      </c>
      <c r="D46" s="42">
        <f ca="1">VLOOKUP(C46,'Inputs and Outputs'!B$24:C$33,2,TRUE)</f>
        <v>4</v>
      </c>
      <c r="E46" s="42">
        <f t="shared" ca="1" si="1"/>
        <v>0.75019278981207604</v>
      </c>
      <c r="F46" s="42">
        <f ca="1">ROUND(_xlfn.NORM.INV(E46,'Inputs and Outputs'!C$15,'Inputs and Outputs'!C$16),0)</f>
        <v>105</v>
      </c>
      <c r="G46" s="42">
        <v>103</v>
      </c>
      <c r="H46" s="42">
        <f t="shared" ca="1" si="2"/>
        <v>103</v>
      </c>
      <c r="I46" s="42">
        <f ca="1">IF(H46&gt;'Inputs and Outputs'!C$7,H46-'Inputs and Outputs'!C$7,0)</f>
        <v>3</v>
      </c>
      <c r="J46" s="43">
        <f ca="1">(H46*'Inputs and Outputs'!C$8)-(I46*'Inputs and Outputs'!C$9)</f>
        <v>4045</v>
      </c>
      <c r="M46" s="44">
        <v>45</v>
      </c>
      <c r="N46" s="42" t="s">
        <v>26</v>
      </c>
      <c r="O46" s="42">
        <f t="shared" ca="1" si="3"/>
        <v>0.38316560421782009</v>
      </c>
      <c r="P46" s="42">
        <f ca="1">VLOOKUP(O46,'Inputs and Outputs'!B$24:C$33,2)</f>
        <v>1</v>
      </c>
      <c r="Q46" s="42">
        <f t="shared" ca="1" si="4"/>
        <v>0.91358486936064176</v>
      </c>
      <c r="R46" s="42">
        <f ca="1">ROUND(_xlfn.NORM.INV(Q46,'Inputs and Outputs'!C$17,'Inputs and Outputs'!C$18),0)</f>
        <v>110</v>
      </c>
      <c r="S46" s="42">
        <v>103</v>
      </c>
      <c r="T46" s="42">
        <f t="shared" ca="1" si="5"/>
        <v>103</v>
      </c>
      <c r="U46" s="42">
        <f ca="1">IF(T46&gt;'Inputs and Outputs'!C$7,T46-'Inputs and Outputs'!C$7,0)</f>
        <v>3</v>
      </c>
      <c r="V46" s="43">
        <f ca="1">(T46*'Inputs and Outputs'!C$8)-(U46*'Inputs and Outputs'!C$9)</f>
        <v>4045</v>
      </c>
      <c r="Y46" s="44">
        <v>45</v>
      </c>
      <c r="Z46" s="42" t="s">
        <v>29</v>
      </c>
      <c r="AA46" s="42">
        <f t="shared" ca="1" si="6"/>
        <v>0.29726257553460878</v>
      </c>
      <c r="AB46" s="42">
        <f ca="1">VLOOKUP(AA46,'Inputs and Outputs'!B$24:C$33,2,TRUE)</f>
        <v>1</v>
      </c>
      <c r="AC46" s="42">
        <f t="shared" ca="1" si="7"/>
        <v>0.98694104127235283</v>
      </c>
      <c r="AD46" s="42">
        <f ca="1">ROUND(_xlfn.NORM.INV(AC46,'Inputs and Outputs'!C$19,'Inputs and Outputs'!C$20),0)</f>
        <v>116</v>
      </c>
      <c r="AE46" s="42">
        <v>103</v>
      </c>
      <c r="AF46" s="42">
        <f t="shared" ca="1" si="8"/>
        <v>103</v>
      </c>
      <c r="AG46" s="42">
        <f ca="1">IF(AF46&gt;'Inputs and Outputs'!C$7,AF46-'Inputs and Outputs'!C$7,0)</f>
        <v>3</v>
      </c>
      <c r="AH46" s="43">
        <f ca="1">(AF46*'Inputs and Outputs'!C$8)-(AG46*'Inputs and Outputs'!C$10)</f>
        <v>3520</v>
      </c>
    </row>
    <row r="47" spans="1:34" x14ac:dyDescent="0.35">
      <c r="A47" s="44">
        <v>46</v>
      </c>
      <c r="B47" s="42" t="s">
        <v>24</v>
      </c>
      <c r="C47" s="42">
        <f t="shared" ca="1" si="0"/>
        <v>0.61014583832013369</v>
      </c>
      <c r="D47" s="42">
        <f ca="1">VLOOKUP(C47,'Inputs and Outputs'!B$24:C$33,2,TRUE)</f>
        <v>3</v>
      </c>
      <c r="E47" s="42">
        <f t="shared" ca="1" si="1"/>
        <v>5.9281866166447483E-2</v>
      </c>
      <c r="F47" s="42">
        <f ca="1">ROUND(_xlfn.NORM.INV(E47,'Inputs and Outputs'!C$15,'Inputs and Outputs'!C$16),0)</f>
        <v>92</v>
      </c>
      <c r="G47" s="42">
        <v>103</v>
      </c>
      <c r="H47" s="42">
        <f t="shared" ca="1" si="2"/>
        <v>92</v>
      </c>
      <c r="I47" s="42">
        <f ca="1">IF(H47&gt;'Inputs and Outputs'!C$7,H47-'Inputs and Outputs'!C$7,0)</f>
        <v>0</v>
      </c>
      <c r="J47" s="43">
        <f ca="1">(H47*'Inputs and Outputs'!C$8)-(I47*'Inputs and Outputs'!C$9)</f>
        <v>3680</v>
      </c>
      <c r="M47" s="44">
        <v>46</v>
      </c>
      <c r="N47" s="42" t="s">
        <v>26</v>
      </c>
      <c r="O47" s="42">
        <f t="shared" ca="1" si="3"/>
        <v>0.43224064986732957</v>
      </c>
      <c r="P47" s="42">
        <f ca="1">VLOOKUP(O47,'Inputs and Outputs'!B$24:C$33,2)</f>
        <v>2</v>
      </c>
      <c r="Q47" s="42">
        <f t="shared" ca="1" si="4"/>
        <v>0.95013867157001242</v>
      </c>
      <c r="R47" s="42">
        <f ca="1">ROUND(_xlfn.NORM.INV(Q47,'Inputs and Outputs'!C$17,'Inputs and Outputs'!C$18),0)</f>
        <v>111</v>
      </c>
      <c r="S47" s="42">
        <v>103</v>
      </c>
      <c r="T47" s="42">
        <f t="shared" ca="1" si="5"/>
        <v>103</v>
      </c>
      <c r="U47" s="42">
        <f ca="1">IF(T47&gt;'Inputs and Outputs'!C$7,T47-'Inputs and Outputs'!C$7,0)</f>
        <v>3</v>
      </c>
      <c r="V47" s="43">
        <f ca="1">(T47*'Inputs and Outputs'!C$8)-(U47*'Inputs and Outputs'!C$9)</f>
        <v>4045</v>
      </c>
      <c r="Y47" s="44">
        <v>46</v>
      </c>
      <c r="Z47" s="42" t="s">
        <v>29</v>
      </c>
      <c r="AA47" s="42">
        <f t="shared" ca="1" si="6"/>
        <v>0.2802654522752166</v>
      </c>
      <c r="AB47" s="42">
        <f ca="1">VLOOKUP(AA47,'Inputs and Outputs'!B$24:C$33,2,TRUE)</f>
        <v>1</v>
      </c>
      <c r="AC47" s="42">
        <f t="shared" ca="1" si="7"/>
        <v>0.48180519299358815</v>
      </c>
      <c r="AD47" s="42">
        <f ca="1">ROUND(_xlfn.NORM.INV(AC47,'Inputs and Outputs'!C$19,'Inputs and Outputs'!C$20),0)</f>
        <v>105</v>
      </c>
      <c r="AE47" s="42">
        <v>103</v>
      </c>
      <c r="AF47" s="42">
        <f t="shared" ca="1" si="8"/>
        <v>103</v>
      </c>
      <c r="AG47" s="42">
        <f ca="1">IF(AF47&gt;'Inputs and Outputs'!C$7,AF47-'Inputs and Outputs'!C$7,0)</f>
        <v>3</v>
      </c>
      <c r="AH47" s="43">
        <f ca="1">(AF47*'Inputs and Outputs'!C$8)-(AG47*'Inputs and Outputs'!C$10)</f>
        <v>3520</v>
      </c>
    </row>
    <row r="48" spans="1:34" x14ac:dyDescent="0.35">
      <c r="A48" s="44">
        <v>47</v>
      </c>
      <c r="B48" s="42" t="s">
        <v>24</v>
      </c>
      <c r="C48" s="42">
        <f t="shared" ca="1" si="0"/>
        <v>0.71398285143464824</v>
      </c>
      <c r="D48" s="42">
        <f ca="1">VLOOKUP(C48,'Inputs and Outputs'!B$24:C$33,2,TRUE)</f>
        <v>3</v>
      </c>
      <c r="E48" s="42">
        <f t="shared" ca="1" si="1"/>
        <v>0.67503634031799331</v>
      </c>
      <c r="F48" s="42">
        <f ca="1">ROUND(_xlfn.NORM.INV(E48,'Inputs and Outputs'!C$15,'Inputs and Outputs'!C$16),0)</f>
        <v>104</v>
      </c>
      <c r="G48" s="42">
        <v>103</v>
      </c>
      <c r="H48" s="42">
        <f t="shared" ca="1" si="2"/>
        <v>103</v>
      </c>
      <c r="I48" s="42">
        <f ca="1">IF(H48&gt;'Inputs and Outputs'!C$7,H48-'Inputs and Outputs'!C$7,0)</f>
        <v>3</v>
      </c>
      <c r="J48" s="43">
        <f ca="1">(H48*'Inputs and Outputs'!C$8)-(I48*'Inputs and Outputs'!C$9)</f>
        <v>4045</v>
      </c>
      <c r="M48" s="44">
        <v>47</v>
      </c>
      <c r="N48" s="42" t="s">
        <v>26</v>
      </c>
      <c r="O48" s="42">
        <f t="shared" ca="1" si="3"/>
        <v>0.10640075141862149</v>
      </c>
      <c r="P48" s="42">
        <f ca="1">VLOOKUP(O48,'Inputs and Outputs'!B$24:C$33,2)</f>
        <v>0</v>
      </c>
      <c r="Q48" s="42">
        <f t="shared" ca="1" si="4"/>
        <v>0.36490405883194721</v>
      </c>
      <c r="R48" s="42">
        <f ca="1">ROUND(_xlfn.NORM.INV(Q48,'Inputs and Outputs'!C$17,'Inputs and Outputs'!C$18),0)</f>
        <v>101</v>
      </c>
      <c r="S48" s="42">
        <v>103</v>
      </c>
      <c r="T48" s="42">
        <f t="shared" ca="1" si="5"/>
        <v>101</v>
      </c>
      <c r="U48" s="42">
        <f ca="1">IF(T48&gt;'Inputs and Outputs'!C$7,T48-'Inputs and Outputs'!C$7,0)</f>
        <v>1</v>
      </c>
      <c r="V48" s="43">
        <f ca="1">(T48*'Inputs and Outputs'!C$8)-(U48*'Inputs and Outputs'!C$9)</f>
        <v>4015</v>
      </c>
      <c r="Y48" s="44">
        <v>47</v>
      </c>
      <c r="Z48" s="42" t="s">
        <v>29</v>
      </c>
      <c r="AA48" s="42">
        <f t="shared" ca="1" si="6"/>
        <v>1.4655545028852357E-2</v>
      </c>
      <c r="AB48" s="42">
        <f ca="1">VLOOKUP(AA48,'Inputs and Outputs'!B$24:C$33,2,TRUE)</f>
        <v>0</v>
      </c>
      <c r="AC48" s="42">
        <f t="shared" ca="1" si="7"/>
        <v>0.80858776150113532</v>
      </c>
      <c r="AD48" s="42">
        <f ca="1">ROUND(_xlfn.NORM.INV(AC48,'Inputs and Outputs'!C$19,'Inputs and Outputs'!C$20),0)</f>
        <v>109</v>
      </c>
      <c r="AE48" s="42">
        <v>103</v>
      </c>
      <c r="AF48" s="42">
        <f t="shared" ca="1" si="8"/>
        <v>103</v>
      </c>
      <c r="AG48" s="42">
        <f ca="1">IF(AF48&gt;'Inputs and Outputs'!C$7,AF48-'Inputs and Outputs'!C$7,0)</f>
        <v>3</v>
      </c>
      <c r="AH48" s="43">
        <f ca="1">(AF48*'Inputs and Outputs'!C$8)-(AG48*'Inputs and Outputs'!C$10)</f>
        <v>3520</v>
      </c>
    </row>
    <row r="49" spans="1:34" x14ac:dyDescent="0.35">
      <c r="A49" s="44">
        <v>48</v>
      </c>
      <c r="B49" s="42" t="s">
        <v>24</v>
      </c>
      <c r="C49" s="42">
        <f t="shared" ca="1" si="0"/>
        <v>0.36408627990942655</v>
      </c>
      <c r="D49" s="42">
        <f ca="1">VLOOKUP(C49,'Inputs and Outputs'!B$24:C$33,2,TRUE)</f>
        <v>1</v>
      </c>
      <c r="E49" s="42">
        <f t="shared" ca="1" si="1"/>
        <v>0.12619709757670927</v>
      </c>
      <c r="F49" s="42">
        <f ca="1">ROUND(_xlfn.NORM.INV(E49,'Inputs and Outputs'!C$15,'Inputs and Outputs'!C$16),0)</f>
        <v>94</v>
      </c>
      <c r="G49" s="42">
        <v>103</v>
      </c>
      <c r="H49" s="42">
        <f t="shared" ca="1" si="2"/>
        <v>94</v>
      </c>
      <c r="I49" s="42">
        <f ca="1">IF(H49&gt;'Inputs and Outputs'!C$7,H49-'Inputs and Outputs'!C$7,0)</f>
        <v>0</v>
      </c>
      <c r="J49" s="43">
        <f ca="1">(H49*'Inputs and Outputs'!C$8)-(I49*'Inputs and Outputs'!C$9)</f>
        <v>3760</v>
      </c>
      <c r="M49" s="44">
        <v>48</v>
      </c>
      <c r="N49" s="42" t="s">
        <v>26</v>
      </c>
      <c r="O49" s="42">
        <f t="shared" ca="1" si="3"/>
        <v>0.8053243995519439</v>
      </c>
      <c r="P49" s="42">
        <f ca="1">VLOOKUP(O49,'Inputs and Outputs'!B$24:C$33,2)</f>
        <v>4</v>
      </c>
      <c r="Q49" s="42">
        <f t="shared" ca="1" si="4"/>
        <v>0.69689191720304733</v>
      </c>
      <c r="R49" s="42">
        <f ca="1">ROUND(_xlfn.NORM.INV(Q49,'Inputs and Outputs'!C$17,'Inputs and Outputs'!C$18),0)</f>
        <v>106</v>
      </c>
      <c r="S49" s="42">
        <v>103</v>
      </c>
      <c r="T49" s="42">
        <f t="shared" ca="1" si="5"/>
        <v>103</v>
      </c>
      <c r="U49" s="42">
        <f ca="1">IF(T49&gt;'Inputs and Outputs'!C$7,T49-'Inputs and Outputs'!C$7,0)</f>
        <v>3</v>
      </c>
      <c r="V49" s="43">
        <f ca="1">(T49*'Inputs and Outputs'!C$8)-(U49*'Inputs and Outputs'!C$9)</f>
        <v>4045</v>
      </c>
      <c r="Y49" s="44">
        <v>48</v>
      </c>
      <c r="Z49" s="42" t="s">
        <v>29</v>
      </c>
      <c r="AA49" s="42">
        <f t="shared" ca="1" si="6"/>
        <v>4.028517912427243E-2</v>
      </c>
      <c r="AB49" s="42">
        <f ca="1">VLOOKUP(AA49,'Inputs and Outputs'!B$24:C$33,2,TRUE)</f>
        <v>0</v>
      </c>
      <c r="AC49" s="42">
        <f t="shared" ca="1" si="7"/>
        <v>0.59016176419033273</v>
      </c>
      <c r="AD49" s="42">
        <f ca="1">ROUND(_xlfn.NORM.INV(AC49,'Inputs and Outputs'!C$19,'Inputs and Outputs'!C$20),0)</f>
        <v>106</v>
      </c>
      <c r="AE49" s="42">
        <v>103</v>
      </c>
      <c r="AF49" s="42">
        <f t="shared" ca="1" si="8"/>
        <v>103</v>
      </c>
      <c r="AG49" s="42">
        <f ca="1">IF(AF49&gt;'Inputs and Outputs'!C$7,AF49-'Inputs and Outputs'!C$7,0)</f>
        <v>3</v>
      </c>
      <c r="AH49" s="43">
        <f ca="1">(AF49*'Inputs and Outputs'!C$8)-(AG49*'Inputs and Outputs'!C$10)</f>
        <v>3520</v>
      </c>
    </row>
    <row r="50" spans="1:34" x14ac:dyDescent="0.35">
      <c r="A50" s="44">
        <v>49</v>
      </c>
      <c r="B50" s="42" t="s">
        <v>24</v>
      </c>
      <c r="C50" s="42">
        <f t="shared" ca="1" si="0"/>
        <v>0.54872232941905164</v>
      </c>
      <c r="D50" s="42">
        <f ca="1">VLOOKUP(C50,'Inputs and Outputs'!B$24:C$33,2,TRUE)</f>
        <v>2</v>
      </c>
      <c r="E50" s="42">
        <f t="shared" ca="1" si="1"/>
        <v>0.2363892665031001</v>
      </c>
      <c r="F50" s="42">
        <f ca="1">ROUND(_xlfn.NORM.INV(E50,'Inputs and Outputs'!C$15,'Inputs and Outputs'!C$16),0)</f>
        <v>97</v>
      </c>
      <c r="G50" s="42">
        <v>103</v>
      </c>
      <c r="H50" s="42">
        <f t="shared" ca="1" si="2"/>
        <v>97</v>
      </c>
      <c r="I50" s="42">
        <f ca="1">IF(H50&gt;'Inputs and Outputs'!C$7,H50-'Inputs and Outputs'!C$7,0)</f>
        <v>0</v>
      </c>
      <c r="J50" s="43">
        <f ca="1">(H50*'Inputs and Outputs'!C$8)-(I50*'Inputs and Outputs'!C$9)</f>
        <v>3880</v>
      </c>
      <c r="M50" s="44">
        <v>49</v>
      </c>
      <c r="N50" s="42" t="s">
        <v>26</v>
      </c>
      <c r="O50" s="42">
        <f t="shared" ca="1" si="3"/>
        <v>0.65109531873035453</v>
      </c>
      <c r="P50" s="42">
        <f ca="1">VLOOKUP(O50,'Inputs and Outputs'!B$24:C$33,2)</f>
        <v>3</v>
      </c>
      <c r="Q50" s="42">
        <f t="shared" ca="1" si="4"/>
        <v>0.81902974539313766</v>
      </c>
      <c r="R50" s="42">
        <f ca="1">ROUND(_xlfn.NORM.INV(Q50,'Inputs and Outputs'!C$17,'Inputs and Outputs'!C$18),0)</f>
        <v>108</v>
      </c>
      <c r="S50" s="42">
        <v>103</v>
      </c>
      <c r="T50" s="42">
        <f t="shared" ca="1" si="5"/>
        <v>103</v>
      </c>
      <c r="U50" s="42">
        <f ca="1">IF(T50&gt;'Inputs and Outputs'!C$7,T50-'Inputs and Outputs'!C$7,0)</f>
        <v>3</v>
      </c>
      <c r="V50" s="43">
        <f ca="1">(T50*'Inputs and Outputs'!C$8)-(U50*'Inputs and Outputs'!C$9)</f>
        <v>4045</v>
      </c>
      <c r="Y50" s="44">
        <v>49</v>
      </c>
      <c r="Z50" s="42" t="s">
        <v>29</v>
      </c>
      <c r="AA50" s="42">
        <f t="shared" ca="1" si="6"/>
        <v>5.8024151636778765E-2</v>
      </c>
      <c r="AB50" s="42">
        <f ca="1">VLOOKUP(AA50,'Inputs and Outputs'!B$24:C$33,2,TRUE)</f>
        <v>0</v>
      </c>
      <c r="AC50" s="42">
        <f t="shared" ca="1" si="7"/>
        <v>0.66320369484526553</v>
      </c>
      <c r="AD50" s="42">
        <f ca="1">ROUND(_xlfn.NORM.INV(AC50,'Inputs and Outputs'!C$19,'Inputs and Outputs'!C$20),0)</f>
        <v>107</v>
      </c>
      <c r="AE50" s="42">
        <v>103</v>
      </c>
      <c r="AF50" s="42">
        <f t="shared" ca="1" si="8"/>
        <v>103</v>
      </c>
      <c r="AG50" s="42">
        <f ca="1">IF(AF50&gt;'Inputs and Outputs'!C$7,AF50-'Inputs and Outputs'!C$7,0)</f>
        <v>3</v>
      </c>
      <c r="AH50" s="43">
        <f ca="1">(AF50*'Inputs and Outputs'!C$8)-(AG50*'Inputs and Outputs'!C$10)</f>
        <v>3520</v>
      </c>
    </row>
    <row r="51" spans="1:34" x14ac:dyDescent="0.35">
      <c r="A51" s="44">
        <v>50</v>
      </c>
      <c r="B51" s="42" t="s">
        <v>24</v>
      </c>
      <c r="C51" s="42">
        <f t="shared" ca="1" si="0"/>
        <v>0.83855126911147893</v>
      </c>
      <c r="D51" s="42">
        <f ca="1">VLOOKUP(C51,'Inputs and Outputs'!B$24:C$33,2,TRUE)</f>
        <v>4</v>
      </c>
      <c r="E51" s="42">
        <f t="shared" ca="1" si="1"/>
        <v>0.55311144479185081</v>
      </c>
      <c r="F51" s="42">
        <f ca="1">ROUND(_xlfn.NORM.INV(E51,'Inputs and Outputs'!C$15,'Inputs and Outputs'!C$16),0)</f>
        <v>102</v>
      </c>
      <c r="G51" s="42">
        <v>103</v>
      </c>
      <c r="H51" s="42">
        <f t="shared" ca="1" si="2"/>
        <v>102</v>
      </c>
      <c r="I51" s="42">
        <f ca="1">IF(H51&gt;'Inputs and Outputs'!C$7,H51-'Inputs and Outputs'!C$7,0)</f>
        <v>2</v>
      </c>
      <c r="J51" s="43">
        <f ca="1">(H51*'Inputs and Outputs'!C$8)-(I51*'Inputs and Outputs'!C$9)</f>
        <v>4030</v>
      </c>
      <c r="M51" s="44">
        <v>50</v>
      </c>
      <c r="N51" s="42" t="s">
        <v>26</v>
      </c>
      <c r="O51" s="42">
        <f t="shared" ca="1" si="3"/>
        <v>0.79607260103716493</v>
      </c>
      <c r="P51" s="42">
        <f ca="1">VLOOKUP(O51,'Inputs and Outputs'!B$24:C$33,2)</f>
        <v>4</v>
      </c>
      <c r="Q51" s="42">
        <f t="shared" ca="1" si="4"/>
        <v>0.448233238553848</v>
      </c>
      <c r="R51" s="42">
        <f ca="1">ROUND(_xlfn.NORM.INV(Q51,'Inputs and Outputs'!C$17,'Inputs and Outputs'!C$18),0)</f>
        <v>102</v>
      </c>
      <c r="S51" s="42">
        <v>103</v>
      </c>
      <c r="T51" s="42">
        <f t="shared" ca="1" si="5"/>
        <v>102</v>
      </c>
      <c r="U51" s="42">
        <f ca="1">IF(T51&gt;'Inputs and Outputs'!C$7,T51-'Inputs and Outputs'!C$7,0)</f>
        <v>2</v>
      </c>
      <c r="V51" s="43">
        <f ca="1">(T51*'Inputs and Outputs'!C$8)-(U51*'Inputs and Outputs'!C$9)</f>
        <v>4030</v>
      </c>
      <c r="Y51" s="44">
        <v>50</v>
      </c>
      <c r="Z51" s="42" t="s">
        <v>29</v>
      </c>
      <c r="AA51" s="42">
        <f t="shared" ca="1" si="6"/>
        <v>0.41979561386450304</v>
      </c>
      <c r="AB51" s="42">
        <f ca="1">VLOOKUP(AA51,'Inputs and Outputs'!B$24:C$33,2,TRUE)</f>
        <v>2</v>
      </c>
      <c r="AC51" s="42">
        <f t="shared" ca="1" si="7"/>
        <v>0.97638646981512933</v>
      </c>
      <c r="AD51" s="42">
        <f ca="1">ROUND(_xlfn.NORM.INV(AC51,'Inputs and Outputs'!C$19,'Inputs and Outputs'!C$20),0)</f>
        <v>115</v>
      </c>
      <c r="AE51" s="42">
        <v>103</v>
      </c>
      <c r="AF51" s="42">
        <f t="shared" ca="1" si="8"/>
        <v>103</v>
      </c>
      <c r="AG51" s="42">
        <f ca="1">IF(AF51&gt;'Inputs and Outputs'!C$7,AF51-'Inputs and Outputs'!C$7,0)</f>
        <v>3</v>
      </c>
      <c r="AH51" s="43">
        <f ca="1">(AF51*'Inputs and Outputs'!C$8)-(AG51*'Inputs and Outputs'!C$10)</f>
        <v>3520</v>
      </c>
    </row>
    <row r="52" spans="1:34" x14ac:dyDescent="0.35">
      <c r="A52" s="44">
        <v>51</v>
      </c>
      <c r="B52" s="42" t="s">
        <v>24</v>
      </c>
      <c r="C52" s="42">
        <f t="shared" ca="1" si="0"/>
        <v>0.85463917387131594</v>
      </c>
      <c r="D52" s="42">
        <f ca="1">VLOOKUP(C52,'Inputs and Outputs'!B$24:C$33,2,TRUE)</f>
        <v>4</v>
      </c>
      <c r="E52" s="42">
        <f t="shared" ca="1" si="1"/>
        <v>0.15600023847846067</v>
      </c>
      <c r="F52" s="42">
        <f ca="1">ROUND(_xlfn.NORM.INV(E52,'Inputs and Outputs'!C$15,'Inputs and Outputs'!C$16),0)</f>
        <v>95</v>
      </c>
      <c r="G52" s="42">
        <v>103</v>
      </c>
      <c r="H52" s="42">
        <f t="shared" ca="1" si="2"/>
        <v>95</v>
      </c>
      <c r="I52" s="42">
        <f ca="1">IF(H52&gt;'Inputs and Outputs'!C$7,H52-'Inputs and Outputs'!C$7,0)</f>
        <v>0</v>
      </c>
      <c r="J52" s="43">
        <f ca="1">(H52*'Inputs and Outputs'!C$8)-(I52*'Inputs and Outputs'!C$9)</f>
        <v>3800</v>
      </c>
      <c r="M52" s="44">
        <v>51</v>
      </c>
      <c r="N52" s="42" t="s">
        <v>26</v>
      </c>
      <c r="O52" s="42">
        <f t="shared" ca="1" si="3"/>
        <v>0.35835424687944017</v>
      </c>
      <c r="P52" s="42">
        <f ca="1">VLOOKUP(O52,'Inputs and Outputs'!B$24:C$33,2)</f>
        <v>1</v>
      </c>
      <c r="Q52" s="42">
        <f t="shared" ca="1" si="4"/>
        <v>0.26076648336856945</v>
      </c>
      <c r="R52" s="42">
        <f ca="1">ROUND(_xlfn.NORM.INV(Q52,'Inputs and Outputs'!C$17,'Inputs and Outputs'!C$18),0)</f>
        <v>100</v>
      </c>
      <c r="S52" s="42">
        <v>103</v>
      </c>
      <c r="T52" s="42">
        <f t="shared" ca="1" si="5"/>
        <v>100</v>
      </c>
      <c r="U52" s="42">
        <f ca="1">IF(T52&gt;'Inputs and Outputs'!C$7,T52-'Inputs and Outputs'!C$7,0)</f>
        <v>0</v>
      </c>
      <c r="V52" s="43">
        <f ca="1">(T52*'Inputs and Outputs'!C$8)-(U52*'Inputs and Outputs'!C$9)</f>
        <v>4000</v>
      </c>
      <c r="Y52" s="44">
        <v>51</v>
      </c>
      <c r="Z52" s="42" t="s">
        <v>29</v>
      </c>
      <c r="AA52" s="42">
        <f t="shared" ca="1" si="6"/>
        <v>0.44044903770714594</v>
      </c>
      <c r="AB52" s="42">
        <f ca="1">VLOOKUP(AA52,'Inputs and Outputs'!B$24:C$33,2,TRUE)</f>
        <v>2</v>
      </c>
      <c r="AC52" s="42">
        <f t="shared" ca="1" si="7"/>
        <v>1.6801563657444452E-2</v>
      </c>
      <c r="AD52" s="42">
        <f ca="1">ROUND(_xlfn.NORM.INV(AC52,'Inputs and Outputs'!C$19,'Inputs and Outputs'!C$20),0)</f>
        <v>94</v>
      </c>
      <c r="AE52" s="42">
        <v>103</v>
      </c>
      <c r="AF52" s="42">
        <f t="shared" ca="1" si="8"/>
        <v>94</v>
      </c>
      <c r="AG52" s="42">
        <f ca="1">IF(AF52&gt;'Inputs and Outputs'!C$7,AF52-'Inputs and Outputs'!C$7,0)</f>
        <v>0</v>
      </c>
      <c r="AH52" s="43">
        <f ca="1">(AF52*'Inputs and Outputs'!C$8)-(AG52*'Inputs and Outputs'!C$10)</f>
        <v>3760</v>
      </c>
    </row>
    <row r="53" spans="1:34" x14ac:dyDescent="0.35">
      <c r="A53" s="44">
        <v>52</v>
      </c>
      <c r="B53" s="42" t="s">
        <v>24</v>
      </c>
      <c r="C53" s="42">
        <f t="shared" ca="1" si="0"/>
        <v>9.307354525441025E-2</v>
      </c>
      <c r="D53" s="42">
        <f ca="1">VLOOKUP(C53,'Inputs and Outputs'!B$24:C$33,2,TRUE)</f>
        <v>0</v>
      </c>
      <c r="E53" s="42">
        <f t="shared" ca="1" si="1"/>
        <v>0.49005450680801965</v>
      </c>
      <c r="F53" s="42">
        <f ca="1">ROUND(_xlfn.NORM.INV(E53,'Inputs and Outputs'!C$15,'Inputs and Outputs'!C$16),0)</f>
        <v>101</v>
      </c>
      <c r="G53" s="42">
        <v>103</v>
      </c>
      <c r="H53" s="42">
        <f t="shared" ca="1" si="2"/>
        <v>101</v>
      </c>
      <c r="I53" s="42">
        <f ca="1">IF(H53&gt;'Inputs and Outputs'!C$7,H53-'Inputs and Outputs'!C$7,0)</f>
        <v>1</v>
      </c>
      <c r="J53" s="43">
        <f ca="1">(H53*'Inputs and Outputs'!C$8)-(I53*'Inputs and Outputs'!C$9)</f>
        <v>4015</v>
      </c>
      <c r="M53" s="44">
        <v>52</v>
      </c>
      <c r="N53" s="42" t="s">
        <v>26</v>
      </c>
      <c r="O53" s="42">
        <f t="shared" ca="1" si="3"/>
        <v>0.93273089075157189</v>
      </c>
      <c r="P53" s="42">
        <f ca="1">VLOOKUP(O53,'Inputs and Outputs'!B$24:C$33,2)</f>
        <v>6</v>
      </c>
      <c r="Q53" s="42">
        <f t="shared" ca="1" si="4"/>
        <v>0.15685056794734054</v>
      </c>
      <c r="R53" s="42">
        <f ca="1">ROUND(_xlfn.NORM.INV(Q53,'Inputs and Outputs'!C$17,'Inputs and Outputs'!C$18),0)</f>
        <v>98</v>
      </c>
      <c r="S53" s="42">
        <v>103</v>
      </c>
      <c r="T53" s="42">
        <f t="shared" ca="1" si="5"/>
        <v>98</v>
      </c>
      <c r="U53" s="42">
        <f ca="1">IF(T53&gt;'Inputs and Outputs'!C$7,T53-'Inputs and Outputs'!C$7,0)</f>
        <v>0</v>
      </c>
      <c r="V53" s="43">
        <f ca="1">(T53*'Inputs and Outputs'!C$8)-(U53*'Inputs and Outputs'!C$9)</f>
        <v>3920</v>
      </c>
      <c r="Y53" s="44">
        <v>52</v>
      </c>
      <c r="Z53" s="42" t="s">
        <v>29</v>
      </c>
      <c r="AA53" s="42">
        <f t="shared" ca="1" si="6"/>
        <v>1.8063660086382716E-2</v>
      </c>
      <c r="AB53" s="42">
        <f ca="1">VLOOKUP(AA53,'Inputs and Outputs'!B$24:C$33,2,TRUE)</f>
        <v>0</v>
      </c>
      <c r="AC53" s="42">
        <f t="shared" ca="1" si="7"/>
        <v>0.50802338160568306</v>
      </c>
      <c r="AD53" s="42">
        <f ca="1">ROUND(_xlfn.NORM.INV(AC53,'Inputs and Outputs'!C$19,'Inputs and Outputs'!C$20),0)</f>
        <v>105</v>
      </c>
      <c r="AE53" s="42">
        <v>103</v>
      </c>
      <c r="AF53" s="42">
        <f t="shared" ca="1" si="8"/>
        <v>103</v>
      </c>
      <c r="AG53" s="42">
        <f ca="1">IF(AF53&gt;'Inputs and Outputs'!C$7,AF53-'Inputs and Outputs'!C$7,0)</f>
        <v>3</v>
      </c>
      <c r="AH53" s="43">
        <f ca="1">(AF53*'Inputs and Outputs'!C$8)-(AG53*'Inputs and Outputs'!C$10)</f>
        <v>3520</v>
      </c>
    </row>
    <row r="54" spans="1:34" x14ac:dyDescent="0.35">
      <c r="A54" s="44">
        <v>53</v>
      </c>
      <c r="B54" s="42" t="s">
        <v>24</v>
      </c>
      <c r="C54" s="42">
        <f t="shared" ca="1" si="0"/>
        <v>0.13659434456611663</v>
      </c>
      <c r="D54" s="42">
        <f ca="1">VLOOKUP(C54,'Inputs and Outputs'!B$24:C$33,2,TRUE)</f>
        <v>0</v>
      </c>
      <c r="E54" s="42">
        <f t="shared" ca="1" si="1"/>
        <v>0.28811569795667746</v>
      </c>
      <c r="F54" s="42">
        <f ca="1">ROUND(_xlfn.NORM.INV(E54,'Inputs and Outputs'!C$15,'Inputs and Outputs'!C$16),0)</f>
        <v>98</v>
      </c>
      <c r="G54" s="42">
        <v>103</v>
      </c>
      <c r="H54" s="42">
        <f t="shared" ca="1" si="2"/>
        <v>98</v>
      </c>
      <c r="I54" s="42">
        <f ca="1">IF(H54&gt;'Inputs and Outputs'!C$7,H54-'Inputs and Outputs'!C$7,0)</f>
        <v>0</v>
      </c>
      <c r="J54" s="43">
        <f ca="1">(H54*'Inputs and Outputs'!C$8)-(I54*'Inputs and Outputs'!C$9)</f>
        <v>3920</v>
      </c>
      <c r="M54" s="44">
        <v>53</v>
      </c>
      <c r="N54" s="42" t="s">
        <v>26</v>
      </c>
      <c r="O54" s="42">
        <f t="shared" ca="1" si="3"/>
        <v>0.11887613814746389</v>
      </c>
      <c r="P54" s="42">
        <f ca="1">VLOOKUP(O54,'Inputs and Outputs'!B$24:C$33,2)</f>
        <v>0</v>
      </c>
      <c r="Q54" s="42">
        <f t="shared" ca="1" si="4"/>
        <v>0.29612097397556658</v>
      </c>
      <c r="R54" s="42">
        <f ca="1">ROUND(_xlfn.NORM.INV(Q54,'Inputs and Outputs'!C$17,'Inputs and Outputs'!C$18),0)</f>
        <v>100</v>
      </c>
      <c r="S54" s="42">
        <v>103</v>
      </c>
      <c r="T54" s="42">
        <f t="shared" ca="1" si="5"/>
        <v>100</v>
      </c>
      <c r="U54" s="42">
        <f ca="1">IF(T54&gt;'Inputs and Outputs'!C$7,T54-'Inputs and Outputs'!C$7,0)</f>
        <v>0</v>
      </c>
      <c r="V54" s="43">
        <f ca="1">(T54*'Inputs and Outputs'!C$8)-(U54*'Inputs and Outputs'!C$9)</f>
        <v>4000</v>
      </c>
      <c r="Y54" s="44">
        <v>53</v>
      </c>
      <c r="Z54" s="42" t="s">
        <v>29</v>
      </c>
      <c r="AA54" s="42">
        <f t="shared" ca="1" si="6"/>
        <v>0.93342075344825182</v>
      </c>
      <c r="AB54" s="42">
        <f ca="1">VLOOKUP(AA54,'Inputs and Outputs'!B$24:C$33,2,TRUE)</f>
        <v>6</v>
      </c>
      <c r="AC54" s="42">
        <f t="shared" ca="1" si="7"/>
        <v>0.17152982545886064</v>
      </c>
      <c r="AD54" s="42">
        <f ca="1">ROUND(_xlfn.NORM.INV(AC54,'Inputs and Outputs'!C$19,'Inputs and Outputs'!C$20),0)</f>
        <v>100</v>
      </c>
      <c r="AE54" s="42">
        <v>103</v>
      </c>
      <c r="AF54" s="42">
        <f t="shared" ca="1" si="8"/>
        <v>100</v>
      </c>
      <c r="AG54" s="42">
        <f ca="1">IF(AF54&gt;'Inputs and Outputs'!C$7,AF54-'Inputs and Outputs'!C$7,0)</f>
        <v>0</v>
      </c>
      <c r="AH54" s="43">
        <f ca="1">(AF54*'Inputs and Outputs'!C$8)-(AG54*'Inputs and Outputs'!C$10)</f>
        <v>4000</v>
      </c>
    </row>
    <row r="55" spans="1:34" x14ac:dyDescent="0.35">
      <c r="A55" s="44">
        <v>54</v>
      </c>
      <c r="B55" s="42" t="s">
        <v>24</v>
      </c>
      <c r="C55" s="42">
        <f t="shared" ca="1" si="0"/>
        <v>0.80755042512738739</v>
      </c>
      <c r="D55" s="42">
        <f ca="1">VLOOKUP(C55,'Inputs and Outputs'!B$24:C$33,2,TRUE)</f>
        <v>4</v>
      </c>
      <c r="E55" s="42">
        <f t="shared" ca="1" si="1"/>
        <v>0.92544470679107516</v>
      </c>
      <c r="F55" s="42">
        <f ca="1">ROUND(_xlfn.NORM.INV(E55,'Inputs and Outputs'!C$15,'Inputs and Outputs'!C$16),0)</f>
        <v>110</v>
      </c>
      <c r="G55" s="42">
        <v>103</v>
      </c>
      <c r="H55" s="42">
        <f t="shared" ca="1" si="2"/>
        <v>103</v>
      </c>
      <c r="I55" s="42">
        <f ca="1">IF(H55&gt;'Inputs and Outputs'!C$7,H55-'Inputs and Outputs'!C$7,0)</f>
        <v>3</v>
      </c>
      <c r="J55" s="43">
        <f ca="1">(H55*'Inputs and Outputs'!C$8)-(I55*'Inputs and Outputs'!C$9)</f>
        <v>4045</v>
      </c>
      <c r="M55" s="44">
        <v>54</v>
      </c>
      <c r="N55" s="42" t="s">
        <v>26</v>
      </c>
      <c r="O55" s="42">
        <f t="shared" ca="1" si="3"/>
        <v>4.1139908430883554E-2</v>
      </c>
      <c r="P55" s="42">
        <f ca="1">VLOOKUP(O55,'Inputs and Outputs'!B$24:C$33,2)</f>
        <v>0</v>
      </c>
      <c r="Q55" s="42">
        <f t="shared" ca="1" si="4"/>
        <v>2.8094681244890785E-2</v>
      </c>
      <c r="R55" s="42">
        <f ca="1">ROUND(_xlfn.NORM.INV(Q55,'Inputs and Outputs'!C$17,'Inputs and Outputs'!C$18),0)</f>
        <v>93</v>
      </c>
      <c r="S55" s="42">
        <v>103</v>
      </c>
      <c r="T55" s="42">
        <f t="shared" ca="1" si="5"/>
        <v>93</v>
      </c>
      <c r="U55" s="42">
        <f ca="1">IF(T55&gt;'Inputs and Outputs'!C$7,T55-'Inputs and Outputs'!C$7,0)</f>
        <v>0</v>
      </c>
      <c r="V55" s="43">
        <f ca="1">(T55*'Inputs and Outputs'!C$8)-(U55*'Inputs and Outputs'!C$9)</f>
        <v>3720</v>
      </c>
      <c r="Y55" s="44">
        <v>54</v>
      </c>
      <c r="Z55" s="42" t="s">
        <v>29</v>
      </c>
      <c r="AA55" s="42">
        <f t="shared" ca="1" si="6"/>
        <v>0.63428623755725544</v>
      </c>
      <c r="AB55" s="42">
        <f ca="1">VLOOKUP(AA55,'Inputs and Outputs'!B$24:C$33,2,TRUE)</f>
        <v>3</v>
      </c>
      <c r="AC55" s="42">
        <f t="shared" ca="1" si="7"/>
        <v>0.55152186172637052</v>
      </c>
      <c r="AD55" s="42">
        <f ca="1">ROUND(_xlfn.NORM.INV(AC55,'Inputs and Outputs'!C$19,'Inputs and Outputs'!C$20),0)</f>
        <v>106</v>
      </c>
      <c r="AE55" s="42">
        <v>103</v>
      </c>
      <c r="AF55" s="42">
        <f t="shared" ca="1" si="8"/>
        <v>103</v>
      </c>
      <c r="AG55" s="42">
        <f ca="1">IF(AF55&gt;'Inputs and Outputs'!C$7,AF55-'Inputs and Outputs'!C$7,0)</f>
        <v>3</v>
      </c>
      <c r="AH55" s="43">
        <f ca="1">(AF55*'Inputs and Outputs'!C$8)-(AG55*'Inputs and Outputs'!C$10)</f>
        <v>3520</v>
      </c>
    </row>
    <row r="56" spans="1:34" x14ac:dyDescent="0.35">
      <c r="A56" s="44">
        <v>55</v>
      </c>
      <c r="B56" s="42" t="s">
        <v>24</v>
      </c>
      <c r="C56" s="42">
        <f t="shared" ca="1" si="0"/>
        <v>0.83757563170301919</v>
      </c>
      <c r="D56" s="42">
        <f ca="1">VLOOKUP(C56,'Inputs and Outputs'!B$24:C$33,2,TRUE)</f>
        <v>4</v>
      </c>
      <c r="E56" s="42">
        <f t="shared" ca="1" si="1"/>
        <v>0.2173015568738389</v>
      </c>
      <c r="F56" s="42">
        <f ca="1">ROUND(_xlfn.NORM.INV(E56,'Inputs and Outputs'!C$15,'Inputs and Outputs'!C$16),0)</f>
        <v>96</v>
      </c>
      <c r="G56" s="42">
        <v>103</v>
      </c>
      <c r="H56" s="42">
        <f t="shared" ca="1" si="2"/>
        <v>96</v>
      </c>
      <c r="I56" s="42">
        <f ca="1">IF(H56&gt;'Inputs and Outputs'!C$7,H56-'Inputs and Outputs'!C$7,0)</f>
        <v>0</v>
      </c>
      <c r="J56" s="43">
        <f ca="1">(H56*'Inputs and Outputs'!C$8)-(I56*'Inputs and Outputs'!C$9)</f>
        <v>3840</v>
      </c>
      <c r="M56" s="44">
        <v>55</v>
      </c>
      <c r="N56" s="42" t="s">
        <v>26</v>
      </c>
      <c r="O56" s="42">
        <f t="shared" ca="1" si="3"/>
        <v>4.5616570470102369E-2</v>
      </c>
      <c r="P56" s="42">
        <f ca="1">VLOOKUP(O56,'Inputs and Outputs'!B$24:C$33,2)</f>
        <v>0</v>
      </c>
      <c r="Q56" s="42">
        <f t="shared" ca="1" si="4"/>
        <v>0.37170456592090173</v>
      </c>
      <c r="R56" s="42">
        <f ca="1">ROUND(_xlfn.NORM.INV(Q56,'Inputs and Outputs'!C$17,'Inputs and Outputs'!C$18),0)</f>
        <v>101</v>
      </c>
      <c r="S56" s="42">
        <v>103</v>
      </c>
      <c r="T56" s="42">
        <f t="shared" ca="1" si="5"/>
        <v>101</v>
      </c>
      <c r="U56" s="42">
        <f ca="1">IF(T56&gt;'Inputs and Outputs'!C$7,T56-'Inputs and Outputs'!C$7,0)</f>
        <v>1</v>
      </c>
      <c r="V56" s="43">
        <f ca="1">(T56*'Inputs and Outputs'!C$8)-(U56*'Inputs and Outputs'!C$9)</f>
        <v>4015</v>
      </c>
      <c r="Y56" s="44">
        <v>55</v>
      </c>
      <c r="Z56" s="42" t="s">
        <v>29</v>
      </c>
      <c r="AA56" s="42">
        <f t="shared" ca="1" si="6"/>
        <v>0.73305788098027591</v>
      </c>
      <c r="AB56" s="42">
        <f ca="1">VLOOKUP(AA56,'Inputs and Outputs'!B$24:C$33,2,TRUE)</f>
        <v>3</v>
      </c>
      <c r="AC56" s="42">
        <f t="shared" ca="1" si="7"/>
        <v>0.235131157816443</v>
      </c>
      <c r="AD56" s="42">
        <f ca="1">ROUND(_xlfn.NORM.INV(AC56,'Inputs and Outputs'!C$19,'Inputs and Outputs'!C$20),0)</f>
        <v>101</v>
      </c>
      <c r="AE56" s="42">
        <v>103</v>
      </c>
      <c r="AF56" s="42">
        <f t="shared" ca="1" si="8"/>
        <v>101</v>
      </c>
      <c r="AG56" s="42">
        <f ca="1">IF(AF56&gt;'Inputs and Outputs'!C$7,AF56-'Inputs and Outputs'!C$7,0)</f>
        <v>1</v>
      </c>
      <c r="AH56" s="43">
        <f ca="1">(AF56*'Inputs and Outputs'!C$8)-(AG56*'Inputs and Outputs'!C$10)</f>
        <v>3840</v>
      </c>
    </row>
    <row r="57" spans="1:34" x14ac:dyDescent="0.35">
      <c r="A57" s="44">
        <v>56</v>
      </c>
      <c r="B57" s="42" t="s">
        <v>24</v>
      </c>
      <c r="C57" s="42">
        <f t="shared" ca="1" si="0"/>
        <v>0.48043660584255765</v>
      </c>
      <c r="D57" s="42">
        <f ca="1">VLOOKUP(C57,'Inputs and Outputs'!B$24:C$33,2,TRUE)</f>
        <v>2</v>
      </c>
      <c r="E57" s="42">
        <f t="shared" ca="1" si="1"/>
        <v>0.10197671333878378</v>
      </c>
      <c r="F57" s="42">
        <f ca="1">ROUND(_xlfn.NORM.INV(E57,'Inputs and Outputs'!C$15,'Inputs and Outputs'!C$16),0)</f>
        <v>93</v>
      </c>
      <c r="G57" s="42">
        <v>103</v>
      </c>
      <c r="H57" s="42">
        <f t="shared" ca="1" si="2"/>
        <v>93</v>
      </c>
      <c r="I57" s="42">
        <f ca="1">IF(H57&gt;'Inputs and Outputs'!C$7,H57-'Inputs and Outputs'!C$7,0)</f>
        <v>0</v>
      </c>
      <c r="J57" s="43">
        <f ca="1">(H57*'Inputs and Outputs'!C$8)-(I57*'Inputs and Outputs'!C$9)</f>
        <v>3720</v>
      </c>
      <c r="M57" s="44">
        <v>56</v>
      </c>
      <c r="N57" s="42" t="s">
        <v>26</v>
      </c>
      <c r="O57" s="42">
        <f t="shared" ca="1" si="3"/>
        <v>0.52656643054732333</v>
      </c>
      <c r="P57" s="42">
        <f ca="1">VLOOKUP(O57,'Inputs and Outputs'!B$24:C$33,2)</f>
        <v>2</v>
      </c>
      <c r="Q57" s="42">
        <f t="shared" ca="1" si="4"/>
        <v>0.10047746139876435</v>
      </c>
      <c r="R57" s="42">
        <f ca="1">ROUND(_xlfn.NORM.INV(Q57,'Inputs and Outputs'!C$17,'Inputs and Outputs'!C$18),0)</f>
        <v>97</v>
      </c>
      <c r="S57" s="42">
        <v>103</v>
      </c>
      <c r="T57" s="42">
        <f t="shared" ca="1" si="5"/>
        <v>97</v>
      </c>
      <c r="U57" s="42">
        <f ca="1">IF(T57&gt;'Inputs and Outputs'!C$7,T57-'Inputs and Outputs'!C$7,0)</f>
        <v>0</v>
      </c>
      <c r="V57" s="43">
        <f ca="1">(T57*'Inputs and Outputs'!C$8)-(U57*'Inputs and Outputs'!C$9)</f>
        <v>3880</v>
      </c>
      <c r="Y57" s="44">
        <v>56</v>
      </c>
      <c r="Z57" s="42" t="s">
        <v>29</v>
      </c>
      <c r="AA57" s="42">
        <f t="shared" ca="1" si="6"/>
        <v>0.44355335804520324</v>
      </c>
      <c r="AB57" s="42">
        <f ca="1">VLOOKUP(AA57,'Inputs and Outputs'!B$24:C$33,2,TRUE)</f>
        <v>2</v>
      </c>
      <c r="AC57" s="42">
        <f t="shared" ca="1" si="7"/>
        <v>0.86889637965216437</v>
      </c>
      <c r="AD57" s="42">
        <f ca="1">ROUND(_xlfn.NORM.INV(AC57,'Inputs and Outputs'!C$19,'Inputs and Outputs'!C$20),0)</f>
        <v>111</v>
      </c>
      <c r="AE57" s="42">
        <v>103</v>
      </c>
      <c r="AF57" s="42">
        <f t="shared" ca="1" si="8"/>
        <v>103</v>
      </c>
      <c r="AG57" s="42">
        <f ca="1">IF(AF57&gt;'Inputs and Outputs'!C$7,AF57-'Inputs and Outputs'!C$7,0)</f>
        <v>3</v>
      </c>
      <c r="AH57" s="43">
        <f ca="1">(AF57*'Inputs and Outputs'!C$8)-(AG57*'Inputs and Outputs'!C$10)</f>
        <v>3520</v>
      </c>
    </row>
    <row r="58" spans="1:34" x14ac:dyDescent="0.35">
      <c r="A58" s="44">
        <v>57</v>
      </c>
      <c r="B58" s="42" t="s">
        <v>24</v>
      </c>
      <c r="C58" s="42">
        <f t="shared" ca="1" si="0"/>
        <v>0.32791772327006108</v>
      </c>
      <c r="D58" s="42">
        <f ca="1">VLOOKUP(C58,'Inputs and Outputs'!B$24:C$33,2,TRUE)</f>
        <v>1</v>
      </c>
      <c r="E58" s="42">
        <f t="shared" ca="1" si="1"/>
        <v>9.5756011588559398E-2</v>
      </c>
      <c r="F58" s="42">
        <f ca="1">ROUND(_xlfn.NORM.INV(E58,'Inputs and Outputs'!C$15,'Inputs and Outputs'!C$16),0)</f>
        <v>93</v>
      </c>
      <c r="G58" s="42">
        <v>103</v>
      </c>
      <c r="H58" s="42">
        <f t="shared" ca="1" si="2"/>
        <v>93</v>
      </c>
      <c r="I58" s="42">
        <f ca="1">IF(H58&gt;'Inputs and Outputs'!C$7,H58-'Inputs and Outputs'!C$7,0)</f>
        <v>0</v>
      </c>
      <c r="J58" s="43">
        <f ca="1">(H58*'Inputs and Outputs'!C$8)-(I58*'Inputs and Outputs'!C$9)</f>
        <v>3720</v>
      </c>
      <c r="M58" s="44">
        <v>57</v>
      </c>
      <c r="N58" s="42" t="s">
        <v>26</v>
      </c>
      <c r="O58" s="42">
        <f t="shared" ca="1" si="3"/>
        <v>0.28871011967826921</v>
      </c>
      <c r="P58" s="42">
        <f ca="1">VLOOKUP(O58,'Inputs and Outputs'!B$24:C$33,2)</f>
        <v>1</v>
      </c>
      <c r="Q58" s="42">
        <f t="shared" ca="1" si="4"/>
        <v>0.27754791846516536</v>
      </c>
      <c r="R58" s="42">
        <f ca="1">ROUND(_xlfn.NORM.INV(Q58,'Inputs and Outputs'!C$17,'Inputs and Outputs'!C$18),0)</f>
        <v>100</v>
      </c>
      <c r="S58" s="42">
        <v>103</v>
      </c>
      <c r="T58" s="42">
        <f t="shared" ca="1" si="5"/>
        <v>100</v>
      </c>
      <c r="U58" s="42">
        <f ca="1">IF(T58&gt;'Inputs and Outputs'!C$7,T58-'Inputs and Outputs'!C$7,0)</f>
        <v>0</v>
      </c>
      <c r="V58" s="43">
        <f ca="1">(T58*'Inputs and Outputs'!C$8)-(U58*'Inputs and Outputs'!C$9)</f>
        <v>4000</v>
      </c>
      <c r="Y58" s="44">
        <v>57</v>
      </c>
      <c r="Z58" s="42" t="s">
        <v>29</v>
      </c>
      <c r="AA58" s="42">
        <f t="shared" ca="1" si="6"/>
        <v>0.45538392997917343</v>
      </c>
      <c r="AB58" s="42">
        <f ca="1">VLOOKUP(AA58,'Inputs and Outputs'!B$24:C$33,2,TRUE)</f>
        <v>2</v>
      </c>
      <c r="AC58" s="42">
        <f t="shared" ca="1" si="7"/>
        <v>0.22432601668784269</v>
      </c>
      <c r="AD58" s="42">
        <f ca="1">ROUND(_xlfn.NORM.INV(AC58,'Inputs and Outputs'!C$19,'Inputs and Outputs'!C$20),0)</f>
        <v>101</v>
      </c>
      <c r="AE58" s="42">
        <v>103</v>
      </c>
      <c r="AF58" s="42">
        <f t="shared" ca="1" si="8"/>
        <v>101</v>
      </c>
      <c r="AG58" s="42">
        <f ca="1">IF(AF58&gt;'Inputs and Outputs'!C$7,AF58-'Inputs and Outputs'!C$7,0)</f>
        <v>1</v>
      </c>
      <c r="AH58" s="43">
        <f ca="1">(AF58*'Inputs and Outputs'!C$8)-(AG58*'Inputs and Outputs'!C$10)</f>
        <v>3840</v>
      </c>
    </row>
    <row r="59" spans="1:34" x14ac:dyDescent="0.35">
      <c r="A59" s="44">
        <v>58</v>
      </c>
      <c r="B59" s="42" t="s">
        <v>24</v>
      </c>
      <c r="C59" s="42">
        <f t="shared" ca="1" si="0"/>
        <v>0.80435015274301724</v>
      </c>
      <c r="D59" s="42">
        <f ca="1">VLOOKUP(C59,'Inputs and Outputs'!B$24:C$33,2,TRUE)</f>
        <v>4</v>
      </c>
      <c r="E59" s="42">
        <f t="shared" ca="1" si="1"/>
        <v>0.46358046495150351</v>
      </c>
      <c r="F59" s="42">
        <f ca="1">ROUND(_xlfn.NORM.INV(E59,'Inputs and Outputs'!C$15,'Inputs and Outputs'!C$16),0)</f>
        <v>100</v>
      </c>
      <c r="G59" s="42">
        <v>103</v>
      </c>
      <c r="H59" s="42">
        <f t="shared" ca="1" si="2"/>
        <v>100</v>
      </c>
      <c r="I59" s="42">
        <f ca="1">IF(H59&gt;'Inputs and Outputs'!C$7,H59-'Inputs and Outputs'!C$7,0)</f>
        <v>0</v>
      </c>
      <c r="J59" s="43">
        <f ca="1">(H59*'Inputs and Outputs'!C$8)-(I59*'Inputs and Outputs'!C$9)</f>
        <v>4000</v>
      </c>
      <c r="M59" s="44">
        <v>58</v>
      </c>
      <c r="N59" s="42" t="s">
        <v>26</v>
      </c>
      <c r="O59" s="42">
        <f t="shared" ca="1" si="3"/>
        <v>0.77810284493678417</v>
      </c>
      <c r="P59" s="42">
        <f ca="1">VLOOKUP(O59,'Inputs and Outputs'!B$24:C$33,2)</f>
        <v>4</v>
      </c>
      <c r="Q59" s="42">
        <f t="shared" ca="1" si="4"/>
        <v>0.71507460673512968</v>
      </c>
      <c r="R59" s="42">
        <f ca="1">ROUND(_xlfn.NORM.INV(Q59,'Inputs and Outputs'!C$17,'Inputs and Outputs'!C$18),0)</f>
        <v>106</v>
      </c>
      <c r="S59" s="42">
        <v>103</v>
      </c>
      <c r="T59" s="42">
        <f t="shared" ca="1" si="5"/>
        <v>103</v>
      </c>
      <c r="U59" s="42">
        <f ca="1">IF(T59&gt;'Inputs and Outputs'!C$7,T59-'Inputs and Outputs'!C$7,0)</f>
        <v>3</v>
      </c>
      <c r="V59" s="43">
        <f ca="1">(T59*'Inputs and Outputs'!C$8)-(U59*'Inputs and Outputs'!C$9)</f>
        <v>4045</v>
      </c>
      <c r="Y59" s="44">
        <v>58</v>
      </c>
      <c r="Z59" s="42" t="s">
        <v>29</v>
      </c>
      <c r="AA59" s="42">
        <f t="shared" ca="1" si="6"/>
        <v>0.69329623652407102</v>
      </c>
      <c r="AB59" s="42">
        <f ca="1">VLOOKUP(AA59,'Inputs and Outputs'!B$24:C$33,2,TRUE)</f>
        <v>3</v>
      </c>
      <c r="AC59" s="42">
        <f t="shared" ca="1" si="7"/>
        <v>0.10145076328737179</v>
      </c>
      <c r="AD59" s="42">
        <f ca="1">ROUND(_xlfn.NORM.INV(AC59,'Inputs and Outputs'!C$19,'Inputs and Outputs'!C$20),0)</f>
        <v>99</v>
      </c>
      <c r="AE59" s="42">
        <v>103</v>
      </c>
      <c r="AF59" s="42">
        <f t="shared" ca="1" si="8"/>
        <v>99</v>
      </c>
      <c r="AG59" s="42">
        <f ca="1">IF(AF59&gt;'Inputs and Outputs'!C$7,AF59-'Inputs and Outputs'!C$7,0)</f>
        <v>0</v>
      </c>
      <c r="AH59" s="43">
        <f ca="1">(AF59*'Inputs and Outputs'!C$8)-(AG59*'Inputs and Outputs'!C$10)</f>
        <v>3960</v>
      </c>
    </row>
    <row r="60" spans="1:34" x14ac:dyDescent="0.35">
      <c r="A60" s="44">
        <v>59</v>
      </c>
      <c r="B60" s="42" t="s">
        <v>24</v>
      </c>
      <c r="C60" s="42">
        <f t="shared" ca="1" si="0"/>
        <v>0.13038977176181643</v>
      </c>
      <c r="D60" s="42">
        <f ca="1">VLOOKUP(C60,'Inputs and Outputs'!B$24:C$33,2,TRUE)</f>
        <v>0</v>
      </c>
      <c r="E60" s="42">
        <f t="shared" ca="1" si="1"/>
        <v>2.5380516114621443E-3</v>
      </c>
      <c r="F60" s="42">
        <f ca="1">ROUND(_xlfn.NORM.INV(E60,'Inputs and Outputs'!C$15,'Inputs and Outputs'!C$16),0)</f>
        <v>84</v>
      </c>
      <c r="G60" s="42">
        <v>103</v>
      </c>
      <c r="H60" s="42">
        <f t="shared" ca="1" si="2"/>
        <v>84</v>
      </c>
      <c r="I60" s="42">
        <f ca="1">IF(H60&gt;'Inputs and Outputs'!C$7,H60-'Inputs and Outputs'!C$7,0)</f>
        <v>0</v>
      </c>
      <c r="J60" s="43">
        <f ca="1">(H60*'Inputs and Outputs'!C$8)-(I60*'Inputs and Outputs'!C$9)</f>
        <v>3360</v>
      </c>
      <c r="M60" s="44">
        <v>59</v>
      </c>
      <c r="N60" s="42" t="s">
        <v>26</v>
      </c>
      <c r="O60" s="42">
        <f t="shared" ca="1" si="3"/>
        <v>0.82708557768571545</v>
      </c>
      <c r="P60" s="42">
        <f ca="1">VLOOKUP(O60,'Inputs and Outputs'!B$24:C$33,2)</f>
        <v>4</v>
      </c>
      <c r="Q60" s="42">
        <f t="shared" ca="1" si="4"/>
        <v>0.91567821469300092</v>
      </c>
      <c r="R60" s="42">
        <f ca="1">ROUND(_xlfn.NORM.INV(Q60,'Inputs and Outputs'!C$17,'Inputs and Outputs'!C$18),0)</f>
        <v>110</v>
      </c>
      <c r="S60" s="42">
        <v>103</v>
      </c>
      <c r="T60" s="42">
        <f t="shared" ca="1" si="5"/>
        <v>103</v>
      </c>
      <c r="U60" s="42">
        <f ca="1">IF(T60&gt;'Inputs and Outputs'!C$7,T60-'Inputs and Outputs'!C$7,0)</f>
        <v>3</v>
      </c>
      <c r="V60" s="43">
        <f ca="1">(T60*'Inputs and Outputs'!C$8)-(U60*'Inputs and Outputs'!C$9)</f>
        <v>4045</v>
      </c>
      <c r="Y60" s="44">
        <v>59</v>
      </c>
      <c r="Z60" s="42" t="s">
        <v>29</v>
      </c>
      <c r="AA60" s="42">
        <f t="shared" ca="1" si="6"/>
        <v>0.15007544087762958</v>
      </c>
      <c r="AB60" s="42">
        <f ca="1">VLOOKUP(AA60,'Inputs and Outputs'!B$24:C$33,2,TRUE)</f>
        <v>0</v>
      </c>
      <c r="AC60" s="42">
        <f t="shared" ca="1" si="7"/>
        <v>0.70217337846675476</v>
      </c>
      <c r="AD60" s="42">
        <f ca="1">ROUND(_xlfn.NORM.INV(AC60,'Inputs and Outputs'!C$19,'Inputs and Outputs'!C$20),0)</f>
        <v>108</v>
      </c>
      <c r="AE60" s="42">
        <v>103</v>
      </c>
      <c r="AF60" s="42">
        <f t="shared" ca="1" si="8"/>
        <v>103</v>
      </c>
      <c r="AG60" s="42">
        <f ca="1">IF(AF60&gt;'Inputs and Outputs'!C$7,AF60-'Inputs and Outputs'!C$7,0)</f>
        <v>3</v>
      </c>
      <c r="AH60" s="43">
        <f ca="1">(AF60*'Inputs and Outputs'!C$8)-(AG60*'Inputs and Outputs'!C$10)</f>
        <v>3520</v>
      </c>
    </row>
    <row r="61" spans="1:34" x14ac:dyDescent="0.35">
      <c r="A61" s="44">
        <v>60</v>
      </c>
      <c r="B61" s="42" t="s">
        <v>24</v>
      </c>
      <c r="C61" s="42">
        <f t="shared" ca="1" si="0"/>
        <v>0.15582376043624935</v>
      </c>
      <c r="D61" s="42">
        <f ca="1">VLOOKUP(C61,'Inputs and Outputs'!B$24:C$33,2,TRUE)</f>
        <v>0</v>
      </c>
      <c r="E61" s="42">
        <f t="shared" ca="1" si="1"/>
        <v>1.2595678444244918E-3</v>
      </c>
      <c r="F61" s="42">
        <f ca="1">ROUND(_xlfn.NORM.INV(E61,'Inputs and Outputs'!C$15,'Inputs and Outputs'!C$16),0)</f>
        <v>83</v>
      </c>
      <c r="G61" s="42">
        <v>103</v>
      </c>
      <c r="H61" s="42">
        <f t="shared" ca="1" si="2"/>
        <v>83</v>
      </c>
      <c r="I61" s="42">
        <f ca="1">IF(H61&gt;'Inputs and Outputs'!C$7,H61-'Inputs and Outputs'!C$7,0)</f>
        <v>0</v>
      </c>
      <c r="J61" s="43">
        <f ca="1">(H61*'Inputs and Outputs'!C$8)-(I61*'Inputs and Outputs'!C$9)</f>
        <v>3320</v>
      </c>
      <c r="M61" s="44">
        <v>60</v>
      </c>
      <c r="N61" s="42" t="s">
        <v>26</v>
      </c>
      <c r="O61" s="42">
        <f t="shared" ca="1" si="3"/>
        <v>0.43641167975776829</v>
      </c>
      <c r="P61" s="42">
        <f ca="1">VLOOKUP(O61,'Inputs and Outputs'!B$24:C$33,2)</f>
        <v>2</v>
      </c>
      <c r="Q61" s="42">
        <f t="shared" ca="1" si="4"/>
        <v>0.47089288489070147</v>
      </c>
      <c r="R61" s="42">
        <f ca="1">ROUND(_xlfn.NORM.INV(Q61,'Inputs and Outputs'!C$17,'Inputs and Outputs'!C$18),0)</f>
        <v>103</v>
      </c>
      <c r="S61" s="42">
        <v>103</v>
      </c>
      <c r="T61" s="42">
        <f t="shared" ca="1" si="5"/>
        <v>103</v>
      </c>
      <c r="U61" s="42">
        <f ca="1">IF(T61&gt;'Inputs and Outputs'!C$7,T61-'Inputs and Outputs'!C$7,0)</f>
        <v>3</v>
      </c>
      <c r="V61" s="43">
        <f ca="1">(T61*'Inputs and Outputs'!C$8)-(U61*'Inputs and Outputs'!C$9)</f>
        <v>4045</v>
      </c>
      <c r="Y61" s="44">
        <v>60</v>
      </c>
      <c r="Z61" s="42" t="s">
        <v>29</v>
      </c>
      <c r="AA61" s="42">
        <f t="shared" ca="1" si="6"/>
        <v>8.2189156826144583E-3</v>
      </c>
      <c r="AB61" s="42">
        <f ca="1">VLOOKUP(AA61,'Inputs and Outputs'!B$24:C$33,2,TRUE)</f>
        <v>0</v>
      </c>
      <c r="AC61" s="42">
        <f t="shared" ca="1" si="7"/>
        <v>0.78457924280408498</v>
      </c>
      <c r="AD61" s="42">
        <f ca="1">ROUND(_xlfn.NORM.INV(AC61,'Inputs and Outputs'!C$19,'Inputs and Outputs'!C$20),0)</f>
        <v>109</v>
      </c>
      <c r="AE61" s="42">
        <v>103</v>
      </c>
      <c r="AF61" s="42">
        <f t="shared" ca="1" si="8"/>
        <v>103</v>
      </c>
      <c r="AG61" s="42">
        <f ca="1">IF(AF61&gt;'Inputs and Outputs'!C$7,AF61-'Inputs and Outputs'!C$7,0)</f>
        <v>3</v>
      </c>
      <c r="AH61" s="43">
        <f ca="1">(AF61*'Inputs and Outputs'!C$8)-(AG61*'Inputs and Outputs'!C$10)</f>
        <v>3520</v>
      </c>
    </row>
    <row r="62" spans="1:34" x14ac:dyDescent="0.35">
      <c r="A62" s="44">
        <v>61</v>
      </c>
      <c r="B62" s="42" t="s">
        <v>24</v>
      </c>
      <c r="C62" s="42">
        <f t="shared" ca="1" si="0"/>
        <v>0.45147785002415031</v>
      </c>
      <c r="D62" s="42">
        <f ca="1">VLOOKUP(C62,'Inputs and Outputs'!B$24:C$33,2,TRUE)</f>
        <v>2</v>
      </c>
      <c r="E62" s="42">
        <f t="shared" ca="1" si="1"/>
        <v>0.54983891151683262</v>
      </c>
      <c r="F62" s="42">
        <f ca="1">ROUND(_xlfn.NORM.INV(E62,'Inputs and Outputs'!C$15,'Inputs and Outputs'!C$16),0)</f>
        <v>102</v>
      </c>
      <c r="G62" s="42">
        <v>103</v>
      </c>
      <c r="H62" s="42">
        <f t="shared" ca="1" si="2"/>
        <v>102</v>
      </c>
      <c r="I62" s="42">
        <f ca="1">IF(H62&gt;'Inputs and Outputs'!C$7,H62-'Inputs and Outputs'!C$7,0)</f>
        <v>2</v>
      </c>
      <c r="J62" s="43">
        <f ca="1">(H62*'Inputs and Outputs'!C$8)-(I62*'Inputs and Outputs'!C$9)</f>
        <v>4030</v>
      </c>
      <c r="M62" s="44">
        <v>61</v>
      </c>
      <c r="N62" s="42" t="s">
        <v>26</v>
      </c>
      <c r="O62" s="42">
        <f t="shared" ca="1" si="3"/>
        <v>2.948868390576187E-2</v>
      </c>
      <c r="P62" s="42">
        <f ca="1">VLOOKUP(O62,'Inputs and Outputs'!B$24:C$33,2)</f>
        <v>0</v>
      </c>
      <c r="Q62" s="42">
        <f t="shared" ca="1" si="4"/>
        <v>0.83275558762341295</v>
      </c>
      <c r="R62" s="42">
        <f ca="1">ROUND(_xlfn.NORM.INV(Q62,'Inputs and Outputs'!C$17,'Inputs and Outputs'!C$18),0)</f>
        <v>108</v>
      </c>
      <c r="S62" s="42">
        <v>103</v>
      </c>
      <c r="T62" s="42">
        <f t="shared" ca="1" si="5"/>
        <v>103</v>
      </c>
      <c r="U62" s="42">
        <f ca="1">IF(T62&gt;'Inputs and Outputs'!C$7,T62-'Inputs and Outputs'!C$7,0)</f>
        <v>3</v>
      </c>
      <c r="V62" s="43">
        <f ca="1">(T62*'Inputs and Outputs'!C$8)-(U62*'Inputs and Outputs'!C$9)</f>
        <v>4045</v>
      </c>
      <c r="Y62" s="44">
        <v>61</v>
      </c>
      <c r="Z62" s="42" t="s">
        <v>29</v>
      </c>
      <c r="AA62" s="42">
        <f t="shared" ca="1" si="6"/>
        <v>0.44987737679386475</v>
      </c>
      <c r="AB62" s="42">
        <f ca="1">VLOOKUP(AA62,'Inputs and Outputs'!B$24:C$33,2,TRUE)</f>
        <v>2</v>
      </c>
      <c r="AC62" s="42">
        <f t="shared" ca="1" si="7"/>
        <v>0.74231905383403507</v>
      </c>
      <c r="AD62" s="42">
        <f ca="1">ROUND(_xlfn.NORM.INV(AC62,'Inputs and Outputs'!C$19,'Inputs and Outputs'!C$20),0)</f>
        <v>108</v>
      </c>
      <c r="AE62" s="42">
        <v>103</v>
      </c>
      <c r="AF62" s="42">
        <f t="shared" ca="1" si="8"/>
        <v>103</v>
      </c>
      <c r="AG62" s="42">
        <f ca="1">IF(AF62&gt;'Inputs and Outputs'!C$7,AF62-'Inputs and Outputs'!C$7,0)</f>
        <v>3</v>
      </c>
      <c r="AH62" s="43">
        <f ca="1">(AF62*'Inputs and Outputs'!C$8)-(AG62*'Inputs and Outputs'!C$10)</f>
        <v>3520</v>
      </c>
    </row>
    <row r="63" spans="1:34" x14ac:dyDescent="0.35">
      <c r="A63" s="44">
        <v>62</v>
      </c>
      <c r="B63" s="42" t="s">
        <v>24</v>
      </c>
      <c r="C63" s="42">
        <f t="shared" ca="1" si="0"/>
        <v>0.80853802770545535</v>
      </c>
      <c r="D63" s="42">
        <f ca="1">VLOOKUP(C63,'Inputs and Outputs'!B$24:C$33,2,TRUE)</f>
        <v>4</v>
      </c>
      <c r="E63" s="42">
        <f t="shared" ca="1" si="1"/>
        <v>0.19234104023930487</v>
      </c>
      <c r="F63" s="42">
        <f ca="1">ROUND(_xlfn.NORM.INV(E63,'Inputs and Outputs'!C$15,'Inputs and Outputs'!C$16),0)</f>
        <v>96</v>
      </c>
      <c r="G63" s="42">
        <v>103</v>
      </c>
      <c r="H63" s="42">
        <f t="shared" ca="1" si="2"/>
        <v>96</v>
      </c>
      <c r="I63" s="42">
        <f ca="1">IF(H63&gt;'Inputs and Outputs'!C$7,H63-'Inputs and Outputs'!C$7,0)</f>
        <v>0</v>
      </c>
      <c r="J63" s="43">
        <f ca="1">(H63*'Inputs and Outputs'!C$8)-(I63*'Inputs and Outputs'!C$9)</f>
        <v>3840</v>
      </c>
      <c r="M63" s="44">
        <v>62</v>
      </c>
      <c r="N63" s="42" t="s">
        <v>26</v>
      </c>
      <c r="O63" s="42">
        <f t="shared" ca="1" si="3"/>
        <v>0.65363669110165845</v>
      </c>
      <c r="P63" s="42">
        <f ca="1">VLOOKUP(O63,'Inputs and Outputs'!B$24:C$33,2)</f>
        <v>3</v>
      </c>
      <c r="Q63" s="42">
        <f t="shared" ca="1" si="4"/>
        <v>0.73169455192374699</v>
      </c>
      <c r="R63" s="42">
        <f ca="1">ROUND(_xlfn.NORM.INV(Q63,'Inputs and Outputs'!C$17,'Inputs and Outputs'!C$18),0)</f>
        <v>106</v>
      </c>
      <c r="S63" s="42">
        <v>103</v>
      </c>
      <c r="T63" s="42">
        <f t="shared" ca="1" si="5"/>
        <v>103</v>
      </c>
      <c r="U63" s="42">
        <f ca="1">IF(T63&gt;'Inputs and Outputs'!C$7,T63-'Inputs and Outputs'!C$7,0)</f>
        <v>3</v>
      </c>
      <c r="V63" s="43">
        <f ca="1">(T63*'Inputs and Outputs'!C$8)-(U63*'Inputs and Outputs'!C$9)</f>
        <v>4045</v>
      </c>
      <c r="Y63" s="44">
        <v>62</v>
      </c>
      <c r="Z63" s="42" t="s">
        <v>29</v>
      </c>
      <c r="AA63" s="42">
        <f t="shared" ca="1" si="6"/>
        <v>0.96013625947922343</v>
      </c>
      <c r="AB63" s="42">
        <f ca="1">VLOOKUP(AA63,'Inputs and Outputs'!B$24:C$33,2,TRUE)</f>
        <v>6</v>
      </c>
      <c r="AC63" s="42">
        <f t="shared" ca="1" si="7"/>
        <v>0.15454923869721904</v>
      </c>
      <c r="AD63" s="42">
        <f ca="1">ROUND(_xlfn.NORM.INV(AC63,'Inputs and Outputs'!C$19,'Inputs and Outputs'!C$20),0)</f>
        <v>100</v>
      </c>
      <c r="AE63" s="42">
        <v>103</v>
      </c>
      <c r="AF63" s="42">
        <f t="shared" ca="1" si="8"/>
        <v>100</v>
      </c>
      <c r="AG63" s="42">
        <f ca="1">IF(AF63&gt;'Inputs and Outputs'!C$7,AF63-'Inputs and Outputs'!C$7,0)</f>
        <v>0</v>
      </c>
      <c r="AH63" s="43">
        <f ca="1">(AF63*'Inputs and Outputs'!C$8)-(AG63*'Inputs and Outputs'!C$10)</f>
        <v>4000</v>
      </c>
    </row>
    <row r="64" spans="1:34" x14ac:dyDescent="0.35">
      <c r="A64" s="44">
        <v>63</v>
      </c>
      <c r="B64" s="42" t="s">
        <v>24</v>
      </c>
      <c r="C64" s="42">
        <f t="shared" ca="1" si="0"/>
        <v>0.61126591245444195</v>
      </c>
      <c r="D64" s="42">
        <f ca="1">VLOOKUP(C64,'Inputs and Outputs'!B$24:C$33,2,TRUE)</f>
        <v>3</v>
      </c>
      <c r="E64" s="42">
        <f t="shared" ca="1" si="1"/>
        <v>0.22151451198624605</v>
      </c>
      <c r="F64" s="42">
        <f ca="1">ROUND(_xlfn.NORM.INV(E64,'Inputs and Outputs'!C$15,'Inputs and Outputs'!C$16),0)</f>
        <v>96</v>
      </c>
      <c r="G64" s="42">
        <v>103</v>
      </c>
      <c r="H64" s="42">
        <f t="shared" ca="1" si="2"/>
        <v>96</v>
      </c>
      <c r="I64" s="42">
        <f ca="1">IF(H64&gt;'Inputs and Outputs'!C$7,H64-'Inputs and Outputs'!C$7,0)</f>
        <v>0</v>
      </c>
      <c r="J64" s="43">
        <f ca="1">(H64*'Inputs and Outputs'!C$8)-(I64*'Inputs and Outputs'!C$9)</f>
        <v>3840</v>
      </c>
      <c r="M64" s="44">
        <v>63</v>
      </c>
      <c r="N64" s="42" t="s">
        <v>26</v>
      </c>
      <c r="O64" s="42">
        <f t="shared" ca="1" si="3"/>
        <v>9.9162364853494833E-2</v>
      </c>
      <c r="P64" s="42">
        <f ca="1">VLOOKUP(O64,'Inputs and Outputs'!B$24:C$33,2)</f>
        <v>0</v>
      </c>
      <c r="Q64" s="42">
        <f t="shared" ca="1" si="4"/>
        <v>0.33945391036406836</v>
      </c>
      <c r="R64" s="42">
        <f ca="1">ROUND(_xlfn.NORM.INV(Q64,'Inputs and Outputs'!C$17,'Inputs and Outputs'!C$18),0)</f>
        <v>101</v>
      </c>
      <c r="S64" s="42">
        <v>103</v>
      </c>
      <c r="T64" s="42">
        <f t="shared" ca="1" si="5"/>
        <v>101</v>
      </c>
      <c r="U64" s="42">
        <f ca="1">IF(T64&gt;'Inputs and Outputs'!C$7,T64-'Inputs and Outputs'!C$7,0)</f>
        <v>1</v>
      </c>
      <c r="V64" s="43">
        <f ca="1">(T64*'Inputs and Outputs'!C$8)-(U64*'Inputs and Outputs'!C$9)</f>
        <v>4015</v>
      </c>
      <c r="Y64" s="44">
        <v>63</v>
      </c>
      <c r="Z64" s="42" t="s">
        <v>29</v>
      </c>
      <c r="AA64" s="42">
        <f t="shared" ca="1" si="6"/>
        <v>0.50899177408530749</v>
      </c>
      <c r="AB64" s="42">
        <f ca="1">VLOOKUP(AA64,'Inputs and Outputs'!B$24:C$33,2,TRUE)</f>
        <v>2</v>
      </c>
      <c r="AC64" s="42">
        <f t="shared" ca="1" si="7"/>
        <v>0.96517894047703767</v>
      </c>
      <c r="AD64" s="42">
        <f ca="1">ROUND(_xlfn.NORM.INV(AC64,'Inputs and Outputs'!C$19,'Inputs and Outputs'!C$20),0)</f>
        <v>114</v>
      </c>
      <c r="AE64" s="42">
        <v>103</v>
      </c>
      <c r="AF64" s="42">
        <f t="shared" ca="1" si="8"/>
        <v>103</v>
      </c>
      <c r="AG64" s="42">
        <f ca="1">IF(AF64&gt;'Inputs and Outputs'!C$7,AF64-'Inputs and Outputs'!C$7,0)</f>
        <v>3</v>
      </c>
      <c r="AH64" s="43">
        <f ca="1">(AF64*'Inputs and Outputs'!C$8)-(AG64*'Inputs and Outputs'!C$10)</f>
        <v>3520</v>
      </c>
    </row>
    <row r="65" spans="1:34" x14ac:dyDescent="0.35">
      <c r="A65" s="44">
        <v>64</v>
      </c>
      <c r="B65" s="42" t="s">
        <v>24</v>
      </c>
      <c r="C65" s="42">
        <f t="shared" ca="1" si="0"/>
        <v>0.14647174939682828</v>
      </c>
      <c r="D65" s="42">
        <f ca="1">VLOOKUP(C65,'Inputs and Outputs'!B$24:C$33,2,TRUE)</f>
        <v>0</v>
      </c>
      <c r="E65" s="42">
        <f t="shared" ca="1" si="1"/>
        <v>0.72817710951203563</v>
      </c>
      <c r="F65" s="42">
        <f ca="1">ROUND(_xlfn.NORM.INV(E65,'Inputs and Outputs'!C$15,'Inputs and Outputs'!C$16),0)</f>
        <v>105</v>
      </c>
      <c r="G65" s="42">
        <v>103</v>
      </c>
      <c r="H65" s="42">
        <f t="shared" ca="1" si="2"/>
        <v>103</v>
      </c>
      <c r="I65" s="42">
        <f ca="1">IF(H65&gt;'Inputs and Outputs'!C$7,H65-'Inputs and Outputs'!C$7,0)</f>
        <v>3</v>
      </c>
      <c r="J65" s="43">
        <f ca="1">(H65*'Inputs and Outputs'!C$8)-(I65*'Inputs and Outputs'!C$9)</f>
        <v>4045</v>
      </c>
      <c r="M65" s="44">
        <v>64</v>
      </c>
      <c r="N65" s="42" t="s">
        <v>26</v>
      </c>
      <c r="O65" s="42">
        <f t="shared" ca="1" si="3"/>
        <v>0.31018552930054244</v>
      </c>
      <c r="P65" s="42">
        <f ca="1">VLOOKUP(O65,'Inputs and Outputs'!B$24:C$33,2)</f>
        <v>1</v>
      </c>
      <c r="Q65" s="42">
        <f t="shared" ca="1" si="4"/>
        <v>0.60674802427016694</v>
      </c>
      <c r="R65" s="42">
        <f ca="1">ROUND(_xlfn.NORM.INV(Q65,'Inputs and Outputs'!C$17,'Inputs and Outputs'!C$18),0)</f>
        <v>104</v>
      </c>
      <c r="S65" s="42">
        <v>103</v>
      </c>
      <c r="T65" s="42">
        <f t="shared" ca="1" si="5"/>
        <v>103</v>
      </c>
      <c r="U65" s="42">
        <f ca="1">IF(T65&gt;'Inputs and Outputs'!C$7,T65-'Inputs and Outputs'!C$7,0)</f>
        <v>3</v>
      </c>
      <c r="V65" s="43">
        <f ca="1">(T65*'Inputs and Outputs'!C$8)-(U65*'Inputs and Outputs'!C$9)</f>
        <v>4045</v>
      </c>
      <c r="Y65" s="44">
        <v>64</v>
      </c>
      <c r="Z65" s="42" t="s">
        <v>29</v>
      </c>
      <c r="AA65" s="42">
        <f t="shared" ca="1" si="6"/>
        <v>0.99993185908959292</v>
      </c>
      <c r="AB65" s="42">
        <f ca="1">VLOOKUP(AA65,'Inputs and Outputs'!B$24:C$33,2,TRUE)</f>
        <v>9</v>
      </c>
      <c r="AC65" s="42">
        <f t="shared" ca="1" si="7"/>
        <v>0.43892206690548008</v>
      </c>
      <c r="AD65" s="42">
        <f ca="1">ROUND(_xlfn.NORM.INV(AC65,'Inputs and Outputs'!C$19,'Inputs and Outputs'!C$20),0)</f>
        <v>104</v>
      </c>
      <c r="AE65" s="42">
        <v>103</v>
      </c>
      <c r="AF65" s="42">
        <f t="shared" ca="1" si="8"/>
        <v>103</v>
      </c>
      <c r="AG65" s="42">
        <f ca="1">IF(AF65&gt;'Inputs and Outputs'!C$7,AF65-'Inputs and Outputs'!C$7,0)</f>
        <v>3</v>
      </c>
      <c r="AH65" s="43">
        <f ca="1">(AF65*'Inputs and Outputs'!C$8)-(AG65*'Inputs and Outputs'!C$10)</f>
        <v>3520</v>
      </c>
    </row>
    <row r="66" spans="1:34" x14ac:dyDescent="0.35">
      <c r="A66" s="44">
        <v>65</v>
      </c>
      <c r="B66" s="42" t="s">
        <v>24</v>
      </c>
      <c r="C66" s="42">
        <f t="shared" ca="1" si="0"/>
        <v>0.71012169944280168</v>
      </c>
      <c r="D66" s="42">
        <f ca="1">VLOOKUP(C66,'Inputs and Outputs'!B$24:C$33,2,TRUE)</f>
        <v>3</v>
      </c>
      <c r="E66" s="42">
        <f t="shared" ca="1" si="1"/>
        <v>0.1158290770363376</v>
      </c>
      <c r="F66" s="42">
        <f ca="1">ROUND(_xlfn.NORM.INV(E66,'Inputs and Outputs'!C$15,'Inputs and Outputs'!C$16),0)</f>
        <v>94</v>
      </c>
      <c r="G66" s="42">
        <v>103</v>
      </c>
      <c r="H66" s="42">
        <f t="shared" ca="1" si="2"/>
        <v>94</v>
      </c>
      <c r="I66" s="42">
        <f ca="1">IF(H66&gt;'Inputs and Outputs'!C$7,H66-'Inputs and Outputs'!C$7,0)</f>
        <v>0</v>
      </c>
      <c r="J66" s="43">
        <f ca="1">(H66*'Inputs and Outputs'!C$8)-(I66*'Inputs and Outputs'!C$9)</f>
        <v>3760</v>
      </c>
      <c r="M66" s="44">
        <v>65</v>
      </c>
      <c r="N66" s="42" t="s">
        <v>26</v>
      </c>
      <c r="O66" s="42">
        <f t="shared" ca="1" si="3"/>
        <v>0.3684449183242875</v>
      </c>
      <c r="P66" s="42">
        <f ca="1">VLOOKUP(O66,'Inputs and Outputs'!B$24:C$33,2)</f>
        <v>1</v>
      </c>
      <c r="Q66" s="42">
        <f t="shared" ca="1" si="4"/>
        <v>0.37393214937854657</v>
      </c>
      <c r="R66" s="42">
        <f ca="1">ROUND(_xlfn.NORM.INV(Q66,'Inputs and Outputs'!C$17,'Inputs and Outputs'!C$18),0)</f>
        <v>101</v>
      </c>
      <c r="S66" s="42">
        <v>103</v>
      </c>
      <c r="T66" s="42">
        <f t="shared" ca="1" si="5"/>
        <v>101</v>
      </c>
      <c r="U66" s="42">
        <f ca="1">IF(T66&gt;'Inputs and Outputs'!C$7,T66-'Inputs and Outputs'!C$7,0)</f>
        <v>1</v>
      </c>
      <c r="V66" s="43">
        <f ca="1">(T66*'Inputs and Outputs'!C$8)-(U66*'Inputs and Outputs'!C$9)</f>
        <v>4015</v>
      </c>
      <c r="Y66" s="44">
        <v>65</v>
      </c>
      <c r="Z66" s="42" t="s">
        <v>29</v>
      </c>
      <c r="AA66" s="42">
        <f t="shared" ca="1" si="6"/>
        <v>0.30067599699876923</v>
      </c>
      <c r="AB66" s="42">
        <f ca="1">VLOOKUP(AA66,'Inputs and Outputs'!B$24:C$33,2,TRUE)</f>
        <v>1</v>
      </c>
      <c r="AC66" s="42">
        <f t="shared" ca="1" si="7"/>
        <v>0.91693904217339128</v>
      </c>
      <c r="AD66" s="42">
        <f ca="1">ROUND(_xlfn.NORM.INV(AC66,'Inputs and Outputs'!C$19,'Inputs and Outputs'!C$20),0)</f>
        <v>112</v>
      </c>
      <c r="AE66" s="42">
        <v>103</v>
      </c>
      <c r="AF66" s="42">
        <f t="shared" ca="1" si="8"/>
        <v>103</v>
      </c>
      <c r="AG66" s="42">
        <f ca="1">IF(AF66&gt;'Inputs and Outputs'!C$7,AF66-'Inputs and Outputs'!C$7,0)</f>
        <v>3</v>
      </c>
      <c r="AH66" s="43">
        <f ca="1">(AF66*'Inputs and Outputs'!C$8)-(AG66*'Inputs and Outputs'!C$10)</f>
        <v>3520</v>
      </c>
    </row>
    <row r="67" spans="1:34" x14ac:dyDescent="0.35">
      <c r="A67" s="44">
        <v>66</v>
      </c>
      <c r="B67" s="42" t="s">
        <v>24</v>
      </c>
      <c r="C67" s="42">
        <f t="shared" ref="C67:C130" ca="1" si="9">RAND()</f>
        <v>0.95353619742149964</v>
      </c>
      <c r="D67" s="42">
        <f ca="1">VLOOKUP(C67,'Inputs and Outputs'!B$24:C$33,2,TRUE)</f>
        <v>6</v>
      </c>
      <c r="E67" s="42">
        <f t="shared" ref="E67:E130" ca="1" si="10">RAND()</f>
        <v>0.8329782273087577</v>
      </c>
      <c r="F67" s="42">
        <f ca="1">ROUND(_xlfn.NORM.INV(E67,'Inputs and Outputs'!C$15,'Inputs and Outputs'!C$16),0)</f>
        <v>107</v>
      </c>
      <c r="G67" s="42">
        <v>103</v>
      </c>
      <c r="H67" s="42">
        <f t="shared" ref="H67:H130" ca="1" si="11">MIN(F67,G67)</f>
        <v>103</v>
      </c>
      <c r="I67" s="42">
        <f ca="1">IF(H67&gt;'Inputs and Outputs'!C$7,H67-'Inputs and Outputs'!C$7,0)</f>
        <v>3</v>
      </c>
      <c r="J67" s="43">
        <f ca="1">(H67*'Inputs and Outputs'!C$8)-(I67*'Inputs and Outputs'!C$9)</f>
        <v>4045</v>
      </c>
      <c r="M67" s="44">
        <v>66</v>
      </c>
      <c r="N67" s="42" t="s">
        <v>26</v>
      </c>
      <c r="O67" s="42">
        <f t="shared" ref="O67:O130" ca="1" si="12">RAND()</f>
        <v>0.18108121000354971</v>
      </c>
      <c r="P67" s="42">
        <f ca="1">VLOOKUP(O67,'Inputs and Outputs'!B$24:C$33,2)</f>
        <v>1</v>
      </c>
      <c r="Q67" s="42">
        <f t="shared" ref="Q67:Q130" ca="1" si="13">RAND()</f>
        <v>0.11623995241252127</v>
      </c>
      <c r="R67" s="42">
        <f ca="1">ROUND(_xlfn.NORM.INV(Q67,'Inputs and Outputs'!C$17,'Inputs and Outputs'!C$18),0)</f>
        <v>97</v>
      </c>
      <c r="S67" s="42">
        <v>103</v>
      </c>
      <c r="T67" s="42">
        <f t="shared" ref="T67:T130" ca="1" si="14">MIN(R67,S67)</f>
        <v>97</v>
      </c>
      <c r="U67" s="42">
        <f ca="1">IF(T67&gt;'Inputs and Outputs'!C$7,T67-'Inputs and Outputs'!C$7,0)</f>
        <v>0</v>
      </c>
      <c r="V67" s="43">
        <f ca="1">(T67*'Inputs and Outputs'!C$8)-(U67*'Inputs and Outputs'!C$9)</f>
        <v>3880</v>
      </c>
      <c r="Y67" s="44">
        <v>66</v>
      </c>
      <c r="Z67" s="42" t="s">
        <v>29</v>
      </c>
      <c r="AA67" s="42">
        <f t="shared" ref="AA67:AA130" ca="1" si="15">RAND()</f>
        <v>0.77038975454556857</v>
      </c>
      <c r="AB67" s="42">
        <f ca="1">VLOOKUP(AA67,'Inputs and Outputs'!B$24:C$33,2,TRUE)</f>
        <v>4</v>
      </c>
      <c r="AC67" s="42">
        <f t="shared" ref="AC67:AC130" ca="1" si="16">RAND()</f>
        <v>0.91693441489657801</v>
      </c>
      <c r="AD67" s="42">
        <f ca="1">ROUND(_xlfn.NORM.INV(AC67,'Inputs and Outputs'!C$19,'Inputs and Outputs'!C$20),0)</f>
        <v>112</v>
      </c>
      <c r="AE67" s="42">
        <v>103</v>
      </c>
      <c r="AF67" s="42">
        <f t="shared" ref="AF67:AF130" ca="1" si="17">MIN(AD67,AE67)</f>
        <v>103</v>
      </c>
      <c r="AG67" s="42">
        <f ca="1">IF(AF67&gt;'Inputs and Outputs'!C$7,AF67-'Inputs and Outputs'!C$7,0)</f>
        <v>3</v>
      </c>
      <c r="AH67" s="43">
        <f ca="1">(AF67*'Inputs and Outputs'!C$8)-(AG67*'Inputs and Outputs'!C$10)</f>
        <v>3520</v>
      </c>
    </row>
    <row r="68" spans="1:34" x14ac:dyDescent="0.35">
      <c r="A68" s="44">
        <v>67</v>
      </c>
      <c r="B68" s="42" t="s">
        <v>24</v>
      </c>
      <c r="C68" s="42">
        <f t="shared" ca="1" si="9"/>
        <v>0.64746341270076713</v>
      </c>
      <c r="D68" s="42">
        <f ca="1">VLOOKUP(C68,'Inputs and Outputs'!B$24:C$33,2,TRUE)</f>
        <v>3</v>
      </c>
      <c r="E68" s="42">
        <f t="shared" ca="1" si="10"/>
        <v>0.11914695314054324</v>
      </c>
      <c r="F68" s="42">
        <f ca="1">ROUND(_xlfn.NORM.INV(E68,'Inputs and Outputs'!C$15,'Inputs and Outputs'!C$16),0)</f>
        <v>94</v>
      </c>
      <c r="G68" s="42">
        <v>103</v>
      </c>
      <c r="H68" s="42">
        <f t="shared" ca="1" si="11"/>
        <v>94</v>
      </c>
      <c r="I68" s="42">
        <f ca="1">IF(H68&gt;'Inputs and Outputs'!C$7,H68-'Inputs and Outputs'!C$7,0)</f>
        <v>0</v>
      </c>
      <c r="J68" s="43">
        <f ca="1">(H68*'Inputs and Outputs'!C$8)-(I68*'Inputs and Outputs'!C$9)</f>
        <v>3760</v>
      </c>
      <c r="M68" s="44">
        <v>67</v>
      </c>
      <c r="N68" s="42" t="s">
        <v>26</v>
      </c>
      <c r="O68" s="42">
        <f t="shared" ca="1" si="12"/>
        <v>7.5154280267399898E-2</v>
      </c>
      <c r="P68" s="42">
        <f ca="1">VLOOKUP(O68,'Inputs and Outputs'!B$24:C$33,2)</f>
        <v>0</v>
      </c>
      <c r="Q68" s="42">
        <f t="shared" ca="1" si="13"/>
        <v>0.59814684575238031</v>
      </c>
      <c r="R68" s="42">
        <f ca="1">ROUND(_xlfn.NORM.INV(Q68,'Inputs and Outputs'!C$17,'Inputs and Outputs'!C$18),0)</f>
        <v>104</v>
      </c>
      <c r="S68" s="42">
        <v>103</v>
      </c>
      <c r="T68" s="42">
        <f t="shared" ca="1" si="14"/>
        <v>103</v>
      </c>
      <c r="U68" s="42">
        <f ca="1">IF(T68&gt;'Inputs and Outputs'!C$7,T68-'Inputs and Outputs'!C$7,0)</f>
        <v>3</v>
      </c>
      <c r="V68" s="43">
        <f ca="1">(T68*'Inputs and Outputs'!C$8)-(U68*'Inputs and Outputs'!C$9)</f>
        <v>4045</v>
      </c>
      <c r="Y68" s="44">
        <v>67</v>
      </c>
      <c r="Z68" s="42" t="s">
        <v>29</v>
      </c>
      <c r="AA68" s="42">
        <f t="shared" ca="1" si="15"/>
        <v>0.53897088849181163</v>
      </c>
      <c r="AB68" s="42">
        <f ca="1">VLOOKUP(AA68,'Inputs and Outputs'!B$24:C$33,2,TRUE)</f>
        <v>2</v>
      </c>
      <c r="AC68" s="42">
        <f t="shared" ca="1" si="16"/>
        <v>0.44396040508649592</v>
      </c>
      <c r="AD68" s="42">
        <f ca="1">ROUND(_xlfn.NORM.INV(AC68,'Inputs and Outputs'!C$19,'Inputs and Outputs'!C$20),0)</f>
        <v>104</v>
      </c>
      <c r="AE68" s="42">
        <v>103</v>
      </c>
      <c r="AF68" s="42">
        <f t="shared" ca="1" si="17"/>
        <v>103</v>
      </c>
      <c r="AG68" s="42">
        <f ca="1">IF(AF68&gt;'Inputs and Outputs'!C$7,AF68-'Inputs and Outputs'!C$7,0)</f>
        <v>3</v>
      </c>
      <c r="AH68" s="43">
        <f ca="1">(AF68*'Inputs and Outputs'!C$8)-(AG68*'Inputs and Outputs'!C$10)</f>
        <v>3520</v>
      </c>
    </row>
    <row r="69" spans="1:34" x14ac:dyDescent="0.35">
      <c r="A69" s="44">
        <v>68</v>
      </c>
      <c r="B69" s="42" t="s">
        <v>24</v>
      </c>
      <c r="C69" s="42">
        <f t="shared" ca="1" si="9"/>
        <v>0.28808539388169652</v>
      </c>
      <c r="D69" s="42">
        <f ca="1">VLOOKUP(C69,'Inputs and Outputs'!B$24:C$33,2,TRUE)</f>
        <v>1</v>
      </c>
      <c r="E69" s="42">
        <f t="shared" ca="1" si="10"/>
        <v>0.82797945199727185</v>
      </c>
      <c r="F69" s="42">
        <f ca="1">ROUND(_xlfn.NORM.INV(E69,'Inputs and Outputs'!C$15,'Inputs and Outputs'!C$16),0)</f>
        <v>107</v>
      </c>
      <c r="G69" s="42">
        <v>103</v>
      </c>
      <c r="H69" s="42">
        <f t="shared" ca="1" si="11"/>
        <v>103</v>
      </c>
      <c r="I69" s="42">
        <f ca="1">IF(H69&gt;'Inputs and Outputs'!C$7,H69-'Inputs and Outputs'!C$7,0)</f>
        <v>3</v>
      </c>
      <c r="J69" s="43">
        <f ca="1">(H69*'Inputs and Outputs'!C$8)-(I69*'Inputs and Outputs'!C$9)</f>
        <v>4045</v>
      </c>
      <c r="M69" s="44">
        <v>68</v>
      </c>
      <c r="N69" s="42" t="s">
        <v>26</v>
      </c>
      <c r="O69" s="42">
        <f t="shared" ca="1" si="12"/>
        <v>0.93278570858438647</v>
      </c>
      <c r="P69" s="42">
        <f ca="1">VLOOKUP(O69,'Inputs and Outputs'!B$24:C$33,2)</f>
        <v>6</v>
      </c>
      <c r="Q69" s="42">
        <f t="shared" ca="1" si="13"/>
        <v>0.47232977239906571</v>
      </c>
      <c r="R69" s="42">
        <f ca="1">ROUND(_xlfn.NORM.INV(Q69,'Inputs and Outputs'!C$17,'Inputs and Outputs'!C$18),0)</f>
        <v>103</v>
      </c>
      <c r="S69" s="42">
        <v>103</v>
      </c>
      <c r="T69" s="42">
        <f t="shared" ca="1" si="14"/>
        <v>103</v>
      </c>
      <c r="U69" s="42">
        <f ca="1">IF(T69&gt;'Inputs and Outputs'!C$7,T69-'Inputs and Outputs'!C$7,0)</f>
        <v>3</v>
      </c>
      <c r="V69" s="43">
        <f ca="1">(T69*'Inputs and Outputs'!C$8)-(U69*'Inputs and Outputs'!C$9)</f>
        <v>4045</v>
      </c>
      <c r="Y69" s="44">
        <v>68</v>
      </c>
      <c r="Z69" s="42" t="s">
        <v>29</v>
      </c>
      <c r="AA69" s="42">
        <f t="shared" ca="1" si="15"/>
        <v>0.81291992248841349</v>
      </c>
      <c r="AB69" s="42">
        <f ca="1">VLOOKUP(AA69,'Inputs and Outputs'!B$24:C$33,2,TRUE)</f>
        <v>4</v>
      </c>
      <c r="AC69" s="42">
        <f t="shared" ca="1" si="16"/>
        <v>0.8289854956630921</v>
      </c>
      <c r="AD69" s="42">
        <f ca="1">ROUND(_xlfn.NORM.INV(AC69,'Inputs and Outputs'!C$19,'Inputs and Outputs'!C$20),0)</f>
        <v>110</v>
      </c>
      <c r="AE69" s="42">
        <v>103</v>
      </c>
      <c r="AF69" s="42">
        <f t="shared" ca="1" si="17"/>
        <v>103</v>
      </c>
      <c r="AG69" s="42">
        <f ca="1">IF(AF69&gt;'Inputs and Outputs'!C$7,AF69-'Inputs and Outputs'!C$7,0)</f>
        <v>3</v>
      </c>
      <c r="AH69" s="43">
        <f ca="1">(AF69*'Inputs and Outputs'!C$8)-(AG69*'Inputs and Outputs'!C$10)</f>
        <v>3520</v>
      </c>
    </row>
    <row r="70" spans="1:34" x14ac:dyDescent="0.35">
      <c r="A70" s="44">
        <v>69</v>
      </c>
      <c r="B70" s="42" t="s">
        <v>24</v>
      </c>
      <c r="C70" s="42">
        <f t="shared" ca="1" si="9"/>
        <v>0.60080907254486471</v>
      </c>
      <c r="D70" s="42">
        <f ca="1">VLOOKUP(C70,'Inputs and Outputs'!B$24:C$33,2,TRUE)</f>
        <v>3</v>
      </c>
      <c r="E70" s="42">
        <f t="shared" ca="1" si="10"/>
        <v>0.95544544910688733</v>
      </c>
      <c r="F70" s="42">
        <f ca="1">ROUND(_xlfn.NORM.INV(E70,'Inputs and Outputs'!C$15,'Inputs and Outputs'!C$16),0)</f>
        <v>111</v>
      </c>
      <c r="G70" s="42">
        <v>103</v>
      </c>
      <c r="H70" s="42">
        <f t="shared" ca="1" si="11"/>
        <v>103</v>
      </c>
      <c r="I70" s="42">
        <f ca="1">IF(H70&gt;'Inputs and Outputs'!C$7,H70-'Inputs and Outputs'!C$7,0)</f>
        <v>3</v>
      </c>
      <c r="J70" s="43">
        <f ca="1">(H70*'Inputs and Outputs'!C$8)-(I70*'Inputs and Outputs'!C$9)</f>
        <v>4045</v>
      </c>
      <c r="M70" s="44">
        <v>69</v>
      </c>
      <c r="N70" s="42" t="s">
        <v>26</v>
      </c>
      <c r="O70" s="42">
        <f t="shared" ca="1" si="12"/>
        <v>0.12240946397054353</v>
      </c>
      <c r="P70" s="42">
        <f ca="1">VLOOKUP(O70,'Inputs and Outputs'!B$24:C$33,2)</f>
        <v>0</v>
      </c>
      <c r="Q70" s="42">
        <f t="shared" ca="1" si="13"/>
        <v>5.684304568195353E-3</v>
      </c>
      <c r="R70" s="42">
        <f ca="1">ROUND(_xlfn.NORM.INV(Q70,'Inputs and Outputs'!C$17,'Inputs and Outputs'!C$18),0)</f>
        <v>90</v>
      </c>
      <c r="S70" s="42">
        <v>103</v>
      </c>
      <c r="T70" s="42">
        <f t="shared" ca="1" si="14"/>
        <v>90</v>
      </c>
      <c r="U70" s="42">
        <f ca="1">IF(T70&gt;'Inputs and Outputs'!C$7,T70-'Inputs and Outputs'!C$7,0)</f>
        <v>0</v>
      </c>
      <c r="V70" s="43">
        <f ca="1">(T70*'Inputs and Outputs'!C$8)-(U70*'Inputs and Outputs'!C$9)</f>
        <v>3600</v>
      </c>
      <c r="Y70" s="44">
        <v>69</v>
      </c>
      <c r="Z70" s="42" t="s">
        <v>29</v>
      </c>
      <c r="AA70" s="42">
        <f t="shared" ca="1" si="15"/>
        <v>0.60437739007490399</v>
      </c>
      <c r="AB70" s="42">
        <f ca="1">VLOOKUP(AA70,'Inputs and Outputs'!B$24:C$33,2,TRUE)</f>
        <v>3</v>
      </c>
      <c r="AC70" s="42">
        <f t="shared" ca="1" si="16"/>
        <v>0.89792541636241274</v>
      </c>
      <c r="AD70" s="42">
        <f ca="1">ROUND(_xlfn.NORM.INV(AC70,'Inputs and Outputs'!C$19,'Inputs and Outputs'!C$20),0)</f>
        <v>111</v>
      </c>
      <c r="AE70" s="42">
        <v>103</v>
      </c>
      <c r="AF70" s="42">
        <f t="shared" ca="1" si="17"/>
        <v>103</v>
      </c>
      <c r="AG70" s="42">
        <f ca="1">IF(AF70&gt;'Inputs and Outputs'!C$7,AF70-'Inputs and Outputs'!C$7,0)</f>
        <v>3</v>
      </c>
      <c r="AH70" s="43">
        <f ca="1">(AF70*'Inputs and Outputs'!C$8)-(AG70*'Inputs and Outputs'!C$10)</f>
        <v>3520</v>
      </c>
    </row>
    <row r="71" spans="1:34" x14ac:dyDescent="0.35">
      <c r="A71" s="44">
        <v>70</v>
      </c>
      <c r="B71" s="42" t="s">
        <v>24</v>
      </c>
      <c r="C71" s="42">
        <f t="shared" ca="1" si="9"/>
        <v>0.41064510516758201</v>
      </c>
      <c r="D71" s="42">
        <f ca="1">VLOOKUP(C71,'Inputs and Outputs'!B$24:C$33,2,TRUE)</f>
        <v>2</v>
      </c>
      <c r="E71" s="42">
        <f t="shared" ca="1" si="10"/>
        <v>0.25077191773248653</v>
      </c>
      <c r="F71" s="42">
        <f ca="1">ROUND(_xlfn.NORM.INV(E71,'Inputs and Outputs'!C$15,'Inputs and Outputs'!C$16),0)</f>
        <v>97</v>
      </c>
      <c r="G71" s="42">
        <v>103</v>
      </c>
      <c r="H71" s="42">
        <f t="shared" ca="1" si="11"/>
        <v>97</v>
      </c>
      <c r="I71" s="42">
        <f ca="1">IF(H71&gt;'Inputs and Outputs'!C$7,H71-'Inputs and Outputs'!C$7,0)</f>
        <v>0</v>
      </c>
      <c r="J71" s="43">
        <f ca="1">(H71*'Inputs and Outputs'!C$8)-(I71*'Inputs and Outputs'!C$9)</f>
        <v>3880</v>
      </c>
      <c r="M71" s="44">
        <v>70</v>
      </c>
      <c r="N71" s="42" t="s">
        <v>26</v>
      </c>
      <c r="O71" s="42">
        <f t="shared" ca="1" si="12"/>
        <v>0.2842597446259828</v>
      </c>
      <c r="P71" s="42">
        <f ca="1">VLOOKUP(O71,'Inputs and Outputs'!B$24:C$33,2)</f>
        <v>1</v>
      </c>
      <c r="Q71" s="42">
        <f t="shared" ca="1" si="13"/>
        <v>0.24344884523263977</v>
      </c>
      <c r="R71" s="42">
        <f ca="1">ROUND(_xlfn.NORM.INV(Q71,'Inputs and Outputs'!C$17,'Inputs and Outputs'!C$18),0)</f>
        <v>100</v>
      </c>
      <c r="S71" s="42">
        <v>103</v>
      </c>
      <c r="T71" s="42">
        <f t="shared" ca="1" si="14"/>
        <v>100</v>
      </c>
      <c r="U71" s="42">
        <f ca="1">IF(T71&gt;'Inputs and Outputs'!C$7,T71-'Inputs and Outputs'!C$7,0)</f>
        <v>0</v>
      </c>
      <c r="V71" s="43">
        <f ca="1">(T71*'Inputs and Outputs'!C$8)-(U71*'Inputs and Outputs'!C$9)</f>
        <v>4000</v>
      </c>
      <c r="Y71" s="44">
        <v>70</v>
      </c>
      <c r="Z71" s="42" t="s">
        <v>29</v>
      </c>
      <c r="AA71" s="42">
        <f t="shared" ca="1" si="15"/>
        <v>7.123378332405772E-2</v>
      </c>
      <c r="AB71" s="42">
        <f ca="1">VLOOKUP(AA71,'Inputs and Outputs'!B$24:C$33,2,TRUE)</f>
        <v>0</v>
      </c>
      <c r="AC71" s="42">
        <f t="shared" ca="1" si="16"/>
        <v>0.67231734600503079</v>
      </c>
      <c r="AD71" s="42">
        <f ca="1">ROUND(_xlfn.NORM.INV(AC71,'Inputs and Outputs'!C$19,'Inputs and Outputs'!C$20),0)</f>
        <v>107</v>
      </c>
      <c r="AE71" s="42">
        <v>103</v>
      </c>
      <c r="AF71" s="42">
        <f t="shared" ca="1" si="17"/>
        <v>103</v>
      </c>
      <c r="AG71" s="42">
        <f ca="1">IF(AF71&gt;'Inputs and Outputs'!C$7,AF71-'Inputs and Outputs'!C$7,0)</f>
        <v>3</v>
      </c>
      <c r="AH71" s="43">
        <f ca="1">(AF71*'Inputs and Outputs'!C$8)-(AG71*'Inputs and Outputs'!C$10)</f>
        <v>3520</v>
      </c>
    </row>
    <row r="72" spans="1:34" x14ac:dyDescent="0.35">
      <c r="A72" s="44">
        <v>71</v>
      </c>
      <c r="B72" s="42" t="s">
        <v>24</v>
      </c>
      <c r="C72" s="42">
        <f t="shared" ca="1" si="9"/>
        <v>0.33095096685850822</v>
      </c>
      <c r="D72" s="42">
        <f ca="1">VLOOKUP(C72,'Inputs and Outputs'!B$24:C$33,2,TRUE)</f>
        <v>1</v>
      </c>
      <c r="E72" s="42">
        <f t="shared" ca="1" si="10"/>
        <v>0.30304547962025452</v>
      </c>
      <c r="F72" s="42">
        <f ca="1">ROUND(_xlfn.NORM.INV(E72,'Inputs and Outputs'!C$15,'Inputs and Outputs'!C$16),0)</f>
        <v>98</v>
      </c>
      <c r="G72" s="42">
        <v>103</v>
      </c>
      <c r="H72" s="42">
        <f t="shared" ca="1" si="11"/>
        <v>98</v>
      </c>
      <c r="I72" s="42">
        <f ca="1">IF(H72&gt;'Inputs and Outputs'!C$7,H72-'Inputs and Outputs'!C$7,0)</f>
        <v>0</v>
      </c>
      <c r="J72" s="43">
        <f ca="1">(H72*'Inputs and Outputs'!C$8)-(I72*'Inputs and Outputs'!C$9)</f>
        <v>3920</v>
      </c>
      <c r="M72" s="44">
        <v>71</v>
      </c>
      <c r="N72" s="42" t="s">
        <v>26</v>
      </c>
      <c r="O72" s="42">
        <f t="shared" ca="1" si="12"/>
        <v>0.44661592209070911</v>
      </c>
      <c r="P72" s="42">
        <f ca="1">VLOOKUP(O72,'Inputs and Outputs'!B$24:C$33,2)</f>
        <v>2</v>
      </c>
      <c r="Q72" s="42">
        <f t="shared" ca="1" si="13"/>
        <v>0.63319607922031185</v>
      </c>
      <c r="R72" s="42">
        <f ca="1">ROUND(_xlfn.NORM.INV(Q72,'Inputs and Outputs'!C$17,'Inputs and Outputs'!C$18),0)</f>
        <v>105</v>
      </c>
      <c r="S72" s="42">
        <v>103</v>
      </c>
      <c r="T72" s="42">
        <f t="shared" ca="1" si="14"/>
        <v>103</v>
      </c>
      <c r="U72" s="42">
        <f ca="1">IF(T72&gt;'Inputs and Outputs'!C$7,T72-'Inputs and Outputs'!C$7,0)</f>
        <v>3</v>
      </c>
      <c r="V72" s="43">
        <f ca="1">(T72*'Inputs and Outputs'!C$8)-(U72*'Inputs and Outputs'!C$9)</f>
        <v>4045</v>
      </c>
      <c r="Y72" s="44">
        <v>71</v>
      </c>
      <c r="Z72" s="42" t="s">
        <v>29</v>
      </c>
      <c r="AA72" s="42">
        <f t="shared" ca="1" si="15"/>
        <v>0.73424801730274936</v>
      </c>
      <c r="AB72" s="42">
        <f ca="1">VLOOKUP(AA72,'Inputs and Outputs'!B$24:C$33,2,TRUE)</f>
        <v>3</v>
      </c>
      <c r="AC72" s="42">
        <f t="shared" ca="1" si="16"/>
        <v>9.7050537930201131E-3</v>
      </c>
      <c r="AD72" s="42">
        <f ca="1">ROUND(_xlfn.NORM.INV(AC72,'Inputs and Outputs'!C$19,'Inputs and Outputs'!C$20),0)</f>
        <v>93</v>
      </c>
      <c r="AE72" s="42">
        <v>103</v>
      </c>
      <c r="AF72" s="42">
        <f t="shared" ca="1" si="17"/>
        <v>93</v>
      </c>
      <c r="AG72" s="42">
        <f ca="1">IF(AF72&gt;'Inputs and Outputs'!C$7,AF72-'Inputs and Outputs'!C$7,0)</f>
        <v>0</v>
      </c>
      <c r="AH72" s="43">
        <f ca="1">(AF72*'Inputs and Outputs'!C$8)-(AG72*'Inputs and Outputs'!C$10)</f>
        <v>3720</v>
      </c>
    </row>
    <row r="73" spans="1:34" x14ac:dyDescent="0.35">
      <c r="A73" s="44">
        <v>72</v>
      </c>
      <c r="B73" s="42" t="s">
        <v>24</v>
      </c>
      <c r="C73" s="42">
        <f t="shared" ca="1" si="9"/>
        <v>0.6405648975582231</v>
      </c>
      <c r="D73" s="42">
        <f ca="1">VLOOKUP(C73,'Inputs and Outputs'!B$24:C$33,2,TRUE)</f>
        <v>3</v>
      </c>
      <c r="E73" s="42">
        <f t="shared" ca="1" si="10"/>
        <v>0.41017521017840008</v>
      </c>
      <c r="F73" s="42">
        <f ca="1">ROUND(_xlfn.NORM.INV(E73,'Inputs and Outputs'!C$15,'Inputs and Outputs'!C$16),0)</f>
        <v>100</v>
      </c>
      <c r="G73" s="42">
        <v>103</v>
      </c>
      <c r="H73" s="42">
        <f t="shared" ca="1" si="11"/>
        <v>100</v>
      </c>
      <c r="I73" s="42">
        <f ca="1">IF(H73&gt;'Inputs and Outputs'!C$7,H73-'Inputs and Outputs'!C$7,0)</f>
        <v>0</v>
      </c>
      <c r="J73" s="43">
        <f ca="1">(H73*'Inputs and Outputs'!C$8)-(I73*'Inputs and Outputs'!C$9)</f>
        <v>4000</v>
      </c>
      <c r="M73" s="44">
        <v>72</v>
      </c>
      <c r="N73" s="42" t="s">
        <v>26</v>
      </c>
      <c r="O73" s="42">
        <f t="shared" ca="1" si="12"/>
        <v>4.9110405745810271E-3</v>
      </c>
      <c r="P73" s="42">
        <f ca="1">VLOOKUP(O73,'Inputs and Outputs'!B$24:C$33,2)</f>
        <v>0</v>
      </c>
      <c r="Q73" s="42">
        <f t="shared" ca="1" si="13"/>
        <v>0.5643598688789484</v>
      </c>
      <c r="R73" s="42">
        <f ca="1">ROUND(_xlfn.NORM.INV(Q73,'Inputs and Outputs'!C$17,'Inputs and Outputs'!C$18),0)</f>
        <v>104</v>
      </c>
      <c r="S73" s="42">
        <v>103</v>
      </c>
      <c r="T73" s="42">
        <f t="shared" ca="1" si="14"/>
        <v>103</v>
      </c>
      <c r="U73" s="42">
        <f ca="1">IF(T73&gt;'Inputs and Outputs'!C$7,T73-'Inputs and Outputs'!C$7,0)</f>
        <v>3</v>
      </c>
      <c r="V73" s="43">
        <f ca="1">(T73*'Inputs and Outputs'!C$8)-(U73*'Inputs and Outputs'!C$9)</f>
        <v>4045</v>
      </c>
      <c r="Y73" s="44">
        <v>72</v>
      </c>
      <c r="Z73" s="42" t="s">
        <v>29</v>
      </c>
      <c r="AA73" s="42">
        <f t="shared" ca="1" si="15"/>
        <v>0.47717558816606498</v>
      </c>
      <c r="AB73" s="42">
        <f ca="1">VLOOKUP(AA73,'Inputs and Outputs'!B$24:C$33,2,TRUE)</f>
        <v>2</v>
      </c>
      <c r="AC73" s="42">
        <f t="shared" ca="1" si="16"/>
        <v>0.51931306166609303</v>
      </c>
      <c r="AD73" s="42">
        <f ca="1">ROUND(_xlfn.NORM.INV(AC73,'Inputs and Outputs'!C$19,'Inputs and Outputs'!C$20),0)</f>
        <v>105</v>
      </c>
      <c r="AE73" s="42">
        <v>103</v>
      </c>
      <c r="AF73" s="42">
        <f t="shared" ca="1" si="17"/>
        <v>103</v>
      </c>
      <c r="AG73" s="42">
        <f ca="1">IF(AF73&gt;'Inputs and Outputs'!C$7,AF73-'Inputs and Outputs'!C$7,0)</f>
        <v>3</v>
      </c>
      <c r="AH73" s="43">
        <f ca="1">(AF73*'Inputs and Outputs'!C$8)-(AG73*'Inputs and Outputs'!C$10)</f>
        <v>3520</v>
      </c>
    </row>
    <row r="74" spans="1:34" x14ac:dyDescent="0.35">
      <c r="A74" s="44">
        <v>73</v>
      </c>
      <c r="B74" s="42" t="s">
        <v>24</v>
      </c>
      <c r="C74" s="42">
        <f t="shared" ca="1" si="9"/>
        <v>0.78119477955503691</v>
      </c>
      <c r="D74" s="42">
        <f ca="1">VLOOKUP(C74,'Inputs and Outputs'!B$24:C$33,2,TRUE)</f>
        <v>4</v>
      </c>
      <c r="E74" s="42">
        <f t="shared" ca="1" si="10"/>
        <v>0.22256193053727924</v>
      </c>
      <c r="F74" s="42">
        <f ca="1">ROUND(_xlfn.NORM.INV(E74,'Inputs and Outputs'!C$15,'Inputs and Outputs'!C$16),0)</f>
        <v>96</v>
      </c>
      <c r="G74" s="42">
        <v>103</v>
      </c>
      <c r="H74" s="42">
        <f t="shared" ca="1" si="11"/>
        <v>96</v>
      </c>
      <c r="I74" s="42">
        <f ca="1">IF(H74&gt;'Inputs and Outputs'!C$7,H74-'Inputs and Outputs'!C$7,0)</f>
        <v>0</v>
      </c>
      <c r="J74" s="43">
        <f ca="1">(H74*'Inputs and Outputs'!C$8)-(I74*'Inputs and Outputs'!C$9)</f>
        <v>3840</v>
      </c>
      <c r="M74" s="44">
        <v>73</v>
      </c>
      <c r="N74" s="42" t="s">
        <v>26</v>
      </c>
      <c r="O74" s="42">
        <f t="shared" ca="1" si="12"/>
        <v>0.463239352790495</v>
      </c>
      <c r="P74" s="42">
        <f ca="1">VLOOKUP(O74,'Inputs and Outputs'!B$24:C$33,2)</f>
        <v>2</v>
      </c>
      <c r="Q74" s="42">
        <f t="shared" ca="1" si="13"/>
        <v>0.90960527122825929</v>
      </c>
      <c r="R74" s="42">
        <f ca="1">ROUND(_xlfn.NORM.INV(Q74,'Inputs and Outputs'!C$17,'Inputs and Outputs'!C$18),0)</f>
        <v>110</v>
      </c>
      <c r="S74" s="42">
        <v>103</v>
      </c>
      <c r="T74" s="42">
        <f t="shared" ca="1" si="14"/>
        <v>103</v>
      </c>
      <c r="U74" s="42">
        <f ca="1">IF(T74&gt;'Inputs and Outputs'!C$7,T74-'Inputs and Outputs'!C$7,0)</f>
        <v>3</v>
      </c>
      <c r="V74" s="43">
        <f ca="1">(T74*'Inputs and Outputs'!C$8)-(U74*'Inputs and Outputs'!C$9)</f>
        <v>4045</v>
      </c>
      <c r="Y74" s="44">
        <v>73</v>
      </c>
      <c r="Z74" s="42" t="s">
        <v>29</v>
      </c>
      <c r="AA74" s="42">
        <f t="shared" ca="1" si="15"/>
        <v>0.99301189323548988</v>
      </c>
      <c r="AB74" s="42">
        <f ca="1">VLOOKUP(AA74,'Inputs and Outputs'!B$24:C$33,2,TRUE)</f>
        <v>8</v>
      </c>
      <c r="AC74" s="42">
        <f t="shared" ca="1" si="16"/>
        <v>0.46500656003293539</v>
      </c>
      <c r="AD74" s="42">
        <f ca="1">ROUND(_xlfn.NORM.INV(AC74,'Inputs and Outputs'!C$19,'Inputs and Outputs'!C$20),0)</f>
        <v>105</v>
      </c>
      <c r="AE74" s="42">
        <v>103</v>
      </c>
      <c r="AF74" s="42">
        <f t="shared" ca="1" si="17"/>
        <v>103</v>
      </c>
      <c r="AG74" s="42">
        <f ca="1">IF(AF74&gt;'Inputs and Outputs'!C$7,AF74-'Inputs and Outputs'!C$7,0)</f>
        <v>3</v>
      </c>
      <c r="AH74" s="43">
        <f ca="1">(AF74*'Inputs and Outputs'!C$8)-(AG74*'Inputs and Outputs'!C$10)</f>
        <v>3520</v>
      </c>
    </row>
    <row r="75" spans="1:34" x14ac:dyDescent="0.35">
      <c r="A75" s="44">
        <v>74</v>
      </c>
      <c r="B75" s="42" t="s">
        <v>24</v>
      </c>
      <c r="C75" s="42">
        <f t="shared" ca="1" si="9"/>
        <v>0.76619496161811884</v>
      </c>
      <c r="D75" s="42">
        <f ca="1">VLOOKUP(C75,'Inputs and Outputs'!B$24:C$33,2,TRUE)</f>
        <v>4</v>
      </c>
      <c r="E75" s="42">
        <f t="shared" ca="1" si="10"/>
        <v>0.88005153664283664</v>
      </c>
      <c r="F75" s="42">
        <f ca="1">ROUND(_xlfn.NORM.INV(E75,'Inputs and Outputs'!C$15,'Inputs and Outputs'!C$16),0)</f>
        <v>108</v>
      </c>
      <c r="G75" s="42">
        <v>103</v>
      </c>
      <c r="H75" s="42">
        <f t="shared" ca="1" si="11"/>
        <v>103</v>
      </c>
      <c r="I75" s="42">
        <f ca="1">IF(H75&gt;'Inputs and Outputs'!C$7,H75-'Inputs and Outputs'!C$7,0)</f>
        <v>3</v>
      </c>
      <c r="J75" s="43">
        <f ca="1">(H75*'Inputs and Outputs'!C$8)-(I75*'Inputs and Outputs'!C$9)</f>
        <v>4045</v>
      </c>
      <c r="M75" s="44">
        <v>74</v>
      </c>
      <c r="N75" s="42" t="s">
        <v>26</v>
      </c>
      <c r="O75" s="42">
        <f t="shared" ca="1" si="12"/>
        <v>0.34391580938840705</v>
      </c>
      <c r="P75" s="42">
        <f ca="1">VLOOKUP(O75,'Inputs and Outputs'!B$24:C$33,2)</f>
        <v>1</v>
      </c>
      <c r="Q75" s="42">
        <f t="shared" ca="1" si="13"/>
        <v>0.57676234652376124</v>
      </c>
      <c r="R75" s="42">
        <f ca="1">ROUND(_xlfn.NORM.INV(Q75,'Inputs and Outputs'!C$17,'Inputs and Outputs'!C$18),0)</f>
        <v>104</v>
      </c>
      <c r="S75" s="42">
        <v>103</v>
      </c>
      <c r="T75" s="42">
        <f t="shared" ca="1" si="14"/>
        <v>103</v>
      </c>
      <c r="U75" s="42">
        <f ca="1">IF(T75&gt;'Inputs and Outputs'!C$7,T75-'Inputs and Outputs'!C$7,0)</f>
        <v>3</v>
      </c>
      <c r="V75" s="43">
        <f ca="1">(T75*'Inputs and Outputs'!C$8)-(U75*'Inputs and Outputs'!C$9)</f>
        <v>4045</v>
      </c>
      <c r="Y75" s="44">
        <v>74</v>
      </c>
      <c r="Z75" s="42" t="s">
        <v>29</v>
      </c>
      <c r="AA75" s="42">
        <f t="shared" ca="1" si="15"/>
        <v>0.55220866146989445</v>
      </c>
      <c r="AB75" s="42">
        <f ca="1">VLOOKUP(AA75,'Inputs and Outputs'!B$24:C$33,2,TRUE)</f>
        <v>2</v>
      </c>
      <c r="AC75" s="42">
        <f t="shared" ca="1" si="16"/>
        <v>0.56848680705615828</v>
      </c>
      <c r="AD75" s="42">
        <f ca="1">ROUND(_xlfn.NORM.INV(AC75,'Inputs and Outputs'!C$19,'Inputs and Outputs'!C$20),0)</f>
        <v>106</v>
      </c>
      <c r="AE75" s="42">
        <v>103</v>
      </c>
      <c r="AF75" s="42">
        <f t="shared" ca="1" si="17"/>
        <v>103</v>
      </c>
      <c r="AG75" s="42">
        <f ca="1">IF(AF75&gt;'Inputs and Outputs'!C$7,AF75-'Inputs and Outputs'!C$7,0)</f>
        <v>3</v>
      </c>
      <c r="AH75" s="43">
        <f ca="1">(AF75*'Inputs and Outputs'!C$8)-(AG75*'Inputs and Outputs'!C$10)</f>
        <v>3520</v>
      </c>
    </row>
    <row r="76" spans="1:34" x14ac:dyDescent="0.35">
      <c r="A76" s="44">
        <v>75</v>
      </c>
      <c r="B76" s="42" t="s">
        <v>24</v>
      </c>
      <c r="C76" s="42">
        <f t="shared" ca="1" si="9"/>
        <v>0.59838699750426561</v>
      </c>
      <c r="D76" s="42">
        <f ca="1">VLOOKUP(C76,'Inputs and Outputs'!B$24:C$33,2,TRUE)</f>
        <v>2</v>
      </c>
      <c r="E76" s="42">
        <f t="shared" ca="1" si="10"/>
        <v>3.4024853659677112E-2</v>
      </c>
      <c r="F76" s="42">
        <f ca="1">ROUND(_xlfn.NORM.INV(E76,'Inputs and Outputs'!C$15,'Inputs and Outputs'!C$16),0)</f>
        <v>90</v>
      </c>
      <c r="G76" s="42">
        <v>103</v>
      </c>
      <c r="H76" s="42">
        <f t="shared" ca="1" si="11"/>
        <v>90</v>
      </c>
      <c r="I76" s="42">
        <f ca="1">IF(H76&gt;'Inputs and Outputs'!C$7,H76-'Inputs and Outputs'!C$7,0)</f>
        <v>0</v>
      </c>
      <c r="J76" s="43">
        <f ca="1">(H76*'Inputs and Outputs'!C$8)-(I76*'Inputs and Outputs'!C$9)</f>
        <v>3600</v>
      </c>
      <c r="M76" s="44">
        <v>75</v>
      </c>
      <c r="N76" s="42" t="s">
        <v>26</v>
      </c>
      <c r="O76" s="42">
        <f t="shared" ca="1" si="12"/>
        <v>0.55670459163914432</v>
      </c>
      <c r="P76" s="42">
        <f ca="1">VLOOKUP(O76,'Inputs and Outputs'!B$24:C$33,2)</f>
        <v>2</v>
      </c>
      <c r="Q76" s="42">
        <f t="shared" ca="1" si="13"/>
        <v>0.15372871150940004</v>
      </c>
      <c r="R76" s="42">
        <f ca="1">ROUND(_xlfn.NORM.INV(Q76,'Inputs and Outputs'!C$17,'Inputs and Outputs'!C$18),0)</f>
        <v>98</v>
      </c>
      <c r="S76" s="42">
        <v>103</v>
      </c>
      <c r="T76" s="42">
        <f t="shared" ca="1" si="14"/>
        <v>98</v>
      </c>
      <c r="U76" s="42">
        <f ca="1">IF(T76&gt;'Inputs and Outputs'!C$7,T76-'Inputs and Outputs'!C$7,0)</f>
        <v>0</v>
      </c>
      <c r="V76" s="43">
        <f ca="1">(T76*'Inputs and Outputs'!C$8)-(U76*'Inputs and Outputs'!C$9)</f>
        <v>3920</v>
      </c>
      <c r="Y76" s="44">
        <v>75</v>
      </c>
      <c r="Z76" s="42" t="s">
        <v>29</v>
      </c>
      <c r="AA76" s="42">
        <f t="shared" ca="1" si="15"/>
        <v>0.97755021422969279</v>
      </c>
      <c r="AB76" s="42">
        <f ca="1">VLOOKUP(AA76,'Inputs and Outputs'!B$24:C$33,2,TRUE)</f>
        <v>7</v>
      </c>
      <c r="AC76" s="42">
        <f t="shared" ca="1" si="16"/>
        <v>0.55369655864361222</v>
      </c>
      <c r="AD76" s="42">
        <f ca="1">ROUND(_xlfn.NORM.INV(AC76,'Inputs and Outputs'!C$19,'Inputs and Outputs'!C$20),0)</f>
        <v>106</v>
      </c>
      <c r="AE76" s="42">
        <v>103</v>
      </c>
      <c r="AF76" s="42">
        <f t="shared" ca="1" si="17"/>
        <v>103</v>
      </c>
      <c r="AG76" s="42">
        <f ca="1">IF(AF76&gt;'Inputs and Outputs'!C$7,AF76-'Inputs and Outputs'!C$7,0)</f>
        <v>3</v>
      </c>
      <c r="AH76" s="43">
        <f ca="1">(AF76*'Inputs and Outputs'!C$8)-(AG76*'Inputs and Outputs'!C$10)</f>
        <v>3520</v>
      </c>
    </row>
    <row r="77" spans="1:34" x14ac:dyDescent="0.35">
      <c r="A77" s="44">
        <v>76</v>
      </c>
      <c r="B77" s="42" t="s">
        <v>24</v>
      </c>
      <c r="C77" s="42">
        <f t="shared" ca="1" si="9"/>
        <v>0.49462617902353734</v>
      </c>
      <c r="D77" s="42">
        <f ca="1">VLOOKUP(C77,'Inputs and Outputs'!B$24:C$33,2,TRUE)</f>
        <v>2</v>
      </c>
      <c r="E77" s="42">
        <f t="shared" ca="1" si="10"/>
        <v>0.48282824447995409</v>
      </c>
      <c r="F77" s="42">
        <f ca="1">ROUND(_xlfn.NORM.INV(E77,'Inputs and Outputs'!C$15,'Inputs and Outputs'!C$16),0)</f>
        <v>101</v>
      </c>
      <c r="G77" s="42">
        <v>103</v>
      </c>
      <c r="H77" s="42">
        <f t="shared" ca="1" si="11"/>
        <v>101</v>
      </c>
      <c r="I77" s="42">
        <f ca="1">IF(H77&gt;'Inputs and Outputs'!C$7,H77-'Inputs and Outputs'!C$7,0)</f>
        <v>1</v>
      </c>
      <c r="J77" s="43">
        <f ca="1">(H77*'Inputs and Outputs'!C$8)-(I77*'Inputs and Outputs'!C$9)</f>
        <v>4015</v>
      </c>
      <c r="M77" s="44">
        <v>76</v>
      </c>
      <c r="N77" s="42" t="s">
        <v>26</v>
      </c>
      <c r="O77" s="42">
        <f t="shared" ca="1" si="12"/>
        <v>0.98336318346578533</v>
      </c>
      <c r="P77" s="42">
        <f ca="1">VLOOKUP(O77,'Inputs and Outputs'!B$24:C$33,2)</f>
        <v>7</v>
      </c>
      <c r="Q77" s="42">
        <f t="shared" ca="1" si="13"/>
        <v>0.96314997294762894</v>
      </c>
      <c r="R77" s="42">
        <f ca="1">ROUND(_xlfn.NORM.INV(Q77,'Inputs and Outputs'!C$17,'Inputs and Outputs'!C$18),0)</f>
        <v>112</v>
      </c>
      <c r="S77" s="42">
        <v>103</v>
      </c>
      <c r="T77" s="42">
        <f t="shared" ca="1" si="14"/>
        <v>103</v>
      </c>
      <c r="U77" s="42">
        <f ca="1">IF(T77&gt;'Inputs and Outputs'!C$7,T77-'Inputs and Outputs'!C$7,0)</f>
        <v>3</v>
      </c>
      <c r="V77" s="43">
        <f ca="1">(T77*'Inputs and Outputs'!C$8)-(U77*'Inputs and Outputs'!C$9)</f>
        <v>4045</v>
      </c>
      <c r="Y77" s="44">
        <v>76</v>
      </c>
      <c r="Z77" s="42" t="s">
        <v>29</v>
      </c>
      <c r="AA77" s="42">
        <f t="shared" ca="1" si="15"/>
        <v>0.71528631726506275</v>
      </c>
      <c r="AB77" s="42">
        <f ca="1">VLOOKUP(AA77,'Inputs and Outputs'!B$24:C$33,2,TRUE)</f>
        <v>3</v>
      </c>
      <c r="AC77" s="42">
        <f t="shared" ca="1" si="16"/>
        <v>0.91947018861616792</v>
      </c>
      <c r="AD77" s="42">
        <f ca="1">ROUND(_xlfn.NORM.INV(AC77,'Inputs and Outputs'!C$19,'Inputs and Outputs'!C$20),0)</f>
        <v>112</v>
      </c>
      <c r="AE77" s="42">
        <v>103</v>
      </c>
      <c r="AF77" s="42">
        <f t="shared" ca="1" si="17"/>
        <v>103</v>
      </c>
      <c r="AG77" s="42">
        <f ca="1">IF(AF77&gt;'Inputs and Outputs'!C$7,AF77-'Inputs and Outputs'!C$7,0)</f>
        <v>3</v>
      </c>
      <c r="AH77" s="43">
        <f ca="1">(AF77*'Inputs and Outputs'!C$8)-(AG77*'Inputs and Outputs'!C$10)</f>
        <v>3520</v>
      </c>
    </row>
    <row r="78" spans="1:34" x14ac:dyDescent="0.35">
      <c r="A78" s="44">
        <v>77</v>
      </c>
      <c r="B78" s="42" t="s">
        <v>24</v>
      </c>
      <c r="C78" s="42">
        <f t="shared" ca="1" si="9"/>
        <v>0.12178920520906911</v>
      </c>
      <c r="D78" s="42">
        <f ca="1">VLOOKUP(C78,'Inputs and Outputs'!B$24:C$33,2,TRUE)</f>
        <v>0</v>
      </c>
      <c r="E78" s="42">
        <f t="shared" ca="1" si="10"/>
        <v>0.11250613231707041</v>
      </c>
      <c r="F78" s="42">
        <f ca="1">ROUND(_xlfn.NORM.INV(E78,'Inputs and Outputs'!C$15,'Inputs and Outputs'!C$16),0)</f>
        <v>94</v>
      </c>
      <c r="G78" s="42">
        <v>103</v>
      </c>
      <c r="H78" s="42">
        <f t="shared" ca="1" si="11"/>
        <v>94</v>
      </c>
      <c r="I78" s="42">
        <f ca="1">IF(H78&gt;'Inputs and Outputs'!C$7,H78-'Inputs and Outputs'!C$7,0)</f>
        <v>0</v>
      </c>
      <c r="J78" s="43">
        <f ca="1">(H78*'Inputs and Outputs'!C$8)-(I78*'Inputs and Outputs'!C$9)</f>
        <v>3760</v>
      </c>
      <c r="M78" s="44">
        <v>77</v>
      </c>
      <c r="N78" s="42" t="s">
        <v>26</v>
      </c>
      <c r="O78" s="42">
        <f t="shared" ca="1" si="12"/>
        <v>1.3871067179906049E-2</v>
      </c>
      <c r="P78" s="42">
        <f ca="1">VLOOKUP(O78,'Inputs and Outputs'!B$24:C$33,2)</f>
        <v>0</v>
      </c>
      <c r="Q78" s="42">
        <f t="shared" ca="1" si="13"/>
        <v>0.14393277294619944</v>
      </c>
      <c r="R78" s="42">
        <f ca="1">ROUND(_xlfn.NORM.INV(Q78,'Inputs and Outputs'!C$17,'Inputs and Outputs'!C$18),0)</f>
        <v>98</v>
      </c>
      <c r="S78" s="42">
        <v>103</v>
      </c>
      <c r="T78" s="42">
        <f t="shared" ca="1" si="14"/>
        <v>98</v>
      </c>
      <c r="U78" s="42">
        <f ca="1">IF(T78&gt;'Inputs and Outputs'!C$7,T78-'Inputs and Outputs'!C$7,0)</f>
        <v>0</v>
      </c>
      <c r="V78" s="43">
        <f ca="1">(T78*'Inputs and Outputs'!C$8)-(U78*'Inputs and Outputs'!C$9)</f>
        <v>3920</v>
      </c>
      <c r="Y78" s="44">
        <v>77</v>
      </c>
      <c r="Z78" s="42" t="s">
        <v>29</v>
      </c>
      <c r="AA78" s="42">
        <f t="shared" ca="1" si="15"/>
        <v>0.30615423536054109</v>
      </c>
      <c r="AB78" s="42">
        <f ca="1">VLOOKUP(AA78,'Inputs and Outputs'!B$24:C$33,2,TRUE)</f>
        <v>1</v>
      </c>
      <c r="AC78" s="42">
        <f t="shared" ca="1" si="16"/>
        <v>0.91122703529452542</v>
      </c>
      <c r="AD78" s="42">
        <f ca="1">ROUND(_xlfn.NORM.INV(AC78,'Inputs and Outputs'!C$19,'Inputs and Outputs'!C$20),0)</f>
        <v>112</v>
      </c>
      <c r="AE78" s="42">
        <v>103</v>
      </c>
      <c r="AF78" s="42">
        <f t="shared" ca="1" si="17"/>
        <v>103</v>
      </c>
      <c r="AG78" s="42">
        <f ca="1">IF(AF78&gt;'Inputs and Outputs'!C$7,AF78-'Inputs and Outputs'!C$7,0)</f>
        <v>3</v>
      </c>
      <c r="AH78" s="43">
        <f ca="1">(AF78*'Inputs and Outputs'!C$8)-(AG78*'Inputs and Outputs'!C$10)</f>
        <v>3520</v>
      </c>
    </row>
    <row r="79" spans="1:34" x14ac:dyDescent="0.35">
      <c r="A79" s="44">
        <v>78</v>
      </c>
      <c r="B79" s="42" t="s">
        <v>24</v>
      </c>
      <c r="C79" s="42">
        <f t="shared" ca="1" si="9"/>
        <v>0.9510904090295369</v>
      </c>
      <c r="D79" s="42">
        <f ca="1">VLOOKUP(C79,'Inputs and Outputs'!B$24:C$33,2,TRUE)</f>
        <v>6</v>
      </c>
      <c r="E79" s="42">
        <f t="shared" ca="1" si="10"/>
        <v>0.14523052816131765</v>
      </c>
      <c r="F79" s="42">
        <f ca="1">ROUND(_xlfn.NORM.INV(E79,'Inputs and Outputs'!C$15,'Inputs and Outputs'!C$16),0)</f>
        <v>95</v>
      </c>
      <c r="G79" s="42">
        <v>103</v>
      </c>
      <c r="H79" s="42">
        <f t="shared" ca="1" si="11"/>
        <v>95</v>
      </c>
      <c r="I79" s="42">
        <f ca="1">IF(H79&gt;'Inputs and Outputs'!C$7,H79-'Inputs and Outputs'!C$7,0)</f>
        <v>0</v>
      </c>
      <c r="J79" s="43">
        <f ca="1">(H79*'Inputs and Outputs'!C$8)-(I79*'Inputs and Outputs'!C$9)</f>
        <v>3800</v>
      </c>
      <c r="M79" s="44">
        <v>78</v>
      </c>
      <c r="N79" s="42" t="s">
        <v>26</v>
      </c>
      <c r="O79" s="42">
        <f t="shared" ca="1" si="12"/>
        <v>0.38382493051016942</v>
      </c>
      <c r="P79" s="42">
        <f ca="1">VLOOKUP(O79,'Inputs and Outputs'!B$24:C$33,2)</f>
        <v>1</v>
      </c>
      <c r="Q79" s="42">
        <f t="shared" ca="1" si="13"/>
        <v>0.82621983149340983</v>
      </c>
      <c r="R79" s="42">
        <f ca="1">ROUND(_xlfn.NORM.INV(Q79,'Inputs and Outputs'!C$17,'Inputs and Outputs'!C$18),0)</f>
        <v>108</v>
      </c>
      <c r="S79" s="42">
        <v>103</v>
      </c>
      <c r="T79" s="42">
        <f t="shared" ca="1" si="14"/>
        <v>103</v>
      </c>
      <c r="U79" s="42">
        <f ca="1">IF(T79&gt;'Inputs and Outputs'!C$7,T79-'Inputs and Outputs'!C$7,0)</f>
        <v>3</v>
      </c>
      <c r="V79" s="43">
        <f ca="1">(T79*'Inputs and Outputs'!C$8)-(U79*'Inputs and Outputs'!C$9)</f>
        <v>4045</v>
      </c>
      <c r="Y79" s="44">
        <v>78</v>
      </c>
      <c r="Z79" s="42" t="s">
        <v>29</v>
      </c>
      <c r="AA79" s="42">
        <f t="shared" ca="1" si="15"/>
        <v>0.29377155735173599</v>
      </c>
      <c r="AB79" s="42">
        <f ca="1">VLOOKUP(AA79,'Inputs and Outputs'!B$24:C$33,2,TRUE)</f>
        <v>1</v>
      </c>
      <c r="AC79" s="42">
        <f t="shared" ca="1" si="16"/>
        <v>6.2019598277268995E-2</v>
      </c>
      <c r="AD79" s="42">
        <f ca="1">ROUND(_xlfn.NORM.INV(AC79,'Inputs and Outputs'!C$19,'Inputs and Outputs'!C$20),0)</f>
        <v>97</v>
      </c>
      <c r="AE79" s="42">
        <v>103</v>
      </c>
      <c r="AF79" s="42">
        <f t="shared" ca="1" si="17"/>
        <v>97</v>
      </c>
      <c r="AG79" s="42">
        <f ca="1">IF(AF79&gt;'Inputs and Outputs'!C$7,AF79-'Inputs and Outputs'!C$7,0)</f>
        <v>0</v>
      </c>
      <c r="AH79" s="43">
        <f ca="1">(AF79*'Inputs and Outputs'!C$8)-(AG79*'Inputs and Outputs'!C$10)</f>
        <v>3880</v>
      </c>
    </row>
    <row r="80" spans="1:34" x14ac:dyDescent="0.35">
      <c r="A80" s="44">
        <v>79</v>
      </c>
      <c r="B80" s="42" t="s">
        <v>24</v>
      </c>
      <c r="C80" s="42">
        <f t="shared" ca="1" si="9"/>
        <v>0.87128910998929865</v>
      </c>
      <c r="D80" s="42">
        <f ca="1">VLOOKUP(C80,'Inputs and Outputs'!B$24:C$33,2,TRUE)</f>
        <v>5</v>
      </c>
      <c r="E80" s="42">
        <f t="shared" ca="1" si="10"/>
        <v>0.19021423476023369</v>
      </c>
      <c r="F80" s="42">
        <f ca="1">ROUND(_xlfn.NORM.INV(E80,'Inputs and Outputs'!C$15,'Inputs and Outputs'!C$16),0)</f>
        <v>96</v>
      </c>
      <c r="G80" s="42">
        <v>103</v>
      </c>
      <c r="H80" s="42">
        <f t="shared" ca="1" si="11"/>
        <v>96</v>
      </c>
      <c r="I80" s="42">
        <f ca="1">IF(H80&gt;'Inputs and Outputs'!C$7,H80-'Inputs and Outputs'!C$7,0)</f>
        <v>0</v>
      </c>
      <c r="J80" s="43">
        <f ca="1">(H80*'Inputs and Outputs'!C$8)-(I80*'Inputs and Outputs'!C$9)</f>
        <v>3840</v>
      </c>
      <c r="M80" s="44">
        <v>79</v>
      </c>
      <c r="N80" s="42" t="s">
        <v>26</v>
      </c>
      <c r="O80" s="42">
        <f t="shared" ca="1" si="12"/>
        <v>0.45340299535715345</v>
      </c>
      <c r="P80" s="42">
        <f ca="1">VLOOKUP(O80,'Inputs and Outputs'!B$24:C$33,2)</f>
        <v>2</v>
      </c>
      <c r="Q80" s="42">
        <f t="shared" ca="1" si="13"/>
        <v>0.99880605463632133</v>
      </c>
      <c r="R80" s="42">
        <f ca="1">ROUND(_xlfn.NORM.INV(Q80,'Inputs and Outputs'!C$17,'Inputs and Outputs'!C$18),0)</f>
        <v>118</v>
      </c>
      <c r="S80" s="42">
        <v>103</v>
      </c>
      <c r="T80" s="42">
        <f t="shared" ca="1" si="14"/>
        <v>103</v>
      </c>
      <c r="U80" s="42">
        <f ca="1">IF(T80&gt;'Inputs and Outputs'!C$7,T80-'Inputs and Outputs'!C$7,0)</f>
        <v>3</v>
      </c>
      <c r="V80" s="43">
        <f ca="1">(T80*'Inputs and Outputs'!C$8)-(U80*'Inputs and Outputs'!C$9)</f>
        <v>4045</v>
      </c>
      <c r="Y80" s="44">
        <v>79</v>
      </c>
      <c r="Z80" s="42" t="s">
        <v>29</v>
      </c>
      <c r="AA80" s="42">
        <f t="shared" ca="1" si="15"/>
        <v>0.60433154551430435</v>
      </c>
      <c r="AB80" s="42">
        <f ca="1">VLOOKUP(AA80,'Inputs and Outputs'!B$24:C$33,2,TRUE)</f>
        <v>3</v>
      </c>
      <c r="AC80" s="42">
        <f t="shared" ca="1" si="16"/>
        <v>4.4341791830841748E-2</v>
      </c>
      <c r="AD80" s="42">
        <f ca="1">ROUND(_xlfn.NORM.INV(AC80,'Inputs and Outputs'!C$19,'Inputs and Outputs'!C$20),0)</f>
        <v>96</v>
      </c>
      <c r="AE80" s="42">
        <v>103</v>
      </c>
      <c r="AF80" s="42">
        <f t="shared" ca="1" si="17"/>
        <v>96</v>
      </c>
      <c r="AG80" s="42">
        <f ca="1">IF(AF80&gt;'Inputs and Outputs'!C$7,AF80-'Inputs and Outputs'!C$7,0)</f>
        <v>0</v>
      </c>
      <c r="AH80" s="43">
        <f ca="1">(AF80*'Inputs and Outputs'!C$8)-(AG80*'Inputs and Outputs'!C$10)</f>
        <v>3840</v>
      </c>
    </row>
    <row r="81" spans="1:34" x14ac:dyDescent="0.35">
      <c r="A81" s="44">
        <v>80</v>
      </c>
      <c r="B81" s="42" t="s">
        <v>24</v>
      </c>
      <c r="C81" s="42">
        <f t="shared" ca="1" si="9"/>
        <v>0.53629427338940028</v>
      </c>
      <c r="D81" s="42">
        <f ca="1">VLOOKUP(C81,'Inputs and Outputs'!B$24:C$33,2,TRUE)</f>
        <v>2</v>
      </c>
      <c r="E81" s="42">
        <f t="shared" ca="1" si="10"/>
        <v>0.85200791845000734</v>
      </c>
      <c r="F81" s="42">
        <f ca="1">ROUND(_xlfn.NORM.INV(E81,'Inputs and Outputs'!C$15,'Inputs and Outputs'!C$16),0)</f>
        <v>107</v>
      </c>
      <c r="G81" s="42">
        <v>103</v>
      </c>
      <c r="H81" s="42">
        <f t="shared" ca="1" si="11"/>
        <v>103</v>
      </c>
      <c r="I81" s="42">
        <f ca="1">IF(H81&gt;'Inputs and Outputs'!C$7,H81-'Inputs and Outputs'!C$7,0)</f>
        <v>3</v>
      </c>
      <c r="J81" s="43">
        <f ca="1">(H81*'Inputs and Outputs'!C$8)-(I81*'Inputs and Outputs'!C$9)</f>
        <v>4045</v>
      </c>
      <c r="M81" s="44">
        <v>80</v>
      </c>
      <c r="N81" s="42" t="s">
        <v>26</v>
      </c>
      <c r="O81" s="42">
        <f t="shared" ca="1" si="12"/>
        <v>0.74283541154418986</v>
      </c>
      <c r="P81" s="42">
        <f ca="1">VLOOKUP(O81,'Inputs and Outputs'!B$24:C$33,2)</f>
        <v>3</v>
      </c>
      <c r="Q81" s="42">
        <f t="shared" ca="1" si="13"/>
        <v>0.4855553008277228</v>
      </c>
      <c r="R81" s="42">
        <f ca="1">ROUND(_xlfn.NORM.INV(Q81,'Inputs and Outputs'!C$17,'Inputs and Outputs'!C$18),0)</f>
        <v>103</v>
      </c>
      <c r="S81" s="42">
        <v>103</v>
      </c>
      <c r="T81" s="42">
        <f t="shared" ca="1" si="14"/>
        <v>103</v>
      </c>
      <c r="U81" s="42">
        <f ca="1">IF(T81&gt;'Inputs and Outputs'!C$7,T81-'Inputs and Outputs'!C$7,0)</f>
        <v>3</v>
      </c>
      <c r="V81" s="43">
        <f ca="1">(T81*'Inputs and Outputs'!C$8)-(U81*'Inputs and Outputs'!C$9)</f>
        <v>4045</v>
      </c>
      <c r="Y81" s="44">
        <v>80</v>
      </c>
      <c r="Z81" s="42" t="s">
        <v>29</v>
      </c>
      <c r="AA81" s="42">
        <f t="shared" ca="1" si="15"/>
        <v>7.3683510307079869E-3</v>
      </c>
      <c r="AB81" s="42">
        <f ca="1">VLOOKUP(AA81,'Inputs and Outputs'!B$24:C$33,2,TRUE)</f>
        <v>0</v>
      </c>
      <c r="AC81" s="42">
        <f t="shared" ca="1" si="16"/>
        <v>0.33150228211312571</v>
      </c>
      <c r="AD81" s="42">
        <f ca="1">ROUND(_xlfn.NORM.INV(AC81,'Inputs and Outputs'!C$19,'Inputs and Outputs'!C$20),0)</f>
        <v>103</v>
      </c>
      <c r="AE81" s="42">
        <v>103</v>
      </c>
      <c r="AF81" s="42">
        <f t="shared" ca="1" si="17"/>
        <v>103</v>
      </c>
      <c r="AG81" s="42">
        <f ca="1">IF(AF81&gt;'Inputs and Outputs'!C$7,AF81-'Inputs and Outputs'!C$7,0)</f>
        <v>3</v>
      </c>
      <c r="AH81" s="43">
        <f ca="1">(AF81*'Inputs and Outputs'!C$8)-(AG81*'Inputs and Outputs'!C$10)</f>
        <v>3520</v>
      </c>
    </row>
    <row r="82" spans="1:34" x14ac:dyDescent="0.35">
      <c r="A82" s="44">
        <v>81</v>
      </c>
      <c r="B82" s="42" t="s">
        <v>24</v>
      </c>
      <c r="C82" s="42">
        <f t="shared" ca="1" si="9"/>
        <v>0.79034995818888898</v>
      </c>
      <c r="D82" s="42">
        <f ca="1">VLOOKUP(C82,'Inputs and Outputs'!B$24:C$33,2,TRUE)</f>
        <v>4</v>
      </c>
      <c r="E82" s="42">
        <f t="shared" ca="1" si="10"/>
        <v>0.50032381282013227</v>
      </c>
      <c r="F82" s="42">
        <f ca="1">ROUND(_xlfn.NORM.INV(E82,'Inputs and Outputs'!C$15,'Inputs and Outputs'!C$16),0)</f>
        <v>101</v>
      </c>
      <c r="G82" s="42">
        <v>103</v>
      </c>
      <c r="H82" s="42">
        <f t="shared" ca="1" si="11"/>
        <v>101</v>
      </c>
      <c r="I82" s="42">
        <f ca="1">IF(H82&gt;'Inputs and Outputs'!C$7,H82-'Inputs and Outputs'!C$7,0)</f>
        <v>1</v>
      </c>
      <c r="J82" s="43">
        <f ca="1">(H82*'Inputs and Outputs'!C$8)-(I82*'Inputs and Outputs'!C$9)</f>
        <v>4015</v>
      </c>
      <c r="M82" s="44">
        <v>81</v>
      </c>
      <c r="N82" s="42" t="s">
        <v>26</v>
      </c>
      <c r="O82" s="42">
        <f t="shared" ca="1" si="12"/>
        <v>0.17549597390444327</v>
      </c>
      <c r="P82" s="42">
        <f ca="1">VLOOKUP(O82,'Inputs and Outputs'!B$24:C$33,2)</f>
        <v>1</v>
      </c>
      <c r="Q82" s="42">
        <f t="shared" ca="1" si="13"/>
        <v>0.67002619249299133</v>
      </c>
      <c r="R82" s="42">
        <f ca="1">ROUND(_xlfn.NORM.INV(Q82,'Inputs and Outputs'!C$17,'Inputs and Outputs'!C$18),0)</f>
        <v>105</v>
      </c>
      <c r="S82" s="42">
        <v>103</v>
      </c>
      <c r="T82" s="42">
        <f t="shared" ca="1" si="14"/>
        <v>103</v>
      </c>
      <c r="U82" s="42">
        <f ca="1">IF(T82&gt;'Inputs and Outputs'!C$7,T82-'Inputs and Outputs'!C$7,0)</f>
        <v>3</v>
      </c>
      <c r="V82" s="43">
        <f ca="1">(T82*'Inputs and Outputs'!C$8)-(U82*'Inputs and Outputs'!C$9)</f>
        <v>4045</v>
      </c>
      <c r="Y82" s="44">
        <v>81</v>
      </c>
      <c r="Z82" s="42" t="s">
        <v>29</v>
      </c>
      <c r="AA82" s="42">
        <f t="shared" ca="1" si="15"/>
        <v>0.28511896966598116</v>
      </c>
      <c r="AB82" s="42">
        <f ca="1">VLOOKUP(AA82,'Inputs and Outputs'!B$24:C$33,2,TRUE)</f>
        <v>1</v>
      </c>
      <c r="AC82" s="42">
        <f t="shared" ca="1" si="16"/>
        <v>0.46214145073681623</v>
      </c>
      <c r="AD82" s="42">
        <f ca="1">ROUND(_xlfn.NORM.INV(AC82,'Inputs and Outputs'!C$19,'Inputs and Outputs'!C$20),0)</f>
        <v>105</v>
      </c>
      <c r="AE82" s="42">
        <v>103</v>
      </c>
      <c r="AF82" s="42">
        <f t="shared" ca="1" si="17"/>
        <v>103</v>
      </c>
      <c r="AG82" s="42">
        <f ca="1">IF(AF82&gt;'Inputs and Outputs'!C$7,AF82-'Inputs and Outputs'!C$7,0)</f>
        <v>3</v>
      </c>
      <c r="AH82" s="43">
        <f ca="1">(AF82*'Inputs and Outputs'!C$8)-(AG82*'Inputs and Outputs'!C$10)</f>
        <v>3520</v>
      </c>
    </row>
    <row r="83" spans="1:34" x14ac:dyDescent="0.35">
      <c r="A83" s="44">
        <v>82</v>
      </c>
      <c r="B83" s="42" t="s">
        <v>24</v>
      </c>
      <c r="C83" s="42">
        <f t="shared" ca="1" si="9"/>
        <v>0.25092366077631534</v>
      </c>
      <c r="D83" s="42">
        <f ca="1">VLOOKUP(C83,'Inputs and Outputs'!B$24:C$33,2,TRUE)</f>
        <v>1</v>
      </c>
      <c r="E83" s="42">
        <f t="shared" ca="1" si="10"/>
        <v>0.64414783003330578</v>
      </c>
      <c r="F83" s="42">
        <f ca="1">ROUND(_xlfn.NORM.INV(E83,'Inputs and Outputs'!C$15,'Inputs and Outputs'!C$16),0)</f>
        <v>103</v>
      </c>
      <c r="G83" s="42">
        <v>103</v>
      </c>
      <c r="H83" s="42">
        <f t="shared" ca="1" si="11"/>
        <v>103</v>
      </c>
      <c r="I83" s="42">
        <f ca="1">IF(H83&gt;'Inputs and Outputs'!C$7,H83-'Inputs and Outputs'!C$7,0)</f>
        <v>3</v>
      </c>
      <c r="J83" s="43">
        <f ca="1">(H83*'Inputs and Outputs'!C$8)-(I83*'Inputs and Outputs'!C$9)</f>
        <v>4045</v>
      </c>
      <c r="M83" s="44">
        <v>82</v>
      </c>
      <c r="N83" s="42" t="s">
        <v>26</v>
      </c>
      <c r="O83" s="42">
        <f t="shared" ca="1" si="12"/>
        <v>0.43511766537930097</v>
      </c>
      <c r="P83" s="42">
        <f ca="1">VLOOKUP(O83,'Inputs and Outputs'!B$24:C$33,2)</f>
        <v>2</v>
      </c>
      <c r="Q83" s="42">
        <f t="shared" ca="1" si="13"/>
        <v>9.9873077699443313E-2</v>
      </c>
      <c r="R83" s="42">
        <f ca="1">ROUND(_xlfn.NORM.INV(Q83,'Inputs and Outputs'!C$17,'Inputs and Outputs'!C$18),0)</f>
        <v>97</v>
      </c>
      <c r="S83" s="42">
        <v>103</v>
      </c>
      <c r="T83" s="42">
        <f t="shared" ca="1" si="14"/>
        <v>97</v>
      </c>
      <c r="U83" s="42">
        <f ca="1">IF(T83&gt;'Inputs and Outputs'!C$7,T83-'Inputs and Outputs'!C$7,0)</f>
        <v>0</v>
      </c>
      <c r="V83" s="43">
        <f ca="1">(T83*'Inputs and Outputs'!C$8)-(U83*'Inputs and Outputs'!C$9)</f>
        <v>3880</v>
      </c>
      <c r="Y83" s="44">
        <v>82</v>
      </c>
      <c r="Z83" s="42" t="s">
        <v>29</v>
      </c>
      <c r="AA83" s="42">
        <f t="shared" ca="1" si="15"/>
        <v>0.26024654562368943</v>
      </c>
      <c r="AB83" s="42">
        <f ca="1">VLOOKUP(AA83,'Inputs and Outputs'!B$24:C$33,2,TRUE)</f>
        <v>1</v>
      </c>
      <c r="AC83" s="42">
        <f t="shared" ca="1" si="16"/>
        <v>0.49375420204180565</v>
      </c>
      <c r="AD83" s="42">
        <f ca="1">ROUND(_xlfn.NORM.INV(AC83,'Inputs and Outputs'!C$19,'Inputs and Outputs'!C$20),0)</f>
        <v>105</v>
      </c>
      <c r="AE83" s="42">
        <v>103</v>
      </c>
      <c r="AF83" s="42">
        <f t="shared" ca="1" si="17"/>
        <v>103</v>
      </c>
      <c r="AG83" s="42">
        <f ca="1">IF(AF83&gt;'Inputs and Outputs'!C$7,AF83-'Inputs and Outputs'!C$7,0)</f>
        <v>3</v>
      </c>
      <c r="AH83" s="43">
        <f ca="1">(AF83*'Inputs and Outputs'!C$8)-(AG83*'Inputs and Outputs'!C$10)</f>
        <v>3520</v>
      </c>
    </row>
    <row r="84" spans="1:34" x14ac:dyDescent="0.35">
      <c r="A84" s="44">
        <v>83</v>
      </c>
      <c r="B84" s="42" t="s">
        <v>24</v>
      </c>
      <c r="C84" s="42">
        <f t="shared" ca="1" si="9"/>
        <v>0.77554379321428191</v>
      </c>
      <c r="D84" s="42">
        <f ca="1">VLOOKUP(C84,'Inputs and Outputs'!B$24:C$33,2,TRUE)</f>
        <v>4</v>
      </c>
      <c r="E84" s="42">
        <f t="shared" ca="1" si="10"/>
        <v>8.3160839164859945E-2</v>
      </c>
      <c r="F84" s="42">
        <f ca="1">ROUND(_xlfn.NORM.INV(E84,'Inputs and Outputs'!C$15,'Inputs and Outputs'!C$16),0)</f>
        <v>93</v>
      </c>
      <c r="G84" s="42">
        <v>103</v>
      </c>
      <c r="H84" s="42">
        <f t="shared" ca="1" si="11"/>
        <v>93</v>
      </c>
      <c r="I84" s="42">
        <f ca="1">IF(H84&gt;'Inputs and Outputs'!C$7,H84-'Inputs and Outputs'!C$7,0)</f>
        <v>0</v>
      </c>
      <c r="J84" s="43">
        <f ca="1">(H84*'Inputs and Outputs'!C$8)-(I84*'Inputs and Outputs'!C$9)</f>
        <v>3720</v>
      </c>
      <c r="M84" s="44">
        <v>83</v>
      </c>
      <c r="N84" s="42" t="s">
        <v>26</v>
      </c>
      <c r="O84" s="42">
        <f t="shared" ca="1" si="12"/>
        <v>0.92651835969187668</v>
      </c>
      <c r="P84" s="42">
        <f ca="1">VLOOKUP(O84,'Inputs and Outputs'!B$24:C$33,2)</f>
        <v>5</v>
      </c>
      <c r="Q84" s="42">
        <f t="shared" ca="1" si="13"/>
        <v>4.8486807605408466E-2</v>
      </c>
      <c r="R84" s="42">
        <f ca="1">ROUND(_xlfn.NORM.INV(Q84,'Inputs and Outputs'!C$17,'Inputs and Outputs'!C$18),0)</f>
        <v>95</v>
      </c>
      <c r="S84" s="42">
        <v>103</v>
      </c>
      <c r="T84" s="42">
        <f t="shared" ca="1" si="14"/>
        <v>95</v>
      </c>
      <c r="U84" s="42">
        <f ca="1">IF(T84&gt;'Inputs and Outputs'!C$7,T84-'Inputs and Outputs'!C$7,0)</f>
        <v>0</v>
      </c>
      <c r="V84" s="43">
        <f ca="1">(T84*'Inputs and Outputs'!C$8)-(U84*'Inputs and Outputs'!C$9)</f>
        <v>3800</v>
      </c>
      <c r="Y84" s="44">
        <v>83</v>
      </c>
      <c r="Z84" s="42" t="s">
        <v>29</v>
      </c>
      <c r="AA84" s="42">
        <f t="shared" ca="1" si="15"/>
        <v>0.31537723501671744</v>
      </c>
      <c r="AB84" s="42">
        <f ca="1">VLOOKUP(AA84,'Inputs and Outputs'!B$24:C$33,2,TRUE)</f>
        <v>1</v>
      </c>
      <c r="AC84" s="42">
        <f t="shared" ca="1" si="16"/>
        <v>0.15203539845248604</v>
      </c>
      <c r="AD84" s="42">
        <f ca="1">ROUND(_xlfn.NORM.INV(AC84,'Inputs and Outputs'!C$19,'Inputs and Outputs'!C$20),0)</f>
        <v>100</v>
      </c>
      <c r="AE84" s="42">
        <v>103</v>
      </c>
      <c r="AF84" s="42">
        <f t="shared" ca="1" si="17"/>
        <v>100</v>
      </c>
      <c r="AG84" s="42">
        <f ca="1">IF(AF84&gt;'Inputs and Outputs'!C$7,AF84-'Inputs and Outputs'!C$7,0)</f>
        <v>0</v>
      </c>
      <c r="AH84" s="43">
        <f ca="1">(AF84*'Inputs and Outputs'!C$8)-(AG84*'Inputs and Outputs'!C$10)</f>
        <v>4000</v>
      </c>
    </row>
    <row r="85" spans="1:34" x14ac:dyDescent="0.35">
      <c r="A85" s="44">
        <v>84</v>
      </c>
      <c r="B85" s="42" t="s">
        <v>24</v>
      </c>
      <c r="C85" s="42">
        <f t="shared" ca="1" si="9"/>
        <v>0.61173316686578572</v>
      </c>
      <c r="D85" s="42">
        <f ca="1">VLOOKUP(C85,'Inputs and Outputs'!B$24:C$33,2,TRUE)</f>
        <v>3</v>
      </c>
      <c r="E85" s="42">
        <f t="shared" ca="1" si="10"/>
        <v>0.19551316713391198</v>
      </c>
      <c r="F85" s="42">
        <f ca="1">ROUND(_xlfn.NORM.INV(E85,'Inputs and Outputs'!C$15,'Inputs and Outputs'!C$16),0)</f>
        <v>96</v>
      </c>
      <c r="G85" s="42">
        <v>103</v>
      </c>
      <c r="H85" s="42">
        <f t="shared" ca="1" si="11"/>
        <v>96</v>
      </c>
      <c r="I85" s="42">
        <f ca="1">IF(H85&gt;'Inputs and Outputs'!C$7,H85-'Inputs and Outputs'!C$7,0)</f>
        <v>0</v>
      </c>
      <c r="J85" s="43">
        <f ca="1">(H85*'Inputs and Outputs'!C$8)-(I85*'Inputs and Outputs'!C$9)</f>
        <v>3840</v>
      </c>
      <c r="M85" s="44">
        <v>84</v>
      </c>
      <c r="N85" s="42" t="s">
        <v>26</v>
      </c>
      <c r="O85" s="42">
        <f t="shared" ca="1" si="12"/>
        <v>0.3780184459159609</v>
      </c>
      <c r="P85" s="42">
        <f ca="1">VLOOKUP(O85,'Inputs and Outputs'!B$24:C$33,2)</f>
        <v>1</v>
      </c>
      <c r="Q85" s="42">
        <f t="shared" ca="1" si="13"/>
        <v>0.5438755974418692</v>
      </c>
      <c r="R85" s="42">
        <f ca="1">ROUND(_xlfn.NORM.INV(Q85,'Inputs and Outputs'!C$17,'Inputs and Outputs'!C$18),0)</f>
        <v>104</v>
      </c>
      <c r="S85" s="42">
        <v>103</v>
      </c>
      <c r="T85" s="42">
        <f t="shared" ca="1" si="14"/>
        <v>103</v>
      </c>
      <c r="U85" s="42">
        <f ca="1">IF(T85&gt;'Inputs and Outputs'!C$7,T85-'Inputs and Outputs'!C$7,0)</f>
        <v>3</v>
      </c>
      <c r="V85" s="43">
        <f ca="1">(T85*'Inputs and Outputs'!C$8)-(U85*'Inputs and Outputs'!C$9)</f>
        <v>4045</v>
      </c>
      <c r="Y85" s="44">
        <v>84</v>
      </c>
      <c r="Z85" s="42" t="s">
        <v>29</v>
      </c>
      <c r="AA85" s="42">
        <f t="shared" ca="1" si="15"/>
        <v>0.69031646625222931</v>
      </c>
      <c r="AB85" s="42">
        <f ca="1">VLOOKUP(AA85,'Inputs and Outputs'!B$24:C$33,2,TRUE)</f>
        <v>3</v>
      </c>
      <c r="AC85" s="42">
        <f t="shared" ca="1" si="16"/>
        <v>0.73976066272582985</v>
      </c>
      <c r="AD85" s="42">
        <f ca="1">ROUND(_xlfn.NORM.INV(AC85,'Inputs and Outputs'!C$19,'Inputs and Outputs'!C$20),0)</f>
        <v>108</v>
      </c>
      <c r="AE85" s="42">
        <v>103</v>
      </c>
      <c r="AF85" s="42">
        <f t="shared" ca="1" si="17"/>
        <v>103</v>
      </c>
      <c r="AG85" s="42">
        <f ca="1">IF(AF85&gt;'Inputs and Outputs'!C$7,AF85-'Inputs and Outputs'!C$7,0)</f>
        <v>3</v>
      </c>
      <c r="AH85" s="43">
        <f ca="1">(AF85*'Inputs and Outputs'!C$8)-(AG85*'Inputs and Outputs'!C$10)</f>
        <v>3520</v>
      </c>
    </row>
    <row r="86" spans="1:34" x14ac:dyDescent="0.35">
      <c r="A86" s="44">
        <v>85</v>
      </c>
      <c r="B86" s="42" t="s">
        <v>24</v>
      </c>
      <c r="C86" s="42">
        <f t="shared" ca="1" si="9"/>
        <v>0.53307797151476521</v>
      </c>
      <c r="D86" s="42">
        <f ca="1">VLOOKUP(C86,'Inputs and Outputs'!B$24:C$33,2,TRUE)</f>
        <v>2</v>
      </c>
      <c r="E86" s="42">
        <f t="shared" ca="1" si="10"/>
        <v>0.27887801237216214</v>
      </c>
      <c r="F86" s="42">
        <f ca="1">ROUND(_xlfn.NORM.INV(E86,'Inputs and Outputs'!C$15,'Inputs and Outputs'!C$16),0)</f>
        <v>97</v>
      </c>
      <c r="G86" s="42">
        <v>103</v>
      </c>
      <c r="H86" s="42">
        <f t="shared" ca="1" si="11"/>
        <v>97</v>
      </c>
      <c r="I86" s="42">
        <f ca="1">IF(H86&gt;'Inputs and Outputs'!C$7,H86-'Inputs and Outputs'!C$7,0)</f>
        <v>0</v>
      </c>
      <c r="J86" s="43">
        <f ca="1">(H86*'Inputs and Outputs'!C$8)-(I86*'Inputs and Outputs'!C$9)</f>
        <v>3880</v>
      </c>
      <c r="M86" s="44">
        <v>85</v>
      </c>
      <c r="N86" s="42" t="s">
        <v>26</v>
      </c>
      <c r="O86" s="42">
        <f t="shared" ca="1" si="12"/>
        <v>0.36170999744884869</v>
      </c>
      <c r="P86" s="42">
        <f ca="1">VLOOKUP(O86,'Inputs and Outputs'!B$24:C$33,2)</f>
        <v>1</v>
      </c>
      <c r="Q86" s="42">
        <f t="shared" ca="1" si="13"/>
        <v>0.81925559259572822</v>
      </c>
      <c r="R86" s="42">
        <f ca="1">ROUND(_xlfn.NORM.INV(Q86,'Inputs and Outputs'!C$17,'Inputs and Outputs'!C$18),0)</f>
        <v>108</v>
      </c>
      <c r="S86" s="42">
        <v>103</v>
      </c>
      <c r="T86" s="42">
        <f t="shared" ca="1" si="14"/>
        <v>103</v>
      </c>
      <c r="U86" s="42">
        <f ca="1">IF(T86&gt;'Inputs and Outputs'!C$7,T86-'Inputs and Outputs'!C$7,0)</f>
        <v>3</v>
      </c>
      <c r="V86" s="43">
        <f ca="1">(T86*'Inputs and Outputs'!C$8)-(U86*'Inputs and Outputs'!C$9)</f>
        <v>4045</v>
      </c>
      <c r="Y86" s="44">
        <v>85</v>
      </c>
      <c r="Z86" s="42" t="s">
        <v>29</v>
      </c>
      <c r="AA86" s="42">
        <f t="shared" ca="1" si="15"/>
        <v>0.45026635617327126</v>
      </c>
      <c r="AB86" s="42">
        <f ca="1">VLOOKUP(AA86,'Inputs and Outputs'!B$24:C$33,2,TRUE)</f>
        <v>2</v>
      </c>
      <c r="AC86" s="42">
        <f t="shared" ca="1" si="16"/>
        <v>0.48536420857233786</v>
      </c>
      <c r="AD86" s="42">
        <f ca="1">ROUND(_xlfn.NORM.INV(AC86,'Inputs and Outputs'!C$19,'Inputs and Outputs'!C$20),0)</f>
        <v>105</v>
      </c>
      <c r="AE86" s="42">
        <v>103</v>
      </c>
      <c r="AF86" s="42">
        <f t="shared" ca="1" si="17"/>
        <v>103</v>
      </c>
      <c r="AG86" s="42">
        <f ca="1">IF(AF86&gt;'Inputs and Outputs'!C$7,AF86-'Inputs and Outputs'!C$7,0)</f>
        <v>3</v>
      </c>
      <c r="AH86" s="43">
        <f ca="1">(AF86*'Inputs and Outputs'!C$8)-(AG86*'Inputs and Outputs'!C$10)</f>
        <v>3520</v>
      </c>
    </row>
    <row r="87" spans="1:34" x14ac:dyDescent="0.35">
      <c r="A87" s="44">
        <v>86</v>
      </c>
      <c r="B87" s="42" t="s">
        <v>24</v>
      </c>
      <c r="C87" s="42">
        <f t="shared" ca="1" si="9"/>
        <v>0.75781375882537416</v>
      </c>
      <c r="D87" s="42">
        <f ca="1">VLOOKUP(C87,'Inputs and Outputs'!B$24:C$33,2,TRUE)</f>
        <v>4</v>
      </c>
      <c r="E87" s="42">
        <f t="shared" ca="1" si="10"/>
        <v>0.22233505417979682</v>
      </c>
      <c r="F87" s="42">
        <f ca="1">ROUND(_xlfn.NORM.INV(E87,'Inputs and Outputs'!C$15,'Inputs and Outputs'!C$16),0)</f>
        <v>96</v>
      </c>
      <c r="G87" s="42">
        <v>103</v>
      </c>
      <c r="H87" s="42">
        <f t="shared" ca="1" si="11"/>
        <v>96</v>
      </c>
      <c r="I87" s="42">
        <f ca="1">IF(H87&gt;'Inputs and Outputs'!C$7,H87-'Inputs and Outputs'!C$7,0)</f>
        <v>0</v>
      </c>
      <c r="J87" s="43">
        <f ca="1">(H87*'Inputs and Outputs'!C$8)-(I87*'Inputs and Outputs'!C$9)</f>
        <v>3840</v>
      </c>
      <c r="M87" s="44">
        <v>86</v>
      </c>
      <c r="N87" s="42" t="s">
        <v>26</v>
      </c>
      <c r="O87" s="42">
        <f t="shared" ca="1" si="12"/>
        <v>9.7836884933542478E-2</v>
      </c>
      <c r="P87" s="42">
        <f ca="1">VLOOKUP(O87,'Inputs and Outputs'!B$24:C$33,2)</f>
        <v>0</v>
      </c>
      <c r="Q87" s="42">
        <f t="shared" ca="1" si="13"/>
        <v>0.18635778647691947</v>
      </c>
      <c r="R87" s="42">
        <f ca="1">ROUND(_xlfn.NORM.INV(Q87,'Inputs and Outputs'!C$17,'Inputs and Outputs'!C$18),0)</f>
        <v>99</v>
      </c>
      <c r="S87" s="42">
        <v>103</v>
      </c>
      <c r="T87" s="42">
        <f t="shared" ca="1" si="14"/>
        <v>99</v>
      </c>
      <c r="U87" s="42">
        <f ca="1">IF(T87&gt;'Inputs and Outputs'!C$7,T87-'Inputs and Outputs'!C$7,0)</f>
        <v>0</v>
      </c>
      <c r="V87" s="43">
        <f ca="1">(T87*'Inputs and Outputs'!C$8)-(U87*'Inputs and Outputs'!C$9)</f>
        <v>3960</v>
      </c>
      <c r="Y87" s="44">
        <v>86</v>
      </c>
      <c r="Z87" s="42" t="s">
        <v>29</v>
      </c>
      <c r="AA87" s="42">
        <f t="shared" ca="1" si="15"/>
        <v>0.40764186192778507</v>
      </c>
      <c r="AB87" s="42">
        <f ca="1">VLOOKUP(AA87,'Inputs and Outputs'!B$24:C$33,2,TRUE)</f>
        <v>2</v>
      </c>
      <c r="AC87" s="42">
        <f t="shared" ca="1" si="16"/>
        <v>0.22224670938979396</v>
      </c>
      <c r="AD87" s="42">
        <f ca="1">ROUND(_xlfn.NORM.INV(AC87,'Inputs and Outputs'!C$19,'Inputs and Outputs'!C$20),0)</f>
        <v>101</v>
      </c>
      <c r="AE87" s="42">
        <v>103</v>
      </c>
      <c r="AF87" s="42">
        <f t="shared" ca="1" si="17"/>
        <v>101</v>
      </c>
      <c r="AG87" s="42">
        <f ca="1">IF(AF87&gt;'Inputs and Outputs'!C$7,AF87-'Inputs and Outputs'!C$7,0)</f>
        <v>1</v>
      </c>
      <c r="AH87" s="43">
        <f ca="1">(AF87*'Inputs and Outputs'!C$8)-(AG87*'Inputs and Outputs'!C$10)</f>
        <v>3840</v>
      </c>
    </row>
    <row r="88" spans="1:34" x14ac:dyDescent="0.35">
      <c r="A88" s="44">
        <v>87</v>
      </c>
      <c r="B88" s="42" t="s">
        <v>24</v>
      </c>
      <c r="C88" s="42">
        <f t="shared" ca="1" si="9"/>
        <v>0.26764592994502734</v>
      </c>
      <c r="D88" s="42">
        <f ca="1">VLOOKUP(C88,'Inputs and Outputs'!B$24:C$33,2,TRUE)</f>
        <v>1</v>
      </c>
      <c r="E88" s="42">
        <f t="shared" ca="1" si="10"/>
        <v>6.2164979606436854E-2</v>
      </c>
      <c r="F88" s="42">
        <f ca="1">ROUND(_xlfn.NORM.INV(E88,'Inputs and Outputs'!C$15,'Inputs and Outputs'!C$16),0)</f>
        <v>92</v>
      </c>
      <c r="G88" s="42">
        <v>103</v>
      </c>
      <c r="H88" s="42">
        <f t="shared" ca="1" si="11"/>
        <v>92</v>
      </c>
      <c r="I88" s="42">
        <f ca="1">IF(H88&gt;'Inputs and Outputs'!C$7,H88-'Inputs and Outputs'!C$7,0)</f>
        <v>0</v>
      </c>
      <c r="J88" s="43">
        <f ca="1">(H88*'Inputs and Outputs'!C$8)-(I88*'Inputs and Outputs'!C$9)</f>
        <v>3680</v>
      </c>
      <c r="M88" s="44">
        <v>87</v>
      </c>
      <c r="N88" s="42" t="s">
        <v>26</v>
      </c>
      <c r="O88" s="42">
        <f t="shared" ca="1" si="12"/>
        <v>0.68539786206259112</v>
      </c>
      <c r="P88" s="42">
        <f ca="1">VLOOKUP(O88,'Inputs and Outputs'!B$24:C$33,2)</f>
        <v>3</v>
      </c>
      <c r="Q88" s="42">
        <f t="shared" ca="1" si="13"/>
        <v>0.84572351270905433</v>
      </c>
      <c r="R88" s="42">
        <f ca="1">ROUND(_xlfn.NORM.INV(Q88,'Inputs and Outputs'!C$17,'Inputs and Outputs'!C$18),0)</f>
        <v>108</v>
      </c>
      <c r="S88" s="42">
        <v>103</v>
      </c>
      <c r="T88" s="42">
        <f t="shared" ca="1" si="14"/>
        <v>103</v>
      </c>
      <c r="U88" s="42">
        <f ca="1">IF(T88&gt;'Inputs and Outputs'!C$7,T88-'Inputs and Outputs'!C$7,0)</f>
        <v>3</v>
      </c>
      <c r="V88" s="43">
        <f ca="1">(T88*'Inputs and Outputs'!C$8)-(U88*'Inputs and Outputs'!C$9)</f>
        <v>4045</v>
      </c>
      <c r="Y88" s="44">
        <v>87</v>
      </c>
      <c r="Z88" s="42" t="s">
        <v>29</v>
      </c>
      <c r="AA88" s="42">
        <f t="shared" ca="1" si="15"/>
        <v>0.31454406075974095</v>
      </c>
      <c r="AB88" s="42">
        <f ca="1">VLOOKUP(AA88,'Inputs and Outputs'!B$24:C$33,2,TRUE)</f>
        <v>1</v>
      </c>
      <c r="AC88" s="42">
        <f t="shared" ca="1" si="16"/>
        <v>0.69067654319054883</v>
      </c>
      <c r="AD88" s="42">
        <f ca="1">ROUND(_xlfn.NORM.INV(AC88,'Inputs and Outputs'!C$19,'Inputs and Outputs'!C$20),0)</f>
        <v>107</v>
      </c>
      <c r="AE88" s="42">
        <v>103</v>
      </c>
      <c r="AF88" s="42">
        <f t="shared" ca="1" si="17"/>
        <v>103</v>
      </c>
      <c r="AG88" s="42">
        <f ca="1">IF(AF88&gt;'Inputs and Outputs'!C$7,AF88-'Inputs and Outputs'!C$7,0)</f>
        <v>3</v>
      </c>
      <c r="AH88" s="43">
        <f ca="1">(AF88*'Inputs and Outputs'!C$8)-(AG88*'Inputs and Outputs'!C$10)</f>
        <v>3520</v>
      </c>
    </row>
    <row r="89" spans="1:34" x14ac:dyDescent="0.35">
      <c r="A89" s="44">
        <v>88</v>
      </c>
      <c r="B89" s="42" t="s">
        <v>24</v>
      </c>
      <c r="C89" s="42">
        <f t="shared" ca="1" si="9"/>
        <v>0.92787129931013346</v>
      </c>
      <c r="D89" s="42">
        <f ca="1">VLOOKUP(C89,'Inputs and Outputs'!B$24:C$33,2,TRUE)</f>
        <v>5</v>
      </c>
      <c r="E89" s="42">
        <f t="shared" ca="1" si="10"/>
        <v>0.86318869871307402</v>
      </c>
      <c r="F89" s="42">
        <f ca="1">ROUND(_xlfn.NORM.INV(E89,'Inputs and Outputs'!C$15,'Inputs and Outputs'!C$16),0)</f>
        <v>108</v>
      </c>
      <c r="G89" s="42">
        <v>103</v>
      </c>
      <c r="H89" s="42">
        <f t="shared" ca="1" si="11"/>
        <v>103</v>
      </c>
      <c r="I89" s="42">
        <f ca="1">IF(H89&gt;'Inputs and Outputs'!C$7,H89-'Inputs and Outputs'!C$7,0)</f>
        <v>3</v>
      </c>
      <c r="J89" s="43">
        <f ca="1">(H89*'Inputs and Outputs'!C$8)-(I89*'Inputs and Outputs'!C$9)</f>
        <v>4045</v>
      </c>
      <c r="M89" s="44">
        <v>88</v>
      </c>
      <c r="N89" s="42" t="s">
        <v>26</v>
      </c>
      <c r="O89" s="42">
        <f t="shared" ca="1" si="12"/>
        <v>0.28966961836146932</v>
      </c>
      <c r="P89" s="42">
        <f ca="1">VLOOKUP(O89,'Inputs and Outputs'!B$24:C$33,2)</f>
        <v>1</v>
      </c>
      <c r="Q89" s="42">
        <f t="shared" ca="1" si="13"/>
        <v>0.97771652934973763</v>
      </c>
      <c r="R89" s="42">
        <f ca="1">ROUND(_xlfn.NORM.INV(Q89,'Inputs and Outputs'!C$17,'Inputs and Outputs'!C$18),0)</f>
        <v>113</v>
      </c>
      <c r="S89" s="42">
        <v>103</v>
      </c>
      <c r="T89" s="42">
        <f t="shared" ca="1" si="14"/>
        <v>103</v>
      </c>
      <c r="U89" s="42">
        <f ca="1">IF(T89&gt;'Inputs and Outputs'!C$7,T89-'Inputs and Outputs'!C$7,0)</f>
        <v>3</v>
      </c>
      <c r="V89" s="43">
        <f ca="1">(T89*'Inputs and Outputs'!C$8)-(U89*'Inputs and Outputs'!C$9)</f>
        <v>4045</v>
      </c>
      <c r="Y89" s="44">
        <v>88</v>
      </c>
      <c r="Z89" s="42" t="s">
        <v>29</v>
      </c>
      <c r="AA89" s="42">
        <f t="shared" ca="1" si="15"/>
        <v>0.43947914071590843</v>
      </c>
      <c r="AB89" s="42">
        <f ca="1">VLOOKUP(AA89,'Inputs and Outputs'!B$24:C$33,2,TRUE)</f>
        <v>2</v>
      </c>
      <c r="AC89" s="42">
        <f t="shared" ca="1" si="16"/>
        <v>0.3732419446889047</v>
      </c>
      <c r="AD89" s="42">
        <f ca="1">ROUND(_xlfn.NORM.INV(AC89,'Inputs and Outputs'!C$19,'Inputs and Outputs'!C$20),0)</f>
        <v>103</v>
      </c>
      <c r="AE89" s="42">
        <v>103</v>
      </c>
      <c r="AF89" s="42">
        <f t="shared" ca="1" si="17"/>
        <v>103</v>
      </c>
      <c r="AG89" s="42">
        <f ca="1">IF(AF89&gt;'Inputs and Outputs'!C$7,AF89-'Inputs and Outputs'!C$7,0)</f>
        <v>3</v>
      </c>
      <c r="AH89" s="43">
        <f ca="1">(AF89*'Inputs and Outputs'!C$8)-(AG89*'Inputs and Outputs'!C$10)</f>
        <v>3520</v>
      </c>
    </row>
    <row r="90" spans="1:34" x14ac:dyDescent="0.35">
      <c r="A90" s="44">
        <v>89</v>
      </c>
      <c r="B90" s="42" t="s">
        <v>24</v>
      </c>
      <c r="C90" s="42">
        <f t="shared" ca="1" si="9"/>
        <v>0.31445639266829217</v>
      </c>
      <c r="D90" s="42">
        <f ca="1">VLOOKUP(C90,'Inputs and Outputs'!B$24:C$33,2,TRUE)</f>
        <v>1</v>
      </c>
      <c r="E90" s="42">
        <f t="shared" ca="1" si="10"/>
        <v>0.31063798832691303</v>
      </c>
      <c r="F90" s="42">
        <f ca="1">ROUND(_xlfn.NORM.INV(E90,'Inputs and Outputs'!C$15,'Inputs and Outputs'!C$16),0)</f>
        <v>98</v>
      </c>
      <c r="G90" s="42">
        <v>103</v>
      </c>
      <c r="H90" s="42">
        <f t="shared" ca="1" si="11"/>
        <v>98</v>
      </c>
      <c r="I90" s="42">
        <f ca="1">IF(H90&gt;'Inputs and Outputs'!C$7,H90-'Inputs and Outputs'!C$7,0)</f>
        <v>0</v>
      </c>
      <c r="J90" s="43">
        <f ca="1">(H90*'Inputs and Outputs'!C$8)-(I90*'Inputs and Outputs'!C$9)</f>
        <v>3920</v>
      </c>
      <c r="M90" s="44">
        <v>89</v>
      </c>
      <c r="N90" s="42" t="s">
        <v>26</v>
      </c>
      <c r="O90" s="42">
        <f t="shared" ca="1" si="12"/>
        <v>0.65707665173729313</v>
      </c>
      <c r="P90" s="42">
        <f ca="1">VLOOKUP(O90,'Inputs and Outputs'!B$24:C$33,2)</f>
        <v>3</v>
      </c>
      <c r="Q90" s="42">
        <f t="shared" ca="1" si="13"/>
        <v>0.579187745274235</v>
      </c>
      <c r="R90" s="42">
        <f ca="1">ROUND(_xlfn.NORM.INV(Q90,'Inputs and Outputs'!C$17,'Inputs and Outputs'!C$18),0)</f>
        <v>104</v>
      </c>
      <c r="S90" s="42">
        <v>103</v>
      </c>
      <c r="T90" s="42">
        <f t="shared" ca="1" si="14"/>
        <v>103</v>
      </c>
      <c r="U90" s="42">
        <f ca="1">IF(T90&gt;'Inputs and Outputs'!C$7,T90-'Inputs and Outputs'!C$7,0)</f>
        <v>3</v>
      </c>
      <c r="V90" s="43">
        <f ca="1">(T90*'Inputs and Outputs'!C$8)-(U90*'Inputs and Outputs'!C$9)</f>
        <v>4045</v>
      </c>
      <c r="Y90" s="44">
        <v>89</v>
      </c>
      <c r="Z90" s="42" t="s">
        <v>29</v>
      </c>
      <c r="AA90" s="42">
        <f t="shared" ca="1" si="15"/>
        <v>0.39643403013383793</v>
      </c>
      <c r="AB90" s="42">
        <f ca="1">VLOOKUP(AA90,'Inputs and Outputs'!B$24:C$33,2,TRUE)</f>
        <v>2</v>
      </c>
      <c r="AC90" s="42">
        <f t="shared" ca="1" si="16"/>
        <v>0.3808587128726828</v>
      </c>
      <c r="AD90" s="42">
        <f ca="1">ROUND(_xlfn.NORM.INV(AC90,'Inputs and Outputs'!C$19,'Inputs and Outputs'!C$20),0)</f>
        <v>103</v>
      </c>
      <c r="AE90" s="42">
        <v>103</v>
      </c>
      <c r="AF90" s="42">
        <f t="shared" ca="1" si="17"/>
        <v>103</v>
      </c>
      <c r="AG90" s="42">
        <f ca="1">IF(AF90&gt;'Inputs and Outputs'!C$7,AF90-'Inputs and Outputs'!C$7,0)</f>
        <v>3</v>
      </c>
      <c r="AH90" s="43">
        <f ca="1">(AF90*'Inputs and Outputs'!C$8)-(AG90*'Inputs and Outputs'!C$10)</f>
        <v>3520</v>
      </c>
    </row>
    <row r="91" spans="1:34" x14ac:dyDescent="0.35">
      <c r="A91" s="44">
        <v>90</v>
      </c>
      <c r="B91" s="42" t="s">
        <v>24</v>
      </c>
      <c r="C91" s="42">
        <f t="shared" ca="1" si="9"/>
        <v>0.96103509710635504</v>
      </c>
      <c r="D91" s="42">
        <f ca="1">VLOOKUP(C91,'Inputs and Outputs'!B$24:C$33,2,TRUE)</f>
        <v>6</v>
      </c>
      <c r="E91" s="42">
        <f t="shared" ca="1" si="10"/>
        <v>0.56857169650286088</v>
      </c>
      <c r="F91" s="42">
        <f ca="1">ROUND(_xlfn.NORM.INV(E91,'Inputs and Outputs'!C$15,'Inputs and Outputs'!C$16),0)</f>
        <v>102</v>
      </c>
      <c r="G91" s="42">
        <v>103</v>
      </c>
      <c r="H91" s="42">
        <f t="shared" ca="1" si="11"/>
        <v>102</v>
      </c>
      <c r="I91" s="42">
        <f ca="1">IF(H91&gt;'Inputs and Outputs'!C$7,H91-'Inputs and Outputs'!C$7,0)</f>
        <v>2</v>
      </c>
      <c r="J91" s="43">
        <f ca="1">(H91*'Inputs and Outputs'!C$8)-(I91*'Inputs and Outputs'!C$9)</f>
        <v>4030</v>
      </c>
      <c r="M91" s="44">
        <v>90</v>
      </c>
      <c r="N91" s="42" t="s">
        <v>26</v>
      </c>
      <c r="O91" s="42">
        <f t="shared" ca="1" si="12"/>
        <v>0.5773737551690622</v>
      </c>
      <c r="P91" s="42">
        <f ca="1">VLOOKUP(O91,'Inputs and Outputs'!B$24:C$33,2)</f>
        <v>2</v>
      </c>
      <c r="Q91" s="42">
        <f t="shared" ca="1" si="13"/>
        <v>0.94531503026289365</v>
      </c>
      <c r="R91" s="42">
        <f ca="1">ROUND(_xlfn.NORM.INV(Q91,'Inputs and Outputs'!C$17,'Inputs and Outputs'!C$18),0)</f>
        <v>111</v>
      </c>
      <c r="S91" s="42">
        <v>103</v>
      </c>
      <c r="T91" s="42">
        <f t="shared" ca="1" si="14"/>
        <v>103</v>
      </c>
      <c r="U91" s="42">
        <f ca="1">IF(T91&gt;'Inputs and Outputs'!C$7,T91-'Inputs and Outputs'!C$7,0)</f>
        <v>3</v>
      </c>
      <c r="V91" s="43">
        <f ca="1">(T91*'Inputs and Outputs'!C$8)-(U91*'Inputs and Outputs'!C$9)</f>
        <v>4045</v>
      </c>
      <c r="Y91" s="44">
        <v>90</v>
      </c>
      <c r="Z91" s="42" t="s">
        <v>29</v>
      </c>
      <c r="AA91" s="42">
        <f t="shared" ca="1" si="15"/>
        <v>0.80433987604862311</v>
      </c>
      <c r="AB91" s="42">
        <f ca="1">VLOOKUP(AA91,'Inputs and Outputs'!B$24:C$33,2,TRUE)</f>
        <v>4</v>
      </c>
      <c r="AC91" s="42">
        <f t="shared" ca="1" si="16"/>
        <v>0.58810938305511329</v>
      </c>
      <c r="AD91" s="42">
        <f ca="1">ROUND(_xlfn.NORM.INV(AC91,'Inputs and Outputs'!C$19,'Inputs and Outputs'!C$20),0)</f>
        <v>106</v>
      </c>
      <c r="AE91" s="42">
        <v>103</v>
      </c>
      <c r="AF91" s="42">
        <f t="shared" ca="1" si="17"/>
        <v>103</v>
      </c>
      <c r="AG91" s="42">
        <f ca="1">IF(AF91&gt;'Inputs and Outputs'!C$7,AF91-'Inputs and Outputs'!C$7,0)</f>
        <v>3</v>
      </c>
      <c r="AH91" s="43">
        <f ca="1">(AF91*'Inputs and Outputs'!C$8)-(AG91*'Inputs and Outputs'!C$10)</f>
        <v>3520</v>
      </c>
    </row>
    <row r="92" spans="1:34" x14ac:dyDescent="0.35">
      <c r="A92" s="44">
        <v>91</v>
      </c>
      <c r="B92" s="42" t="s">
        <v>24</v>
      </c>
      <c r="C92" s="42">
        <f t="shared" ca="1" si="9"/>
        <v>0.57654273727461136</v>
      </c>
      <c r="D92" s="42">
        <f ca="1">VLOOKUP(C92,'Inputs and Outputs'!B$24:C$33,2,TRUE)</f>
        <v>2</v>
      </c>
      <c r="E92" s="42">
        <f t="shared" ca="1" si="10"/>
        <v>0.62970527956807476</v>
      </c>
      <c r="F92" s="42">
        <f ca="1">ROUND(_xlfn.NORM.INV(E92,'Inputs and Outputs'!C$15,'Inputs and Outputs'!C$16),0)</f>
        <v>103</v>
      </c>
      <c r="G92" s="42">
        <v>103</v>
      </c>
      <c r="H92" s="42">
        <f t="shared" ca="1" si="11"/>
        <v>103</v>
      </c>
      <c r="I92" s="42">
        <f ca="1">IF(H92&gt;'Inputs and Outputs'!C$7,H92-'Inputs and Outputs'!C$7,0)</f>
        <v>3</v>
      </c>
      <c r="J92" s="43">
        <f ca="1">(H92*'Inputs and Outputs'!C$8)-(I92*'Inputs and Outputs'!C$9)</f>
        <v>4045</v>
      </c>
      <c r="M92" s="44">
        <v>91</v>
      </c>
      <c r="N92" s="42" t="s">
        <v>26</v>
      </c>
      <c r="O92" s="42">
        <f t="shared" ca="1" si="12"/>
        <v>0.89767531234787157</v>
      </c>
      <c r="P92" s="42">
        <f ca="1">VLOOKUP(O92,'Inputs and Outputs'!B$24:C$33,2)</f>
        <v>5</v>
      </c>
      <c r="Q92" s="42">
        <f t="shared" ca="1" si="13"/>
        <v>0.3249410305848951</v>
      </c>
      <c r="R92" s="42">
        <f ca="1">ROUND(_xlfn.NORM.INV(Q92,'Inputs and Outputs'!C$17,'Inputs and Outputs'!C$18),0)</f>
        <v>101</v>
      </c>
      <c r="S92" s="42">
        <v>103</v>
      </c>
      <c r="T92" s="42">
        <f t="shared" ca="1" si="14"/>
        <v>101</v>
      </c>
      <c r="U92" s="42">
        <f ca="1">IF(T92&gt;'Inputs and Outputs'!C$7,T92-'Inputs and Outputs'!C$7,0)</f>
        <v>1</v>
      </c>
      <c r="V92" s="43">
        <f ca="1">(T92*'Inputs and Outputs'!C$8)-(U92*'Inputs and Outputs'!C$9)</f>
        <v>4015</v>
      </c>
      <c r="Y92" s="44">
        <v>91</v>
      </c>
      <c r="Z92" s="42" t="s">
        <v>29</v>
      </c>
      <c r="AA92" s="42">
        <f t="shared" ca="1" si="15"/>
        <v>0.84119957497733455</v>
      </c>
      <c r="AB92" s="42">
        <f ca="1">VLOOKUP(AA92,'Inputs and Outputs'!B$24:C$33,2,TRUE)</f>
        <v>4</v>
      </c>
      <c r="AC92" s="42">
        <f t="shared" ca="1" si="16"/>
        <v>0.92777610734268479</v>
      </c>
      <c r="AD92" s="42">
        <f ca="1">ROUND(_xlfn.NORM.INV(AC92,'Inputs and Outputs'!C$19,'Inputs and Outputs'!C$20),0)</f>
        <v>112</v>
      </c>
      <c r="AE92" s="42">
        <v>103</v>
      </c>
      <c r="AF92" s="42">
        <f t="shared" ca="1" si="17"/>
        <v>103</v>
      </c>
      <c r="AG92" s="42">
        <f ca="1">IF(AF92&gt;'Inputs and Outputs'!C$7,AF92-'Inputs and Outputs'!C$7,0)</f>
        <v>3</v>
      </c>
      <c r="AH92" s="43">
        <f ca="1">(AF92*'Inputs and Outputs'!C$8)-(AG92*'Inputs and Outputs'!C$10)</f>
        <v>3520</v>
      </c>
    </row>
    <row r="93" spans="1:34" x14ac:dyDescent="0.35">
      <c r="A93" s="44">
        <v>92</v>
      </c>
      <c r="B93" s="42" t="s">
        <v>24</v>
      </c>
      <c r="C93" s="42">
        <f t="shared" ca="1" si="9"/>
        <v>0.97177736667572312</v>
      </c>
      <c r="D93" s="42">
        <f ca="1">VLOOKUP(C93,'Inputs and Outputs'!B$24:C$33,2,TRUE)</f>
        <v>6</v>
      </c>
      <c r="E93" s="42">
        <f t="shared" ca="1" si="10"/>
        <v>0.75001323096446848</v>
      </c>
      <c r="F93" s="42">
        <f ca="1">ROUND(_xlfn.NORM.INV(E93,'Inputs and Outputs'!C$15,'Inputs and Outputs'!C$16),0)</f>
        <v>105</v>
      </c>
      <c r="G93" s="42">
        <v>103</v>
      </c>
      <c r="H93" s="42">
        <f t="shared" ca="1" si="11"/>
        <v>103</v>
      </c>
      <c r="I93" s="42">
        <f ca="1">IF(H93&gt;'Inputs and Outputs'!C$7,H93-'Inputs and Outputs'!C$7,0)</f>
        <v>3</v>
      </c>
      <c r="J93" s="43">
        <f ca="1">(H93*'Inputs and Outputs'!C$8)-(I93*'Inputs and Outputs'!C$9)</f>
        <v>4045</v>
      </c>
      <c r="M93" s="44">
        <v>92</v>
      </c>
      <c r="N93" s="42" t="s">
        <v>26</v>
      </c>
      <c r="O93" s="42">
        <f t="shared" ca="1" si="12"/>
        <v>0.37515205664473406</v>
      </c>
      <c r="P93" s="42">
        <f ca="1">VLOOKUP(O93,'Inputs and Outputs'!B$24:C$33,2)</f>
        <v>1</v>
      </c>
      <c r="Q93" s="42">
        <f t="shared" ca="1" si="13"/>
        <v>0.80439935162054765</v>
      </c>
      <c r="R93" s="42">
        <f ca="1">ROUND(_xlfn.NORM.INV(Q93,'Inputs and Outputs'!C$17,'Inputs and Outputs'!C$18),0)</f>
        <v>107</v>
      </c>
      <c r="S93" s="42">
        <v>103</v>
      </c>
      <c r="T93" s="42">
        <f t="shared" ca="1" si="14"/>
        <v>103</v>
      </c>
      <c r="U93" s="42">
        <f ca="1">IF(T93&gt;'Inputs and Outputs'!C$7,T93-'Inputs and Outputs'!C$7,0)</f>
        <v>3</v>
      </c>
      <c r="V93" s="43">
        <f ca="1">(T93*'Inputs and Outputs'!C$8)-(U93*'Inputs and Outputs'!C$9)</f>
        <v>4045</v>
      </c>
      <c r="Y93" s="44">
        <v>92</v>
      </c>
      <c r="Z93" s="42" t="s">
        <v>29</v>
      </c>
      <c r="AA93" s="42">
        <f t="shared" ca="1" si="15"/>
        <v>0.74340122983521617</v>
      </c>
      <c r="AB93" s="42">
        <f ca="1">VLOOKUP(AA93,'Inputs and Outputs'!B$24:C$33,2,TRUE)</f>
        <v>3</v>
      </c>
      <c r="AC93" s="42">
        <f t="shared" ca="1" si="16"/>
        <v>0.79488932804071144</v>
      </c>
      <c r="AD93" s="42">
        <f ca="1">ROUND(_xlfn.NORM.INV(AC93,'Inputs and Outputs'!C$19,'Inputs and Outputs'!C$20),0)</f>
        <v>109</v>
      </c>
      <c r="AE93" s="42">
        <v>103</v>
      </c>
      <c r="AF93" s="42">
        <f t="shared" ca="1" si="17"/>
        <v>103</v>
      </c>
      <c r="AG93" s="42">
        <f ca="1">IF(AF93&gt;'Inputs and Outputs'!C$7,AF93-'Inputs and Outputs'!C$7,0)</f>
        <v>3</v>
      </c>
      <c r="AH93" s="43">
        <f ca="1">(AF93*'Inputs and Outputs'!C$8)-(AG93*'Inputs and Outputs'!C$10)</f>
        <v>3520</v>
      </c>
    </row>
    <row r="94" spans="1:34" x14ac:dyDescent="0.35">
      <c r="A94" s="44">
        <v>93</v>
      </c>
      <c r="B94" s="42" t="s">
        <v>24</v>
      </c>
      <c r="C94" s="42">
        <f t="shared" ca="1" si="9"/>
        <v>0.4223656101161174</v>
      </c>
      <c r="D94" s="42">
        <f ca="1">VLOOKUP(C94,'Inputs and Outputs'!B$24:C$33,2,TRUE)</f>
        <v>2</v>
      </c>
      <c r="E94" s="42">
        <f t="shared" ca="1" si="10"/>
        <v>0.91586387150519311</v>
      </c>
      <c r="F94" s="42">
        <f ca="1">ROUND(_xlfn.NORM.INV(E94,'Inputs and Outputs'!C$15,'Inputs and Outputs'!C$16),0)</f>
        <v>109</v>
      </c>
      <c r="G94" s="42">
        <v>103</v>
      </c>
      <c r="H94" s="42">
        <f t="shared" ca="1" si="11"/>
        <v>103</v>
      </c>
      <c r="I94" s="42">
        <f ca="1">IF(H94&gt;'Inputs and Outputs'!C$7,H94-'Inputs and Outputs'!C$7,0)</f>
        <v>3</v>
      </c>
      <c r="J94" s="43">
        <f ca="1">(H94*'Inputs and Outputs'!C$8)-(I94*'Inputs and Outputs'!C$9)</f>
        <v>4045</v>
      </c>
      <c r="M94" s="44">
        <v>93</v>
      </c>
      <c r="N94" s="42" t="s">
        <v>26</v>
      </c>
      <c r="O94" s="42">
        <f t="shared" ca="1" si="12"/>
        <v>0.6494026415738795</v>
      </c>
      <c r="P94" s="42">
        <f ca="1">VLOOKUP(O94,'Inputs and Outputs'!B$24:C$33,2)</f>
        <v>3</v>
      </c>
      <c r="Q94" s="42">
        <f t="shared" ca="1" si="13"/>
        <v>0.29877639470137896</v>
      </c>
      <c r="R94" s="42">
        <f ca="1">ROUND(_xlfn.NORM.INV(Q94,'Inputs and Outputs'!C$17,'Inputs and Outputs'!C$18),0)</f>
        <v>100</v>
      </c>
      <c r="S94" s="42">
        <v>103</v>
      </c>
      <c r="T94" s="42">
        <f t="shared" ca="1" si="14"/>
        <v>100</v>
      </c>
      <c r="U94" s="42">
        <f ca="1">IF(T94&gt;'Inputs and Outputs'!C$7,T94-'Inputs and Outputs'!C$7,0)</f>
        <v>0</v>
      </c>
      <c r="V94" s="43">
        <f ca="1">(T94*'Inputs and Outputs'!C$8)-(U94*'Inputs and Outputs'!C$9)</f>
        <v>4000</v>
      </c>
      <c r="Y94" s="44">
        <v>93</v>
      </c>
      <c r="Z94" s="42" t="s">
        <v>29</v>
      </c>
      <c r="AA94" s="42">
        <f t="shared" ca="1" si="15"/>
        <v>0.76798099497715577</v>
      </c>
      <c r="AB94" s="42">
        <f ca="1">VLOOKUP(AA94,'Inputs and Outputs'!B$24:C$33,2,TRUE)</f>
        <v>4</v>
      </c>
      <c r="AC94" s="42">
        <f t="shared" ca="1" si="16"/>
        <v>0.36260783763006632</v>
      </c>
      <c r="AD94" s="42">
        <f ca="1">ROUND(_xlfn.NORM.INV(AC94,'Inputs and Outputs'!C$19,'Inputs and Outputs'!C$20),0)</f>
        <v>103</v>
      </c>
      <c r="AE94" s="42">
        <v>103</v>
      </c>
      <c r="AF94" s="42">
        <f t="shared" ca="1" si="17"/>
        <v>103</v>
      </c>
      <c r="AG94" s="42">
        <f ca="1">IF(AF94&gt;'Inputs and Outputs'!C$7,AF94-'Inputs and Outputs'!C$7,0)</f>
        <v>3</v>
      </c>
      <c r="AH94" s="43">
        <f ca="1">(AF94*'Inputs and Outputs'!C$8)-(AG94*'Inputs and Outputs'!C$10)</f>
        <v>3520</v>
      </c>
    </row>
    <row r="95" spans="1:34" x14ac:dyDescent="0.35">
      <c r="A95" s="44">
        <v>94</v>
      </c>
      <c r="B95" s="42" t="s">
        <v>24</v>
      </c>
      <c r="C95" s="42">
        <f t="shared" ca="1" si="9"/>
        <v>0.97064474317984561</v>
      </c>
      <c r="D95" s="42">
        <f ca="1">VLOOKUP(C95,'Inputs and Outputs'!B$24:C$33,2,TRUE)</f>
        <v>6</v>
      </c>
      <c r="E95" s="42">
        <f t="shared" ca="1" si="10"/>
        <v>0.40545092429282548</v>
      </c>
      <c r="F95" s="42">
        <f ca="1">ROUND(_xlfn.NORM.INV(E95,'Inputs and Outputs'!C$15,'Inputs and Outputs'!C$16),0)</f>
        <v>100</v>
      </c>
      <c r="G95" s="42">
        <v>103</v>
      </c>
      <c r="H95" s="42">
        <f t="shared" ca="1" si="11"/>
        <v>100</v>
      </c>
      <c r="I95" s="42">
        <f ca="1">IF(H95&gt;'Inputs and Outputs'!C$7,H95-'Inputs and Outputs'!C$7,0)</f>
        <v>0</v>
      </c>
      <c r="J95" s="43">
        <f ca="1">(H95*'Inputs and Outputs'!C$8)-(I95*'Inputs and Outputs'!C$9)</f>
        <v>4000</v>
      </c>
      <c r="M95" s="44">
        <v>94</v>
      </c>
      <c r="N95" s="42" t="s">
        <v>26</v>
      </c>
      <c r="O95" s="42">
        <f t="shared" ca="1" si="12"/>
        <v>0.24261628717763184</v>
      </c>
      <c r="P95" s="42">
        <f ca="1">VLOOKUP(O95,'Inputs and Outputs'!B$24:C$33,2)</f>
        <v>1</v>
      </c>
      <c r="Q95" s="42">
        <f t="shared" ca="1" si="13"/>
        <v>0.6310102351279554</v>
      </c>
      <c r="R95" s="42">
        <f ca="1">ROUND(_xlfn.NORM.INV(Q95,'Inputs and Outputs'!C$17,'Inputs and Outputs'!C$18),0)</f>
        <v>105</v>
      </c>
      <c r="S95" s="42">
        <v>103</v>
      </c>
      <c r="T95" s="42">
        <f t="shared" ca="1" si="14"/>
        <v>103</v>
      </c>
      <c r="U95" s="42">
        <f ca="1">IF(T95&gt;'Inputs and Outputs'!C$7,T95-'Inputs and Outputs'!C$7,0)</f>
        <v>3</v>
      </c>
      <c r="V95" s="43">
        <f ca="1">(T95*'Inputs and Outputs'!C$8)-(U95*'Inputs and Outputs'!C$9)</f>
        <v>4045</v>
      </c>
      <c r="Y95" s="44">
        <v>94</v>
      </c>
      <c r="Z95" s="42" t="s">
        <v>29</v>
      </c>
      <c r="AA95" s="42">
        <f t="shared" ca="1" si="15"/>
        <v>0.34715186260417619</v>
      </c>
      <c r="AB95" s="42">
        <f ca="1">VLOOKUP(AA95,'Inputs and Outputs'!B$24:C$33,2,TRUE)</f>
        <v>1</v>
      </c>
      <c r="AC95" s="42">
        <f t="shared" ca="1" si="16"/>
        <v>0.35430022136974626</v>
      </c>
      <c r="AD95" s="42">
        <f ca="1">ROUND(_xlfn.NORM.INV(AC95,'Inputs and Outputs'!C$19,'Inputs and Outputs'!C$20),0)</f>
        <v>103</v>
      </c>
      <c r="AE95" s="42">
        <v>103</v>
      </c>
      <c r="AF95" s="42">
        <f t="shared" ca="1" si="17"/>
        <v>103</v>
      </c>
      <c r="AG95" s="42">
        <f ca="1">IF(AF95&gt;'Inputs and Outputs'!C$7,AF95-'Inputs and Outputs'!C$7,0)</f>
        <v>3</v>
      </c>
      <c r="AH95" s="43">
        <f ca="1">(AF95*'Inputs and Outputs'!C$8)-(AG95*'Inputs and Outputs'!C$10)</f>
        <v>3520</v>
      </c>
    </row>
    <row r="96" spans="1:34" x14ac:dyDescent="0.35">
      <c r="A96" s="44">
        <v>95</v>
      </c>
      <c r="B96" s="42" t="s">
        <v>24</v>
      </c>
      <c r="C96" s="42">
        <f t="shared" ca="1" si="9"/>
        <v>0.92377898331402253</v>
      </c>
      <c r="D96" s="42">
        <f ca="1">VLOOKUP(C96,'Inputs and Outputs'!B$24:C$33,2,TRUE)</f>
        <v>5</v>
      </c>
      <c r="E96" s="42">
        <f t="shared" ca="1" si="10"/>
        <v>0.29327437330023032</v>
      </c>
      <c r="F96" s="42">
        <f ca="1">ROUND(_xlfn.NORM.INV(E96,'Inputs and Outputs'!C$15,'Inputs and Outputs'!C$16),0)</f>
        <v>98</v>
      </c>
      <c r="G96" s="42">
        <v>103</v>
      </c>
      <c r="H96" s="42">
        <f t="shared" ca="1" si="11"/>
        <v>98</v>
      </c>
      <c r="I96" s="42">
        <f ca="1">IF(H96&gt;'Inputs and Outputs'!C$7,H96-'Inputs and Outputs'!C$7,0)</f>
        <v>0</v>
      </c>
      <c r="J96" s="43">
        <f ca="1">(H96*'Inputs and Outputs'!C$8)-(I96*'Inputs and Outputs'!C$9)</f>
        <v>3920</v>
      </c>
      <c r="M96" s="44">
        <v>95</v>
      </c>
      <c r="N96" s="42" t="s">
        <v>26</v>
      </c>
      <c r="O96" s="42">
        <f t="shared" ca="1" si="12"/>
        <v>0.28830821161068354</v>
      </c>
      <c r="P96" s="42">
        <f ca="1">VLOOKUP(O96,'Inputs and Outputs'!B$24:C$33,2)</f>
        <v>1</v>
      </c>
      <c r="Q96" s="42">
        <f t="shared" ca="1" si="13"/>
        <v>0.83825132131876268</v>
      </c>
      <c r="R96" s="42">
        <f ca="1">ROUND(_xlfn.NORM.INV(Q96,'Inputs and Outputs'!C$17,'Inputs and Outputs'!C$18),0)</f>
        <v>108</v>
      </c>
      <c r="S96" s="42">
        <v>103</v>
      </c>
      <c r="T96" s="42">
        <f t="shared" ca="1" si="14"/>
        <v>103</v>
      </c>
      <c r="U96" s="42">
        <f ca="1">IF(T96&gt;'Inputs and Outputs'!C$7,T96-'Inputs and Outputs'!C$7,0)</f>
        <v>3</v>
      </c>
      <c r="V96" s="43">
        <f ca="1">(T96*'Inputs and Outputs'!C$8)-(U96*'Inputs and Outputs'!C$9)</f>
        <v>4045</v>
      </c>
      <c r="Y96" s="44">
        <v>95</v>
      </c>
      <c r="Z96" s="42" t="s">
        <v>29</v>
      </c>
      <c r="AA96" s="42">
        <f t="shared" ca="1" si="15"/>
        <v>0.91131714536391095</v>
      </c>
      <c r="AB96" s="42">
        <f ca="1">VLOOKUP(AA96,'Inputs and Outputs'!B$24:C$33,2,TRUE)</f>
        <v>5</v>
      </c>
      <c r="AC96" s="42">
        <f t="shared" ca="1" si="16"/>
        <v>0.91343443175943362</v>
      </c>
      <c r="AD96" s="42">
        <f ca="1">ROUND(_xlfn.NORM.INV(AC96,'Inputs and Outputs'!C$19,'Inputs and Outputs'!C$20),0)</f>
        <v>112</v>
      </c>
      <c r="AE96" s="42">
        <v>103</v>
      </c>
      <c r="AF96" s="42">
        <f t="shared" ca="1" si="17"/>
        <v>103</v>
      </c>
      <c r="AG96" s="42">
        <f ca="1">IF(AF96&gt;'Inputs and Outputs'!C$7,AF96-'Inputs and Outputs'!C$7,0)</f>
        <v>3</v>
      </c>
      <c r="AH96" s="43">
        <f ca="1">(AF96*'Inputs and Outputs'!C$8)-(AG96*'Inputs and Outputs'!C$10)</f>
        <v>3520</v>
      </c>
    </row>
    <row r="97" spans="1:34" x14ac:dyDescent="0.35">
      <c r="A97" s="44">
        <v>96</v>
      </c>
      <c r="B97" s="42" t="s">
        <v>24</v>
      </c>
      <c r="C97" s="42">
        <f t="shared" ca="1" si="9"/>
        <v>0.50002415150013491</v>
      </c>
      <c r="D97" s="42">
        <f ca="1">VLOOKUP(C97,'Inputs and Outputs'!B$24:C$33,2,TRUE)</f>
        <v>2</v>
      </c>
      <c r="E97" s="42">
        <f t="shared" ca="1" si="10"/>
        <v>0.24058076161030983</v>
      </c>
      <c r="F97" s="42">
        <f ca="1">ROUND(_xlfn.NORM.INV(E97,'Inputs and Outputs'!C$15,'Inputs and Outputs'!C$16),0)</f>
        <v>97</v>
      </c>
      <c r="G97" s="42">
        <v>103</v>
      </c>
      <c r="H97" s="42">
        <f t="shared" ca="1" si="11"/>
        <v>97</v>
      </c>
      <c r="I97" s="42">
        <f ca="1">IF(H97&gt;'Inputs and Outputs'!C$7,H97-'Inputs and Outputs'!C$7,0)</f>
        <v>0</v>
      </c>
      <c r="J97" s="43">
        <f ca="1">(H97*'Inputs and Outputs'!C$8)-(I97*'Inputs and Outputs'!C$9)</f>
        <v>3880</v>
      </c>
      <c r="M97" s="44">
        <v>96</v>
      </c>
      <c r="N97" s="42" t="s">
        <v>26</v>
      </c>
      <c r="O97" s="42">
        <f t="shared" ca="1" si="12"/>
        <v>0.45813856073815729</v>
      </c>
      <c r="P97" s="42">
        <f ca="1">VLOOKUP(O97,'Inputs and Outputs'!B$24:C$33,2)</f>
        <v>2</v>
      </c>
      <c r="Q97" s="42">
        <f t="shared" ca="1" si="13"/>
        <v>0.70913707542665827</v>
      </c>
      <c r="R97" s="42">
        <f ca="1">ROUND(_xlfn.NORM.INV(Q97,'Inputs and Outputs'!C$17,'Inputs and Outputs'!C$18),0)</f>
        <v>106</v>
      </c>
      <c r="S97" s="42">
        <v>103</v>
      </c>
      <c r="T97" s="42">
        <f t="shared" ca="1" si="14"/>
        <v>103</v>
      </c>
      <c r="U97" s="42">
        <f ca="1">IF(T97&gt;'Inputs and Outputs'!C$7,T97-'Inputs and Outputs'!C$7,0)</f>
        <v>3</v>
      </c>
      <c r="V97" s="43">
        <f ca="1">(T97*'Inputs and Outputs'!C$8)-(U97*'Inputs and Outputs'!C$9)</f>
        <v>4045</v>
      </c>
      <c r="Y97" s="44">
        <v>96</v>
      </c>
      <c r="Z97" s="42" t="s">
        <v>29</v>
      </c>
      <c r="AA97" s="42">
        <f t="shared" ca="1" si="15"/>
        <v>0.53007872194866024</v>
      </c>
      <c r="AB97" s="42">
        <f ca="1">VLOOKUP(AA97,'Inputs and Outputs'!B$24:C$33,2,TRUE)</f>
        <v>2</v>
      </c>
      <c r="AC97" s="42">
        <f t="shared" ca="1" si="16"/>
        <v>0.45275893051721661</v>
      </c>
      <c r="AD97" s="42">
        <f ca="1">ROUND(_xlfn.NORM.INV(AC97,'Inputs and Outputs'!C$19,'Inputs and Outputs'!C$20),0)</f>
        <v>104</v>
      </c>
      <c r="AE97" s="42">
        <v>103</v>
      </c>
      <c r="AF97" s="42">
        <f t="shared" ca="1" si="17"/>
        <v>103</v>
      </c>
      <c r="AG97" s="42">
        <f ca="1">IF(AF97&gt;'Inputs and Outputs'!C$7,AF97-'Inputs and Outputs'!C$7,0)</f>
        <v>3</v>
      </c>
      <c r="AH97" s="43">
        <f ca="1">(AF97*'Inputs and Outputs'!C$8)-(AG97*'Inputs and Outputs'!C$10)</f>
        <v>3520</v>
      </c>
    </row>
    <row r="98" spans="1:34" x14ac:dyDescent="0.35">
      <c r="A98" s="44">
        <v>97</v>
      </c>
      <c r="B98" s="42" t="s">
        <v>24</v>
      </c>
      <c r="C98" s="42">
        <f t="shared" ca="1" si="9"/>
        <v>0.74153958000923581</v>
      </c>
      <c r="D98" s="42">
        <f ca="1">VLOOKUP(C98,'Inputs and Outputs'!B$24:C$33,2,TRUE)</f>
        <v>3</v>
      </c>
      <c r="E98" s="42">
        <f t="shared" ca="1" si="10"/>
        <v>0.61452887152209468</v>
      </c>
      <c r="F98" s="42">
        <f ca="1">ROUND(_xlfn.NORM.INV(E98,'Inputs and Outputs'!C$15,'Inputs and Outputs'!C$16),0)</f>
        <v>103</v>
      </c>
      <c r="G98" s="42">
        <v>103</v>
      </c>
      <c r="H98" s="42">
        <f t="shared" ca="1" si="11"/>
        <v>103</v>
      </c>
      <c r="I98" s="42">
        <f ca="1">IF(H98&gt;'Inputs and Outputs'!C$7,H98-'Inputs and Outputs'!C$7,0)</f>
        <v>3</v>
      </c>
      <c r="J98" s="43">
        <f ca="1">(H98*'Inputs and Outputs'!C$8)-(I98*'Inputs and Outputs'!C$9)</f>
        <v>4045</v>
      </c>
      <c r="M98" s="44">
        <v>97</v>
      </c>
      <c r="N98" s="42" t="s">
        <v>26</v>
      </c>
      <c r="O98" s="42">
        <f t="shared" ca="1" si="12"/>
        <v>0.96399825341093082</v>
      </c>
      <c r="P98" s="42">
        <f ca="1">VLOOKUP(O98,'Inputs and Outputs'!B$24:C$33,2)</f>
        <v>6</v>
      </c>
      <c r="Q98" s="42">
        <f t="shared" ca="1" si="13"/>
        <v>0.78434030194070448</v>
      </c>
      <c r="R98" s="42">
        <f ca="1">ROUND(_xlfn.NORM.INV(Q98,'Inputs and Outputs'!C$17,'Inputs and Outputs'!C$18),0)</f>
        <v>107</v>
      </c>
      <c r="S98" s="42">
        <v>103</v>
      </c>
      <c r="T98" s="42">
        <f t="shared" ca="1" si="14"/>
        <v>103</v>
      </c>
      <c r="U98" s="42">
        <f ca="1">IF(T98&gt;'Inputs and Outputs'!C$7,T98-'Inputs and Outputs'!C$7,0)</f>
        <v>3</v>
      </c>
      <c r="V98" s="43">
        <f ca="1">(T98*'Inputs and Outputs'!C$8)-(U98*'Inputs and Outputs'!C$9)</f>
        <v>4045</v>
      </c>
      <c r="Y98" s="44">
        <v>97</v>
      </c>
      <c r="Z98" s="42" t="s">
        <v>29</v>
      </c>
      <c r="AA98" s="42">
        <f t="shared" ca="1" si="15"/>
        <v>0.96208125908018916</v>
      </c>
      <c r="AB98" s="42">
        <f ca="1">VLOOKUP(AA98,'Inputs and Outputs'!B$24:C$33,2,TRUE)</f>
        <v>6</v>
      </c>
      <c r="AC98" s="42">
        <f t="shared" ca="1" si="16"/>
        <v>0.53018993016510307</v>
      </c>
      <c r="AD98" s="42">
        <f ca="1">ROUND(_xlfn.NORM.INV(AC98,'Inputs and Outputs'!C$19,'Inputs and Outputs'!C$20),0)</f>
        <v>105</v>
      </c>
      <c r="AE98" s="42">
        <v>103</v>
      </c>
      <c r="AF98" s="42">
        <f t="shared" ca="1" si="17"/>
        <v>103</v>
      </c>
      <c r="AG98" s="42">
        <f ca="1">IF(AF98&gt;'Inputs and Outputs'!C$7,AF98-'Inputs and Outputs'!C$7,0)</f>
        <v>3</v>
      </c>
      <c r="AH98" s="43">
        <f ca="1">(AF98*'Inputs and Outputs'!C$8)-(AG98*'Inputs and Outputs'!C$10)</f>
        <v>3520</v>
      </c>
    </row>
    <row r="99" spans="1:34" x14ac:dyDescent="0.35">
      <c r="A99" s="44">
        <v>98</v>
      </c>
      <c r="B99" s="42" t="s">
        <v>24</v>
      </c>
      <c r="C99" s="42">
        <f t="shared" ca="1" si="9"/>
        <v>0.3775918401578362</v>
      </c>
      <c r="D99" s="42">
        <f ca="1">VLOOKUP(C99,'Inputs and Outputs'!B$24:C$33,2,TRUE)</f>
        <v>1</v>
      </c>
      <c r="E99" s="42">
        <f t="shared" ca="1" si="10"/>
        <v>9.8086738915588723E-2</v>
      </c>
      <c r="F99" s="42">
        <f ca="1">ROUND(_xlfn.NORM.INV(E99,'Inputs and Outputs'!C$15,'Inputs and Outputs'!C$16),0)</f>
        <v>93</v>
      </c>
      <c r="G99" s="42">
        <v>103</v>
      </c>
      <c r="H99" s="42">
        <f t="shared" ca="1" si="11"/>
        <v>93</v>
      </c>
      <c r="I99" s="42">
        <f ca="1">IF(H99&gt;'Inputs and Outputs'!C$7,H99-'Inputs and Outputs'!C$7,0)</f>
        <v>0</v>
      </c>
      <c r="J99" s="43">
        <f ca="1">(H99*'Inputs and Outputs'!C$8)-(I99*'Inputs and Outputs'!C$9)</f>
        <v>3720</v>
      </c>
      <c r="M99" s="44">
        <v>98</v>
      </c>
      <c r="N99" s="42" t="s">
        <v>26</v>
      </c>
      <c r="O99" s="42">
        <f t="shared" ca="1" si="12"/>
        <v>0.64049190562657021</v>
      </c>
      <c r="P99" s="42">
        <f ca="1">VLOOKUP(O99,'Inputs and Outputs'!B$24:C$33,2)</f>
        <v>3</v>
      </c>
      <c r="Q99" s="42">
        <f t="shared" ca="1" si="13"/>
        <v>0.11773399456236944</v>
      </c>
      <c r="R99" s="42">
        <f ca="1">ROUND(_xlfn.NORM.INV(Q99,'Inputs and Outputs'!C$17,'Inputs and Outputs'!C$18),0)</f>
        <v>97</v>
      </c>
      <c r="S99" s="42">
        <v>103</v>
      </c>
      <c r="T99" s="42">
        <f t="shared" ca="1" si="14"/>
        <v>97</v>
      </c>
      <c r="U99" s="42">
        <f ca="1">IF(T99&gt;'Inputs and Outputs'!C$7,T99-'Inputs and Outputs'!C$7,0)</f>
        <v>0</v>
      </c>
      <c r="V99" s="43">
        <f ca="1">(T99*'Inputs and Outputs'!C$8)-(U99*'Inputs and Outputs'!C$9)</f>
        <v>3880</v>
      </c>
      <c r="Y99" s="44">
        <v>98</v>
      </c>
      <c r="Z99" s="42" t="s">
        <v>29</v>
      </c>
      <c r="AA99" s="42">
        <f t="shared" ca="1" si="15"/>
        <v>0.53052654937827981</v>
      </c>
      <c r="AB99" s="42">
        <f ca="1">VLOOKUP(AA99,'Inputs and Outputs'!B$24:C$33,2,TRUE)</f>
        <v>2</v>
      </c>
      <c r="AC99" s="42">
        <f t="shared" ca="1" si="16"/>
        <v>0.21599860808545612</v>
      </c>
      <c r="AD99" s="42">
        <f ca="1">ROUND(_xlfn.NORM.INV(AC99,'Inputs and Outputs'!C$19,'Inputs and Outputs'!C$20),0)</f>
        <v>101</v>
      </c>
      <c r="AE99" s="42">
        <v>103</v>
      </c>
      <c r="AF99" s="42">
        <f t="shared" ca="1" si="17"/>
        <v>101</v>
      </c>
      <c r="AG99" s="42">
        <f ca="1">IF(AF99&gt;'Inputs and Outputs'!C$7,AF99-'Inputs and Outputs'!C$7,0)</f>
        <v>1</v>
      </c>
      <c r="AH99" s="43">
        <f ca="1">(AF99*'Inputs and Outputs'!C$8)-(AG99*'Inputs and Outputs'!C$10)</f>
        <v>3840</v>
      </c>
    </row>
    <row r="100" spans="1:34" x14ac:dyDescent="0.35">
      <c r="A100" s="44">
        <v>99</v>
      </c>
      <c r="B100" s="42" t="s">
        <v>24</v>
      </c>
      <c r="C100" s="42">
        <f t="shared" ca="1" si="9"/>
        <v>0.8792587086802478</v>
      </c>
      <c r="D100" s="42">
        <f ca="1">VLOOKUP(C100,'Inputs and Outputs'!B$24:C$33,2,TRUE)</f>
        <v>5</v>
      </c>
      <c r="E100" s="42">
        <f t="shared" ca="1" si="10"/>
        <v>0.74583535071274121</v>
      </c>
      <c r="F100" s="42">
        <f ca="1">ROUND(_xlfn.NORM.INV(E100,'Inputs and Outputs'!C$15,'Inputs and Outputs'!C$16),0)</f>
        <v>105</v>
      </c>
      <c r="G100" s="42">
        <v>103</v>
      </c>
      <c r="H100" s="42">
        <f t="shared" ca="1" si="11"/>
        <v>103</v>
      </c>
      <c r="I100" s="42">
        <f ca="1">IF(H100&gt;'Inputs and Outputs'!C$7,H100-'Inputs and Outputs'!C$7,0)</f>
        <v>3</v>
      </c>
      <c r="J100" s="43">
        <f ca="1">(H100*'Inputs and Outputs'!C$8)-(I100*'Inputs and Outputs'!C$9)</f>
        <v>4045</v>
      </c>
      <c r="M100" s="44">
        <v>99</v>
      </c>
      <c r="N100" s="42" t="s">
        <v>26</v>
      </c>
      <c r="O100" s="42">
        <f t="shared" ca="1" si="12"/>
        <v>0.71940879197544771</v>
      </c>
      <c r="P100" s="42">
        <f ca="1">VLOOKUP(O100,'Inputs and Outputs'!B$24:C$33,2)</f>
        <v>3</v>
      </c>
      <c r="Q100" s="42">
        <f t="shared" ca="1" si="13"/>
        <v>0.39216599907056138</v>
      </c>
      <c r="R100" s="42">
        <f ca="1">ROUND(_xlfn.NORM.INV(Q100,'Inputs and Outputs'!C$17,'Inputs and Outputs'!C$18),0)</f>
        <v>102</v>
      </c>
      <c r="S100" s="42">
        <v>103</v>
      </c>
      <c r="T100" s="42">
        <f t="shared" ca="1" si="14"/>
        <v>102</v>
      </c>
      <c r="U100" s="42">
        <f ca="1">IF(T100&gt;'Inputs and Outputs'!C$7,T100-'Inputs and Outputs'!C$7,0)</f>
        <v>2</v>
      </c>
      <c r="V100" s="43">
        <f ca="1">(T100*'Inputs and Outputs'!C$8)-(U100*'Inputs and Outputs'!C$9)</f>
        <v>4030</v>
      </c>
      <c r="Y100" s="44">
        <v>99</v>
      </c>
      <c r="Z100" s="42" t="s">
        <v>29</v>
      </c>
      <c r="AA100" s="42">
        <f t="shared" ca="1" si="15"/>
        <v>0.69991857866333762</v>
      </c>
      <c r="AB100" s="42">
        <f ca="1">VLOOKUP(AA100,'Inputs and Outputs'!B$24:C$33,2,TRUE)</f>
        <v>3</v>
      </c>
      <c r="AC100" s="42">
        <f t="shared" ca="1" si="16"/>
        <v>0.91695453539083061</v>
      </c>
      <c r="AD100" s="42">
        <f ca="1">ROUND(_xlfn.NORM.INV(AC100,'Inputs and Outputs'!C$19,'Inputs and Outputs'!C$20),0)</f>
        <v>112</v>
      </c>
      <c r="AE100" s="42">
        <v>103</v>
      </c>
      <c r="AF100" s="42">
        <f t="shared" ca="1" si="17"/>
        <v>103</v>
      </c>
      <c r="AG100" s="42">
        <f ca="1">IF(AF100&gt;'Inputs and Outputs'!C$7,AF100-'Inputs and Outputs'!C$7,0)</f>
        <v>3</v>
      </c>
      <c r="AH100" s="43">
        <f ca="1">(AF100*'Inputs and Outputs'!C$8)-(AG100*'Inputs and Outputs'!C$10)</f>
        <v>3520</v>
      </c>
    </row>
    <row r="101" spans="1:34" x14ac:dyDescent="0.35">
      <c r="A101" s="44">
        <v>100</v>
      </c>
      <c r="B101" s="42" t="s">
        <v>24</v>
      </c>
      <c r="C101" s="42">
        <f t="shared" ca="1" si="9"/>
        <v>0.84325627095108835</v>
      </c>
      <c r="D101" s="42">
        <f ca="1">VLOOKUP(C101,'Inputs and Outputs'!B$24:C$33,2,TRUE)</f>
        <v>4</v>
      </c>
      <c r="E101" s="42">
        <f t="shared" ca="1" si="10"/>
        <v>0.46108898355580363</v>
      </c>
      <c r="F101" s="42">
        <f ca="1">ROUND(_xlfn.NORM.INV(E101,'Inputs and Outputs'!C$15,'Inputs and Outputs'!C$16),0)</f>
        <v>100</v>
      </c>
      <c r="G101" s="42">
        <v>103</v>
      </c>
      <c r="H101" s="42">
        <f t="shared" ca="1" si="11"/>
        <v>100</v>
      </c>
      <c r="I101" s="42">
        <f ca="1">IF(H101&gt;'Inputs and Outputs'!C$7,H101-'Inputs and Outputs'!C$7,0)</f>
        <v>0</v>
      </c>
      <c r="J101" s="43">
        <f ca="1">(H101*'Inputs and Outputs'!C$8)-(I101*'Inputs and Outputs'!C$9)</f>
        <v>4000</v>
      </c>
      <c r="M101" s="44">
        <v>100</v>
      </c>
      <c r="N101" s="42" t="s">
        <v>26</v>
      </c>
      <c r="O101" s="42">
        <f t="shared" ca="1" si="12"/>
        <v>0.53029687341904608</v>
      </c>
      <c r="P101" s="42">
        <f ca="1">VLOOKUP(O101,'Inputs and Outputs'!B$24:C$33,2)</f>
        <v>2</v>
      </c>
      <c r="Q101" s="42">
        <f t="shared" ca="1" si="13"/>
        <v>0.93274511805179661</v>
      </c>
      <c r="R101" s="42">
        <f ca="1">ROUND(_xlfn.NORM.INV(Q101,'Inputs and Outputs'!C$17,'Inputs and Outputs'!C$18),0)</f>
        <v>110</v>
      </c>
      <c r="S101" s="42">
        <v>103</v>
      </c>
      <c r="T101" s="42">
        <f t="shared" ca="1" si="14"/>
        <v>103</v>
      </c>
      <c r="U101" s="42">
        <f ca="1">IF(T101&gt;'Inputs and Outputs'!C$7,T101-'Inputs and Outputs'!C$7,0)</f>
        <v>3</v>
      </c>
      <c r="V101" s="43">
        <f ca="1">(T101*'Inputs and Outputs'!C$8)-(U101*'Inputs and Outputs'!C$9)</f>
        <v>4045</v>
      </c>
      <c r="Y101" s="44">
        <v>100</v>
      </c>
      <c r="Z101" s="42" t="s">
        <v>29</v>
      </c>
      <c r="AA101" s="42">
        <f t="shared" ca="1" si="15"/>
        <v>0.92676377085064687</v>
      </c>
      <c r="AB101" s="42">
        <f ca="1">VLOOKUP(AA101,'Inputs and Outputs'!B$24:C$33,2,TRUE)</f>
        <v>5</v>
      </c>
      <c r="AC101" s="42">
        <f t="shared" ca="1" si="16"/>
        <v>0.56019971057946327</v>
      </c>
      <c r="AD101" s="42">
        <f ca="1">ROUND(_xlfn.NORM.INV(AC101,'Inputs and Outputs'!C$19,'Inputs and Outputs'!C$20),0)</f>
        <v>106</v>
      </c>
      <c r="AE101" s="42">
        <v>103</v>
      </c>
      <c r="AF101" s="42">
        <f t="shared" ca="1" si="17"/>
        <v>103</v>
      </c>
      <c r="AG101" s="42">
        <f ca="1">IF(AF101&gt;'Inputs and Outputs'!C$7,AF101-'Inputs and Outputs'!C$7,0)</f>
        <v>3</v>
      </c>
      <c r="AH101" s="43">
        <f ca="1">(AF101*'Inputs and Outputs'!C$8)-(AG101*'Inputs and Outputs'!C$10)</f>
        <v>3520</v>
      </c>
    </row>
    <row r="102" spans="1:34" x14ac:dyDescent="0.35">
      <c r="A102" s="44">
        <v>101</v>
      </c>
      <c r="B102" s="42" t="s">
        <v>24</v>
      </c>
      <c r="C102" s="42">
        <f t="shared" ca="1" si="9"/>
        <v>5.7346174871730438E-2</v>
      </c>
      <c r="D102" s="42">
        <f ca="1">VLOOKUP(C102,'Inputs and Outputs'!B$24:C$33,2,TRUE)</f>
        <v>0</v>
      </c>
      <c r="E102" s="42">
        <f t="shared" ca="1" si="10"/>
        <v>0.43152158951897068</v>
      </c>
      <c r="F102" s="42">
        <f ca="1">ROUND(_xlfn.NORM.INV(E102,'Inputs and Outputs'!C$15,'Inputs and Outputs'!C$16),0)</f>
        <v>100</v>
      </c>
      <c r="G102" s="42">
        <v>103</v>
      </c>
      <c r="H102" s="42">
        <f t="shared" ca="1" si="11"/>
        <v>100</v>
      </c>
      <c r="I102" s="42">
        <f ca="1">IF(H102&gt;'Inputs and Outputs'!C$7,H102-'Inputs and Outputs'!C$7,0)</f>
        <v>0</v>
      </c>
      <c r="J102" s="43">
        <f ca="1">(H102*'Inputs and Outputs'!C$8)-(I102*'Inputs and Outputs'!C$9)</f>
        <v>4000</v>
      </c>
      <c r="M102" s="44">
        <v>101</v>
      </c>
      <c r="N102" s="42" t="s">
        <v>26</v>
      </c>
      <c r="O102" s="42">
        <f t="shared" ca="1" si="12"/>
        <v>0.20888835236882031</v>
      </c>
      <c r="P102" s="42">
        <f ca="1">VLOOKUP(O102,'Inputs and Outputs'!B$24:C$33,2)</f>
        <v>1</v>
      </c>
      <c r="Q102" s="42">
        <f t="shared" ca="1" si="13"/>
        <v>0.6052611306588549</v>
      </c>
      <c r="R102" s="42">
        <f ca="1">ROUND(_xlfn.NORM.INV(Q102,'Inputs and Outputs'!C$17,'Inputs and Outputs'!C$18),0)</f>
        <v>104</v>
      </c>
      <c r="S102" s="42">
        <v>103</v>
      </c>
      <c r="T102" s="42">
        <f t="shared" ca="1" si="14"/>
        <v>103</v>
      </c>
      <c r="U102" s="42">
        <f ca="1">IF(T102&gt;'Inputs and Outputs'!C$7,T102-'Inputs and Outputs'!C$7,0)</f>
        <v>3</v>
      </c>
      <c r="V102" s="43">
        <f ca="1">(T102*'Inputs and Outputs'!C$8)-(U102*'Inputs and Outputs'!C$9)</f>
        <v>4045</v>
      </c>
      <c r="Y102" s="44">
        <v>101</v>
      </c>
      <c r="Z102" s="42" t="s">
        <v>29</v>
      </c>
      <c r="AA102" s="42">
        <f t="shared" ca="1" si="15"/>
        <v>0.88783177715841699</v>
      </c>
      <c r="AB102" s="42">
        <f ca="1">VLOOKUP(AA102,'Inputs and Outputs'!B$24:C$33,2,TRUE)</f>
        <v>5</v>
      </c>
      <c r="AC102" s="42">
        <f t="shared" ca="1" si="16"/>
        <v>0.8843650129858418</v>
      </c>
      <c r="AD102" s="42">
        <f ca="1">ROUND(_xlfn.NORM.INV(AC102,'Inputs and Outputs'!C$19,'Inputs and Outputs'!C$20),0)</f>
        <v>111</v>
      </c>
      <c r="AE102" s="42">
        <v>103</v>
      </c>
      <c r="AF102" s="42">
        <f t="shared" ca="1" si="17"/>
        <v>103</v>
      </c>
      <c r="AG102" s="42">
        <f ca="1">IF(AF102&gt;'Inputs and Outputs'!C$7,AF102-'Inputs and Outputs'!C$7,0)</f>
        <v>3</v>
      </c>
      <c r="AH102" s="43">
        <f ca="1">(AF102*'Inputs and Outputs'!C$8)-(AG102*'Inputs and Outputs'!C$10)</f>
        <v>3520</v>
      </c>
    </row>
    <row r="103" spans="1:34" x14ac:dyDescent="0.35">
      <c r="A103" s="44">
        <v>102</v>
      </c>
      <c r="B103" s="42" t="s">
        <v>24</v>
      </c>
      <c r="C103" s="42">
        <f t="shared" ca="1" si="9"/>
        <v>0.12291360549062547</v>
      </c>
      <c r="D103" s="42">
        <f ca="1">VLOOKUP(C103,'Inputs and Outputs'!B$24:C$33,2,TRUE)</f>
        <v>0</v>
      </c>
      <c r="E103" s="42">
        <f t="shared" ca="1" si="10"/>
        <v>0.17550528767328655</v>
      </c>
      <c r="F103" s="42">
        <f ca="1">ROUND(_xlfn.NORM.INV(E103,'Inputs and Outputs'!C$15,'Inputs and Outputs'!C$16),0)</f>
        <v>95</v>
      </c>
      <c r="G103" s="42">
        <v>103</v>
      </c>
      <c r="H103" s="42">
        <f t="shared" ca="1" si="11"/>
        <v>95</v>
      </c>
      <c r="I103" s="42">
        <f ca="1">IF(H103&gt;'Inputs and Outputs'!C$7,H103-'Inputs and Outputs'!C$7,0)</f>
        <v>0</v>
      </c>
      <c r="J103" s="43">
        <f ca="1">(H103*'Inputs and Outputs'!C$8)-(I103*'Inputs and Outputs'!C$9)</f>
        <v>3800</v>
      </c>
      <c r="M103" s="44">
        <v>102</v>
      </c>
      <c r="N103" s="42" t="s">
        <v>26</v>
      </c>
      <c r="O103" s="42">
        <f t="shared" ca="1" si="12"/>
        <v>0.94235726075269255</v>
      </c>
      <c r="P103" s="42">
        <f ca="1">VLOOKUP(O103,'Inputs and Outputs'!B$24:C$33,2)</f>
        <v>6</v>
      </c>
      <c r="Q103" s="42">
        <f t="shared" ca="1" si="13"/>
        <v>8.7183847378606294E-2</v>
      </c>
      <c r="R103" s="42">
        <f ca="1">ROUND(_xlfn.NORM.INV(Q103,'Inputs and Outputs'!C$17,'Inputs and Outputs'!C$18),0)</f>
        <v>96</v>
      </c>
      <c r="S103" s="42">
        <v>103</v>
      </c>
      <c r="T103" s="42">
        <f t="shared" ca="1" si="14"/>
        <v>96</v>
      </c>
      <c r="U103" s="42">
        <f ca="1">IF(T103&gt;'Inputs and Outputs'!C$7,T103-'Inputs and Outputs'!C$7,0)</f>
        <v>0</v>
      </c>
      <c r="V103" s="43">
        <f ca="1">(T103*'Inputs and Outputs'!C$8)-(U103*'Inputs and Outputs'!C$9)</f>
        <v>3840</v>
      </c>
      <c r="Y103" s="44">
        <v>102</v>
      </c>
      <c r="Z103" s="42" t="s">
        <v>29</v>
      </c>
      <c r="AA103" s="42">
        <f t="shared" ca="1" si="15"/>
        <v>0.17810156310532976</v>
      </c>
      <c r="AB103" s="42">
        <f ca="1">VLOOKUP(AA103,'Inputs and Outputs'!B$24:C$33,2,TRUE)</f>
        <v>1</v>
      </c>
      <c r="AC103" s="42">
        <f t="shared" ca="1" si="16"/>
        <v>2.3787777859471504E-2</v>
      </c>
      <c r="AD103" s="42">
        <f ca="1">ROUND(_xlfn.NORM.INV(AC103,'Inputs and Outputs'!C$19,'Inputs and Outputs'!C$20),0)</f>
        <v>95</v>
      </c>
      <c r="AE103" s="42">
        <v>103</v>
      </c>
      <c r="AF103" s="42">
        <f t="shared" ca="1" si="17"/>
        <v>95</v>
      </c>
      <c r="AG103" s="42">
        <f ca="1">IF(AF103&gt;'Inputs and Outputs'!C$7,AF103-'Inputs and Outputs'!C$7,0)</f>
        <v>0</v>
      </c>
      <c r="AH103" s="43">
        <f ca="1">(AF103*'Inputs and Outputs'!C$8)-(AG103*'Inputs and Outputs'!C$10)</f>
        <v>3800</v>
      </c>
    </row>
    <row r="104" spans="1:34" x14ac:dyDescent="0.35">
      <c r="A104" s="44">
        <v>103</v>
      </c>
      <c r="B104" s="42" t="s">
        <v>24</v>
      </c>
      <c r="C104" s="42">
        <f t="shared" ca="1" si="9"/>
        <v>0.18704319025422134</v>
      </c>
      <c r="D104" s="42">
        <f ca="1">VLOOKUP(C104,'Inputs and Outputs'!B$24:C$33,2,TRUE)</f>
        <v>1</v>
      </c>
      <c r="E104" s="42">
        <f t="shared" ca="1" si="10"/>
        <v>0.1861218362993623</v>
      </c>
      <c r="F104" s="42">
        <f ca="1">ROUND(_xlfn.NORM.INV(E104,'Inputs and Outputs'!C$15,'Inputs and Outputs'!C$16),0)</f>
        <v>96</v>
      </c>
      <c r="G104" s="42">
        <v>103</v>
      </c>
      <c r="H104" s="42">
        <f t="shared" ca="1" si="11"/>
        <v>96</v>
      </c>
      <c r="I104" s="42">
        <f ca="1">IF(H104&gt;'Inputs and Outputs'!C$7,H104-'Inputs and Outputs'!C$7,0)</f>
        <v>0</v>
      </c>
      <c r="J104" s="43">
        <f ca="1">(H104*'Inputs and Outputs'!C$8)-(I104*'Inputs and Outputs'!C$9)</f>
        <v>3840</v>
      </c>
      <c r="M104" s="44">
        <v>103</v>
      </c>
      <c r="N104" s="42" t="s">
        <v>26</v>
      </c>
      <c r="O104" s="42">
        <f t="shared" ca="1" si="12"/>
        <v>0.15380968774982839</v>
      </c>
      <c r="P104" s="42">
        <f ca="1">VLOOKUP(O104,'Inputs and Outputs'!B$24:C$33,2)</f>
        <v>0</v>
      </c>
      <c r="Q104" s="42">
        <f t="shared" ca="1" si="13"/>
        <v>0.45270964135505698</v>
      </c>
      <c r="R104" s="42">
        <f ca="1">ROUND(_xlfn.NORM.INV(Q104,'Inputs and Outputs'!C$17,'Inputs and Outputs'!C$18),0)</f>
        <v>102</v>
      </c>
      <c r="S104" s="42">
        <v>103</v>
      </c>
      <c r="T104" s="42">
        <f t="shared" ca="1" si="14"/>
        <v>102</v>
      </c>
      <c r="U104" s="42">
        <f ca="1">IF(T104&gt;'Inputs and Outputs'!C$7,T104-'Inputs and Outputs'!C$7,0)</f>
        <v>2</v>
      </c>
      <c r="V104" s="43">
        <f ca="1">(T104*'Inputs and Outputs'!C$8)-(U104*'Inputs and Outputs'!C$9)</f>
        <v>4030</v>
      </c>
      <c r="Y104" s="44">
        <v>103</v>
      </c>
      <c r="Z104" s="42" t="s">
        <v>29</v>
      </c>
      <c r="AA104" s="42">
        <f t="shared" ca="1" si="15"/>
        <v>0.75959284428084006</v>
      </c>
      <c r="AB104" s="42">
        <f ca="1">VLOOKUP(AA104,'Inputs and Outputs'!B$24:C$33,2,TRUE)</f>
        <v>4</v>
      </c>
      <c r="AC104" s="42">
        <f t="shared" ca="1" si="16"/>
        <v>0.18310665362545731</v>
      </c>
      <c r="AD104" s="42">
        <f ca="1">ROUND(_xlfn.NORM.INV(AC104,'Inputs and Outputs'!C$19,'Inputs and Outputs'!C$20),0)</f>
        <v>100</v>
      </c>
      <c r="AE104" s="42">
        <v>103</v>
      </c>
      <c r="AF104" s="42">
        <f t="shared" ca="1" si="17"/>
        <v>100</v>
      </c>
      <c r="AG104" s="42">
        <f ca="1">IF(AF104&gt;'Inputs and Outputs'!C$7,AF104-'Inputs and Outputs'!C$7,0)</f>
        <v>0</v>
      </c>
      <c r="AH104" s="43">
        <f ca="1">(AF104*'Inputs and Outputs'!C$8)-(AG104*'Inputs and Outputs'!C$10)</f>
        <v>4000</v>
      </c>
    </row>
    <row r="105" spans="1:34" x14ac:dyDescent="0.35">
      <c r="A105" s="44">
        <v>104</v>
      </c>
      <c r="B105" s="42" t="s">
        <v>24</v>
      </c>
      <c r="C105" s="42">
        <f t="shared" ca="1" si="9"/>
        <v>0.46561289775986947</v>
      </c>
      <c r="D105" s="42">
        <f ca="1">VLOOKUP(C105,'Inputs and Outputs'!B$24:C$33,2,TRUE)</f>
        <v>2</v>
      </c>
      <c r="E105" s="42">
        <f t="shared" ca="1" si="10"/>
        <v>0.57371942380417973</v>
      </c>
      <c r="F105" s="42">
        <f ca="1">ROUND(_xlfn.NORM.INV(E105,'Inputs and Outputs'!C$15,'Inputs and Outputs'!C$16),0)</f>
        <v>102</v>
      </c>
      <c r="G105" s="42">
        <v>103</v>
      </c>
      <c r="H105" s="42">
        <f t="shared" ca="1" si="11"/>
        <v>102</v>
      </c>
      <c r="I105" s="42">
        <f ca="1">IF(H105&gt;'Inputs and Outputs'!C$7,H105-'Inputs and Outputs'!C$7,0)</f>
        <v>2</v>
      </c>
      <c r="J105" s="43">
        <f ca="1">(H105*'Inputs and Outputs'!C$8)-(I105*'Inputs and Outputs'!C$9)</f>
        <v>4030</v>
      </c>
      <c r="M105" s="44">
        <v>104</v>
      </c>
      <c r="N105" s="42" t="s">
        <v>26</v>
      </c>
      <c r="O105" s="42">
        <f t="shared" ca="1" si="12"/>
        <v>0.45358576252878657</v>
      </c>
      <c r="P105" s="42">
        <f ca="1">VLOOKUP(O105,'Inputs and Outputs'!B$24:C$33,2)</f>
        <v>2</v>
      </c>
      <c r="Q105" s="42">
        <f t="shared" ca="1" si="13"/>
        <v>0.69757338483216735</v>
      </c>
      <c r="R105" s="42">
        <f ca="1">ROUND(_xlfn.NORM.INV(Q105,'Inputs and Outputs'!C$17,'Inputs and Outputs'!C$18),0)</f>
        <v>106</v>
      </c>
      <c r="S105" s="42">
        <v>103</v>
      </c>
      <c r="T105" s="42">
        <f t="shared" ca="1" si="14"/>
        <v>103</v>
      </c>
      <c r="U105" s="42">
        <f ca="1">IF(T105&gt;'Inputs and Outputs'!C$7,T105-'Inputs and Outputs'!C$7,0)</f>
        <v>3</v>
      </c>
      <c r="V105" s="43">
        <f ca="1">(T105*'Inputs and Outputs'!C$8)-(U105*'Inputs and Outputs'!C$9)</f>
        <v>4045</v>
      </c>
      <c r="Y105" s="44">
        <v>104</v>
      </c>
      <c r="Z105" s="42" t="s">
        <v>29</v>
      </c>
      <c r="AA105" s="42">
        <f t="shared" ca="1" si="15"/>
        <v>0.61939959507112452</v>
      </c>
      <c r="AB105" s="42">
        <f ca="1">VLOOKUP(AA105,'Inputs and Outputs'!B$24:C$33,2,TRUE)</f>
        <v>3</v>
      </c>
      <c r="AC105" s="42">
        <f t="shared" ca="1" si="16"/>
        <v>0.9951826668665823</v>
      </c>
      <c r="AD105" s="42">
        <f ca="1">ROUND(_xlfn.NORM.INV(AC105,'Inputs and Outputs'!C$19,'Inputs and Outputs'!C$20),0)</f>
        <v>118</v>
      </c>
      <c r="AE105" s="42">
        <v>103</v>
      </c>
      <c r="AF105" s="42">
        <f t="shared" ca="1" si="17"/>
        <v>103</v>
      </c>
      <c r="AG105" s="42">
        <f ca="1">IF(AF105&gt;'Inputs and Outputs'!C$7,AF105-'Inputs and Outputs'!C$7,0)</f>
        <v>3</v>
      </c>
      <c r="AH105" s="43">
        <f ca="1">(AF105*'Inputs and Outputs'!C$8)-(AG105*'Inputs and Outputs'!C$10)</f>
        <v>3520</v>
      </c>
    </row>
    <row r="106" spans="1:34" x14ac:dyDescent="0.35">
      <c r="A106" s="44">
        <v>105</v>
      </c>
      <c r="B106" s="42" t="s">
        <v>24</v>
      </c>
      <c r="C106" s="42">
        <f t="shared" ca="1" si="9"/>
        <v>0.83025347043839404</v>
      </c>
      <c r="D106" s="42">
        <f ca="1">VLOOKUP(C106,'Inputs and Outputs'!B$24:C$33,2,TRUE)</f>
        <v>4</v>
      </c>
      <c r="E106" s="42">
        <f t="shared" ca="1" si="10"/>
        <v>0.95957402076003662</v>
      </c>
      <c r="F106" s="42">
        <f ca="1">ROUND(_xlfn.NORM.INV(E106,'Inputs and Outputs'!C$15,'Inputs and Outputs'!C$16),0)</f>
        <v>111</v>
      </c>
      <c r="G106" s="42">
        <v>103</v>
      </c>
      <c r="H106" s="42">
        <f t="shared" ca="1" si="11"/>
        <v>103</v>
      </c>
      <c r="I106" s="42">
        <f ca="1">IF(H106&gt;'Inputs and Outputs'!C$7,H106-'Inputs and Outputs'!C$7,0)</f>
        <v>3</v>
      </c>
      <c r="J106" s="43">
        <f ca="1">(H106*'Inputs and Outputs'!C$8)-(I106*'Inputs and Outputs'!C$9)</f>
        <v>4045</v>
      </c>
      <c r="M106" s="44">
        <v>105</v>
      </c>
      <c r="N106" s="42" t="s">
        <v>26</v>
      </c>
      <c r="O106" s="42">
        <f t="shared" ca="1" si="12"/>
        <v>0.63202356090747114</v>
      </c>
      <c r="P106" s="42">
        <f ca="1">VLOOKUP(O106,'Inputs and Outputs'!B$24:C$33,2)</f>
        <v>3</v>
      </c>
      <c r="Q106" s="42">
        <f t="shared" ca="1" si="13"/>
        <v>0.77626411369540316</v>
      </c>
      <c r="R106" s="42">
        <f ca="1">ROUND(_xlfn.NORM.INV(Q106,'Inputs and Outputs'!C$17,'Inputs and Outputs'!C$18),0)</f>
        <v>107</v>
      </c>
      <c r="S106" s="42">
        <v>103</v>
      </c>
      <c r="T106" s="42">
        <f t="shared" ca="1" si="14"/>
        <v>103</v>
      </c>
      <c r="U106" s="42">
        <f ca="1">IF(T106&gt;'Inputs and Outputs'!C$7,T106-'Inputs and Outputs'!C$7,0)</f>
        <v>3</v>
      </c>
      <c r="V106" s="43">
        <f ca="1">(T106*'Inputs and Outputs'!C$8)-(U106*'Inputs and Outputs'!C$9)</f>
        <v>4045</v>
      </c>
      <c r="Y106" s="44">
        <v>105</v>
      </c>
      <c r="Z106" s="42" t="s">
        <v>29</v>
      </c>
      <c r="AA106" s="42">
        <f t="shared" ca="1" si="15"/>
        <v>0.89159362879249859</v>
      </c>
      <c r="AB106" s="42">
        <f ca="1">VLOOKUP(AA106,'Inputs and Outputs'!B$24:C$33,2,TRUE)</f>
        <v>5</v>
      </c>
      <c r="AC106" s="42">
        <f t="shared" ca="1" si="16"/>
        <v>0.52984271919406811</v>
      </c>
      <c r="AD106" s="42">
        <f ca="1">ROUND(_xlfn.NORM.INV(AC106,'Inputs and Outputs'!C$19,'Inputs and Outputs'!C$20),0)</f>
        <v>105</v>
      </c>
      <c r="AE106" s="42">
        <v>103</v>
      </c>
      <c r="AF106" s="42">
        <f t="shared" ca="1" si="17"/>
        <v>103</v>
      </c>
      <c r="AG106" s="42">
        <f ca="1">IF(AF106&gt;'Inputs and Outputs'!C$7,AF106-'Inputs and Outputs'!C$7,0)</f>
        <v>3</v>
      </c>
      <c r="AH106" s="43">
        <f ca="1">(AF106*'Inputs and Outputs'!C$8)-(AG106*'Inputs and Outputs'!C$10)</f>
        <v>3520</v>
      </c>
    </row>
    <row r="107" spans="1:34" x14ac:dyDescent="0.35">
      <c r="A107" s="44">
        <v>106</v>
      </c>
      <c r="B107" s="42" t="s">
        <v>24</v>
      </c>
      <c r="C107" s="42">
        <f t="shared" ca="1" si="9"/>
        <v>0.33339403228103059</v>
      </c>
      <c r="D107" s="42">
        <f ca="1">VLOOKUP(C107,'Inputs and Outputs'!B$24:C$33,2,TRUE)</f>
        <v>1</v>
      </c>
      <c r="E107" s="42">
        <f t="shared" ca="1" si="10"/>
        <v>0.39745206496905272</v>
      </c>
      <c r="F107" s="42">
        <f ca="1">ROUND(_xlfn.NORM.INV(E107,'Inputs and Outputs'!C$15,'Inputs and Outputs'!C$16),0)</f>
        <v>99</v>
      </c>
      <c r="G107" s="42">
        <v>103</v>
      </c>
      <c r="H107" s="42">
        <f t="shared" ca="1" si="11"/>
        <v>99</v>
      </c>
      <c r="I107" s="42">
        <f ca="1">IF(H107&gt;'Inputs and Outputs'!C$7,H107-'Inputs and Outputs'!C$7,0)</f>
        <v>0</v>
      </c>
      <c r="J107" s="43">
        <f ca="1">(H107*'Inputs and Outputs'!C$8)-(I107*'Inputs and Outputs'!C$9)</f>
        <v>3960</v>
      </c>
      <c r="M107" s="44">
        <v>106</v>
      </c>
      <c r="N107" s="42" t="s">
        <v>26</v>
      </c>
      <c r="O107" s="42">
        <f t="shared" ca="1" si="12"/>
        <v>0.96432157175542155</v>
      </c>
      <c r="P107" s="42">
        <f ca="1">VLOOKUP(O107,'Inputs and Outputs'!B$24:C$33,2)</f>
        <v>6</v>
      </c>
      <c r="Q107" s="42">
        <f t="shared" ca="1" si="13"/>
        <v>0.40760148187117529</v>
      </c>
      <c r="R107" s="42">
        <f ca="1">ROUND(_xlfn.NORM.INV(Q107,'Inputs and Outputs'!C$17,'Inputs and Outputs'!C$18),0)</f>
        <v>102</v>
      </c>
      <c r="S107" s="42">
        <v>103</v>
      </c>
      <c r="T107" s="42">
        <f t="shared" ca="1" si="14"/>
        <v>102</v>
      </c>
      <c r="U107" s="42">
        <f ca="1">IF(T107&gt;'Inputs and Outputs'!C$7,T107-'Inputs and Outputs'!C$7,0)</f>
        <v>2</v>
      </c>
      <c r="V107" s="43">
        <f ca="1">(T107*'Inputs and Outputs'!C$8)-(U107*'Inputs and Outputs'!C$9)</f>
        <v>4030</v>
      </c>
      <c r="Y107" s="44">
        <v>106</v>
      </c>
      <c r="Z107" s="42" t="s">
        <v>29</v>
      </c>
      <c r="AA107" s="42">
        <f t="shared" ca="1" si="15"/>
        <v>0.20573976320115739</v>
      </c>
      <c r="AB107" s="42">
        <f ca="1">VLOOKUP(AA107,'Inputs and Outputs'!B$24:C$33,2,TRUE)</f>
        <v>1</v>
      </c>
      <c r="AC107" s="42">
        <f t="shared" ca="1" si="16"/>
        <v>0.14942766555786213</v>
      </c>
      <c r="AD107" s="42">
        <f ca="1">ROUND(_xlfn.NORM.INV(AC107,'Inputs and Outputs'!C$19,'Inputs and Outputs'!C$20),0)</f>
        <v>100</v>
      </c>
      <c r="AE107" s="42">
        <v>103</v>
      </c>
      <c r="AF107" s="42">
        <f t="shared" ca="1" si="17"/>
        <v>100</v>
      </c>
      <c r="AG107" s="42">
        <f ca="1">IF(AF107&gt;'Inputs and Outputs'!C$7,AF107-'Inputs and Outputs'!C$7,0)</f>
        <v>0</v>
      </c>
      <c r="AH107" s="43">
        <f ca="1">(AF107*'Inputs and Outputs'!C$8)-(AG107*'Inputs and Outputs'!C$10)</f>
        <v>4000</v>
      </c>
    </row>
    <row r="108" spans="1:34" x14ac:dyDescent="0.35">
      <c r="A108" s="44">
        <v>107</v>
      </c>
      <c r="B108" s="42" t="s">
        <v>24</v>
      </c>
      <c r="C108" s="42">
        <f t="shared" ca="1" si="9"/>
        <v>0.75315159808516119</v>
      </c>
      <c r="D108" s="42">
        <f ca="1">VLOOKUP(C108,'Inputs and Outputs'!B$24:C$33,2,TRUE)</f>
        <v>3</v>
      </c>
      <c r="E108" s="42">
        <f t="shared" ca="1" si="10"/>
        <v>0.11225749301444465</v>
      </c>
      <c r="F108" s="42">
        <f ca="1">ROUND(_xlfn.NORM.INV(E108,'Inputs and Outputs'!C$15,'Inputs and Outputs'!C$16),0)</f>
        <v>94</v>
      </c>
      <c r="G108" s="42">
        <v>103</v>
      </c>
      <c r="H108" s="42">
        <f t="shared" ca="1" si="11"/>
        <v>94</v>
      </c>
      <c r="I108" s="42">
        <f ca="1">IF(H108&gt;'Inputs and Outputs'!C$7,H108-'Inputs and Outputs'!C$7,0)</f>
        <v>0</v>
      </c>
      <c r="J108" s="43">
        <f ca="1">(H108*'Inputs and Outputs'!C$8)-(I108*'Inputs and Outputs'!C$9)</f>
        <v>3760</v>
      </c>
      <c r="M108" s="44">
        <v>107</v>
      </c>
      <c r="N108" s="42" t="s">
        <v>26</v>
      </c>
      <c r="O108" s="42">
        <f t="shared" ca="1" si="12"/>
        <v>7.7430204627065513E-2</v>
      </c>
      <c r="P108" s="42">
        <f ca="1">VLOOKUP(O108,'Inputs and Outputs'!B$24:C$33,2)</f>
        <v>0</v>
      </c>
      <c r="Q108" s="42">
        <f t="shared" ca="1" si="13"/>
        <v>0.20312872803250404</v>
      </c>
      <c r="R108" s="42">
        <f ca="1">ROUND(_xlfn.NORM.INV(Q108,'Inputs and Outputs'!C$17,'Inputs and Outputs'!C$18),0)</f>
        <v>99</v>
      </c>
      <c r="S108" s="42">
        <v>103</v>
      </c>
      <c r="T108" s="42">
        <f t="shared" ca="1" si="14"/>
        <v>99</v>
      </c>
      <c r="U108" s="42">
        <f ca="1">IF(T108&gt;'Inputs and Outputs'!C$7,T108-'Inputs and Outputs'!C$7,0)</f>
        <v>0</v>
      </c>
      <c r="V108" s="43">
        <f ca="1">(T108*'Inputs and Outputs'!C$8)-(U108*'Inputs and Outputs'!C$9)</f>
        <v>3960</v>
      </c>
      <c r="Y108" s="44">
        <v>107</v>
      </c>
      <c r="Z108" s="42" t="s">
        <v>29</v>
      </c>
      <c r="AA108" s="42">
        <f t="shared" ca="1" si="15"/>
        <v>6.4955890867209543E-2</v>
      </c>
      <c r="AB108" s="42">
        <f ca="1">VLOOKUP(AA108,'Inputs and Outputs'!B$24:C$33,2,TRUE)</f>
        <v>0</v>
      </c>
      <c r="AC108" s="42">
        <f t="shared" ca="1" si="16"/>
        <v>0.45395591385527845</v>
      </c>
      <c r="AD108" s="42">
        <f ca="1">ROUND(_xlfn.NORM.INV(AC108,'Inputs and Outputs'!C$19,'Inputs and Outputs'!C$20),0)</f>
        <v>104</v>
      </c>
      <c r="AE108" s="42">
        <v>103</v>
      </c>
      <c r="AF108" s="42">
        <f t="shared" ca="1" si="17"/>
        <v>103</v>
      </c>
      <c r="AG108" s="42">
        <f ca="1">IF(AF108&gt;'Inputs and Outputs'!C$7,AF108-'Inputs and Outputs'!C$7,0)</f>
        <v>3</v>
      </c>
      <c r="AH108" s="43">
        <f ca="1">(AF108*'Inputs and Outputs'!C$8)-(AG108*'Inputs and Outputs'!C$10)</f>
        <v>3520</v>
      </c>
    </row>
    <row r="109" spans="1:34" x14ac:dyDescent="0.35">
      <c r="A109" s="44">
        <v>108</v>
      </c>
      <c r="B109" s="42" t="s">
        <v>24</v>
      </c>
      <c r="C109" s="42">
        <f t="shared" ca="1" si="9"/>
        <v>0.96639490583611609</v>
      </c>
      <c r="D109" s="42">
        <f ca="1">VLOOKUP(C109,'Inputs and Outputs'!B$24:C$33,2,TRUE)</f>
        <v>6</v>
      </c>
      <c r="E109" s="42">
        <f t="shared" ca="1" si="10"/>
        <v>0.978020171970438</v>
      </c>
      <c r="F109" s="42">
        <f ca="1">ROUND(_xlfn.NORM.INV(E109,'Inputs and Outputs'!C$15,'Inputs and Outputs'!C$16),0)</f>
        <v>113</v>
      </c>
      <c r="G109" s="42">
        <v>103</v>
      </c>
      <c r="H109" s="42">
        <f t="shared" ca="1" si="11"/>
        <v>103</v>
      </c>
      <c r="I109" s="42">
        <f ca="1">IF(H109&gt;'Inputs and Outputs'!C$7,H109-'Inputs and Outputs'!C$7,0)</f>
        <v>3</v>
      </c>
      <c r="J109" s="43">
        <f ca="1">(H109*'Inputs and Outputs'!C$8)-(I109*'Inputs and Outputs'!C$9)</f>
        <v>4045</v>
      </c>
      <c r="M109" s="44">
        <v>108</v>
      </c>
      <c r="N109" s="42" t="s">
        <v>26</v>
      </c>
      <c r="O109" s="42">
        <f t="shared" ca="1" si="12"/>
        <v>0.44701235154182339</v>
      </c>
      <c r="P109" s="42">
        <f ca="1">VLOOKUP(O109,'Inputs and Outputs'!B$24:C$33,2)</f>
        <v>2</v>
      </c>
      <c r="Q109" s="42">
        <f t="shared" ca="1" si="13"/>
        <v>0.30024197233078465</v>
      </c>
      <c r="R109" s="42">
        <f ca="1">ROUND(_xlfn.NORM.INV(Q109,'Inputs and Outputs'!C$17,'Inputs and Outputs'!C$18),0)</f>
        <v>100</v>
      </c>
      <c r="S109" s="42">
        <v>103</v>
      </c>
      <c r="T109" s="42">
        <f t="shared" ca="1" si="14"/>
        <v>100</v>
      </c>
      <c r="U109" s="42">
        <f ca="1">IF(T109&gt;'Inputs and Outputs'!C$7,T109-'Inputs and Outputs'!C$7,0)</f>
        <v>0</v>
      </c>
      <c r="V109" s="43">
        <f ca="1">(T109*'Inputs and Outputs'!C$8)-(U109*'Inputs and Outputs'!C$9)</f>
        <v>4000</v>
      </c>
      <c r="Y109" s="44">
        <v>108</v>
      </c>
      <c r="Z109" s="42" t="s">
        <v>29</v>
      </c>
      <c r="AA109" s="42">
        <f t="shared" ca="1" si="15"/>
        <v>0.29621361489243547</v>
      </c>
      <c r="AB109" s="42">
        <f ca="1">VLOOKUP(AA109,'Inputs and Outputs'!B$24:C$33,2,TRUE)</f>
        <v>1</v>
      </c>
      <c r="AC109" s="42">
        <f t="shared" ca="1" si="16"/>
        <v>0.46626721708491059</v>
      </c>
      <c r="AD109" s="42">
        <f ca="1">ROUND(_xlfn.NORM.INV(AC109,'Inputs and Outputs'!C$19,'Inputs and Outputs'!C$20),0)</f>
        <v>105</v>
      </c>
      <c r="AE109" s="42">
        <v>103</v>
      </c>
      <c r="AF109" s="42">
        <f t="shared" ca="1" si="17"/>
        <v>103</v>
      </c>
      <c r="AG109" s="42">
        <f ca="1">IF(AF109&gt;'Inputs and Outputs'!C$7,AF109-'Inputs and Outputs'!C$7,0)</f>
        <v>3</v>
      </c>
      <c r="AH109" s="43">
        <f ca="1">(AF109*'Inputs and Outputs'!C$8)-(AG109*'Inputs and Outputs'!C$10)</f>
        <v>3520</v>
      </c>
    </row>
    <row r="110" spans="1:34" x14ac:dyDescent="0.35">
      <c r="A110" s="44">
        <v>109</v>
      </c>
      <c r="B110" s="42" t="s">
        <v>24</v>
      </c>
      <c r="C110" s="42">
        <f t="shared" ca="1" si="9"/>
        <v>0.43804154888341251</v>
      </c>
      <c r="D110" s="42">
        <f ca="1">VLOOKUP(C110,'Inputs and Outputs'!B$24:C$33,2,TRUE)</f>
        <v>2</v>
      </c>
      <c r="E110" s="42">
        <f t="shared" ca="1" si="10"/>
        <v>0.89317783879121948</v>
      </c>
      <c r="F110" s="42">
        <f ca="1">ROUND(_xlfn.NORM.INV(E110,'Inputs and Outputs'!C$15,'Inputs and Outputs'!C$16),0)</f>
        <v>108</v>
      </c>
      <c r="G110" s="42">
        <v>103</v>
      </c>
      <c r="H110" s="42">
        <f t="shared" ca="1" si="11"/>
        <v>103</v>
      </c>
      <c r="I110" s="42">
        <f ca="1">IF(H110&gt;'Inputs and Outputs'!C$7,H110-'Inputs and Outputs'!C$7,0)</f>
        <v>3</v>
      </c>
      <c r="J110" s="43">
        <f ca="1">(H110*'Inputs and Outputs'!C$8)-(I110*'Inputs and Outputs'!C$9)</f>
        <v>4045</v>
      </c>
      <c r="M110" s="44">
        <v>109</v>
      </c>
      <c r="N110" s="42" t="s">
        <v>26</v>
      </c>
      <c r="O110" s="42">
        <f t="shared" ca="1" si="12"/>
        <v>0.77887432383215882</v>
      </c>
      <c r="P110" s="42">
        <f ca="1">VLOOKUP(O110,'Inputs and Outputs'!B$24:C$33,2)</f>
        <v>4</v>
      </c>
      <c r="Q110" s="42">
        <f t="shared" ca="1" si="13"/>
        <v>0.29615392517360806</v>
      </c>
      <c r="R110" s="42">
        <f ca="1">ROUND(_xlfn.NORM.INV(Q110,'Inputs and Outputs'!C$17,'Inputs and Outputs'!C$18),0)</f>
        <v>100</v>
      </c>
      <c r="S110" s="42">
        <v>103</v>
      </c>
      <c r="T110" s="42">
        <f t="shared" ca="1" si="14"/>
        <v>100</v>
      </c>
      <c r="U110" s="42">
        <f ca="1">IF(T110&gt;'Inputs and Outputs'!C$7,T110-'Inputs and Outputs'!C$7,0)</f>
        <v>0</v>
      </c>
      <c r="V110" s="43">
        <f ca="1">(T110*'Inputs and Outputs'!C$8)-(U110*'Inputs and Outputs'!C$9)</f>
        <v>4000</v>
      </c>
      <c r="Y110" s="44">
        <v>109</v>
      </c>
      <c r="Z110" s="42" t="s">
        <v>29</v>
      </c>
      <c r="AA110" s="42">
        <f t="shared" ca="1" si="15"/>
        <v>0.6808725210839397</v>
      </c>
      <c r="AB110" s="42">
        <f ca="1">VLOOKUP(AA110,'Inputs and Outputs'!B$24:C$33,2,TRUE)</f>
        <v>3</v>
      </c>
      <c r="AC110" s="42">
        <f t="shared" ca="1" si="16"/>
        <v>0.26622826833740387</v>
      </c>
      <c r="AD110" s="42">
        <f ca="1">ROUND(_xlfn.NORM.INV(AC110,'Inputs and Outputs'!C$19,'Inputs and Outputs'!C$20),0)</f>
        <v>102</v>
      </c>
      <c r="AE110" s="42">
        <v>103</v>
      </c>
      <c r="AF110" s="42">
        <f t="shared" ca="1" si="17"/>
        <v>102</v>
      </c>
      <c r="AG110" s="42">
        <f ca="1">IF(AF110&gt;'Inputs and Outputs'!C$7,AF110-'Inputs and Outputs'!C$7,0)</f>
        <v>2</v>
      </c>
      <c r="AH110" s="43">
        <f ca="1">(AF110*'Inputs and Outputs'!C$8)-(AG110*'Inputs and Outputs'!C$10)</f>
        <v>3680</v>
      </c>
    </row>
    <row r="111" spans="1:34" x14ac:dyDescent="0.35">
      <c r="A111" s="44">
        <v>110</v>
      </c>
      <c r="B111" s="42" t="s">
        <v>24</v>
      </c>
      <c r="C111" s="42">
        <f t="shared" ca="1" si="9"/>
        <v>0.849560364644522</v>
      </c>
      <c r="D111" s="42">
        <f ca="1">VLOOKUP(C111,'Inputs and Outputs'!B$24:C$33,2,TRUE)</f>
        <v>4</v>
      </c>
      <c r="E111" s="42">
        <f t="shared" ca="1" si="10"/>
        <v>1.752098955896586E-2</v>
      </c>
      <c r="F111" s="42">
        <f ca="1">ROUND(_xlfn.NORM.INV(E111,'Inputs and Outputs'!C$15,'Inputs and Outputs'!C$16),0)</f>
        <v>88</v>
      </c>
      <c r="G111" s="42">
        <v>103</v>
      </c>
      <c r="H111" s="42">
        <f t="shared" ca="1" si="11"/>
        <v>88</v>
      </c>
      <c r="I111" s="42">
        <f ca="1">IF(H111&gt;'Inputs and Outputs'!C$7,H111-'Inputs and Outputs'!C$7,0)</f>
        <v>0</v>
      </c>
      <c r="J111" s="43">
        <f ca="1">(H111*'Inputs and Outputs'!C$8)-(I111*'Inputs and Outputs'!C$9)</f>
        <v>3520</v>
      </c>
      <c r="M111" s="44">
        <v>110</v>
      </c>
      <c r="N111" s="42" t="s">
        <v>26</v>
      </c>
      <c r="O111" s="42">
        <f t="shared" ca="1" si="12"/>
        <v>0.69938289264717957</v>
      </c>
      <c r="P111" s="42">
        <f ca="1">VLOOKUP(O111,'Inputs and Outputs'!B$24:C$33,2)</f>
        <v>3</v>
      </c>
      <c r="Q111" s="42">
        <f t="shared" ca="1" si="13"/>
        <v>0.1557252320626763</v>
      </c>
      <c r="R111" s="42">
        <f ca="1">ROUND(_xlfn.NORM.INV(Q111,'Inputs and Outputs'!C$17,'Inputs and Outputs'!C$18),0)</f>
        <v>98</v>
      </c>
      <c r="S111" s="42">
        <v>103</v>
      </c>
      <c r="T111" s="42">
        <f t="shared" ca="1" si="14"/>
        <v>98</v>
      </c>
      <c r="U111" s="42">
        <f ca="1">IF(T111&gt;'Inputs and Outputs'!C$7,T111-'Inputs and Outputs'!C$7,0)</f>
        <v>0</v>
      </c>
      <c r="V111" s="43">
        <f ca="1">(T111*'Inputs and Outputs'!C$8)-(U111*'Inputs and Outputs'!C$9)</f>
        <v>3920</v>
      </c>
      <c r="Y111" s="44">
        <v>110</v>
      </c>
      <c r="Z111" s="42" t="s">
        <v>29</v>
      </c>
      <c r="AA111" s="42">
        <f t="shared" ca="1" si="15"/>
        <v>7.972860302313256E-2</v>
      </c>
      <c r="AB111" s="42">
        <f ca="1">VLOOKUP(AA111,'Inputs and Outputs'!B$24:C$33,2,TRUE)</f>
        <v>0</v>
      </c>
      <c r="AC111" s="42">
        <f t="shared" ca="1" si="16"/>
        <v>0.62656441292487131</v>
      </c>
      <c r="AD111" s="42">
        <f ca="1">ROUND(_xlfn.NORM.INV(AC111,'Inputs and Outputs'!C$19,'Inputs and Outputs'!C$20),0)</f>
        <v>107</v>
      </c>
      <c r="AE111" s="42">
        <v>103</v>
      </c>
      <c r="AF111" s="42">
        <f t="shared" ca="1" si="17"/>
        <v>103</v>
      </c>
      <c r="AG111" s="42">
        <f ca="1">IF(AF111&gt;'Inputs and Outputs'!C$7,AF111-'Inputs and Outputs'!C$7,0)</f>
        <v>3</v>
      </c>
      <c r="AH111" s="43">
        <f ca="1">(AF111*'Inputs and Outputs'!C$8)-(AG111*'Inputs and Outputs'!C$10)</f>
        <v>3520</v>
      </c>
    </row>
    <row r="112" spans="1:34" x14ac:dyDescent="0.35">
      <c r="A112" s="44">
        <v>111</v>
      </c>
      <c r="B112" s="42" t="s">
        <v>24</v>
      </c>
      <c r="C112" s="42">
        <f t="shared" ca="1" si="9"/>
        <v>0.17170274637780503</v>
      </c>
      <c r="D112" s="42">
        <f ca="1">VLOOKUP(C112,'Inputs and Outputs'!B$24:C$33,2,TRUE)</f>
        <v>0</v>
      </c>
      <c r="E112" s="42">
        <f t="shared" ca="1" si="10"/>
        <v>0.23239870977745958</v>
      </c>
      <c r="F112" s="42">
        <f ca="1">ROUND(_xlfn.NORM.INV(E112,'Inputs and Outputs'!C$15,'Inputs and Outputs'!C$16),0)</f>
        <v>97</v>
      </c>
      <c r="G112" s="42">
        <v>103</v>
      </c>
      <c r="H112" s="42">
        <f t="shared" ca="1" si="11"/>
        <v>97</v>
      </c>
      <c r="I112" s="42">
        <f ca="1">IF(H112&gt;'Inputs and Outputs'!C$7,H112-'Inputs and Outputs'!C$7,0)</f>
        <v>0</v>
      </c>
      <c r="J112" s="43">
        <f ca="1">(H112*'Inputs and Outputs'!C$8)-(I112*'Inputs and Outputs'!C$9)</f>
        <v>3880</v>
      </c>
      <c r="M112" s="44">
        <v>111</v>
      </c>
      <c r="N112" s="42" t="s">
        <v>26</v>
      </c>
      <c r="O112" s="42">
        <f t="shared" ca="1" si="12"/>
        <v>0.28591461407766738</v>
      </c>
      <c r="P112" s="42">
        <f ca="1">VLOOKUP(O112,'Inputs and Outputs'!B$24:C$33,2)</f>
        <v>1</v>
      </c>
      <c r="Q112" s="42">
        <f t="shared" ca="1" si="13"/>
        <v>0.92584427665342928</v>
      </c>
      <c r="R112" s="42">
        <f ca="1">ROUND(_xlfn.NORM.INV(Q112,'Inputs and Outputs'!C$17,'Inputs and Outputs'!C$18),0)</f>
        <v>110</v>
      </c>
      <c r="S112" s="42">
        <v>103</v>
      </c>
      <c r="T112" s="42">
        <f t="shared" ca="1" si="14"/>
        <v>103</v>
      </c>
      <c r="U112" s="42">
        <f ca="1">IF(T112&gt;'Inputs and Outputs'!C$7,T112-'Inputs and Outputs'!C$7,0)</f>
        <v>3</v>
      </c>
      <c r="V112" s="43">
        <f ca="1">(T112*'Inputs and Outputs'!C$8)-(U112*'Inputs and Outputs'!C$9)</f>
        <v>4045</v>
      </c>
      <c r="Y112" s="44">
        <v>111</v>
      </c>
      <c r="Z112" s="42" t="s">
        <v>29</v>
      </c>
      <c r="AA112" s="42">
        <f t="shared" ca="1" si="15"/>
        <v>0.96289130306282922</v>
      </c>
      <c r="AB112" s="42">
        <f ca="1">VLOOKUP(AA112,'Inputs and Outputs'!B$24:C$33,2,TRUE)</f>
        <v>6</v>
      </c>
      <c r="AC112" s="42">
        <f t="shared" ca="1" si="16"/>
        <v>0.37882130225419364</v>
      </c>
      <c r="AD112" s="42">
        <f ca="1">ROUND(_xlfn.NORM.INV(AC112,'Inputs and Outputs'!C$19,'Inputs and Outputs'!C$20),0)</f>
        <v>103</v>
      </c>
      <c r="AE112" s="42">
        <v>103</v>
      </c>
      <c r="AF112" s="42">
        <f t="shared" ca="1" si="17"/>
        <v>103</v>
      </c>
      <c r="AG112" s="42">
        <f ca="1">IF(AF112&gt;'Inputs and Outputs'!C$7,AF112-'Inputs and Outputs'!C$7,0)</f>
        <v>3</v>
      </c>
      <c r="AH112" s="43">
        <f ca="1">(AF112*'Inputs and Outputs'!C$8)-(AG112*'Inputs and Outputs'!C$10)</f>
        <v>3520</v>
      </c>
    </row>
    <row r="113" spans="1:34" x14ac:dyDescent="0.35">
      <c r="A113" s="44">
        <v>112</v>
      </c>
      <c r="B113" s="42" t="s">
        <v>24</v>
      </c>
      <c r="C113" s="42">
        <f t="shared" ca="1" si="9"/>
        <v>0.64747246509412126</v>
      </c>
      <c r="D113" s="42">
        <f ca="1">VLOOKUP(C113,'Inputs and Outputs'!B$24:C$33,2,TRUE)</f>
        <v>3</v>
      </c>
      <c r="E113" s="42">
        <f t="shared" ca="1" si="10"/>
        <v>4.9881474548895133E-3</v>
      </c>
      <c r="F113" s="42">
        <f ca="1">ROUND(_xlfn.NORM.INV(E113,'Inputs and Outputs'!C$15,'Inputs and Outputs'!C$16),0)</f>
        <v>86</v>
      </c>
      <c r="G113" s="42">
        <v>103</v>
      </c>
      <c r="H113" s="42">
        <f t="shared" ca="1" si="11"/>
        <v>86</v>
      </c>
      <c r="I113" s="42">
        <f ca="1">IF(H113&gt;'Inputs and Outputs'!C$7,H113-'Inputs and Outputs'!C$7,0)</f>
        <v>0</v>
      </c>
      <c r="J113" s="43">
        <f ca="1">(H113*'Inputs and Outputs'!C$8)-(I113*'Inputs and Outputs'!C$9)</f>
        <v>3440</v>
      </c>
      <c r="M113" s="44">
        <v>112</v>
      </c>
      <c r="N113" s="42" t="s">
        <v>26</v>
      </c>
      <c r="O113" s="42">
        <f t="shared" ca="1" si="12"/>
        <v>0.34917304913712754</v>
      </c>
      <c r="P113" s="42">
        <f ca="1">VLOOKUP(O113,'Inputs and Outputs'!B$24:C$33,2)</f>
        <v>1</v>
      </c>
      <c r="Q113" s="42">
        <f t="shared" ca="1" si="13"/>
        <v>0.69650792340592083</v>
      </c>
      <c r="R113" s="42">
        <f ca="1">ROUND(_xlfn.NORM.INV(Q113,'Inputs and Outputs'!C$17,'Inputs and Outputs'!C$18),0)</f>
        <v>106</v>
      </c>
      <c r="S113" s="42">
        <v>103</v>
      </c>
      <c r="T113" s="42">
        <f t="shared" ca="1" si="14"/>
        <v>103</v>
      </c>
      <c r="U113" s="42">
        <f ca="1">IF(T113&gt;'Inputs and Outputs'!C$7,T113-'Inputs and Outputs'!C$7,0)</f>
        <v>3</v>
      </c>
      <c r="V113" s="43">
        <f ca="1">(T113*'Inputs and Outputs'!C$8)-(U113*'Inputs and Outputs'!C$9)</f>
        <v>4045</v>
      </c>
      <c r="Y113" s="44">
        <v>112</v>
      </c>
      <c r="Z113" s="42" t="s">
        <v>29</v>
      </c>
      <c r="AA113" s="42">
        <f t="shared" ca="1" si="15"/>
        <v>6.5297408525958112E-2</v>
      </c>
      <c r="AB113" s="42">
        <f ca="1">VLOOKUP(AA113,'Inputs and Outputs'!B$24:C$33,2,TRUE)</f>
        <v>0</v>
      </c>
      <c r="AC113" s="42">
        <f t="shared" ca="1" si="16"/>
        <v>0.66677025184702698</v>
      </c>
      <c r="AD113" s="42">
        <f ca="1">ROUND(_xlfn.NORM.INV(AC113,'Inputs and Outputs'!C$19,'Inputs and Outputs'!C$20),0)</f>
        <v>107</v>
      </c>
      <c r="AE113" s="42">
        <v>103</v>
      </c>
      <c r="AF113" s="42">
        <f t="shared" ca="1" si="17"/>
        <v>103</v>
      </c>
      <c r="AG113" s="42">
        <f ca="1">IF(AF113&gt;'Inputs and Outputs'!C$7,AF113-'Inputs and Outputs'!C$7,0)</f>
        <v>3</v>
      </c>
      <c r="AH113" s="43">
        <f ca="1">(AF113*'Inputs and Outputs'!C$8)-(AG113*'Inputs and Outputs'!C$10)</f>
        <v>3520</v>
      </c>
    </row>
    <row r="114" spans="1:34" x14ac:dyDescent="0.35">
      <c r="A114" s="44">
        <v>113</v>
      </c>
      <c r="B114" s="42" t="s">
        <v>24</v>
      </c>
      <c r="C114" s="42">
        <f t="shared" ca="1" si="9"/>
        <v>0.84227472434802719</v>
      </c>
      <c r="D114" s="42">
        <f ca="1">VLOOKUP(C114,'Inputs and Outputs'!B$24:C$33,2,TRUE)</f>
        <v>4</v>
      </c>
      <c r="E114" s="42">
        <f t="shared" ca="1" si="10"/>
        <v>0.82221957509835475</v>
      </c>
      <c r="F114" s="42">
        <f ca="1">ROUND(_xlfn.NORM.INV(E114,'Inputs and Outputs'!C$15,'Inputs and Outputs'!C$16),0)</f>
        <v>107</v>
      </c>
      <c r="G114" s="42">
        <v>103</v>
      </c>
      <c r="H114" s="42">
        <f t="shared" ca="1" si="11"/>
        <v>103</v>
      </c>
      <c r="I114" s="42">
        <f ca="1">IF(H114&gt;'Inputs and Outputs'!C$7,H114-'Inputs and Outputs'!C$7,0)</f>
        <v>3</v>
      </c>
      <c r="J114" s="43">
        <f ca="1">(H114*'Inputs and Outputs'!C$8)-(I114*'Inputs and Outputs'!C$9)</f>
        <v>4045</v>
      </c>
      <c r="M114" s="44">
        <v>113</v>
      </c>
      <c r="N114" s="42" t="s">
        <v>26</v>
      </c>
      <c r="O114" s="42">
        <f t="shared" ca="1" si="12"/>
        <v>0.79805342169368243</v>
      </c>
      <c r="P114" s="42">
        <f ca="1">VLOOKUP(O114,'Inputs and Outputs'!B$24:C$33,2)</f>
        <v>4</v>
      </c>
      <c r="Q114" s="42">
        <f t="shared" ca="1" si="13"/>
        <v>0.51677874611690833</v>
      </c>
      <c r="R114" s="42">
        <f ca="1">ROUND(_xlfn.NORM.INV(Q114,'Inputs and Outputs'!C$17,'Inputs and Outputs'!C$18),0)</f>
        <v>103</v>
      </c>
      <c r="S114" s="42">
        <v>103</v>
      </c>
      <c r="T114" s="42">
        <f t="shared" ca="1" si="14"/>
        <v>103</v>
      </c>
      <c r="U114" s="42">
        <f ca="1">IF(T114&gt;'Inputs and Outputs'!C$7,T114-'Inputs and Outputs'!C$7,0)</f>
        <v>3</v>
      </c>
      <c r="V114" s="43">
        <f ca="1">(T114*'Inputs and Outputs'!C$8)-(U114*'Inputs and Outputs'!C$9)</f>
        <v>4045</v>
      </c>
      <c r="Y114" s="44">
        <v>113</v>
      </c>
      <c r="Z114" s="42" t="s">
        <v>29</v>
      </c>
      <c r="AA114" s="42">
        <f t="shared" ca="1" si="15"/>
        <v>0.15882702853597475</v>
      </c>
      <c r="AB114" s="42">
        <f ca="1">VLOOKUP(AA114,'Inputs and Outputs'!B$24:C$33,2,TRUE)</f>
        <v>0</v>
      </c>
      <c r="AC114" s="42">
        <f t="shared" ca="1" si="16"/>
        <v>0.29347082411903358</v>
      </c>
      <c r="AD114" s="42">
        <f ca="1">ROUND(_xlfn.NORM.INV(AC114,'Inputs and Outputs'!C$19,'Inputs and Outputs'!C$20),0)</f>
        <v>102</v>
      </c>
      <c r="AE114" s="42">
        <v>103</v>
      </c>
      <c r="AF114" s="42">
        <f t="shared" ca="1" si="17"/>
        <v>102</v>
      </c>
      <c r="AG114" s="42">
        <f ca="1">IF(AF114&gt;'Inputs and Outputs'!C$7,AF114-'Inputs and Outputs'!C$7,0)</f>
        <v>2</v>
      </c>
      <c r="AH114" s="43">
        <f ca="1">(AF114*'Inputs and Outputs'!C$8)-(AG114*'Inputs and Outputs'!C$10)</f>
        <v>3680</v>
      </c>
    </row>
    <row r="115" spans="1:34" x14ac:dyDescent="0.35">
      <c r="A115" s="44">
        <v>114</v>
      </c>
      <c r="B115" s="42" t="s">
        <v>24</v>
      </c>
      <c r="C115" s="42">
        <f t="shared" ca="1" si="9"/>
        <v>0.55431124871652437</v>
      </c>
      <c r="D115" s="42">
        <f ca="1">VLOOKUP(C115,'Inputs and Outputs'!B$24:C$33,2,TRUE)</f>
        <v>2</v>
      </c>
      <c r="E115" s="42">
        <f t="shared" ca="1" si="10"/>
        <v>0.92714214735930411</v>
      </c>
      <c r="F115" s="42">
        <f ca="1">ROUND(_xlfn.NORM.INV(E115,'Inputs and Outputs'!C$15,'Inputs and Outputs'!C$16),0)</f>
        <v>110</v>
      </c>
      <c r="G115" s="42">
        <v>103</v>
      </c>
      <c r="H115" s="42">
        <f t="shared" ca="1" si="11"/>
        <v>103</v>
      </c>
      <c r="I115" s="42">
        <f ca="1">IF(H115&gt;'Inputs and Outputs'!C$7,H115-'Inputs and Outputs'!C$7,0)</f>
        <v>3</v>
      </c>
      <c r="J115" s="43">
        <f ca="1">(H115*'Inputs and Outputs'!C$8)-(I115*'Inputs and Outputs'!C$9)</f>
        <v>4045</v>
      </c>
      <c r="M115" s="44">
        <v>114</v>
      </c>
      <c r="N115" s="42" t="s">
        <v>26</v>
      </c>
      <c r="O115" s="42">
        <f t="shared" ca="1" si="12"/>
        <v>0.83014210689830326</v>
      </c>
      <c r="P115" s="42">
        <f ca="1">VLOOKUP(O115,'Inputs and Outputs'!B$24:C$33,2)</f>
        <v>4</v>
      </c>
      <c r="Q115" s="42">
        <f t="shared" ca="1" si="13"/>
        <v>0.73753542637845526</v>
      </c>
      <c r="R115" s="42">
        <f ca="1">ROUND(_xlfn.NORM.INV(Q115,'Inputs and Outputs'!C$17,'Inputs and Outputs'!C$18),0)</f>
        <v>106</v>
      </c>
      <c r="S115" s="42">
        <v>103</v>
      </c>
      <c r="T115" s="42">
        <f t="shared" ca="1" si="14"/>
        <v>103</v>
      </c>
      <c r="U115" s="42">
        <f ca="1">IF(T115&gt;'Inputs and Outputs'!C$7,T115-'Inputs and Outputs'!C$7,0)</f>
        <v>3</v>
      </c>
      <c r="V115" s="43">
        <f ca="1">(T115*'Inputs and Outputs'!C$8)-(U115*'Inputs and Outputs'!C$9)</f>
        <v>4045</v>
      </c>
      <c r="Y115" s="44">
        <v>114</v>
      </c>
      <c r="Z115" s="42" t="s">
        <v>29</v>
      </c>
      <c r="AA115" s="42">
        <f t="shared" ca="1" si="15"/>
        <v>0.20455091570587081</v>
      </c>
      <c r="AB115" s="42">
        <f ca="1">VLOOKUP(AA115,'Inputs and Outputs'!B$24:C$33,2,TRUE)</f>
        <v>1</v>
      </c>
      <c r="AC115" s="42">
        <f t="shared" ca="1" si="16"/>
        <v>0.36223201322943255</v>
      </c>
      <c r="AD115" s="42">
        <f ca="1">ROUND(_xlfn.NORM.INV(AC115,'Inputs and Outputs'!C$19,'Inputs and Outputs'!C$20),0)</f>
        <v>103</v>
      </c>
      <c r="AE115" s="42">
        <v>103</v>
      </c>
      <c r="AF115" s="42">
        <f t="shared" ca="1" si="17"/>
        <v>103</v>
      </c>
      <c r="AG115" s="42">
        <f ca="1">IF(AF115&gt;'Inputs and Outputs'!C$7,AF115-'Inputs and Outputs'!C$7,0)</f>
        <v>3</v>
      </c>
      <c r="AH115" s="43">
        <f ca="1">(AF115*'Inputs and Outputs'!C$8)-(AG115*'Inputs and Outputs'!C$10)</f>
        <v>3520</v>
      </c>
    </row>
    <row r="116" spans="1:34" x14ac:dyDescent="0.35">
      <c r="A116" s="44">
        <v>115</v>
      </c>
      <c r="B116" s="42" t="s">
        <v>24</v>
      </c>
      <c r="C116" s="42">
        <f t="shared" ca="1" si="9"/>
        <v>0.12478960321143606</v>
      </c>
      <c r="D116" s="42">
        <f ca="1">VLOOKUP(C116,'Inputs and Outputs'!B$24:C$33,2,TRUE)</f>
        <v>0</v>
      </c>
      <c r="E116" s="42">
        <f t="shared" ca="1" si="10"/>
        <v>0.50868384587154092</v>
      </c>
      <c r="F116" s="42">
        <f ca="1">ROUND(_xlfn.NORM.INV(E116,'Inputs and Outputs'!C$15,'Inputs and Outputs'!C$16),0)</f>
        <v>101</v>
      </c>
      <c r="G116" s="42">
        <v>103</v>
      </c>
      <c r="H116" s="42">
        <f t="shared" ca="1" si="11"/>
        <v>101</v>
      </c>
      <c r="I116" s="42">
        <f ca="1">IF(H116&gt;'Inputs and Outputs'!C$7,H116-'Inputs and Outputs'!C$7,0)</f>
        <v>1</v>
      </c>
      <c r="J116" s="43">
        <f ca="1">(H116*'Inputs and Outputs'!C$8)-(I116*'Inputs and Outputs'!C$9)</f>
        <v>4015</v>
      </c>
      <c r="M116" s="44">
        <v>115</v>
      </c>
      <c r="N116" s="42" t="s">
        <v>26</v>
      </c>
      <c r="O116" s="42">
        <f t="shared" ca="1" si="12"/>
        <v>0.77697827106512429</v>
      </c>
      <c r="P116" s="42">
        <f ca="1">VLOOKUP(O116,'Inputs and Outputs'!B$24:C$33,2)</f>
        <v>4</v>
      </c>
      <c r="Q116" s="42">
        <f t="shared" ca="1" si="13"/>
        <v>0.785909111625548</v>
      </c>
      <c r="R116" s="42">
        <f ca="1">ROUND(_xlfn.NORM.INV(Q116,'Inputs and Outputs'!C$17,'Inputs and Outputs'!C$18),0)</f>
        <v>107</v>
      </c>
      <c r="S116" s="42">
        <v>103</v>
      </c>
      <c r="T116" s="42">
        <f t="shared" ca="1" si="14"/>
        <v>103</v>
      </c>
      <c r="U116" s="42">
        <f ca="1">IF(T116&gt;'Inputs and Outputs'!C$7,T116-'Inputs and Outputs'!C$7,0)</f>
        <v>3</v>
      </c>
      <c r="V116" s="43">
        <f ca="1">(T116*'Inputs and Outputs'!C$8)-(U116*'Inputs and Outputs'!C$9)</f>
        <v>4045</v>
      </c>
      <c r="Y116" s="44">
        <v>115</v>
      </c>
      <c r="Z116" s="42" t="s">
        <v>29</v>
      </c>
      <c r="AA116" s="42">
        <f t="shared" ca="1" si="15"/>
        <v>0.99728431772596038</v>
      </c>
      <c r="AB116" s="42">
        <f ca="1">VLOOKUP(AA116,'Inputs and Outputs'!B$24:C$33,2,TRUE)</f>
        <v>9</v>
      </c>
      <c r="AC116" s="42">
        <f t="shared" ca="1" si="16"/>
        <v>0.52233648430142121</v>
      </c>
      <c r="AD116" s="42">
        <f ca="1">ROUND(_xlfn.NORM.INV(AC116,'Inputs and Outputs'!C$19,'Inputs and Outputs'!C$20),0)</f>
        <v>105</v>
      </c>
      <c r="AE116" s="42">
        <v>103</v>
      </c>
      <c r="AF116" s="42">
        <f t="shared" ca="1" si="17"/>
        <v>103</v>
      </c>
      <c r="AG116" s="42">
        <f ca="1">IF(AF116&gt;'Inputs and Outputs'!C$7,AF116-'Inputs and Outputs'!C$7,0)</f>
        <v>3</v>
      </c>
      <c r="AH116" s="43">
        <f ca="1">(AF116*'Inputs and Outputs'!C$8)-(AG116*'Inputs and Outputs'!C$10)</f>
        <v>3520</v>
      </c>
    </row>
    <row r="117" spans="1:34" x14ac:dyDescent="0.35">
      <c r="A117" s="44">
        <v>116</v>
      </c>
      <c r="B117" s="42" t="s">
        <v>24</v>
      </c>
      <c r="C117" s="42">
        <f t="shared" ca="1" si="9"/>
        <v>0.23606845505294682</v>
      </c>
      <c r="D117" s="42">
        <f ca="1">VLOOKUP(C117,'Inputs and Outputs'!B$24:C$33,2,TRUE)</f>
        <v>1</v>
      </c>
      <c r="E117" s="42">
        <f t="shared" ca="1" si="10"/>
        <v>0.80830105932852481</v>
      </c>
      <c r="F117" s="42">
        <f ca="1">ROUND(_xlfn.NORM.INV(E117,'Inputs and Outputs'!C$15,'Inputs and Outputs'!C$16),0)</f>
        <v>106</v>
      </c>
      <c r="G117" s="42">
        <v>103</v>
      </c>
      <c r="H117" s="42">
        <f t="shared" ca="1" si="11"/>
        <v>103</v>
      </c>
      <c r="I117" s="42">
        <f ca="1">IF(H117&gt;'Inputs and Outputs'!C$7,H117-'Inputs and Outputs'!C$7,0)</f>
        <v>3</v>
      </c>
      <c r="J117" s="43">
        <f ca="1">(H117*'Inputs and Outputs'!C$8)-(I117*'Inputs and Outputs'!C$9)</f>
        <v>4045</v>
      </c>
      <c r="M117" s="44">
        <v>116</v>
      </c>
      <c r="N117" s="42" t="s">
        <v>26</v>
      </c>
      <c r="O117" s="42">
        <f t="shared" ca="1" si="12"/>
        <v>0.35300021288362948</v>
      </c>
      <c r="P117" s="42">
        <f ca="1">VLOOKUP(O117,'Inputs and Outputs'!B$24:C$33,2)</f>
        <v>1</v>
      </c>
      <c r="Q117" s="42">
        <f t="shared" ca="1" si="13"/>
        <v>0.35374094805270251</v>
      </c>
      <c r="R117" s="42">
        <f ca="1">ROUND(_xlfn.NORM.INV(Q117,'Inputs and Outputs'!C$17,'Inputs and Outputs'!C$18),0)</f>
        <v>101</v>
      </c>
      <c r="S117" s="42">
        <v>103</v>
      </c>
      <c r="T117" s="42">
        <f t="shared" ca="1" si="14"/>
        <v>101</v>
      </c>
      <c r="U117" s="42">
        <f ca="1">IF(T117&gt;'Inputs and Outputs'!C$7,T117-'Inputs and Outputs'!C$7,0)</f>
        <v>1</v>
      </c>
      <c r="V117" s="43">
        <f ca="1">(T117*'Inputs and Outputs'!C$8)-(U117*'Inputs and Outputs'!C$9)</f>
        <v>4015</v>
      </c>
      <c r="Y117" s="44">
        <v>116</v>
      </c>
      <c r="Z117" s="42" t="s">
        <v>29</v>
      </c>
      <c r="AA117" s="42">
        <f t="shared" ca="1" si="15"/>
        <v>0.37264422990654422</v>
      </c>
      <c r="AB117" s="42">
        <f ca="1">VLOOKUP(AA117,'Inputs and Outputs'!B$24:C$33,2,TRUE)</f>
        <v>1</v>
      </c>
      <c r="AC117" s="42">
        <f t="shared" ca="1" si="16"/>
        <v>3.7372989535079504E-2</v>
      </c>
      <c r="AD117" s="42">
        <f ca="1">ROUND(_xlfn.NORM.INV(AC117,'Inputs and Outputs'!C$19,'Inputs and Outputs'!C$20),0)</f>
        <v>96</v>
      </c>
      <c r="AE117" s="42">
        <v>103</v>
      </c>
      <c r="AF117" s="42">
        <f t="shared" ca="1" si="17"/>
        <v>96</v>
      </c>
      <c r="AG117" s="42">
        <f ca="1">IF(AF117&gt;'Inputs and Outputs'!C$7,AF117-'Inputs and Outputs'!C$7,0)</f>
        <v>0</v>
      </c>
      <c r="AH117" s="43">
        <f ca="1">(AF117*'Inputs and Outputs'!C$8)-(AG117*'Inputs and Outputs'!C$10)</f>
        <v>3840</v>
      </c>
    </row>
    <row r="118" spans="1:34" x14ac:dyDescent="0.35">
      <c r="A118" s="44">
        <v>117</v>
      </c>
      <c r="B118" s="42" t="s">
        <v>24</v>
      </c>
      <c r="C118" s="42">
        <f t="shared" ca="1" si="9"/>
        <v>0.99150522734181712</v>
      </c>
      <c r="D118" s="42">
        <f ca="1">VLOOKUP(C118,'Inputs and Outputs'!B$24:C$33,2,TRUE)</f>
        <v>8</v>
      </c>
      <c r="E118" s="42">
        <f t="shared" ca="1" si="10"/>
        <v>0.19763234349304715</v>
      </c>
      <c r="F118" s="42">
        <f ca="1">ROUND(_xlfn.NORM.INV(E118,'Inputs and Outputs'!C$15,'Inputs and Outputs'!C$16),0)</f>
        <v>96</v>
      </c>
      <c r="G118" s="42">
        <v>103</v>
      </c>
      <c r="H118" s="42">
        <f t="shared" ca="1" si="11"/>
        <v>96</v>
      </c>
      <c r="I118" s="42">
        <f ca="1">IF(H118&gt;'Inputs and Outputs'!C$7,H118-'Inputs and Outputs'!C$7,0)</f>
        <v>0</v>
      </c>
      <c r="J118" s="43">
        <f ca="1">(H118*'Inputs and Outputs'!C$8)-(I118*'Inputs and Outputs'!C$9)</f>
        <v>3840</v>
      </c>
      <c r="M118" s="44">
        <v>117</v>
      </c>
      <c r="N118" s="42" t="s">
        <v>26</v>
      </c>
      <c r="O118" s="42">
        <f t="shared" ca="1" si="12"/>
        <v>1.4994293256750835E-2</v>
      </c>
      <c r="P118" s="42">
        <f ca="1">VLOOKUP(O118,'Inputs and Outputs'!B$24:C$33,2)</f>
        <v>0</v>
      </c>
      <c r="Q118" s="42">
        <f t="shared" ca="1" si="13"/>
        <v>0.28786443208035251</v>
      </c>
      <c r="R118" s="42">
        <f ca="1">ROUND(_xlfn.NORM.INV(Q118,'Inputs and Outputs'!C$17,'Inputs and Outputs'!C$18),0)</f>
        <v>100</v>
      </c>
      <c r="S118" s="42">
        <v>103</v>
      </c>
      <c r="T118" s="42">
        <f t="shared" ca="1" si="14"/>
        <v>100</v>
      </c>
      <c r="U118" s="42">
        <f ca="1">IF(T118&gt;'Inputs and Outputs'!C$7,T118-'Inputs and Outputs'!C$7,0)</f>
        <v>0</v>
      </c>
      <c r="V118" s="43">
        <f ca="1">(T118*'Inputs and Outputs'!C$8)-(U118*'Inputs and Outputs'!C$9)</f>
        <v>4000</v>
      </c>
      <c r="Y118" s="44">
        <v>117</v>
      </c>
      <c r="Z118" s="42" t="s">
        <v>29</v>
      </c>
      <c r="AA118" s="42">
        <f t="shared" ca="1" si="15"/>
        <v>0.14880455926011871</v>
      </c>
      <c r="AB118" s="42">
        <f ca="1">VLOOKUP(AA118,'Inputs and Outputs'!B$24:C$33,2,TRUE)</f>
        <v>0</v>
      </c>
      <c r="AC118" s="42">
        <f t="shared" ca="1" si="16"/>
        <v>0.64712877633094967</v>
      </c>
      <c r="AD118" s="42">
        <f ca="1">ROUND(_xlfn.NORM.INV(AC118,'Inputs and Outputs'!C$19,'Inputs and Outputs'!C$20),0)</f>
        <v>107</v>
      </c>
      <c r="AE118" s="42">
        <v>103</v>
      </c>
      <c r="AF118" s="42">
        <f t="shared" ca="1" si="17"/>
        <v>103</v>
      </c>
      <c r="AG118" s="42">
        <f ca="1">IF(AF118&gt;'Inputs and Outputs'!C$7,AF118-'Inputs and Outputs'!C$7,0)</f>
        <v>3</v>
      </c>
      <c r="AH118" s="43">
        <f ca="1">(AF118*'Inputs and Outputs'!C$8)-(AG118*'Inputs and Outputs'!C$10)</f>
        <v>3520</v>
      </c>
    </row>
    <row r="119" spans="1:34" x14ac:dyDescent="0.35">
      <c r="A119" s="44">
        <v>118</v>
      </c>
      <c r="B119" s="42" t="s">
        <v>24</v>
      </c>
      <c r="C119" s="42">
        <f t="shared" ca="1" si="9"/>
        <v>0.17493760921575263</v>
      </c>
      <c r="D119" s="42">
        <f ca="1">VLOOKUP(C119,'Inputs and Outputs'!B$24:C$33,2,TRUE)</f>
        <v>1</v>
      </c>
      <c r="E119" s="42">
        <f t="shared" ca="1" si="10"/>
        <v>0.76739773266795763</v>
      </c>
      <c r="F119" s="42">
        <f ca="1">ROUND(_xlfn.NORM.INV(E119,'Inputs and Outputs'!C$15,'Inputs and Outputs'!C$16),0)</f>
        <v>105</v>
      </c>
      <c r="G119" s="42">
        <v>103</v>
      </c>
      <c r="H119" s="42">
        <f t="shared" ca="1" si="11"/>
        <v>103</v>
      </c>
      <c r="I119" s="42">
        <f ca="1">IF(H119&gt;'Inputs and Outputs'!C$7,H119-'Inputs and Outputs'!C$7,0)</f>
        <v>3</v>
      </c>
      <c r="J119" s="43">
        <f ca="1">(H119*'Inputs and Outputs'!C$8)-(I119*'Inputs and Outputs'!C$9)</f>
        <v>4045</v>
      </c>
      <c r="M119" s="44">
        <v>118</v>
      </c>
      <c r="N119" s="42" t="s">
        <v>26</v>
      </c>
      <c r="O119" s="42">
        <f t="shared" ca="1" si="12"/>
        <v>0.97117638502029568</v>
      </c>
      <c r="P119" s="42">
        <f ca="1">VLOOKUP(O119,'Inputs and Outputs'!B$24:C$33,2)</f>
        <v>6</v>
      </c>
      <c r="Q119" s="42">
        <f t="shared" ca="1" si="13"/>
        <v>0.88185573457786948</v>
      </c>
      <c r="R119" s="42">
        <f ca="1">ROUND(_xlfn.NORM.INV(Q119,'Inputs and Outputs'!C$17,'Inputs and Outputs'!C$18),0)</f>
        <v>109</v>
      </c>
      <c r="S119" s="42">
        <v>103</v>
      </c>
      <c r="T119" s="42">
        <f t="shared" ca="1" si="14"/>
        <v>103</v>
      </c>
      <c r="U119" s="42">
        <f ca="1">IF(T119&gt;'Inputs and Outputs'!C$7,T119-'Inputs and Outputs'!C$7,0)</f>
        <v>3</v>
      </c>
      <c r="V119" s="43">
        <f ca="1">(T119*'Inputs and Outputs'!C$8)-(U119*'Inputs and Outputs'!C$9)</f>
        <v>4045</v>
      </c>
      <c r="Y119" s="44">
        <v>118</v>
      </c>
      <c r="Z119" s="42" t="s">
        <v>29</v>
      </c>
      <c r="AA119" s="42">
        <f t="shared" ca="1" si="15"/>
        <v>0.2040862139516274</v>
      </c>
      <c r="AB119" s="42">
        <f ca="1">VLOOKUP(AA119,'Inputs and Outputs'!B$24:C$33,2,TRUE)</f>
        <v>1</v>
      </c>
      <c r="AC119" s="42">
        <f t="shared" ca="1" si="16"/>
        <v>0.83075447574237282</v>
      </c>
      <c r="AD119" s="42">
        <f ca="1">ROUND(_xlfn.NORM.INV(AC119,'Inputs and Outputs'!C$19,'Inputs and Outputs'!C$20),0)</f>
        <v>110</v>
      </c>
      <c r="AE119" s="42">
        <v>103</v>
      </c>
      <c r="AF119" s="42">
        <f t="shared" ca="1" si="17"/>
        <v>103</v>
      </c>
      <c r="AG119" s="42">
        <f ca="1">IF(AF119&gt;'Inputs and Outputs'!C$7,AF119-'Inputs and Outputs'!C$7,0)</f>
        <v>3</v>
      </c>
      <c r="AH119" s="43">
        <f ca="1">(AF119*'Inputs and Outputs'!C$8)-(AG119*'Inputs and Outputs'!C$10)</f>
        <v>3520</v>
      </c>
    </row>
    <row r="120" spans="1:34" x14ac:dyDescent="0.35">
      <c r="A120" s="44">
        <v>119</v>
      </c>
      <c r="B120" s="42" t="s">
        <v>24</v>
      </c>
      <c r="C120" s="42">
        <f t="shared" ca="1" si="9"/>
        <v>0.69195616464875931</v>
      </c>
      <c r="D120" s="42">
        <f ca="1">VLOOKUP(C120,'Inputs and Outputs'!B$24:C$33,2,TRUE)</f>
        <v>3</v>
      </c>
      <c r="E120" s="42">
        <f t="shared" ca="1" si="10"/>
        <v>0.55921643562888013</v>
      </c>
      <c r="F120" s="42">
        <f ca="1">ROUND(_xlfn.NORM.INV(E120,'Inputs and Outputs'!C$15,'Inputs and Outputs'!C$16),0)</f>
        <v>102</v>
      </c>
      <c r="G120" s="42">
        <v>103</v>
      </c>
      <c r="H120" s="42">
        <f t="shared" ca="1" si="11"/>
        <v>102</v>
      </c>
      <c r="I120" s="42">
        <f ca="1">IF(H120&gt;'Inputs and Outputs'!C$7,H120-'Inputs and Outputs'!C$7,0)</f>
        <v>2</v>
      </c>
      <c r="J120" s="43">
        <f ca="1">(H120*'Inputs and Outputs'!C$8)-(I120*'Inputs and Outputs'!C$9)</f>
        <v>4030</v>
      </c>
      <c r="M120" s="44">
        <v>119</v>
      </c>
      <c r="N120" s="42" t="s">
        <v>26</v>
      </c>
      <c r="O120" s="42">
        <f t="shared" ca="1" si="12"/>
        <v>0.76371479357291194</v>
      </c>
      <c r="P120" s="42">
        <f ca="1">VLOOKUP(O120,'Inputs and Outputs'!B$24:C$33,2)</f>
        <v>4</v>
      </c>
      <c r="Q120" s="42">
        <f t="shared" ca="1" si="13"/>
        <v>0.65218313868165723</v>
      </c>
      <c r="R120" s="42">
        <f ca="1">ROUND(_xlfn.NORM.INV(Q120,'Inputs and Outputs'!C$17,'Inputs and Outputs'!C$18),0)</f>
        <v>105</v>
      </c>
      <c r="S120" s="42">
        <v>103</v>
      </c>
      <c r="T120" s="42">
        <f t="shared" ca="1" si="14"/>
        <v>103</v>
      </c>
      <c r="U120" s="42">
        <f ca="1">IF(T120&gt;'Inputs and Outputs'!C$7,T120-'Inputs and Outputs'!C$7,0)</f>
        <v>3</v>
      </c>
      <c r="V120" s="43">
        <f ca="1">(T120*'Inputs and Outputs'!C$8)-(U120*'Inputs and Outputs'!C$9)</f>
        <v>4045</v>
      </c>
      <c r="Y120" s="44">
        <v>119</v>
      </c>
      <c r="Z120" s="42" t="s">
        <v>29</v>
      </c>
      <c r="AA120" s="42">
        <f t="shared" ca="1" si="15"/>
        <v>0.5987470693199165</v>
      </c>
      <c r="AB120" s="42">
        <f ca="1">VLOOKUP(AA120,'Inputs and Outputs'!B$24:C$33,2,TRUE)</f>
        <v>2</v>
      </c>
      <c r="AC120" s="42">
        <f t="shared" ca="1" si="16"/>
        <v>0.39161335647875017</v>
      </c>
      <c r="AD120" s="42">
        <f ca="1">ROUND(_xlfn.NORM.INV(AC120,'Inputs and Outputs'!C$19,'Inputs and Outputs'!C$20),0)</f>
        <v>104</v>
      </c>
      <c r="AE120" s="42">
        <v>103</v>
      </c>
      <c r="AF120" s="42">
        <f t="shared" ca="1" si="17"/>
        <v>103</v>
      </c>
      <c r="AG120" s="42">
        <f ca="1">IF(AF120&gt;'Inputs and Outputs'!C$7,AF120-'Inputs and Outputs'!C$7,0)</f>
        <v>3</v>
      </c>
      <c r="AH120" s="43">
        <f ca="1">(AF120*'Inputs and Outputs'!C$8)-(AG120*'Inputs and Outputs'!C$10)</f>
        <v>3520</v>
      </c>
    </row>
    <row r="121" spans="1:34" x14ac:dyDescent="0.35">
      <c r="A121" s="44">
        <v>120</v>
      </c>
      <c r="B121" s="42" t="s">
        <v>24</v>
      </c>
      <c r="C121" s="42">
        <f t="shared" ca="1" si="9"/>
        <v>0.7854849611134338</v>
      </c>
      <c r="D121" s="42">
        <f ca="1">VLOOKUP(C121,'Inputs and Outputs'!B$24:C$33,2,TRUE)</f>
        <v>4</v>
      </c>
      <c r="E121" s="42">
        <f t="shared" ca="1" si="10"/>
        <v>0.18167684622533131</v>
      </c>
      <c r="F121" s="42">
        <f ca="1">ROUND(_xlfn.NORM.INV(E121,'Inputs and Outputs'!C$15,'Inputs and Outputs'!C$16),0)</f>
        <v>96</v>
      </c>
      <c r="G121" s="42">
        <v>103</v>
      </c>
      <c r="H121" s="42">
        <f t="shared" ca="1" si="11"/>
        <v>96</v>
      </c>
      <c r="I121" s="42">
        <f ca="1">IF(H121&gt;'Inputs and Outputs'!C$7,H121-'Inputs and Outputs'!C$7,0)</f>
        <v>0</v>
      </c>
      <c r="J121" s="43">
        <f ca="1">(H121*'Inputs and Outputs'!C$8)-(I121*'Inputs and Outputs'!C$9)</f>
        <v>3840</v>
      </c>
      <c r="M121" s="44">
        <v>120</v>
      </c>
      <c r="N121" s="42" t="s">
        <v>26</v>
      </c>
      <c r="O121" s="42">
        <f t="shared" ca="1" si="12"/>
        <v>0.22851003974938577</v>
      </c>
      <c r="P121" s="42">
        <f ca="1">VLOOKUP(O121,'Inputs and Outputs'!B$24:C$33,2)</f>
        <v>1</v>
      </c>
      <c r="Q121" s="42">
        <f t="shared" ca="1" si="13"/>
        <v>2.5282240305423365E-2</v>
      </c>
      <c r="R121" s="42">
        <f ca="1">ROUND(_xlfn.NORM.INV(Q121,'Inputs and Outputs'!C$17,'Inputs and Outputs'!C$18),0)</f>
        <v>93</v>
      </c>
      <c r="S121" s="42">
        <v>103</v>
      </c>
      <c r="T121" s="42">
        <f t="shared" ca="1" si="14"/>
        <v>93</v>
      </c>
      <c r="U121" s="42">
        <f ca="1">IF(T121&gt;'Inputs and Outputs'!C$7,T121-'Inputs and Outputs'!C$7,0)</f>
        <v>0</v>
      </c>
      <c r="V121" s="43">
        <f ca="1">(T121*'Inputs and Outputs'!C$8)-(U121*'Inputs and Outputs'!C$9)</f>
        <v>3720</v>
      </c>
      <c r="Y121" s="44">
        <v>120</v>
      </c>
      <c r="Z121" s="42" t="s">
        <v>29</v>
      </c>
      <c r="AA121" s="42">
        <f t="shared" ca="1" si="15"/>
        <v>0.99088007668280487</v>
      </c>
      <c r="AB121" s="42">
        <f ca="1">VLOOKUP(AA121,'Inputs and Outputs'!B$24:C$33,2,TRUE)</f>
        <v>8</v>
      </c>
      <c r="AC121" s="42">
        <f t="shared" ca="1" si="16"/>
        <v>2.1703255258458176E-2</v>
      </c>
      <c r="AD121" s="42">
        <f ca="1">ROUND(_xlfn.NORM.INV(AC121,'Inputs and Outputs'!C$19,'Inputs and Outputs'!C$20),0)</f>
        <v>95</v>
      </c>
      <c r="AE121" s="42">
        <v>103</v>
      </c>
      <c r="AF121" s="42">
        <f t="shared" ca="1" si="17"/>
        <v>95</v>
      </c>
      <c r="AG121" s="42">
        <f ca="1">IF(AF121&gt;'Inputs and Outputs'!C$7,AF121-'Inputs and Outputs'!C$7,0)</f>
        <v>0</v>
      </c>
      <c r="AH121" s="43">
        <f ca="1">(AF121*'Inputs and Outputs'!C$8)-(AG121*'Inputs and Outputs'!C$10)</f>
        <v>3800</v>
      </c>
    </row>
    <row r="122" spans="1:34" x14ac:dyDescent="0.35">
      <c r="A122" s="44">
        <v>121</v>
      </c>
      <c r="B122" s="42" t="s">
        <v>24</v>
      </c>
      <c r="C122" s="42">
        <f t="shared" ca="1" si="9"/>
        <v>0.7269188385263009</v>
      </c>
      <c r="D122" s="42">
        <f ca="1">VLOOKUP(C122,'Inputs and Outputs'!B$24:C$33,2,TRUE)</f>
        <v>3</v>
      </c>
      <c r="E122" s="42">
        <f t="shared" ca="1" si="10"/>
        <v>0.18968026784243452</v>
      </c>
      <c r="F122" s="42">
        <f ca="1">ROUND(_xlfn.NORM.INV(E122,'Inputs and Outputs'!C$15,'Inputs and Outputs'!C$16),0)</f>
        <v>96</v>
      </c>
      <c r="G122" s="42">
        <v>103</v>
      </c>
      <c r="H122" s="42">
        <f t="shared" ca="1" si="11"/>
        <v>96</v>
      </c>
      <c r="I122" s="42">
        <f ca="1">IF(H122&gt;'Inputs and Outputs'!C$7,H122-'Inputs and Outputs'!C$7,0)</f>
        <v>0</v>
      </c>
      <c r="J122" s="43">
        <f ca="1">(H122*'Inputs and Outputs'!C$8)-(I122*'Inputs and Outputs'!C$9)</f>
        <v>3840</v>
      </c>
      <c r="M122" s="44">
        <v>121</v>
      </c>
      <c r="N122" s="42" t="s">
        <v>26</v>
      </c>
      <c r="O122" s="42">
        <f t="shared" ca="1" si="12"/>
        <v>0.61615832437573037</v>
      </c>
      <c r="P122" s="42">
        <f ca="1">VLOOKUP(O122,'Inputs and Outputs'!B$24:C$33,2)</f>
        <v>3</v>
      </c>
      <c r="Q122" s="42">
        <f t="shared" ca="1" si="13"/>
        <v>0.82501992867588347</v>
      </c>
      <c r="R122" s="42">
        <f ca="1">ROUND(_xlfn.NORM.INV(Q122,'Inputs and Outputs'!C$17,'Inputs and Outputs'!C$18),0)</f>
        <v>108</v>
      </c>
      <c r="S122" s="42">
        <v>103</v>
      </c>
      <c r="T122" s="42">
        <f t="shared" ca="1" si="14"/>
        <v>103</v>
      </c>
      <c r="U122" s="42">
        <f ca="1">IF(T122&gt;'Inputs and Outputs'!C$7,T122-'Inputs and Outputs'!C$7,0)</f>
        <v>3</v>
      </c>
      <c r="V122" s="43">
        <f ca="1">(T122*'Inputs and Outputs'!C$8)-(U122*'Inputs and Outputs'!C$9)</f>
        <v>4045</v>
      </c>
      <c r="Y122" s="44">
        <v>121</v>
      </c>
      <c r="Z122" s="42" t="s">
        <v>29</v>
      </c>
      <c r="AA122" s="42">
        <f t="shared" ca="1" si="15"/>
        <v>0.87105994436985223</v>
      </c>
      <c r="AB122" s="42">
        <f ca="1">VLOOKUP(AA122,'Inputs and Outputs'!B$24:C$33,2,TRUE)</f>
        <v>5</v>
      </c>
      <c r="AC122" s="42">
        <f t="shared" ca="1" si="16"/>
        <v>0.56506712821809923</v>
      </c>
      <c r="AD122" s="42">
        <f ca="1">ROUND(_xlfn.NORM.INV(AC122,'Inputs and Outputs'!C$19,'Inputs and Outputs'!C$20),0)</f>
        <v>106</v>
      </c>
      <c r="AE122" s="42">
        <v>103</v>
      </c>
      <c r="AF122" s="42">
        <f t="shared" ca="1" si="17"/>
        <v>103</v>
      </c>
      <c r="AG122" s="42">
        <f ca="1">IF(AF122&gt;'Inputs and Outputs'!C$7,AF122-'Inputs and Outputs'!C$7,0)</f>
        <v>3</v>
      </c>
      <c r="AH122" s="43">
        <f ca="1">(AF122*'Inputs and Outputs'!C$8)-(AG122*'Inputs and Outputs'!C$10)</f>
        <v>3520</v>
      </c>
    </row>
    <row r="123" spans="1:34" x14ac:dyDescent="0.35">
      <c r="A123" s="44">
        <v>122</v>
      </c>
      <c r="B123" s="42" t="s">
        <v>24</v>
      </c>
      <c r="C123" s="42">
        <f t="shared" ca="1" si="9"/>
        <v>0.1693340022103702</v>
      </c>
      <c r="D123" s="42">
        <f ca="1">VLOOKUP(C123,'Inputs and Outputs'!B$24:C$33,2,TRUE)</f>
        <v>0</v>
      </c>
      <c r="E123" s="42">
        <f t="shared" ca="1" si="10"/>
        <v>0.59583288169575199</v>
      </c>
      <c r="F123" s="42">
        <f ca="1">ROUND(_xlfn.NORM.INV(E123,'Inputs and Outputs'!C$15,'Inputs and Outputs'!C$16),0)</f>
        <v>102</v>
      </c>
      <c r="G123" s="42">
        <v>103</v>
      </c>
      <c r="H123" s="42">
        <f t="shared" ca="1" si="11"/>
        <v>102</v>
      </c>
      <c r="I123" s="42">
        <f ca="1">IF(H123&gt;'Inputs and Outputs'!C$7,H123-'Inputs and Outputs'!C$7,0)</f>
        <v>2</v>
      </c>
      <c r="J123" s="43">
        <f ca="1">(H123*'Inputs and Outputs'!C$8)-(I123*'Inputs and Outputs'!C$9)</f>
        <v>4030</v>
      </c>
      <c r="M123" s="44">
        <v>122</v>
      </c>
      <c r="N123" s="42" t="s">
        <v>26</v>
      </c>
      <c r="O123" s="42">
        <f t="shared" ca="1" si="12"/>
        <v>0.87860497859145048</v>
      </c>
      <c r="P123" s="42">
        <f ca="1">VLOOKUP(O123,'Inputs and Outputs'!B$24:C$33,2)</f>
        <v>5</v>
      </c>
      <c r="Q123" s="42">
        <f t="shared" ca="1" si="13"/>
        <v>0.64227733566398182</v>
      </c>
      <c r="R123" s="42">
        <f ca="1">ROUND(_xlfn.NORM.INV(Q123,'Inputs and Outputs'!C$17,'Inputs and Outputs'!C$18),0)</f>
        <v>105</v>
      </c>
      <c r="S123" s="42">
        <v>103</v>
      </c>
      <c r="T123" s="42">
        <f t="shared" ca="1" si="14"/>
        <v>103</v>
      </c>
      <c r="U123" s="42">
        <f ca="1">IF(T123&gt;'Inputs and Outputs'!C$7,T123-'Inputs and Outputs'!C$7,0)</f>
        <v>3</v>
      </c>
      <c r="V123" s="43">
        <f ca="1">(T123*'Inputs and Outputs'!C$8)-(U123*'Inputs and Outputs'!C$9)</f>
        <v>4045</v>
      </c>
      <c r="Y123" s="44">
        <v>122</v>
      </c>
      <c r="Z123" s="42" t="s">
        <v>29</v>
      </c>
      <c r="AA123" s="42">
        <f t="shared" ca="1" si="15"/>
        <v>0.63300295333244139</v>
      </c>
      <c r="AB123" s="42">
        <f ca="1">VLOOKUP(AA123,'Inputs and Outputs'!B$24:C$33,2,TRUE)</f>
        <v>3</v>
      </c>
      <c r="AC123" s="42">
        <f t="shared" ca="1" si="16"/>
        <v>0.53407566225731506</v>
      </c>
      <c r="AD123" s="42">
        <f ca="1">ROUND(_xlfn.NORM.INV(AC123,'Inputs and Outputs'!C$19,'Inputs and Outputs'!C$20),0)</f>
        <v>105</v>
      </c>
      <c r="AE123" s="42">
        <v>103</v>
      </c>
      <c r="AF123" s="42">
        <f t="shared" ca="1" si="17"/>
        <v>103</v>
      </c>
      <c r="AG123" s="42">
        <f ca="1">IF(AF123&gt;'Inputs and Outputs'!C$7,AF123-'Inputs and Outputs'!C$7,0)</f>
        <v>3</v>
      </c>
      <c r="AH123" s="43">
        <f ca="1">(AF123*'Inputs and Outputs'!C$8)-(AG123*'Inputs and Outputs'!C$10)</f>
        <v>3520</v>
      </c>
    </row>
    <row r="124" spans="1:34" x14ac:dyDescent="0.35">
      <c r="A124" s="44">
        <v>123</v>
      </c>
      <c r="B124" s="42" t="s">
        <v>24</v>
      </c>
      <c r="C124" s="42">
        <f t="shared" ca="1" si="9"/>
        <v>0.85111185490372032</v>
      </c>
      <c r="D124" s="42">
        <f ca="1">VLOOKUP(C124,'Inputs and Outputs'!B$24:C$33,2,TRUE)</f>
        <v>4</v>
      </c>
      <c r="E124" s="42">
        <f t="shared" ca="1" si="10"/>
        <v>0.40251622729464365</v>
      </c>
      <c r="F124" s="42">
        <f ca="1">ROUND(_xlfn.NORM.INV(E124,'Inputs and Outputs'!C$15,'Inputs and Outputs'!C$16),0)</f>
        <v>100</v>
      </c>
      <c r="G124" s="42">
        <v>103</v>
      </c>
      <c r="H124" s="42">
        <f t="shared" ca="1" si="11"/>
        <v>100</v>
      </c>
      <c r="I124" s="42">
        <f ca="1">IF(H124&gt;'Inputs and Outputs'!C$7,H124-'Inputs and Outputs'!C$7,0)</f>
        <v>0</v>
      </c>
      <c r="J124" s="43">
        <f ca="1">(H124*'Inputs and Outputs'!C$8)-(I124*'Inputs and Outputs'!C$9)</f>
        <v>4000</v>
      </c>
      <c r="M124" s="44">
        <v>123</v>
      </c>
      <c r="N124" s="42" t="s">
        <v>26</v>
      </c>
      <c r="O124" s="42">
        <f t="shared" ca="1" si="12"/>
        <v>0.92522080088713421</v>
      </c>
      <c r="P124" s="42">
        <f ca="1">VLOOKUP(O124,'Inputs and Outputs'!B$24:C$33,2)</f>
        <v>5</v>
      </c>
      <c r="Q124" s="42">
        <f t="shared" ca="1" si="13"/>
        <v>0.98327685403799248</v>
      </c>
      <c r="R124" s="42">
        <f ca="1">ROUND(_xlfn.NORM.INV(Q124,'Inputs and Outputs'!C$17,'Inputs and Outputs'!C$18),0)</f>
        <v>114</v>
      </c>
      <c r="S124" s="42">
        <v>103</v>
      </c>
      <c r="T124" s="42">
        <f t="shared" ca="1" si="14"/>
        <v>103</v>
      </c>
      <c r="U124" s="42">
        <f ca="1">IF(T124&gt;'Inputs and Outputs'!C$7,T124-'Inputs and Outputs'!C$7,0)</f>
        <v>3</v>
      </c>
      <c r="V124" s="43">
        <f ca="1">(T124*'Inputs and Outputs'!C$8)-(U124*'Inputs and Outputs'!C$9)</f>
        <v>4045</v>
      </c>
      <c r="Y124" s="44">
        <v>123</v>
      </c>
      <c r="Z124" s="42" t="s">
        <v>29</v>
      </c>
      <c r="AA124" s="42">
        <f t="shared" ca="1" si="15"/>
        <v>0.86413016469129911</v>
      </c>
      <c r="AB124" s="42">
        <f ca="1">VLOOKUP(AA124,'Inputs and Outputs'!B$24:C$33,2,TRUE)</f>
        <v>4</v>
      </c>
      <c r="AC124" s="42">
        <f t="shared" ca="1" si="16"/>
        <v>0.38653320681963454</v>
      </c>
      <c r="AD124" s="42">
        <f ca="1">ROUND(_xlfn.NORM.INV(AC124,'Inputs and Outputs'!C$19,'Inputs and Outputs'!C$20),0)</f>
        <v>104</v>
      </c>
      <c r="AE124" s="42">
        <v>103</v>
      </c>
      <c r="AF124" s="42">
        <f t="shared" ca="1" si="17"/>
        <v>103</v>
      </c>
      <c r="AG124" s="42">
        <f ca="1">IF(AF124&gt;'Inputs and Outputs'!C$7,AF124-'Inputs and Outputs'!C$7,0)</f>
        <v>3</v>
      </c>
      <c r="AH124" s="43">
        <f ca="1">(AF124*'Inputs and Outputs'!C$8)-(AG124*'Inputs and Outputs'!C$10)</f>
        <v>3520</v>
      </c>
    </row>
    <row r="125" spans="1:34" x14ac:dyDescent="0.35">
      <c r="A125" s="44">
        <v>124</v>
      </c>
      <c r="B125" s="42" t="s">
        <v>24</v>
      </c>
      <c r="C125" s="42">
        <f t="shared" ca="1" si="9"/>
        <v>0.56782081022491482</v>
      </c>
      <c r="D125" s="42">
        <f ca="1">VLOOKUP(C125,'Inputs and Outputs'!B$24:C$33,2,TRUE)</f>
        <v>2</v>
      </c>
      <c r="E125" s="42">
        <f t="shared" ca="1" si="10"/>
        <v>0.94040951837581266</v>
      </c>
      <c r="F125" s="42">
        <f ca="1">ROUND(_xlfn.NORM.INV(E125,'Inputs and Outputs'!C$15,'Inputs and Outputs'!C$16),0)</f>
        <v>110</v>
      </c>
      <c r="G125" s="42">
        <v>103</v>
      </c>
      <c r="H125" s="42">
        <f t="shared" ca="1" si="11"/>
        <v>103</v>
      </c>
      <c r="I125" s="42">
        <f ca="1">IF(H125&gt;'Inputs and Outputs'!C$7,H125-'Inputs and Outputs'!C$7,0)</f>
        <v>3</v>
      </c>
      <c r="J125" s="43">
        <f ca="1">(H125*'Inputs and Outputs'!C$8)-(I125*'Inputs and Outputs'!C$9)</f>
        <v>4045</v>
      </c>
      <c r="M125" s="44">
        <v>124</v>
      </c>
      <c r="N125" s="42" t="s">
        <v>26</v>
      </c>
      <c r="O125" s="42">
        <f t="shared" ca="1" si="12"/>
        <v>0.98984627935411462</v>
      </c>
      <c r="P125" s="42">
        <f ca="1">VLOOKUP(O125,'Inputs and Outputs'!B$24:C$33,2)</f>
        <v>8</v>
      </c>
      <c r="Q125" s="42">
        <f t="shared" ca="1" si="13"/>
        <v>0.83807058845213844</v>
      </c>
      <c r="R125" s="42">
        <f ca="1">ROUND(_xlfn.NORM.INV(Q125,'Inputs and Outputs'!C$17,'Inputs and Outputs'!C$18),0)</f>
        <v>108</v>
      </c>
      <c r="S125" s="42">
        <v>103</v>
      </c>
      <c r="T125" s="42">
        <f t="shared" ca="1" si="14"/>
        <v>103</v>
      </c>
      <c r="U125" s="42">
        <f ca="1">IF(T125&gt;'Inputs and Outputs'!C$7,T125-'Inputs and Outputs'!C$7,0)</f>
        <v>3</v>
      </c>
      <c r="V125" s="43">
        <f ca="1">(T125*'Inputs and Outputs'!C$8)-(U125*'Inputs and Outputs'!C$9)</f>
        <v>4045</v>
      </c>
      <c r="Y125" s="44">
        <v>124</v>
      </c>
      <c r="Z125" s="42" t="s">
        <v>29</v>
      </c>
      <c r="AA125" s="42">
        <f t="shared" ca="1" si="15"/>
        <v>0.74339334960604064</v>
      </c>
      <c r="AB125" s="42">
        <f ca="1">VLOOKUP(AA125,'Inputs and Outputs'!B$24:C$33,2,TRUE)</f>
        <v>3</v>
      </c>
      <c r="AC125" s="42">
        <f t="shared" ca="1" si="16"/>
        <v>0.53236135803791196</v>
      </c>
      <c r="AD125" s="42">
        <f ca="1">ROUND(_xlfn.NORM.INV(AC125,'Inputs and Outputs'!C$19,'Inputs and Outputs'!C$20),0)</f>
        <v>105</v>
      </c>
      <c r="AE125" s="42">
        <v>103</v>
      </c>
      <c r="AF125" s="42">
        <f t="shared" ca="1" si="17"/>
        <v>103</v>
      </c>
      <c r="AG125" s="42">
        <f ca="1">IF(AF125&gt;'Inputs and Outputs'!C$7,AF125-'Inputs and Outputs'!C$7,0)</f>
        <v>3</v>
      </c>
      <c r="AH125" s="43">
        <f ca="1">(AF125*'Inputs and Outputs'!C$8)-(AG125*'Inputs and Outputs'!C$10)</f>
        <v>3520</v>
      </c>
    </row>
    <row r="126" spans="1:34" x14ac:dyDescent="0.35">
      <c r="A126" s="44">
        <v>125</v>
      </c>
      <c r="B126" s="42" t="s">
        <v>24</v>
      </c>
      <c r="C126" s="42">
        <f t="shared" ca="1" si="9"/>
        <v>0.60288449239965836</v>
      </c>
      <c r="D126" s="42">
        <f ca="1">VLOOKUP(C126,'Inputs and Outputs'!B$24:C$33,2,TRUE)</f>
        <v>3</v>
      </c>
      <c r="E126" s="42">
        <f t="shared" ca="1" si="10"/>
        <v>0.46126364113344731</v>
      </c>
      <c r="F126" s="42">
        <f ca="1">ROUND(_xlfn.NORM.INV(E126,'Inputs and Outputs'!C$15,'Inputs and Outputs'!C$16),0)</f>
        <v>100</v>
      </c>
      <c r="G126" s="42">
        <v>103</v>
      </c>
      <c r="H126" s="42">
        <f t="shared" ca="1" si="11"/>
        <v>100</v>
      </c>
      <c r="I126" s="42">
        <f ca="1">IF(H126&gt;'Inputs and Outputs'!C$7,H126-'Inputs and Outputs'!C$7,0)</f>
        <v>0</v>
      </c>
      <c r="J126" s="43">
        <f ca="1">(H126*'Inputs and Outputs'!C$8)-(I126*'Inputs and Outputs'!C$9)</f>
        <v>4000</v>
      </c>
      <c r="M126" s="44">
        <v>125</v>
      </c>
      <c r="N126" s="42" t="s">
        <v>26</v>
      </c>
      <c r="O126" s="42">
        <f t="shared" ca="1" si="12"/>
        <v>0.74508587899749568</v>
      </c>
      <c r="P126" s="42">
        <f ca="1">VLOOKUP(O126,'Inputs and Outputs'!B$24:C$33,2)</f>
        <v>3</v>
      </c>
      <c r="Q126" s="42">
        <f t="shared" ca="1" si="13"/>
        <v>0.18025943871488781</v>
      </c>
      <c r="R126" s="42">
        <f ca="1">ROUND(_xlfn.NORM.INV(Q126,'Inputs and Outputs'!C$17,'Inputs and Outputs'!C$18),0)</f>
        <v>98</v>
      </c>
      <c r="S126" s="42">
        <v>103</v>
      </c>
      <c r="T126" s="42">
        <f t="shared" ca="1" si="14"/>
        <v>98</v>
      </c>
      <c r="U126" s="42">
        <f ca="1">IF(T126&gt;'Inputs and Outputs'!C$7,T126-'Inputs and Outputs'!C$7,0)</f>
        <v>0</v>
      </c>
      <c r="V126" s="43">
        <f ca="1">(T126*'Inputs and Outputs'!C$8)-(U126*'Inputs and Outputs'!C$9)</f>
        <v>3920</v>
      </c>
      <c r="Y126" s="44">
        <v>125</v>
      </c>
      <c r="Z126" s="42" t="s">
        <v>29</v>
      </c>
      <c r="AA126" s="42">
        <f t="shared" ca="1" si="15"/>
        <v>2.2541319436807039E-2</v>
      </c>
      <c r="AB126" s="42">
        <f ca="1">VLOOKUP(AA126,'Inputs and Outputs'!B$24:C$33,2,TRUE)</f>
        <v>0</v>
      </c>
      <c r="AC126" s="42">
        <f t="shared" ca="1" si="16"/>
        <v>0.35067228193533873</v>
      </c>
      <c r="AD126" s="42">
        <f ca="1">ROUND(_xlfn.NORM.INV(AC126,'Inputs and Outputs'!C$19,'Inputs and Outputs'!C$20),0)</f>
        <v>103</v>
      </c>
      <c r="AE126" s="42">
        <v>103</v>
      </c>
      <c r="AF126" s="42">
        <f t="shared" ca="1" si="17"/>
        <v>103</v>
      </c>
      <c r="AG126" s="42">
        <f ca="1">IF(AF126&gt;'Inputs and Outputs'!C$7,AF126-'Inputs and Outputs'!C$7,0)</f>
        <v>3</v>
      </c>
      <c r="AH126" s="43">
        <f ca="1">(AF126*'Inputs and Outputs'!C$8)-(AG126*'Inputs and Outputs'!C$10)</f>
        <v>3520</v>
      </c>
    </row>
    <row r="127" spans="1:34" x14ac:dyDescent="0.35">
      <c r="A127" s="44">
        <v>126</v>
      </c>
      <c r="B127" s="42" t="s">
        <v>24</v>
      </c>
      <c r="C127" s="42">
        <f t="shared" ca="1" si="9"/>
        <v>0.9768392589725664</v>
      </c>
      <c r="D127" s="42">
        <f ca="1">VLOOKUP(C127,'Inputs and Outputs'!B$24:C$33,2,TRUE)</f>
        <v>7</v>
      </c>
      <c r="E127" s="42">
        <f t="shared" ca="1" si="10"/>
        <v>0.34919550859146908</v>
      </c>
      <c r="F127" s="42">
        <f ca="1">ROUND(_xlfn.NORM.INV(E127,'Inputs and Outputs'!C$15,'Inputs and Outputs'!C$16),0)</f>
        <v>99</v>
      </c>
      <c r="G127" s="42">
        <v>103</v>
      </c>
      <c r="H127" s="42">
        <f t="shared" ca="1" si="11"/>
        <v>99</v>
      </c>
      <c r="I127" s="42">
        <f ca="1">IF(H127&gt;'Inputs and Outputs'!C$7,H127-'Inputs and Outputs'!C$7,0)</f>
        <v>0</v>
      </c>
      <c r="J127" s="43">
        <f ca="1">(H127*'Inputs and Outputs'!C$8)-(I127*'Inputs and Outputs'!C$9)</f>
        <v>3960</v>
      </c>
      <c r="M127" s="44">
        <v>126</v>
      </c>
      <c r="N127" s="42" t="s">
        <v>26</v>
      </c>
      <c r="O127" s="42">
        <f t="shared" ca="1" si="12"/>
        <v>0.73850852461606054</v>
      </c>
      <c r="P127" s="42">
        <f ca="1">VLOOKUP(O127,'Inputs and Outputs'!B$24:C$33,2)</f>
        <v>3</v>
      </c>
      <c r="Q127" s="42">
        <f t="shared" ca="1" si="13"/>
        <v>0.5832537639965647</v>
      </c>
      <c r="R127" s="42">
        <f ca="1">ROUND(_xlfn.NORM.INV(Q127,'Inputs and Outputs'!C$17,'Inputs and Outputs'!C$18),0)</f>
        <v>104</v>
      </c>
      <c r="S127" s="42">
        <v>103</v>
      </c>
      <c r="T127" s="42">
        <f t="shared" ca="1" si="14"/>
        <v>103</v>
      </c>
      <c r="U127" s="42">
        <f ca="1">IF(T127&gt;'Inputs and Outputs'!C$7,T127-'Inputs and Outputs'!C$7,0)</f>
        <v>3</v>
      </c>
      <c r="V127" s="43">
        <f ca="1">(T127*'Inputs and Outputs'!C$8)-(U127*'Inputs and Outputs'!C$9)</f>
        <v>4045</v>
      </c>
      <c r="Y127" s="44">
        <v>126</v>
      </c>
      <c r="Z127" s="42" t="s">
        <v>29</v>
      </c>
      <c r="AA127" s="42">
        <f t="shared" ca="1" si="15"/>
        <v>0.75653057884504149</v>
      </c>
      <c r="AB127" s="42">
        <f ca="1">VLOOKUP(AA127,'Inputs and Outputs'!B$24:C$33,2,TRUE)</f>
        <v>4</v>
      </c>
      <c r="AC127" s="42">
        <f t="shared" ca="1" si="16"/>
        <v>0.41718521433868094</v>
      </c>
      <c r="AD127" s="42">
        <f ca="1">ROUND(_xlfn.NORM.INV(AC127,'Inputs and Outputs'!C$19,'Inputs and Outputs'!C$20),0)</f>
        <v>104</v>
      </c>
      <c r="AE127" s="42">
        <v>103</v>
      </c>
      <c r="AF127" s="42">
        <f t="shared" ca="1" si="17"/>
        <v>103</v>
      </c>
      <c r="AG127" s="42">
        <f ca="1">IF(AF127&gt;'Inputs and Outputs'!C$7,AF127-'Inputs and Outputs'!C$7,0)</f>
        <v>3</v>
      </c>
      <c r="AH127" s="43">
        <f ca="1">(AF127*'Inputs and Outputs'!C$8)-(AG127*'Inputs and Outputs'!C$10)</f>
        <v>3520</v>
      </c>
    </row>
    <row r="128" spans="1:34" x14ac:dyDescent="0.35">
      <c r="A128" s="44">
        <v>127</v>
      </c>
      <c r="B128" s="42" t="s">
        <v>24</v>
      </c>
      <c r="C128" s="42">
        <f t="shared" ca="1" si="9"/>
        <v>0.64172408268470571</v>
      </c>
      <c r="D128" s="42">
        <f ca="1">VLOOKUP(C128,'Inputs and Outputs'!B$24:C$33,2,TRUE)</f>
        <v>3</v>
      </c>
      <c r="E128" s="42">
        <f t="shared" ca="1" si="10"/>
        <v>0.14059496227675805</v>
      </c>
      <c r="F128" s="42">
        <f ca="1">ROUND(_xlfn.NORM.INV(E128,'Inputs and Outputs'!C$15,'Inputs and Outputs'!C$16),0)</f>
        <v>95</v>
      </c>
      <c r="G128" s="42">
        <v>103</v>
      </c>
      <c r="H128" s="42">
        <f t="shared" ca="1" si="11"/>
        <v>95</v>
      </c>
      <c r="I128" s="42">
        <f ca="1">IF(H128&gt;'Inputs and Outputs'!C$7,H128-'Inputs and Outputs'!C$7,0)</f>
        <v>0</v>
      </c>
      <c r="J128" s="43">
        <f ca="1">(H128*'Inputs and Outputs'!C$8)-(I128*'Inputs and Outputs'!C$9)</f>
        <v>3800</v>
      </c>
      <c r="M128" s="44">
        <v>127</v>
      </c>
      <c r="N128" s="42" t="s">
        <v>26</v>
      </c>
      <c r="O128" s="42">
        <f t="shared" ca="1" si="12"/>
        <v>0.28499536477571952</v>
      </c>
      <c r="P128" s="42">
        <f ca="1">VLOOKUP(O128,'Inputs and Outputs'!B$24:C$33,2)</f>
        <v>1</v>
      </c>
      <c r="Q128" s="42">
        <f t="shared" ca="1" si="13"/>
        <v>0.77220230483613983</v>
      </c>
      <c r="R128" s="42">
        <f ca="1">ROUND(_xlfn.NORM.INV(Q128,'Inputs and Outputs'!C$17,'Inputs and Outputs'!C$18),0)</f>
        <v>107</v>
      </c>
      <c r="S128" s="42">
        <v>103</v>
      </c>
      <c r="T128" s="42">
        <f t="shared" ca="1" si="14"/>
        <v>103</v>
      </c>
      <c r="U128" s="42">
        <f ca="1">IF(T128&gt;'Inputs and Outputs'!C$7,T128-'Inputs and Outputs'!C$7,0)</f>
        <v>3</v>
      </c>
      <c r="V128" s="43">
        <f ca="1">(T128*'Inputs and Outputs'!C$8)-(U128*'Inputs and Outputs'!C$9)</f>
        <v>4045</v>
      </c>
      <c r="Y128" s="44">
        <v>127</v>
      </c>
      <c r="Z128" s="42" t="s">
        <v>29</v>
      </c>
      <c r="AA128" s="42">
        <f t="shared" ca="1" si="15"/>
        <v>0.12340186724879687</v>
      </c>
      <c r="AB128" s="42">
        <f ca="1">VLOOKUP(AA128,'Inputs and Outputs'!B$24:C$33,2,TRUE)</f>
        <v>0</v>
      </c>
      <c r="AC128" s="42">
        <f t="shared" ca="1" si="16"/>
        <v>0.35420033749770352</v>
      </c>
      <c r="AD128" s="42">
        <f ca="1">ROUND(_xlfn.NORM.INV(AC128,'Inputs and Outputs'!C$19,'Inputs and Outputs'!C$20),0)</f>
        <v>103</v>
      </c>
      <c r="AE128" s="42">
        <v>103</v>
      </c>
      <c r="AF128" s="42">
        <f t="shared" ca="1" si="17"/>
        <v>103</v>
      </c>
      <c r="AG128" s="42">
        <f ca="1">IF(AF128&gt;'Inputs and Outputs'!C$7,AF128-'Inputs and Outputs'!C$7,0)</f>
        <v>3</v>
      </c>
      <c r="AH128" s="43">
        <f ca="1">(AF128*'Inputs and Outputs'!C$8)-(AG128*'Inputs and Outputs'!C$10)</f>
        <v>3520</v>
      </c>
    </row>
    <row r="129" spans="1:34" x14ac:dyDescent="0.35">
      <c r="A129" s="44">
        <v>128</v>
      </c>
      <c r="B129" s="42" t="s">
        <v>24</v>
      </c>
      <c r="C129" s="42">
        <f t="shared" ca="1" si="9"/>
        <v>0.90113579356209961</v>
      </c>
      <c r="D129" s="42">
        <f ca="1">VLOOKUP(C129,'Inputs and Outputs'!B$24:C$33,2,TRUE)</f>
        <v>5</v>
      </c>
      <c r="E129" s="42">
        <f t="shared" ca="1" si="10"/>
        <v>0.7993421178692619</v>
      </c>
      <c r="F129" s="42">
        <f ca="1">ROUND(_xlfn.NORM.INV(E129,'Inputs and Outputs'!C$15,'Inputs and Outputs'!C$16),0)</f>
        <v>106</v>
      </c>
      <c r="G129" s="42">
        <v>103</v>
      </c>
      <c r="H129" s="42">
        <f t="shared" ca="1" si="11"/>
        <v>103</v>
      </c>
      <c r="I129" s="42">
        <f ca="1">IF(H129&gt;'Inputs and Outputs'!C$7,H129-'Inputs and Outputs'!C$7,0)</f>
        <v>3</v>
      </c>
      <c r="J129" s="43">
        <f ca="1">(H129*'Inputs and Outputs'!C$8)-(I129*'Inputs and Outputs'!C$9)</f>
        <v>4045</v>
      </c>
      <c r="M129" s="44">
        <v>128</v>
      </c>
      <c r="N129" s="42" t="s">
        <v>26</v>
      </c>
      <c r="O129" s="42">
        <f t="shared" ca="1" si="12"/>
        <v>0.22989380710541485</v>
      </c>
      <c r="P129" s="42">
        <f ca="1">VLOOKUP(O129,'Inputs and Outputs'!B$24:C$33,2)</f>
        <v>1</v>
      </c>
      <c r="Q129" s="42">
        <f t="shared" ca="1" si="13"/>
        <v>0.99345519408090943</v>
      </c>
      <c r="R129" s="42">
        <f ca="1">ROUND(_xlfn.NORM.INV(Q129,'Inputs and Outputs'!C$17,'Inputs and Outputs'!C$18),0)</f>
        <v>115</v>
      </c>
      <c r="S129" s="42">
        <v>103</v>
      </c>
      <c r="T129" s="42">
        <f t="shared" ca="1" si="14"/>
        <v>103</v>
      </c>
      <c r="U129" s="42">
        <f ca="1">IF(T129&gt;'Inputs and Outputs'!C$7,T129-'Inputs and Outputs'!C$7,0)</f>
        <v>3</v>
      </c>
      <c r="V129" s="43">
        <f ca="1">(T129*'Inputs and Outputs'!C$8)-(U129*'Inputs and Outputs'!C$9)</f>
        <v>4045</v>
      </c>
      <c r="Y129" s="44">
        <v>128</v>
      </c>
      <c r="Z129" s="42" t="s">
        <v>29</v>
      </c>
      <c r="AA129" s="42">
        <f t="shared" ca="1" si="15"/>
        <v>0.24933281345770342</v>
      </c>
      <c r="AB129" s="42">
        <f ca="1">VLOOKUP(AA129,'Inputs and Outputs'!B$24:C$33,2,TRUE)</f>
        <v>1</v>
      </c>
      <c r="AC129" s="42">
        <f t="shared" ca="1" si="16"/>
        <v>0.98984260718949368</v>
      </c>
      <c r="AD129" s="42">
        <f ca="1">ROUND(_xlfn.NORM.INV(AC129,'Inputs and Outputs'!C$19,'Inputs and Outputs'!C$20),0)</f>
        <v>117</v>
      </c>
      <c r="AE129" s="42">
        <v>103</v>
      </c>
      <c r="AF129" s="42">
        <f t="shared" ca="1" si="17"/>
        <v>103</v>
      </c>
      <c r="AG129" s="42">
        <f ca="1">IF(AF129&gt;'Inputs and Outputs'!C$7,AF129-'Inputs and Outputs'!C$7,0)</f>
        <v>3</v>
      </c>
      <c r="AH129" s="43">
        <f ca="1">(AF129*'Inputs and Outputs'!C$8)-(AG129*'Inputs and Outputs'!C$10)</f>
        <v>3520</v>
      </c>
    </row>
    <row r="130" spans="1:34" x14ac:dyDescent="0.35">
      <c r="A130" s="44">
        <v>129</v>
      </c>
      <c r="B130" s="42" t="s">
        <v>24</v>
      </c>
      <c r="C130" s="42">
        <f t="shared" ca="1" si="9"/>
        <v>0.26987723873213088</v>
      </c>
      <c r="D130" s="42">
        <f ca="1">VLOOKUP(C130,'Inputs and Outputs'!B$24:C$33,2,TRUE)</f>
        <v>1</v>
      </c>
      <c r="E130" s="42">
        <f t="shared" ca="1" si="10"/>
        <v>0.95277559034382131</v>
      </c>
      <c r="F130" s="42">
        <f ca="1">ROUND(_xlfn.NORM.INV(E130,'Inputs and Outputs'!C$15,'Inputs and Outputs'!C$16),0)</f>
        <v>111</v>
      </c>
      <c r="G130" s="42">
        <v>103</v>
      </c>
      <c r="H130" s="42">
        <f t="shared" ca="1" si="11"/>
        <v>103</v>
      </c>
      <c r="I130" s="42">
        <f ca="1">IF(H130&gt;'Inputs and Outputs'!C$7,H130-'Inputs and Outputs'!C$7,0)</f>
        <v>3</v>
      </c>
      <c r="J130" s="43">
        <f ca="1">(H130*'Inputs and Outputs'!C$8)-(I130*'Inputs and Outputs'!C$9)</f>
        <v>4045</v>
      </c>
      <c r="M130" s="44">
        <v>129</v>
      </c>
      <c r="N130" s="42" t="s">
        <v>26</v>
      </c>
      <c r="O130" s="42">
        <f t="shared" ca="1" si="12"/>
        <v>7.9700584615041592E-2</v>
      </c>
      <c r="P130" s="42">
        <f ca="1">VLOOKUP(O130,'Inputs and Outputs'!B$24:C$33,2)</f>
        <v>0</v>
      </c>
      <c r="Q130" s="42">
        <f t="shared" ca="1" si="13"/>
        <v>0.84846800383105325</v>
      </c>
      <c r="R130" s="42">
        <f ca="1">ROUND(_xlfn.NORM.INV(Q130,'Inputs and Outputs'!C$17,'Inputs and Outputs'!C$18),0)</f>
        <v>108</v>
      </c>
      <c r="S130" s="42">
        <v>103</v>
      </c>
      <c r="T130" s="42">
        <f t="shared" ca="1" si="14"/>
        <v>103</v>
      </c>
      <c r="U130" s="42">
        <f ca="1">IF(T130&gt;'Inputs and Outputs'!C$7,T130-'Inputs and Outputs'!C$7,0)</f>
        <v>3</v>
      </c>
      <c r="V130" s="43">
        <f ca="1">(T130*'Inputs and Outputs'!C$8)-(U130*'Inputs and Outputs'!C$9)</f>
        <v>4045</v>
      </c>
      <c r="Y130" s="44">
        <v>129</v>
      </c>
      <c r="Z130" s="42" t="s">
        <v>29</v>
      </c>
      <c r="AA130" s="42">
        <f t="shared" ca="1" si="15"/>
        <v>0.15189841157688477</v>
      </c>
      <c r="AB130" s="42">
        <f ca="1">VLOOKUP(AA130,'Inputs and Outputs'!B$24:C$33,2,TRUE)</f>
        <v>0</v>
      </c>
      <c r="AC130" s="42">
        <f t="shared" ca="1" si="16"/>
        <v>5.6685245814559915E-2</v>
      </c>
      <c r="AD130" s="42">
        <f ca="1">ROUND(_xlfn.NORM.INV(AC130,'Inputs and Outputs'!C$19,'Inputs and Outputs'!C$20),0)</f>
        <v>97</v>
      </c>
      <c r="AE130" s="42">
        <v>103</v>
      </c>
      <c r="AF130" s="42">
        <f t="shared" ca="1" si="17"/>
        <v>97</v>
      </c>
      <c r="AG130" s="42">
        <f ca="1">IF(AF130&gt;'Inputs and Outputs'!C$7,AF130-'Inputs and Outputs'!C$7,0)</f>
        <v>0</v>
      </c>
      <c r="AH130" s="43">
        <f ca="1">(AF130*'Inputs and Outputs'!C$8)-(AG130*'Inputs and Outputs'!C$10)</f>
        <v>3880</v>
      </c>
    </row>
    <row r="131" spans="1:34" x14ac:dyDescent="0.35">
      <c r="A131" s="44">
        <v>130</v>
      </c>
      <c r="B131" s="42" t="s">
        <v>24</v>
      </c>
      <c r="C131" s="42">
        <f t="shared" ref="C131:C194" ca="1" si="18">RAND()</f>
        <v>0.47313203640960144</v>
      </c>
      <c r="D131" s="42">
        <f ca="1">VLOOKUP(C131,'Inputs and Outputs'!B$24:C$33,2,TRUE)</f>
        <v>2</v>
      </c>
      <c r="E131" s="42">
        <f t="shared" ref="E131:E194" ca="1" si="19">RAND()</f>
        <v>0.96993494336182806</v>
      </c>
      <c r="F131" s="42">
        <f ca="1">ROUND(_xlfn.NORM.INV(E131,'Inputs and Outputs'!C$15,'Inputs and Outputs'!C$16),0)</f>
        <v>112</v>
      </c>
      <c r="G131" s="42">
        <v>103</v>
      </c>
      <c r="H131" s="42">
        <f t="shared" ref="H131:H194" ca="1" si="20">MIN(F131,G131)</f>
        <v>103</v>
      </c>
      <c r="I131" s="42">
        <f ca="1">IF(H131&gt;'Inputs and Outputs'!C$7,H131-'Inputs and Outputs'!C$7,0)</f>
        <v>3</v>
      </c>
      <c r="J131" s="43">
        <f ca="1">(H131*'Inputs and Outputs'!C$8)-(I131*'Inputs and Outputs'!C$9)</f>
        <v>4045</v>
      </c>
      <c r="M131" s="44">
        <v>130</v>
      </c>
      <c r="N131" s="42" t="s">
        <v>26</v>
      </c>
      <c r="O131" s="42">
        <f t="shared" ref="O131:O194" ca="1" si="21">RAND()</f>
        <v>0.31962252446789019</v>
      </c>
      <c r="P131" s="42">
        <f ca="1">VLOOKUP(O131,'Inputs and Outputs'!B$24:C$33,2)</f>
        <v>1</v>
      </c>
      <c r="Q131" s="42">
        <f t="shared" ref="Q131:Q194" ca="1" si="22">RAND()</f>
        <v>0.36260271557135759</v>
      </c>
      <c r="R131" s="42">
        <f ca="1">ROUND(_xlfn.NORM.INV(Q131,'Inputs and Outputs'!C$17,'Inputs and Outputs'!C$18),0)</f>
        <v>101</v>
      </c>
      <c r="S131" s="42">
        <v>103</v>
      </c>
      <c r="T131" s="42">
        <f t="shared" ref="T131:T194" ca="1" si="23">MIN(R131,S131)</f>
        <v>101</v>
      </c>
      <c r="U131" s="42">
        <f ca="1">IF(T131&gt;'Inputs and Outputs'!C$7,T131-'Inputs and Outputs'!C$7,0)</f>
        <v>1</v>
      </c>
      <c r="V131" s="43">
        <f ca="1">(T131*'Inputs and Outputs'!C$8)-(U131*'Inputs and Outputs'!C$9)</f>
        <v>4015</v>
      </c>
      <c r="Y131" s="44">
        <v>130</v>
      </c>
      <c r="Z131" s="42" t="s">
        <v>29</v>
      </c>
      <c r="AA131" s="42">
        <f t="shared" ref="AA131:AA194" ca="1" si="24">RAND()</f>
        <v>0.46834723488594954</v>
      </c>
      <c r="AB131" s="42">
        <f ca="1">VLOOKUP(AA131,'Inputs and Outputs'!B$24:C$33,2,TRUE)</f>
        <v>2</v>
      </c>
      <c r="AC131" s="42">
        <f t="shared" ref="AC131:AC194" ca="1" si="25">RAND()</f>
        <v>0.15101923124584049</v>
      </c>
      <c r="AD131" s="42">
        <f ca="1">ROUND(_xlfn.NORM.INV(AC131,'Inputs and Outputs'!C$19,'Inputs and Outputs'!C$20),0)</f>
        <v>100</v>
      </c>
      <c r="AE131" s="42">
        <v>103</v>
      </c>
      <c r="AF131" s="42">
        <f t="shared" ref="AF131:AF194" ca="1" si="26">MIN(AD131,AE131)</f>
        <v>100</v>
      </c>
      <c r="AG131" s="42">
        <f ca="1">IF(AF131&gt;'Inputs and Outputs'!C$7,AF131-'Inputs and Outputs'!C$7,0)</f>
        <v>0</v>
      </c>
      <c r="AH131" s="43">
        <f ca="1">(AF131*'Inputs and Outputs'!C$8)-(AG131*'Inputs and Outputs'!C$10)</f>
        <v>4000</v>
      </c>
    </row>
    <row r="132" spans="1:34" x14ac:dyDescent="0.35">
      <c r="A132" s="44">
        <v>131</v>
      </c>
      <c r="B132" s="42" t="s">
        <v>24</v>
      </c>
      <c r="C132" s="42">
        <f t="shared" ca="1" si="18"/>
        <v>0.81623722804630638</v>
      </c>
      <c r="D132" s="42">
        <f ca="1">VLOOKUP(C132,'Inputs and Outputs'!B$24:C$33,2,TRUE)</f>
        <v>4</v>
      </c>
      <c r="E132" s="42">
        <f t="shared" ca="1" si="19"/>
        <v>0.17536733271210114</v>
      </c>
      <c r="F132" s="42">
        <f ca="1">ROUND(_xlfn.NORM.INV(E132,'Inputs and Outputs'!C$15,'Inputs and Outputs'!C$16),0)</f>
        <v>95</v>
      </c>
      <c r="G132" s="42">
        <v>103</v>
      </c>
      <c r="H132" s="42">
        <f t="shared" ca="1" si="20"/>
        <v>95</v>
      </c>
      <c r="I132" s="42">
        <f ca="1">IF(H132&gt;'Inputs and Outputs'!C$7,H132-'Inputs and Outputs'!C$7,0)</f>
        <v>0</v>
      </c>
      <c r="J132" s="43">
        <f ca="1">(H132*'Inputs and Outputs'!C$8)-(I132*'Inputs and Outputs'!C$9)</f>
        <v>3800</v>
      </c>
      <c r="M132" s="44">
        <v>131</v>
      </c>
      <c r="N132" s="42" t="s">
        <v>26</v>
      </c>
      <c r="O132" s="42">
        <f t="shared" ca="1" si="21"/>
        <v>0.4589580378617365</v>
      </c>
      <c r="P132" s="42">
        <f ca="1">VLOOKUP(O132,'Inputs and Outputs'!B$24:C$33,2)</f>
        <v>2</v>
      </c>
      <c r="Q132" s="42">
        <f t="shared" ca="1" si="22"/>
        <v>0.22888418407552513</v>
      </c>
      <c r="R132" s="42">
        <f ca="1">ROUND(_xlfn.NORM.INV(Q132,'Inputs and Outputs'!C$17,'Inputs and Outputs'!C$18),0)</f>
        <v>99</v>
      </c>
      <c r="S132" s="42">
        <v>103</v>
      </c>
      <c r="T132" s="42">
        <f t="shared" ca="1" si="23"/>
        <v>99</v>
      </c>
      <c r="U132" s="42">
        <f ca="1">IF(T132&gt;'Inputs and Outputs'!C$7,T132-'Inputs and Outputs'!C$7,0)</f>
        <v>0</v>
      </c>
      <c r="V132" s="43">
        <f ca="1">(T132*'Inputs and Outputs'!C$8)-(U132*'Inputs and Outputs'!C$9)</f>
        <v>3960</v>
      </c>
      <c r="Y132" s="44">
        <v>131</v>
      </c>
      <c r="Z132" s="42" t="s">
        <v>29</v>
      </c>
      <c r="AA132" s="42">
        <f t="shared" ca="1" si="24"/>
        <v>0.4193653953105253</v>
      </c>
      <c r="AB132" s="42">
        <f ca="1">VLOOKUP(AA132,'Inputs and Outputs'!B$24:C$33,2,TRUE)</f>
        <v>2</v>
      </c>
      <c r="AC132" s="42">
        <f t="shared" ca="1" si="25"/>
        <v>0.59607580838502316</v>
      </c>
      <c r="AD132" s="42">
        <f ca="1">ROUND(_xlfn.NORM.INV(AC132,'Inputs and Outputs'!C$19,'Inputs and Outputs'!C$20),0)</f>
        <v>106</v>
      </c>
      <c r="AE132" s="42">
        <v>103</v>
      </c>
      <c r="AF132" s="42">
        <f t="shared" ca="1" si="26"/>
        <v>103</v>
      </c>
      <c r="AG132" s="42">
        <f ca="1">IF(AF132&gt;'Inputs and Outputs'!C$7,AF132-'Inputs and Outputs'!C$7,0)</f>
        <v>3</v>
      </c>
      <c r="AH132" s="43">
        <f ca="1">(AF132*'Inputs and Outputs'!C$8)-(AG132*'Inputs and Outputs'!C$10)</f>
        <v>3520</v>
      </c>
    </row>
    <row r="133" spans="1:34" x14ac:dyDescent="0.35">
      <c r="A133" s="44">
        <v>132</v>
      </c>
      <c r="B133" s="42" t="s">
        <v>24</v>
      </c>
      <c r="C133" s="42">
        <f t="shared" ca="1" si="18"/>
        <v>0.5900710726316537</v>
      </c>
      <c r="D133" s="42">
        <f ca="1">VLOOKUP(C133,'Inputs and Outputs'!B$24:C$33,2,TRUE)</f>
        <v>2</v>
      </c>
      <c r="E133" s="42">
        <f t="shared" ca="1" si="19"/>
        <v>0.55822064328472099</v>
      </c>
      <c r="F133" s="42">
        <f ca="1">ROUND(_xlfn.NORM.INV(E133,'Inputs and Outputs'!C$15,'Inputs and Outputs'!C$16),0)</f>
        <v>102</v>
      </c>
      <c r="G133" s="42">
        <v>103</v>
      </c>
      <c r="H133" s="42">
        <f t="shared" ca="1" si="20"/>
        <v>102</v>
      </c>
      <c r="I133" s="42">
        <f ca="1">IF(H133&gt;'Inputs and Outputs'!C$7,H133-'Inputs and Outputs'!C$7,0)</f>
        <v>2</v>
      </c>
      <c r="J133" s="43">
        <f ca="1">(H133*'Inputs and Outputs'!C$8)-(I133*'Inputs and Outputs'!C$9)</f>
        <v>4030</v>
      </c>
      <c r="M133" s="44">
        <v>132</v>
      </c>
      <c r="N133" s="42" t="s">
        <v>26</v>
      </c>
      <c r="O133" s="42">
        <f t="shared" ca="1" si="21"/>
        <v>0.72573176823391705</v>
      </c>
      <c r="P133" s="42">
        <f ca="1">VLOOKUP(O133,'Inputs and Outputs'!B$24:C$33,2)</f>
        <v>3</v>
      </c>
      <c r="Q133" s="42">
        <f t="shared" ca="1" si="22"/>
        <v>0.33953017147807074</v>
      </c>
      <c r="R133" s="42">
        <f ca="1">ROUND(_xlfn.NORM.INV(Q133,'Inputs and Outputs'!C$17,'Inputs and Outputs'!C$18),0)</f>
        <v>101</v>
      </c>
      <c r="S133" s="42">
        <v>103</v>
      </c>
      <c r="T133" s="42">
        <f t="shared" ca="1" si="23"/>
        <v>101</v>
      </c>
      <c r="U133" s="42">
        <f ca="1">IF(T133&gt;'Inputs and Outputs'!C$7,T133-'Inputs and Outputs'!C$7,0)</f>
        <v>1</v>
      </c>
      <c r="V133" s="43">
        <f ca="1">(T133*'Inputs and Outputs'!C$8)-(U133*'Inputs and Outputs'!C$9)</f>
        <v>4015</v>
      </c>
      <c r="Y133" s="44">
        <v>132</v>
      </c>
      <c r="Z133" s="42" t="s">
        <v>29</v>
      </c>
      <c r="AA133" s="42">
        <f t="shared" ca="1" si="24"/>
        <v>0.59579484877813726</v>
      </c>
      <c r="AB133" s="42">
        <f ca="1">VLOOKUP(AA133,'Inputs and Outputs'!B$24:C$33,2,TRUE)</f>
        <v>2</v>
      </c>
      <c r="AC133" s="42">
        <f t="shared" ca="1" si="25"/>
        <v>0.3458147764977646</v>
      </c>
      <c r="AD133" s="42">
        <f ca="1">ROUND(_xlfn.NORM.INV(AC133,'Inputs and Outputs'!C$19,'Inputs and Outputs'!C$20),0)</f>
        <v>103</v>
      </c>
      <c r="AE133" s="42">
        <v>103</v>
      </c>
      <c r="AF133" s="42">
        <f t="shared" ca="1" si="26"/>
        <v>103</v>
      </c>
      <c r="AG133" s="42">
        <f ca="1">IF(AF133&gt;'Inputs and Outputs'!C$7,AF133-'Inputs and Outputs'!C$7,0)</f>
        <v>3</v>
      </c>
      <c r="AH133" s="43">
        <f ca="1">(AF133*'Inputs and Outputs'!C$8)-(AG133*'Inputs and Outputs'!C$10)</f>
        <v>3520</v>
      </c>
    </row>
    <row r="134" spans="1:34" x14ac:dyDescent="0.35">
      <c r="A134" s="44">
        <v>133</v>
      </c>
      <c r="B134" s="42" t="s">
        <v>24</v>
      </c>
      <c r="C134" s="42">
        <f t="shared" ca="1" si="18"/>
        <v>0.17449067669930196</v>
      </c>
      <c r="D134" s="42">
        <f ca="1">VLOOKUP(C134,'Inputs and Outputs'!B$24:C$33,2,TRUE)</f>
        <v>1</v>
      </c>
      <c r="E134" s="42">
        <f t="shared" ca="1" si="19"/>
        <v>0.89063139257666468</v>
      </c>
      <c r="F134" s="42">
        <f ca="1">ROUND(_xlfn.NORM.INV(E134,'Inputs and Outputs'!C$15,'Inputs and Outputs'!C$16),0)</f>
        <v>108</v>
      </c>
      <c r="G134" s="42">
        <v>103</v>
      </c>
      <c r="H134" s="42">
        <f t="shared" ca="1" si="20"/>
        <v>103</v>
      </c>
      <c r="I134" s="42">
        <f ca="1">IF(H134&gt;'Inputs and Outputs'!C$7,H134-'Inputs and Outputs'!C$7,0)</f>
        <v>3</v>
      </c>
      <c r="J134" s="43">
        <f ca="1">(H134*'Inputs and Outputs'!C$8)-(I134*'Inputs and Outputs'!C$9)</f>
        <v>4045</v>
      </c>
      <c r="M134" s="44">
        <v>133</v>
      </c>
      <c r="N134" s="42" t="s">
        <v>26</v>
      </c>
      <c r="O134" s="42">
        <f t="shared" ca="1" si="21"/>
        <v>0.62479622391260281</v>
      </c>
      <c r="P134" s="42">
        <f ca="1">VLOOKUP(O134,'Inputs and Outputs'!B$24:C$33,2)</f>
        <v>3</v>
      </c>
      <c r="Q134" s="42">
        <f t="shared" ca="1" si="22"/>
        <v>0.69227464521588433</v>
      </c>
      <c r="R134" s="42">
        <f ca="1">ROUND(_xlfn.NORM.INV(Q134,'Inputs and Outputs'!C$17,'Inputs and Outputs'!C$18),0)</f>
        <v>106</v>
      </c>
      <c r="S134" s="42">
        <v>103</v>
      </c>
      <c r="T134" s="42">
        <f t="shared" ca="1" si="23"/>
        <v>103</v>
      </c>
      <c r="U134" s="42">
        <f ca="1">IF(T134&gt;'Inputs and Outputs'!C$7,T134-'Inputs and Outputs'!C$7,0)</f>
        <v>3</v>
      </c>
      <c r="V134" s="43">
        <f ca="1">(T134*'Inputs and Outputs'!C$8)-(U134*'Inputs and Outputs'!C$9)</f>
        <v>4045</v>
      </c>
      <c r="Y134" s="44">
        <v>133</v>
      </c>
      <c r="Z134" s="42" t="s">
        <v>29</v>
      </c>
      <c r="AA134" s="42">
        <f t="shared" ca="1" si="24"/>
        <v>0.32720558717767545</v>
      </c>
      <c r="AB134" s="42">
        <f ca="1">VLOOKUP(AA134,'Inputs and Outputs'!B$24:C$33,2,TRUE)</f>
        <v>1</v>
      </c>
      <c r="AC134" s="42">
        <f t="shared" ca="1" si="25"/>
        <v>0.5375469882592343</v>
      </c>
      <c r="AD134" s="42">
        <f ca="1">ROUND(_xlfn.NORM.INV(AC134,'Inputs and Outputs'!C$19,'Inputs and Outputs'!C$20),0)</f>
        <v>105</v>
      </c>
      <c r="AE134" s="42">
        <v>103</v>
      </c>
      <c r="AF134" s="42">
        <f t="shared" ca="1" si="26"/>
        <v>103</v>
      </c>
      <c r="AG134" s="42">
        <f ca="1">IF(AF134&gt;'Inputs and Outputs'!C$7,AF134-'Inputs and Outputs'!C$7,0)</f>
        <v>3</v>
      </c>
      <c r="AH134" s="43">
        <f ca="1">(AF134*'Inputs and Outputs'!C$8)-(AG134*'Inputs and Outputs'!C$10)</f>
        <v>3520</v>
      </c>
    </row>
    <row r="135" spans="1:34" x14ac:dyDescent="0.35">
      <c r="A135" s="44">
        <v>134</v>
      </c>
      <c r="B135" s="42" t="s">
        <v>24</v>
      </c>
      <c r="C135" s="42">
        <f t="shared" ca="1" si="18"/>
        <v>0.44518748115105933</v>
      </c>
      <c r="D135" s="42">
        <f ca="1">VLOOKUP(C135,'Inputs and Outputs'!B$24:C$33,2,TRUE)</f>
        <v>2</v>
      </c>
      <c r="E135" s="42">
        <f t="shared" ca="1" si="19"/>
        <v>0.43263111063471016</v>
      </c>
      <c r="F135" s="42">
        <f ca="1">ROUND(_xlfn.NORM.INV(E135,'Inputs and Outputs'!C$15,'Inputs and Outputs'!C$16),0)</f>
        <v>100</v>
      </c>
      <c r="G135" s="42">
        <v>103</v>
      </c>
      <c r="H135" s="42">
        <f t="shared" ca="1" si="20"/>
        <v>100</v>
      </c>
      <c r="I135" s="42">
        <f ca="1">IF(H135&gt;'Inputs and Outputs'!C$7,H135-'Inputs and Outputs'!C$7,0)</f>
        <v>0</v>
      </c>
      <c r="J135" s="43">
        <f ca="1">(H135*'Inputs and Outputs'!C$8)-(I135*'Inputs and Outputs'!C$9)</f>
        <v>4000</v>
      </c>
      <c r="M135" s="44">
        <v>134</v>
      </c>
      <c r="N135" s="42" t="s">
        <v>26</v>
      </c>
      <c r="O135" s="42">
        <f t="shared" ca="1" si="21"/>
        <v>0.44018070003134802</v>
      </c>
      <c r="P135" s="42">
        <f ca="1">VLOOKUP(O135,'Inputs and Outputs'!B$24:C$33,2)</f>
        <v>2</v>
      </c>
      <c r="Q135" s="42">
        <f t="shared" ca="1" si="22"/>
        <v>0.84749993113232414</v>
      </c>
      <c r="R135" s="42">
        <f ca="1">ROUND(_xlfn.NORM.INV(Q135,'Inputs and Outputs'!C$17,'Inputs and Outputs'!C$18),0)</f>
        <v>108</v>
      </c>
      <c r="S135" s="42">
        <v>103</v>
      </c>
      <c r="T135" s="42">
        <f t="shared" ca="1" si="23"/>
        <v>103</v>
      </c>
      <c r="U135" s="42">
        <f ca="1">IF(T135&gt;'Inputs and Outputs'!C$7,T135-'Inputs and Outputs'!C$7,0)</f>
        <v>3</v>
      </c>
      <c r="V135" s="43">
        <f ca="1">(T135*'Inputs and Outputs'!C$8)-(U135*'Inputs and Outputs'!C$9)</f>
        <v>4045</v>
      </c>
      <c r="Y135" s="44">
        <v>134</v>
      </c>
      <c r="Z135" s="42" t="s">
        <v>29</v>
      </c>
      <c r="AA135" s="42">
        <f t="shared" ca="1" si="24"/>
        <v>0.95002598882343303</v>
      </c>
      <c r="AB135" s="42">
        <f ca="1">VLOOKUP(AA135,'Inputs and Outputs'!B$24:C$33,2,TRUE)</f>
        <v>6</v>
      </c>
      <c r="AC135" s="42">
        <f t="shared" ca="1" si="25"/>
        <v>0.7707202350775233</v>
      </c>
      <c r="AD135" s="42">
        <f ca="1">ROUND(_xlfn.NORM.INV(AC135,'Inputs and Outputs'!C$19,'Inputs and Outputs'!C$20),0)</f>
        <v>109</v>
      </c>
      <c r="AE135" s="42">
        <v>103</v>
      </c>
      <c r="AF135" s="42">
        <f t="shared" ca="1" si="26"/>
        <v>103</v>
      </c>
      <c r="AG135" s="42">
        <f ca="1">IF(AF135&gt;'Inputs and Outputs'!C$7,AF135-'Inputs and Outputs'!C$7,0)</f>
        <v>3</v>
      </c>
      <c r="AH135" s="43">
        <f ca="1">(AF135*'Inputs and Outputs'!C$8)-(AG135*'Inputs and Outputs'!C$10)</f>
        <v>3520</v>
      </c>
    </row>
    <row r="136" spans="1:34" x14ac:dyDescent="0.35">
      <c r="A136" s="44">
        <v>135</v>
      </c>
      <c r="B136" s="42" t="s">
        <v>24</v>
      </c>
      <c r="C136" s="42">
        <f t="shared" ca="1" si="18"/>
        <v>0.53474881628606041</v>
      </c>
      <c r="D136" s="42">
        <f ca="1">VLOOKUP(C136,'Inputs and Outputs'!B$24:C$33,2,TRUE)</f>
        <v>2</v>
      </c>
      <c r="E136" s="42">
        <f t="shared" ca="1" si="19"/>
        <v>0.36118962120151199</v>
      </c>
      <c r="F136" s="42">
        <f ca="1">ROUND(_xlfn.NORM.INV(E136,'Inputs and Outputs'!C$15,'Inputs and Outputs'!C$16),0)</f>
        <v>99</v>
      </c>
      <c r="G136" s="42">
        <v>103</v>
      </c>
      <c r="H136" s="42">
        <f t="shared" ca="1" si="20"/>
        <v>99</v>
      </c>
      <c r="I136" s="42">
        <f ca="1">IF(H136&gt;'Inputs and Outputs'!C$7,H136-'Inputs and Outputs'!C$7,0)</f>
        <v>0</v>
      </c>
      <c r="J136" s="43">
        <f ca="1">(H136*'Inputs and Outputs'!C$8)-(I136*'Inputs and Outputs'!C$9)</f>
        <v>3960</v>
      </c>
      <c r="M136" s="44">
        <v>135</v>
      </c>
      <c r="N136" s="42" t="s">
        <v>26</v>
      </c>
      <c r="O136" s="42">
        <f t="shared" ca="1" si="21"/>
        <v>6.7087585514988501E-2</v>
      </c>
      <c r="P136" s="42">
        <f ca="1">VLOOKUP(O136,'Inputs and Outputs'!B$24:C$33,2)</f>
        <v>0</v>
      </c>
      <c r="Q136" s="42">
        <f t="shared" ca="1" si="22"/>
        <v>0.65285010685805622</v>
      </c>
      <c r="R136" s="42">
        <f ca="1">ROUND(_xlfn.NORM.INV(Q136,'Inputs and Outputs'!C$17,'Inputs and Outputs'!C$18),0)</f>
        <v>105</v>
      </c>
      <c r="S136" s="42">
        <v>103</v>
      </c>
      <c r="T136" s="42">
        <f t="shared" ca="1" si="23"/>
        <v>103</v>
      </c>
      <c r="U136" s="42">
        <f ca="1">IF(T136&gt;'Inputs and Outputs'!C$7,T136-'Inputs and Outputs'!C$7,0)</f>
        <v>3</v>
      </c>
      <c r="V136" s="43">
        <f ca="1">(T136*'Inputs and Outputs'!C$8)-(U136*'Inputs and Outputs'!C$9)</f>
        <v>4045</v>
      </c>
      <c r="Y136" s="44">
        <v>135</v>
      </c>
      <c r="Z136" s="42" t="s">
        <v>29</v>
      </c>
      <c r="AA136" s="42">
        <f t="shared" ca="1" si="24"/>
        <v>0.58886427625554782</v>
      </c>
      <c r="AB136" s="42">
        <f ca="1">VLOOKUP(AA136,'Inputs and Outputs'!B$24:C$33,2,TRUE)</f>
        <v>2</v>
      </c>
      <c r="AC136" s="42">
        <f t="shared" ca="1" si="25"/>
        <v>0.13995631599422309</v>
      </c>
      <c r="AD136" s="42">
        <f ca="1">ROUND(_xlfn.NORM.INV(AC136,'Inputs and Outputs'!C$19,'Inputs and Outputs'!C$20),0)</f>
        <v>100</v>
      </c>
      <c r="AE136" s="42">
        <v>103</v>
      </c>
      <c r="AF136" s="42">
        <f t="shared" ca="1" si="26"/>
        <v>100</v>
      </c>
      <c r="AG136" s="42">
        <f ca="1">IF(AF136&gt;'Inputs and Outputs'!C$7,AF136-'Inputs and Outputs'!C$7,0)</f>
        <v>0</v>
      </c>
      <c r="AH136" s="43">
        <f ca="1">(AF136*'Inputs and Outputs'!C$8)-(AG136*'Inputs and Outputs'!C$10)</f>
        <v>4000</v>
      </c>
    </row>
    <row r="137" spans="1:34" x14ac:dyDescent="0.35">
      <c r="A137" s="44">
        <v>136</v>
      </c>
      <c r="B137" s="42" t="s">
        <v>24</v>
      </c>
      <c r="C137" s="42">
        <f t="shared" ca="1" si="18"/>
        <v>0.65042836656278924</v>
      </c>
      <c r="D137" s="42">
        <f ca="1">VLOOKUP(C137,'Inputs and Outputs'!B$24:C$33,2,TRUE)</f>
        <v>3</v>
      </c>
      <c r="E137" s="42">
        <f t="shared" ca="1" si="19"/>
        <v>4.8714783101306058E-2</v>
      </c>
      <c r="F137" s="42">
        <f ca="1">ROUND(_xlfn.NORM.INV(E137,'Inputs and Outputs'!C$15,'Inputs and Outputs'!C$16),0)</f>
        <v>91</v>
      </c>
      <c r="G137" s="42">
        <v>103</v>
      </c>
      <c r="H137" s="42">
        <f t="shared" ca="1" si="20"/>
        <v>91</v>
      </c>
      <c r="I137" s="42">
        <f ca="1">IF(H137&gt;'Inputs and Outputs'!C$7,H137-'Inputs and Outputs'!C$7,0)</f>
        <v>0</v>
      </c>
      <c r="J137" s="43">
        <f ca="1">(H137*'Inputs and Outputs'!C$8)-(I137*'Inputs and Outputs'!C$9)</f>
        <v>3640</v>
      </c>
      <c r="M137" s="44">
        <v>136</v>
      </c>
      <c r="N137" s="42" t="s">
        <v>26</v>
      </c>
      <c r="O137" s="42">
        <f t="shared" ca="1" si="21"/>
        <v>0.83170373663645192</v>
      </c>
      <c r="P137" s="42">
        <f ca="1">VLOOKUP(O137,'Inputs and Outputs'!B$24:C$33,2)</f>
        <v>4</v>
      </c>
      <c r="Q137" s="42">
        <f t="shared" ca="1" si="22"/>
        <v>0.34607377742269496</v>
      </c>
      <c r="R137" s="42">
        <f ca="1">ROUND(_xlfn.NORM.INV(Q137,'Inputs and Outputs'!C$17,'Inputs and Outputs'!C$18),0)</f>
        <v>101</v>
      </c>
      <c r="S137" s="42">
        <v>103</v>
      </c>
      <c r="T137" s="42">
        <f t="shared" ca="1" si="23"/>
        <v>101</v>
      </c>
      <c r="U137" s="42">
        <f ca="1">IF(T137&gt;'Inputs and Outputs'!C$7,T137-'Inputs and Outputs'!C$7,0)</f>
        <v>1</v>
      </c>
      <c r="V137" s="43">
        <f ca="1">(T137*'Inputs and Outputs'!C$8)-(U137*'Inputs and Outputs'!C$9)</f>
        <v>4015</v>
      </c>
      <c r="Y137" s="44">
        <v>136</v>
      </c>
      <c r="Z137" s="42" t="s">
        <v>29</v>
      </c>
      <c r="AA137" s="42">
        <f t="shared" ca="1" si="24"/>
        <v>0.61925217229373564</v>
      </c>
      <c r="AB137" s="42">
        <f ca="1">VLOOKUP(AA137,'Inputs and Outputs'!B$24:C$33,2,TRUE)</f>
        <v>3</v>
      </c>
      <c r="AC137" s="42">
        <f t="shared" ca="1" si="25"/>
        <v>0.89385697453703727</v>
      </c>
      <c r="AD137" s="42">
        <f ca="1">ROUND(_xlfn.NORM.INV(AC137,'Inputs and Outputs'!C$19,'Inputs and Outputs'!C$20),0)</f>
        <v>111</v>
      </c>
      <c r="AE137" s="42">
        <v>103</v>
      </c>
      <c r="AF137" s="42">
        <f t="shared" ca="1" si="26"/>
        <v>103</v>
      </c>
      <c r="AG137" s="42">
        <f ca="1">IF(AF137&gt;'Inputs and Outputs'!C$7,AF137-'Inputs and Outputs'!C$7,0)</f>
        <v>3</v>
      </c>
      <c r="AH137" s="43">
        <f ca="1">(AF137*'Inputs and Outputs'!C$8)-(AG137*'Inputs and Outputs'!C$10)</f>
        <v>3520</v>
      </c>
    </row>
    <row r="138" spans="1:34" x14ac:dyDescent="0.35">
      <c r="A138" s="44">
        <v>137</v>
      </c>
      <c r="B138" s="42" t="s">
        <v>24</v>
      </c>
      <c r="C138" s="42">
        <f t="shared" ca="1" si="18"/>
        <v>0.10075917822517899</v>
      </c>
      <c r="D138" s="42">
        <f ca="1">VLOOKUP(C138,'Inputs and Outputs'!B$24:C$33,2,TRUE)</f>
        <v>0</v>
      </c>
      <c r="E138" s="42">
        <f t="shared" ca="1" si="19"/>
        <v>0.50004341645042549</v>
      </c>
      <c r="F138" s="42">
        <f ca="1">ROUND(_xlfn.NORM.INV(E138,'Inputs and Outputs'!C$15,'Inputs and Outputs'!C$16),0)</f>
        <v>101</v>
      </c>
      <c r="G138" s="42">
        <v>103</v>
      </c>
      <c r="H138" s="42">
        <f t="shared" ca="1" si="20"/>
        <v>101</v>
      </c>
      <c r="I138" s="42">
        <f ca="1">IF(H138&gt;'Inputs and Outputs'!C$7,H138-'Inputs and Outputs'!C$7,0)</f>
        <v>1</v>
      </c>
      <c r="J138" s="43">
        <f ca="1">(H138*'Inputs and Outputs'!C$8)-(I138*'Inputs and Outputs'!C$9)</f>
        <v>4015</v>
      </c>
      <c r="M138" s="44">
        <v>137</v>
      </c>
      <c r="N138" s="42" t="s">
        <v>26</v>
      </c>
      <c r="O138" s="42">
        <f t="shared" ca="1" si="21"/>
        <v>0.55367467158124395</v>
      </c>
      <c r="P138" s="42">
        <f ca="1">VLOOKUP(O138,'Inputs and Outputs'!B$24:C$33,2)</f>
        <v>2</v>
      </c>
      <c r="Q138" s="42">
        <f t="shared" ca="1" si="22"/>
        <v>0.87701603170155984</v>
      </c>
      <c r="R138" s="42">
        <f ca="1">ROUND(_xlfn.NORM.INV(Q138,'Inputs and Outputs'!C$17,'Inputs and Outputs'!C$18),0)</f>
        <v>109</v>
      </c>
      <c r="S138" s="42">
        <v>103</v>
      </c>
      <c r="T138" s="42">
        <f t="shared" ca="1" si="23"/>
        <v>103</v>
      </c>
      <c r="U138" s="42">
        <f ca="1">IF(T138&gt;'Inputs and Outputs'!C$7,T138-'Inputs and Outputs'!C$7,0)</f>
        <v>3</v>
      </c>
      <c r="V138" s="43">
        <f ca="1">(T138*'Inputs and Outputs'!C$8)-(U138*'Inputs and Outputs'!C$9)</f>
        <v>4045</v>
      </c>
      <c r="Y138" s="44">
        <v>137</v>
      </c>
      <c r="Z138" s="42" t="s">
        <v>29</v>
      </c>
      <c r="AA138" s="42">
        <f t="shared" ca="1" si="24"/>
        <v>8.04606293087754E-2</v>
      </c>
      <c r="AB138" s="42">
        <f ca="1">VLOOKUP(AA138,'Inputs and Outputs'!B$24:C$33,2,TRUE)</f>
        <v>0</v>
      </c>
      <c r="AC138" s="42">
        <f t="shared" ca="1" si="25"/>
        <v>0.84195726846355268</v>
      </c>
      <c r="AD138" s="42">
        <f ca="1">ROUND(_xlfn.NORM.INV(AC138,'Inputs and Outputs'!C$19,'Inputs and Outputs'!C$20),0)</f>
        <v>110</v>
      </c>
      <c r="AE138" s="42">
        <v>103</v>
      </c>
      <c r="AF138" s="42">
        <f t="shared" ca="1" si="26"/>
        <v>103</v>
      </c>
      <c r="AG138" s="42">
        <f ca="1">IF(AF138&gt;'Inputs and Outputs'!C$7,AF138-'Inputs and Outputs'!C$7,0)</f>
        <v>3</v>
      </c>
      <c r="AH138" s="43">
        <f ca="1">(AF138*'Inputs and Outputs'!C$8)-(AG138*'Inputs and Outputs'!C$10)</f>
        <v>3520</v>
      </c>
    </row>
    <row r="139" spans="1:34" x14ac:dyDescent="0.35">
      <c r="A139" s="44">
        <v>138</v>
      </c>
      <c r="B139" s="42" t="s">
        <v>24</v>
      </c>
      <c r="C139" s="42">
        <f t="shared" ca="1" si="18"/>
        <v>0.69402709383288064</v>
      </c>
      <c r="D139" s="42">
        <f ca="1">VLOOKUP(C139,'Inputs and Outputs'!B$24:C$33,2,TRUE)</f>
        <v>3</v>
      </c>
      <c r="E139" s="42">
        <f t="shared" ca="1" si="19"/>
        <v>0.28445136202819854</v>
      </c>
      <c r="F139" s="42">
        <f ca="1">ROUND(_xlfn.NORM.INV(E139,'Inputs and Outputs'!C$15,'Inputs and Outputs'!C$16),0)</f>
        <v>98</v>
      </c>
      <c r="G139" s="42">
        <v>103</v>
      </c>
      <c r="H139" s="42">
        <f t="shared" ca="1" si="20"/>
        <v>98</v>
      </c>
      <c r="I139" s="42">
        <f ca="1">IF(H139&gt;'Inputs and Outputs'!C$7,H139-'Inputs and Outputs'!C$7,0)</f>
        <v>0</v>
      </c>
      <c r="J139" s="43">
        <f ca="1">(H139*'Inputs and Outputs'!C$8)-(I139*'Inputs and Outputs'!C$9)</f>
        <v>3920</v>
      </c>
      <c r="M139" s="44">
        <v>138</v>
      </c>
      <c r="N139" s="42" t="s">
        <v>26</v>
      </c>
      <c r="O139" s="42">
        <f t="shared" ca="1" si="21"/>
        <v>0.34225307045151809</v>
      </c>
      <c r="P139" s="42">
        <f ca="1">VLOOKUP(O139,'Inputs and Outputs'!B$24:C$33,2)</f>
        <v>1</v>
      </c>
      <c r="Q139" s="42">
        <f t="shared" ca="1" si="22"/>
        <v>0.35262364211064834</v>
      </c>
      <c r="R139" s="42">
        <f ca="1">ROUND(_xlfn.NORM.INV(Q139,'Inputs and Outputs'!C$17,'Inputs and Outputs'!C$18),0)</f>
        <v>101</v>
      </c>
      <c r="S139" s="42">
        <v>103</v>
      </c>
      <c r="T139" s="42">
        <f t="shared" ca="1" si="23"/>
        <v>101</v>
      </c>
      <c r="U139" s="42">
        <f ca="1">IF(T139&gt;'Inputs and Outputs'!C$7,T139-'Inputs and Outputs'!C$7,0)</f>
        <v>1</v>
      </c>
      <c r="V139" s="43">
        <f ca="1">(T139*'Inputs and Outputs'!C$8)-(U139*'Inputs and Outputs'!C$9)</f>
        <v>4015</v>
      </c>
      <c r="Y139" s="44">
        <v>138</v>
      </c>
      <c r="Z139" s="42" t="s">
        <v>29</v>
      </c>
      <c r="AA139" s="42">
        <f t="shared" ca="1" si="24"/>
        <v>8.9437704939516305E-2</v>
      </c>
      <c r="AB139" s="42">
        <f ca="1">VLOOKUP(AA139,'Inputs and Outputs'!B$24:C$33,2,TRUE)</f>
        <v>0</v>
      </c>
      <c r="AC139" s="42">
        <f t="shared" ca="1" si="25"/>
        <v>0.23284334942336748</v>
      </c>
      <c r="AD139" s="42">
        <f ca="1">ROUND(_xlfn.NORM.INV(AC139,'Inputs and Outputs'!C$19,'Inputs and Outputs'!C$20),0)</f>
        <v>101</v>
      </c>
      <c r="AE139" s="42">
        <v>103</v>
      </c>
      <c r="AF139" s="42">
        <f t="shared" ca="1" si="26"/>
        <v>101</v>
      </c>
      <c r="AG139" s="42">
        <f ca="1">IF(AF139&gt;'Inputs and Outputs'!C$7,AF139-'Inputs and Outputs'!C$7,0)</f>
        <v>1</v>
      </c>
      <c r="AH139" s="43">
        <f ca="1">(AF139*'Inputs and Outputs'!C$8)-(AG139*'Inputs and Outputs'!C$10)</f>
        <v>3840</v>
      </c>
    </row>
    <row r="140" spans="1:34" x14ac:dyDescent="0.35">
      <c r="A140" s="44">
        <v>139</v>
      </c>
      <c r="B140" s="42" t="s">
        <v>24</v>
      </c>
      <c r="C140" s="42">
        <f t="shared" ca="1" si="18"/>
        <v>8.0942839357845853E-2</v>
      </c>
      <c r="D140" s="42">
        <f ca="1">VLOOKUP(C140,'Inputs and Outputs'!B$24:C$33,2,TRUE)</f>
        <v>0</v>
      </c>
      <c r="E140" s="42">
        <f t="shared" ca="1" si="19"/>
        <v>0.86708700189970411</v>
      </c>
      <c r="F140" s="42">
        <f ca="1">ROUND(_xlfn.NORM.INV(E140,'Inputs and Outputs'!C$15,'Inputs and Outputs'!C$16),0)</f>
        <v>108</v>
      </c>
      <c r="G140" s="42">
        <v>103</v>
      </c>
      <c r="H140" s="42">
        <f t="shared" ca="1" si="20"/>
        <v>103</v>
      </c>
      <c r="I140" s="42">
        <f ca="1">IF(H140&gt;'Inputs and Outputs'!C$7,H140-'Inputs and Outputs'!C$7,0)</f>
        <v>3</v>
      </c>
      <c r="J140" s="43">
        <f ca="1">(H140*'Inputs and Outputs'!C$8)-(I140*'Inputs and Outputs'!C$9)</f>
        <v>4045</v>
      </c>
      <c r="M140" s="44">
        <v>139</v>
      </c>
      <c r="N140" s="42" t="s">
        <v>26</v>
      </c>
      <c r="O140" s="42">
        <f t="shared" ca="1" si="21"/>
        <v>0.89255434549095714</v>
      </c>
      <c r="P140" s="42">
        <f ca="1">VLOOKUP(O140,'Inputs and Outputs'!B$24:C$33,2)</f>
        <v>5</v>
      </c>
      <c r="Q140" s="42">
        <f t="shared" ca="1" si="22"/>
        <v>0.64318657431511606</v>
      </c>
      <c r="R140" s="42">
        <f ca="1">ROUND(_xlfn.NORM.INV(Q140,'Inputs and Outputs'!C$17,'Inputs and Outputs'!C$18),0)</f>
        <v>105</v>
      </c>
      <c r="S140" s="42">
        <v>103</v>
      </c>
      <c r="T140" s="42">
        <f t="shared" ca="1" si="23"/>
        <v>103</v>
      </c>
      <c r="U140" s="42">
        <f ca="1">IF(T140&gt;'Inputs and Outputs'!C$7,T140-'Inputs and Outputs'!C$7,0)</f>
        <v>3</v>
      </c>
      <c r="V140" s="43">
        <f ca="1">(T140*'Inputs and Outputs'!C$8)-(U140*'Inputs and Outputs'!C$9)</f>
        <v>4045</v>
      </c>
      <c r="Y140" s="44">
        <v>139</v>
      </c>
      <c r="Z140" s="42" t="s">
        <v>29</v>
      </c>
      <c r="AA140" s="42">
        <f t="shared" ca="1" si="24"/>
        <v>0.20698655215758843</v>
      </c>
      <c r="AB140" s="42">
        <f ca="1">VLOOKUP(AA140,'Inputs and Outputs'!B$24:C$33,2,TRUE)</f>
        <v>1</v>
      </c>
      <c r="AC140" s="42">
        <f t="shared" ca="1" si="25"/>
        <v>0.86306620974353265</v>
      </c>
      <c r="AD140" s="42">
        <f ca="1">ROUND(_xlfn.NORM.INV(AC140,'Inputs and Outputs'!C$19,'Inputs and Outputs'!C$20),0)</f>
        <v>110</v>
      </c>
      <c r="AE140" s="42">
        <v>103</v>
      </c>
      <c r="AF140" s="42">
        <f t="shared" ca="1" si="26"/>
        <v>103</v>
      </c>
      <c r="AG140" s="42">
        <f ca="1">IF(AF140&gt;'Inputs and Outputs'!C$7,AF140-'Inputs and Outputs'!C$7,0)</f>
        <v>3</v>
      </c>
      <c r="AH140" s="43">
        <f ca="1">(AF140*'Inputs and Outputs'!C$8)-(AG140*'Inputs and Outputs'!C$10)</f>
        <v>3520</v>
      </c>
    </row>
    <row r="141" spans="1:34" x14ac:dyDescent="0.35">
      <c r="A141" s="44">
        <v>140</v>
      </c>
      <c r="B141" s="42" t="s">
        <v>24</v>
      </c>
      <c r="C141" s="42">
        <f t="shared" ca="1" si="18"/>
        <v>0.84435061689989133</v>
      </c>
      <c r="D141" s="42">
        <f ca="1">VLOOKUP(C141,'Inputs and Outputs'!B$24:C$33,2,TRUE)</f>
        <v>4</v>
      </c>
      <c r="E141" s="42">
        <f t="shared" ca="1" si="19"/>
        <v>0.83205792977672888</v>
      </c>
      <c r="F141" s="42">
        <f ca="1">ROUND(_xlfn.NORM.INV(E141,'Inputs and Outputs'!C$15,'Inputs and Outputs'!C$16),0)</f>
        <v>107</v>
      </c>
      <c r="G141" s="42">
        <v>103</v>
      </c>
      <c r="H141" s="42">
        <f t="shared" ca="1" si="20"/>
        <v>103</v>
      </c>
      <c r="I141" s="42">
        <f ca="1">IF(H141&gt;'Inputs and Outputs'!C$7,H141-'Inputs and Outputs'!C$7,0)</f>
        <v>3</v>
      </c>
      <c r="J141" s="43">
        <f ca="1">(H141*'Inputs and Outputs'!C$8)-(I141*'Inputs and Outputs'!C$9)</f>
        <v>4045</v>
      </c>
      <c r="M141" s="44">
        <v>140</v>
      </c>
      <c r="N141" s="42" t="s">
        <v>26</v>
      </c>
      <c r="O141" s="42">
        <f t="shared" ca="1" si="21"/>
        <v>0.27917902726136412</v>
      </c>
      <c r="P141" s="42">
        <f ca="1">VLOOKUP(O141,'Inputs and Outputs'!B$24:C$33,2)</f>
        <v>1</v>
      </c>
      <c r="Q141" s="42">
        <f t="shared" ca="1" si="22"/>
        <v>0.62807774714674902</v>
      </c>
      <c r="R141" s="42">
        <f ca="1">ROUND(_xlfn.NORM.INV(Q141,'Inputs and Outputs'!C$17,'Inputs and Outputs'!C$18),0)</f>
        <v>105</v>
      </c>
      <c r="S141" s="42">
        <v>103</v>
      </c>
      <c r="T141" s="42">
        <f t="shared" ca="1" si="23"/>
        <v>103</v>
      </c>
      <c r="U141" s="42">
        <f ca="1">IF(T141&gt;'Inputs and Outputs'!C$7,T141-'Inputs and Outputs'!C$7,0)</f>
        <v>3</v>
      </c>
      <c r="V141" s="43">
        <f ca="1">(T141*'Inputs and Outputs'!C$8)-(U141*'Inputs and Outputs'!C$9)</f>
        <v>4045</v>
      </c>
      <c r="Y141" s="44">
        <v>140</v>
      </c>
      <c r="Z141" s="42" t="s">
        <v>29</v>
      </c>
      <c r="AA141" s="42">
        <f t="shared" ca="1" si="24"/>
        <v>0.62372859809590142</v>
      </c>
      <c r="AB141" s="42">
        <f ca="1">VLOOKUP(AA141,'Inputs and Outputs'!B$24:C$33,2,TRUE)</f>
        <v>3</v>
      </c>
      <c r="AC141" s="42">
        <f t="shared" ca="1" si="25"/>
        <v>0.55355627735461266</v>
      </c>
      <c r="AD141" s="42">
        <f ca="1">ROUND(_xlfn.NORM.INV(AC141,'Inputs and Outputs'!C$19,'Inputs and Outputs'!C$20),0)</f>
        <v>106</v>
      </c>
      <c r="AE141" s="42">
        <v>103</v>
      </c>
      <c r="AF141" s="42">
        <f t="shared" ca="1" si="26"/>
        <v>103</v>
      </c>
      <c r="AG141" s="42">
        <f ca="1">IF(AF141&gt;'Inputs and Outputs'!C$7,AF141-'Inputs and Outputs'!C$7,0)</f>
        <v>3</v>
      </c>
      <c r="AH141" s="43">
        <f ca="1">(AF141*'Inputs and Outputs'!C$8)-(AG141*'Inputs and Outputs'!C$10)</f>
        <v>3520</v>
      </c>
    </row>
    <row r="142" spans="1:34" x14ac:dyDescent="0.35">
      <c r="A142" s="44">
        <v>141</v>
      </c>
      <c r="B142" s="42" t="s">
        <v>24</v>
      </c>
      <c r="C142" s="42">
        <f t="shared" ca="1" si="18"/>
        <v>0.84332492567115058</v>
      </c>
      <c r="D142" s="42">
        <f ca="1">VLOOKUP(C142,'Inputs and Outputs'!B$24:C$33,2,TRUE)</f>
        <v>4</v>
      </c>
      <c r="E142" s="42">
        <f t="shared" ca="1" si="19"/>
        <v>5.1241806212728114E-2</v>
      </c>
      <c r="F142" s="42">
        <f ca="1">ROUND(_xlfn.NORM.INV(E142,'Inputs and Outputs'!C$15,'Inputs and Outputs'!C$16),0)</f>
        <v>91</v>
      </c>
      <c r="G142" s="42">
        <v>103</v>
      </c>
      <c r="H142" s="42">
        <f t="shared" ca="1" si="20"/>
        <v>91</v>
      </c>
      <c r="I142" s="42">
        <f ca="1">IF(H142&gt;'Inputs and Outputs'!C$7,H142-'Inputs and Outputs'!C$7,0)</f>
        <v>0</v>
      </c>
      <c r="J142" s="43">
        <f ca="1">(H142*'Inputs and Outputs'!C$8)-(I142*'Inputs and Outputs'!C$9)</f>
        <v>3640</v>
      </c>
      <c r="M142" s="44">
        <v>141</v>
      </c>
      <c r="N142" s="42" t="s">
        <v>26</v>
      </c>
      <c r="O142" s="42">
        <f t="shared" ca="1" si="21"/>
        <v>5.1363552913291199E-2</v>
      </c>
      <c r="P142" s="42">
        <f ca="1">VLOOKUP(O142,'Inputs and Outputs'!B$24:C$33,2)</f>
        <v>0</v>
      </c>
      <c r="Q142" s="42">
        <f t="shared" ca="1" si="22"/>
        <v>0.93824911977140446</v>
      </c>
      <c r="R142" s="42">
        <f ca="1">ROUND(_xlfn.NORM.INV(Q142,'Inputs and Outputs'!C$17,'Inputs and Outputs'!C$18),0)</f>
        <v>111</v>
      </c>
      <c r="S142" s="42">
        <v>103</v>
      </c>
      <c r="T142" s="42">
        <f t="shared" ca="1" si="23"/>
        <v>103</v>
      </c>
      <c r="U142" s="42">
        <f ca="1">IF(T142&gt;'Inputs and Outputs'!C$7,T142-'Inputs and Outputs'!C$7,0)</f>
        <v>3</v>
      </c>
      <c r="V142" s="43">
        <f ca="1">(T142*'Inputs and Outputs'!C$8)-(U142*'Inputs and Outputs'!C$9)</f>
        <v>4045</v>
      </c>
      <c r="Y142" s="44">
        <v>141</v>
      </c>
      <c r="Z142" s="42" t="s">
        <v>29</v>
      </c>
      <c r="AA142" s="42">
        <f t="shared" ca="1" si="24"/>
        <v>0.78312333191318706</v>
      </c>
      <c r="AB142" s="42">
        <f ca="1">VLOOKUP(AA142,'Inputs and Outputs'!B$24:C$33,2,TRUE)</f>
        <v>4</v>
      </c>
      <c r="AC142" s="42">
        <f t="shared" ca="1" si="25"/>
        <v>0.55734585913104473</v>
      </c>
      <c r="AD142" s="42">
        <f ca="1">ROUND(_xlfn.NORM.INV(AC142,'Inputs and Outputs'!C$19,'Inputs and Outputs'!C$20),0)</f>
        <v>106</v>
      </c>
      <c r="AE142" s="42">
        <v>103</v>
      </c>
      <c r="AF142" s="42">
        <f t="shared" ca="1" si="26"/>
        <v>103</v>
      </c>
      <c r="AG142" s="42">
        <f ca="1">IF(AF142&gt;'Inputs and Outputs'!C$7,AF142-'Inputs and Outputs'!C$7,0)</f>
        <v>3</v>
      </c>
      <c r="AH142" s="43">
        <f ca="1">(AF142*'Inputs and Outputs'!C$8)-(AG142*'Inputs and Outputs'!C$10)</f>
        <v>3520</v>
      </c>
    </row>
    <row r="143" spans="1:34" x14ac:dyDescent="0.35">
      <c r="A143" s="44">
        <v>142</v>
      </c>
      <c r="B143" s="42" t="s">
        <v>24</v>
      </c>
      <c r="C143" s="42">
        <f t="shared" ca="1" si="18"/>
        <v>0.66168454713830283</v>
      </c>
      <c r="D143" s="42">
        <f ca="1">VLOOKUP(C143,'Inputs and Outputs'!B$24:C$33,2,TRUE)</f>
        <v>3</v>
      </c>
      <c r="E143" s="42">
        <f t="shared" ca="1" si="19"/>
        <v>0.79145147652027714</v>
      </c>
      <c r="F143" s="42">
        <f ca="1">ROUND(_xlfn.NORM.INV(E143,'Inputs and Outputs'!C$15,'Inputs and Outputs'!C$16),0)</f>
        <v>106</v>
      </c>
      <c r="G143" s="42">
        <v>103</v>
      </c>
      <c r="H143" s="42">
        <f t="shared" ca="1" si="20"/>
        <v>103</v>
      </c>
      <c r="I143" s="42">
        <f ca="1">IF(H143&gt;'Inputs and Outputs'!C$7,H143-'Inputs and Outputs'!C$7,0)</f>
        <v>3</v>
      </c>
      <c r="J143" s="43">
        <f ca="1">(H143*'Inputs and Outputs'!C$8)-(I143*'Inputs and Outputs'!C$9)</f>
        <v>4045</v>
      </c>
      <c r="M143" s="44">
        <v>142</v>
      </c>
      <c r="N143" s="42" t="s">
        <v>26</v>
      </c>
      <c r="O143" s="42">
        <f t="shared" ca="1" si="21"/>
        <v>5.7282311191376722E-2</v>
      </c>
      <c r="P143" s="42">
        <f ca="1">VLOOKUP(O143,'Inputs and Outputs'!B$24:C$33,2)</f>
        <v>0</v>
      </c>
      <c r="Q143" s="42">
        <f t="shared" ca="1" si="22"/>
        <v>0.75539345482199016</v>
      </c>
      <c r="R143" s="42">
        <f ca="1">ROUND(_xlfn.NORM.INV(Q143,'Inputs and Outputs'!C$17,'Inputs and Outputs'!C$18),0)</f>
        <v>106</v>
      </c>
      <c r="S143" s="42">
        <v>103</v>
      </c>
      <c r="T143" s="42">
        <f t="shared" ca="1" si="23"/>
        <v>103</v>
      </c>
      <c r="U143" s="42">
        <f ca="1">IF(T143&gt;'Inputs and Outputs'!C$7,T143-'Inputs and Outputs'!C$7,0)</f>
        <v>3</v>
      </c>
      <c r="V143" s="43">
        <f ca="1">(T143*'Inputs and Outputs'!C$8)-(U143*'Inputs and Outputs'!C$9)</f>
        <v>4045</v>
      </c>
      <c r="Y143" s="44">
        <v>142</v>
      </c>
      <c r="Z143" s="42" t="s">
        <v>29</v>
      </c>
      <c r="AA143" s="42">
        <f t="shared" ca="1" si="24"/>
        <v>0.17299037915577375</v>
      </c>
      <c r="AB143" s="42">
        <f ca="1">VLOOKUP(AA143,'Inputs and Outputs'!B$24:C$33,2,TRUE)</f>
        <v>0</v>
      </c>
      <c r="AC143" s="42">
        <f t="shared" ca="1" si="25"/>
        <v>0.20211333045633018</v>
      </c>
      <c r="AD143" s="42">
        <f ca="1">ROUND(_xlfn.NORM.INV(AC143,'Inputs and Outputs'!C$19,'Inputs and Outputs'!C$20),0)</f>
        <v>101</v>
      </c>
      <c r="AE143" s="42">
        <v>103</v>
      </c>
      <c r="AF143" s="42">
        <f t="shared" ca="1" si="26"/>
        <v>101</v>
      </c>
      <c r="AG143" s="42">
        <f ca="1">IF(AF143&gt;'Inputs and Outputs'!C$7,AF143-'Inputs and Outputs'!C$7,0)</f>
        <v>1</v>
      </c>
      <c r="AH143" s="43">
        <f ca="1">(AF143*'Inputs and Outputs'!C$8)-(AG143*'Inputs and Outputs'!C$10)</f>
        <v>3840</v>
      </c>
    </row>
    <row r="144" spans="1:34" x14ac:dyDescent="0.35">
      <c r="A144" s="44">
        <v>143</v>
      </c>
      <c r="B144" s="42" t="s">
        <v>24</v>
      </c>
      <c r="C144" s="42">
        <f t="shared" ca="1" si="18"/>
        <v>0.69060028548779173</v>
      </c>
      <c r="D144" s="42">
        <f ca="1">VLOOKUP(C144,'Inputs and Outputs'!B$24:C$33,2,TRUE)</f>
        <v>3</v>
      </c>
      <c r="E144" s="42">
        <f t="shared" ca="1" si="19"/>
        <v>0.43225769573451733</v>
      </c>
      <c r="F144" s="42">
        <f ca="1">ROUND(_xlfn.NORM.INV(E144,'Inputs and Outputs'!C$15,'Inputs and Outputs'!C$16),0)</f>
        <v>100</v>
      </c>
      <c r="G144" s="42">
        <v>103</v>
      </c>
      <c r="H144" s="42">
        <f t="shared" ca="1" si="20"/>
        <v>100</v>
      </c>
      <c r="I144" s="42">
        <f ca="1">IF(H144&gt;'Inputs and Outputs'!C$7,H144-'Inputs and Outputs'!C$7,0)</f>
        <v>0</v>
      </c>
      <c r="J144" s="43">
        <f ca="1">(H144*'Inputs and Outputs'!C$8)-(I144*'Inputs and Outputs'!C$9)</f>
        <v>4000</v>
      </c>
      <c r="M144" s="44">
        <v>143</v>
      </c>
      <c r="N144" s="42" t="s">
        <v>26</v>
      </c>
      <c r="O144" s="42">
        <f t="shared" ca="1" si="21"/>
        <v>0.67688597731080313</v>
      </c>
      <c r="P144" s="42">
        <f ca="1">VLOOKUP(O144,'Inputs and Outputs'!B$24:C$33,2)</f>
        <v>3</v>
      </c>
      <c r="Q144" s="42">
        <f t="shared" ca="1" si="22"/>
        <v>0.15998697121397787</v>
      </c>
      <c r="R144" s="42">
        <f ca="1">ROUND(_xlfn.NORM.INV(Q144,'Inputs and Outputs'!C$17,'Inputs and Outputs'!C$18),0)</f>
        <v>98</v>
      </c>
      <c r="S144" s="42">
        <v>103</v>
      </c>
      <c r="T144" s="42">
        <f t="shared" ca="1" si="23"/>
        <v>98</v>
      </c>
      <c r="U144" s="42">
        <f ca="1">IF(T144&gt;'Inputs and Outputs'!C$7,T144-'Inputs and Outputs'!C$7,0)</f>
        <v>0</v>
      </c>
      <c r="V144" s="43">
        <f ca="1">(T144*'Inputs and Outputs'!C$8)-(U144*'Inputs and Outputs'!C$9)</f>
        <v>3920</v>
      </c>
      <c r="Y144" s="44">
        <v>143</v>
      </c>
      <c r="Z144" s="42" t="s">
        <v>29</v>
      </c>
      <c r="AA144" s="42">
        <f t="shared" ca="1" si="24"/>
        <v>0.46049909219620055</v>
      </c>
      <c r="AB144" s="42">
        <f ca="1">VLOOKUP(AA144,'Inputs and Outputs'!B$24:C$33,2,TRUE)</f>
        <v>2</v>
      </c>
      <c r="AC144" s="42">
        <f t="shared" ca="1" si="25"/>
        <v>0.92632262554745803</v>
      </c>
      <c r="AD144" s="42">
        <f ca="1">ROUND(_xlfn.NORM.INV(AC144,'Inputs and Outputs'!C$19,'Inputs and Outputs'!C$20),0)</f>
        <v>112</v>
      </c>
      <c r="AE144" s="42">
        <v>103</v>
      </c>
      <c r="AF144" s="42">
        <f t="shared" ca="1" si="26"/>
        <v>103</v>
      </c>
      <c r="AG144" s="42">
        <f ca="1">IF(AF144&gt;'Inputs and Outputs'!C$7,AF144-'Inputs and Outputs'!C$7,0)</f>
        <v>3</v>
      </c>
      <c r="AH144" s="43">
        <f ca="1">(AF144*'Inputs and Outputs'!C$8)-(AG144*'Inputs and Outputs'!C$10)</f>
        <v>3520</v>
      </c>
    </row>
    <row r="145" spans="1:34" x14ac:dyDescent="0.35">
      <c r="A145" s="44">
        <v>144</v>
      </c>
      <c r="B145" s="42" t="s">
        <v>24</v>
      </c>
      <c r="C145" s="42">
        <f t="shared" ca="1" si="18"/>
        <v>0.15021192129967076</v>
      </c>
      <c r="D145" s="42">
        <f ca="1">VLOOKUP(C145,'Inputs and Outputs'!B$24:C$33,2,TRUE)</f>
        <v>0</v>
      </c>
      <c r="E145" s="42">
        <f t="shared" ca="1" si="19"/>
        <v>0.45197503815423923</v>
      </c>
      <c r="F145" s="42">
        <f ca="1">ROUND(_xlfn.NORM.INV(E145,'Inputs and Outputs'!C$15,'Inputs and Outputs'!C$16),0)</f>
        <v>100</v>
      </c>
      <c r="G145" s="42">
        <v>103</v>
      </c>
      <c r="H145" s="42">
        <f t="shared" ca="1" si="20"/>
        <v>100</v>
      </c>
      <c r="I145" s="42">
        <f ca="1">IF(H145&gt;'Inputs and Outputs'!C$7,H145-'Inputs and Outputs'!C$7,0)</f>
        <v>0</v>
      </c>
      <c r="J145" s="43">
        <f ca="1">(H145*'Inputs and Outputs'!C$8)-(I145*'Inputs and Outputs'!C$9)</f>
        <v>4000</v>
      </c>
      <c r="M145" s="44">
        <v>144</v>
      </c>
      <c r="N145" s="42" t="s">
        <v>26</v>
      </c>
      <c r="O145" s="42">
        <f t="shared" ca="1" si="21"/>
        <v>0.26840667747828395</v>
      </c>
      <c r="P145" s="42">
        <f ca="1">VLOOKUP(O145,'Inputs and Outputs'!B$24:C$33,2)</f>
        <v>1</v>
      </c>
      <c r="Q145" s="42">
        <f t="shared" ca="1" si="22"/>
        <v>0.50771555456939843</v>
      </c>
      <c r="R145" s="42">
        <f ca="1">ROUND(_xlfn.NORM.INV(Q145,'Inputs and Outputs'!C$17,'Inputs and Outputs'!C$18),0)</f>
        <v>103</v>
      </c>
      <c r="S145" s="42">
        <v>103</v>
      </c>
      <c r="T145" s="42">
        <f t="shared" ca="1" si="23"/>
        <v>103</v>
      </c>
      <c r="U145" s="42">
        <f ca="1">IF(T145&gt;'Inputs and Outputs'!C$7,T145-'Inputs and Outputs'!C$7,0)</f>
        <v>3</v>
      </c>
      <c r="V145" s="43">
        <f ca="1">(T145*'Inputs and Outputs'!C$8)-(U145*'Inputs and Outputs'!C$9)</f>
        <v>4045</v>
      </c>
      <c r="Y145" s="44">
        <v>144</v>
      </c>
      <c r="Z145" s="42" t="s">
        <v>29</v>
      </c>
      <c r="AA145" s="42">
        <f t="shared" ca="1" si="24"/>
        <v>6.5060793354247859E-2</v>
      </c>
      <c r="AB145" s="42">
        <f ca="1">VLOOKUP(AA145,'Inputs and Outputs'!B$24:C$33,2,TRUE)</f>
        <v>0</v>
      </c>
      <c r="AC145" s="42">
        <f t="shared" ca="1" si="25"/>
        <v>4.3496902554880257E-2</v>
      </c>
      <c r="AD145" s="42">
        <f ca="1">ROUND(_xlfn.NORM.INV(AC145,'Inputs and Outputs'!C$19,'Inputs and Outputs'!C$20),0)</f>
        <v>96</v>
      </c>
      <c r="AE145" s="42">
        <v>103</v>
      </c>
      <c r="AF145" s="42">
        <f t="shared" ca="1" si="26"/>
        <v>96</v>
      </c>
      <c r="AG145" s="42">
        <f ca="1">IF(AF145&gt;'Inputs and Outputs'!C$7,AF145-'Inputs and Outputs'!C$7,0)</f>
        <v>0</v>
      </c>
      <c r="AH145" s="43">
        <f ca="1">(AF145*'Inputs and Outputs'!C$8)-(AG145*'Inputs and Outputs'!C$10)</f>
        <v>3840</v>
      </c>
    </row>
    <row r="146" spans="1:34" x14ac:dyDescent="0.35">
      <c r="A146" s="44">
        <v>145</v>
      </c>
      <c r="B146" s="42" t="s">
        <v>24</v>
      </c>
      <c r="C146" s="42">
        <f t="shared" ca="1" si="18"/>
        <v>0.51314245734003805</v>
      </c>
      <c r="D146" s="42">
        <f ca="1">VLOOKUP(C146,'Inputs and Outputs'!B$24:C$33,2,TRUE)</f>
        <v>2</v>
      </c>
      <c r="E146" s="42">
        <f t="shared" ca="1" si="19"/>
        <v>0.56382860130128065</v>
      </c>
      <c r="F146" s="42">
        <f ca="1">ROUND(_xlfn.NORM.INV(E146,'Inputs and Outputs'!C$15,'Inputs and Outputs'!C$16),0)</f>
        <v>102</v>
      </c>
      <c r="G146" s="42">
        <v>103</v>
      </c>
      <c r="H146" s="42">
        <f t="shared" ca="1" si="20"/>
        <v>102</v>
      </c>
      <c r="I146" s="42">
        <f ca="1">IF(H146&gt;'Inputs and Outputs'!C$7,H146-'Inputs and Outputs'!C$7,0)</f>
        <v>2</v>
      </c>
      <c r="J146" s="43">
        <f ca="1">(H146*'Inputs and Outputs'!C$8)-(I146*'Inputs and Outputs'!C$9)</f>
        <v>4030</v>
      </c>
      <c r="M146" s="44">
        <v>145</v>
      </c>
      <c r="N146" s="42" t="s">
        <v>26</v>
      </c>
      <c r="O146" s="42">
        <f t="shared" ca="1" si="21"/>
        <v>0.22644087377842603</v>
      </c>
      <c r="P146" s="42">
        <f ca="1">VLOOKUP(O146,'Inputs and Outputs'!B$24:C$33,2)</f>
        <v>1</v>
      </c>
      <c r="Q146" s="42">
        <f t="shared" ca="1" si="22"/>
        <v>0.68873796055148873</v>
      </c>
      <c r="R146" s="42">
        <f ca="1">ROUND(_xlfn.NORM.INV(Q146,'Inputs and Outputs'!C$17,'Inputs and Outputs'!C$18),0)</f>
        <v>105</v>
      </c>
      <c r="S146" s="42">
        <v>103</v>
      </c>
      <c r="T146" s="42">
        <f t="shared" ca="1" si="23"/>
        <v>103</v>
      </c>
      <c r="U146" s="42">
        <f ca="1">IF(T146&gt;'Inputs and Outputs'!C$7,T146-'Inputs and Outputs'!C$7,0)</f>
        <v>3</v>
      </c>
      <c r="V146" s="43">
        <f ca="1">(T146*'Inputs and Outputs'!C$8)-(U146*'Inputs and Outputs'!C$9)</f>
        <v>4045</v>
      </c>
      <c r="Y146" s="44">
        <v>145</v>
      </c>
      <c r="Z146" s="42" t="s">
        <v>29</v>
      </c>
      <c r="AA146" s="42">
        <f t="shared" ca="1" si="24"/>
        <v>0.17709176423176676</v>
      </c>
      <c r="AB146" s="42">
        <f ca="1">VLOOKUP(AA146,'Inputs and Outputs'!B$24:C$33,2,TRUE)</f>
        <v>1</v>
      </c>
      <c r="AC146" s="42">
        <f t="shared" ca="1" si="25"/>
        <v>0.4468986037627819</v>
      </c>
      <c r="AD146" s="42">
        <f ca="1">ROUND(_xlfn.NORM.INV(AC146,'Inputs and Outputs'!C$19,'Inputs and Outputs'!C$20),0)</f>
        <v>104</v>
      </c>
      <c r="AE146" s="42">
        <v>103</v>
      </c>
      <c r="AF146" s="42">
        <f t="shared" ca="1" si="26"/>
        <v>103</v>
      </c>
      <c r="AG146" s="42">
        <f ca="1">IF(AF146&gt;'Inputs and Outputs'!C$7,AF146-'Inputs and Outputs'!C$7,0)</f>
        <v>3</v>
      </c>
      <c r="AH146" s="43">
        <f ca="1">(AF146*'Inputs and Outputs'!C$8)-(AG146*'Inputs and Outputs'!C$10)</f>
        <v>3520</v>
      </c>
    </row>
    <row r="147" spans="1:34" x14ac:dyDescent="0.35">
      <c r="A147" s="44">
        <v>146</v>
      </c>
      <c r="B147" s="42" t="s">
        <v>24</v>
      </c>
      <c r="C147" s="42">
        <f t="shared" ca="1" si="18"/>
        <v>0.60829802578584025</v>
      </c>
      <c r="D147" s="42">
        <f ca="1">VLOOKUP(C147,'Inputs and Outputs'!B$24:C$33,2,TRUE)</f>
        <v>3</v>
      </c>
      <c r="E147" s="42">
        <f t="shared" ca="1" si="19"/>
        <v>0.72676873858653879</v>
      </c>
      <c r="F147" s="42">
        <f ca="1">ROUND(_xlfn.NORM.INV(E147,'Inputs and Outputs'!C$15,'Inputs and Outputs'!C$16),0)</f>
        <v>105</v>
      </c>
      <c r="G147" s="42">
        <v>103</v>
      </c>
      <c r="H147" s="42">
        <f t="shared" ca="1" si="20"/>
        <v>103</v>
      </c>
      <c r="I147" s="42">
        <f ca="1">IF(H147&gt;'Inputs and Outputs'!C$7,H147-'Inputs and Outputs'!C$7,0)</f>
        <v>3</v>
      </c>
      <c r="J147" s="43">
        <f ca="1">(H147*'Inputs and Outputs'!C$8)-(I147*'Inputs and Outputs'!C$9)</f>
        <v>4045</v>
      </c>
      <c r="M147" s="44">
        <v>146</v>
      </c>
      <c r="N147" s="42" t="s">
        <v>26</v>
      </c>
      <c r="O147" s="42">
        <f t="shared" ca="1" si="21"/>
        <v>0.66849353658753674</v>
      </c>
      <c r="P147" s="42">
        <f ca="1">VLOOKUP(O147,'Inputs and Outputs'!B$24:C$33,2)</f>
        <v>3</v>
      </c>
      <c r="Q147" s="42">
        <f t="shared" ca="1" si="22"/>
        <v>0.43714117119975848</v>
      </c>
      <c r="R147" s="42">
        <f ca="1">ROUND(_xlfn.NORM.INV(Q147,'Inputs and Outputs'!C$17,'Inputs and Outputs'!C$18),0)</f>
        <v>102</v>
      </c>
      <c r="S147" s="42">
        <v>103</v>
      </c>
      <c r="T147" s="42">
        <f t="shared" ca="1" si="23"/>
        <v>102</v>
      </c>
      <c r="U147" s="42">
        <f ca="1">IF(T147&gt;'Inputs and Outputs'!C$7,T147-'Inputs and Outputs'!C$7,0)</f>
        <v>2</v>
      </c>
      <c r="V147" s="43">
        <f ca="1">(T147*'Inputs and Outputs'!C$8)-(U147*'Inputs and Outputs'!C$9)</f>
        <v>4030</v>
      </c>
      <c r="Y147" s="44">
        <v>146</v>
      </c>
      <c r="Z147" s="42" t="s">
        <v>29</v>
      </c>
      <c r="AA147" s="42">
        <f t="shared" ca="1" si="24"/>
        <v>0.44560782971088486</v>
      </c>
      <c r="AB147" s="42">
        <f ca="1">VLOOKUP(AA147,'Inputs and Outputs'!B$24:C$33,2,TRUE)</f>
        <v>2</v>
      </c>
      <c r="AC147" s="42">
        <f t="shared" ca="1" si="25"/>
        <v>0.46728666951656284</v>
      </c>
      <c r="AD147" s="42">
        <f ca="1">ROUND(_xlfn.NORM.INV(AC147,'Inputs and Outputs'!C$19,'Inputs and Outputs'!C$20),0)</f>
        <v>105</v>
      </c>
      <c r="AE147" s="42">
        <v>103</v>
      </c>
      <c r="AF147" s="42">
        <f t="shared" ca="1" si="26"/>
        <v>103</v>
      </c>
      <c r="AG147" s="42">
        <f ca="1">IF(AF147&gt;'Inputs and Outputs'!C$7,AF147-'Inputs and Outputs'!C$7,0)</f>
        <v>3</v>
      </c>
      <c r="AH147" s="43">
        <f ca="1">(AF147*'Inputs and Outputs'!C$8)-(AG147*'Inputs and Outputs'!C$10)</f>
        <v>3520</v>
      </c>
    </row>
    <row r="148" spans="1:34" x14ac:dyDescent="0.35">
      <c r="A148" s="44">
        <v>147</v>
      </c>
      <c r="B148" s="42" t="s">
        <v>24</v>
      </c>
      <c r="C148" s="42">
        <f t="shared" ca="1" si="18"/>
        <v>7.5802136497217787E-2</v>
      </c>
      <c r="D148" s="42">
        <f ca="1">VLOOKUP(C148,'Inputs and Outputs'!B$24:C$33,2,TRUE)</f>
        <v>0</v>
      </c>
      <c r="E148" s="42">
        <f t="shared" ca="1" si="19"/>
        <v>0.69867206571750506</v>
      </c>
      <c r="F148" s="42">
        <f ca="1">ROUND(_xlfn.NORM.INV(E148,'Inputs and Outputs'!C$15,'Inputs and Outputs'!C$16),0)</f>
        <v>104</v>
      </c>
      <c r="G148" s="42">
        <v>103</v>
      </c>
      <c r="H148" s="42">
        <f t="shared" ca="1" si="20"/>
        <v>103</v>
      </c>
      <c r="I148" s="42">
        <f ca="1">IF(H148&gt;'Inputs and Outputs'!C$7,H148-'Inputs and Outputs'!C$7,0)</f>
        <v>3</v>
      </c>
      <c r="J148" s="43">
        <f ca="1">(H148*'Inputs and Outputs'!C$8)-(I148*'Inputs and Outputs'!C$9)</f>
        <v>4045</v>
      </c>
      <c r="M148" s="44">
        <v>147</v>
      </c>
      <c r="N148" s="42" t="s">
        <v>26</v>
      </c>
      <c r="O148" s="42">
        <f t="shared" ca="1" si="21"/>
        <v>0.65725413931886434</v>
      </c>
      <c r="P148" s="42">
        <f ca="1">VLOOKUP(O148,'Inputs and Outputs'!B$24:C$33,2)</f>
        <v>3</v>
      </c>
      <c r="Q148" s="42">
        <f t="shared" ca="1" si="22"/>
        <v>0.1815299789336231</v>
      </c>
      <c r="R148" s="42">
        <f ca="1">ROUND(_xlfn.NORM.INV(Q148,'Inputs and Outputs'!C$17,'Inputs and Outputs'!C$18),0)</f>
        <v>98</v>
      </c>
      <c r="S148" s="42">
        <v>103</v>
      </c>
      <c r="T148" s="42">
        <f t="shared" ca="1" si="23"/>
        <v>98</v>
      </c>
      <c r="U148" s="42">
        <f ca="1">IF(T148&gt;'Inputs and Outputs'!C$7,T148-'Inputs and Outputs'!C$7,0)</f>
        <v>0</v>
      </c>
      <c r="V148" s="43">
        <f ca="1">(T148*'Inputs and Outputs'!C$8)-(U148*'Inputs and Outputs'!C$9)</f>
        <v>3920</v>
      </c>
      <c r="Y148" s="44">
        <v>147</v>
      </c>
      <c r="Z148" s="42" t="s">
        <v>29</v>
      </c>
      <c r="AA148" s="42">
        <f t="shared" ca="1" si="24"/>
        <v>4.0012168267565262E-2</v>
      </c>
      <c r="AB148" s="42">
        <f ca="1">VLOOKUP(AA148,'Inputs and Outputs'!B$24:C$33,2,TRUE)</f>
        <v>0</v>
      </c>
      <c r="AC148" s="42">
        <f t="shared" ca="1" si="25"/>
        <v>0.64666786842407475</v>
      </c>
      <c r="AD148" s="42">
        <f ca="1">ROUND(_xlfn.NORM.INV(AC148,'Inputs and Outputs'!C$19,'Inputs and Outputs'!C$20),0)</f>
        <v>107</v>
      </c>
      <c r="AE148" s="42">
        <v>103</v>
      </c>
      <c r="AF148" s="42">
        <f t="shared" ca="1" si="26"/>
        <v>103</v>
      </c>
      <c r="AG148" s="42">
        <f ca="1">IF(AF148&gt;'Inputs and Outputs'!C$7,AF148-'Inputs and Outputs'!C$7,0)</f>
        <v>3</v>
      </c>
      <c r="AH148" s="43">
        <f ca="1">(AF148*'Inputs and Outputs'!C$8)-(AG148*'Inputs and Outputs'!C$10)</f>
        <v>3520</v>
      </c>
    </row>
    <row r="149" spans="1:34" x14ac:dyDescent="0.35">
      <c r="A149" s="44">
        <v>148</v>
      </c>
      <c r="B149" s="42" t="s">
        <v>24</v>
      </c>
      <c r="C149" s="42">
        <f t="shared" ca="1" si="18"/>
        <v>0.31582750836271212</v>
      </c>
      <c r="D149" s="42">
        <f ca="1">VLOOKUP(C149,'Inputs and Outputs'!B$24:C$33,2,TRUE)</f>
        <v>1</v>
      </c>
      <c r="E149" s="42">
        <f t="shared" ca="1" si="19"/>
        <v>6.5923626705903238E-2</v>
      </c>
      <c r="F149" s="42">
        <f ca="1">ROUND(_xlfn.NORM.INV(E149,'Inputs and Outputs'!C$15,'Inputs and Outputs'!C$16),0)</f>
        <v>92</v>
      </c>
      <c r="G149" s="42">
        <v>103</v>
      </c>
      <c r="H149" s="42">
        <f t="shared" ca="1" si="20"/>
        <v>92</v>
      </c>
      <c r="I149" s="42">
        <f ca="1">IF(H149&gt;'Inputs and Outputs'!C$7,H149-'Inputs and Outputs'!C$7,0)</f>
        <v>0</v>
      </c>
      <c r="J149" s="43">
        <f ca="1">(H149*'Inputs and Outputs'!C$8)-(I149*'Inputs and Outputs'!C$9)</f>
        <v>3680</v>
      </c>
      <c r="M149" s="44">
        <v>148</v>
      </c>
      <c r="N149" s="42" t="s">
        <v>26</v>
      </c>
      <c r="O149" s="42">
        <f t="shared" ca="1" si="21"/>
        <v>0.99418944706165835</v>
      </c>
      <c r="P149" s="42">
        <f ca="1">VLOOKUP(O149,'Inputs and Outputs'!B$24:C$33,2)</f>
        <v>8</v>
      </c>
      <c r="Q149" s="42">
        <f t="shared" ca="1" si="22"/>
        <v>0.60396496545616785</v>
      </c>
      <c r="R149" s="42">
        <f ca="1">ROUND(_xlfn.NORM.INV(Q149,'Inputs and Outputs'!C$17,'Inputs and Outputs'!C$18),0)</f>
        <v>104</v>
      </c>
      <c r="S149" s="42">
        <v>103</v>
      </c>
      <c r="T149" s="42">
        <f t="shared" ca="1" si="23"/>
        <v>103</v>
      </c>
      <c r="U149" s="42">
        <f ca="1">IF(T149&gt;'Inputs and Outputs'!C$7,T149-'Inputs and Outputs'!C$7,0)</f>
        <v>3</v>
      </c>
      <c r="V149" s="43">
        <f ca="1">(T149*'Inputs and Outputs'!C$8)-(U149*'Inputs and Outputs'!C$9)</f>
        <v>4045</v>
      </c>
      <c r="Y149" s="44">
        <v>148</v>
      </c>
      <c r="Z149" s="42" t="s">
        <v>29</v>
      </c>
      <c r="AA149" s="42">
        <f t="shared" ca="1" si="24"/>
        <v>0.84465956376596929</v>
      </c>
      <c r="AB149" s="42">
        <f ca="1">VLOOKUP(AA149,'Inputs and Outputs'!B$24:C$33,2,TRUE)</f>
        <v>4</v>
      </c>
      <c r="AC149" s="42">
        <f t="shared" ca="1" si="25"/>
        <v>0.86473332626167743</v>
      </c>
      <c r="AD149" s="42">
        <f ca="1">ROUND(_xlfn.NORM.INV(AC149,'Inputs and Outputs'!C$19,'Inputs and Outputs'!C$20),0)</f>
        <v>111</v>
      </c>
      <c r="AE149" s="42">
        <v>103</v>
      </c>
      <c r="AF149" s="42">
        <f t="shared" ca="1" si="26"/>
        <v>103</v>
      </c>
      <c r="AG149" s="42">
        <f ca="1">IF(AF149&gt;'Inputs and Outputs'!C$7,AF149-'Inputs and Outputs'!C$7,0)</f>
        <v>3</v>
      </c>
      <c r="AH149" s="43">
        <f ca="1">(AF149*'Inputs and Outputs'!C$8)-(AG149*'Inputs and Outputs'!C$10)</f>
        <v>3520</v>
      </c>
    </row>
    <row r="150" spans="1:34" x14ac:dyDescent="0.35">
      <c r="A150" s="44">
        <v>149</v>
      </c>
      <c r="B150" s="42" t="s">
        <v>24</v>
      </c>
      <c r="C150" s="42">
        <f t="shared" ca="1" si="18"/>
        <v>0.85760575631848746</v>
      </c>
      <c r="D150" s="42">
        <f ca="1">VLOOKUP(C150,'Inputs and Outputs'!B$24:C$33,2,TRUE)</f>
        <v>4</v>
      </c>
      <c r="E150" s="42">
        <f t="shared" ca="1" si="19"/>
        <v>0.97453099057335568</v>
      </c>
      <c r="F150" s="42">
        <f ca="1">ROUND(_xlfn.NORM.INV(E150,'Inputs and Outputs'!C$15,'Inputs and Outputs'!C$16),0)</f>
        <v>113</v>
      </c>
      <c r="G150" s="42">
        <v>103</v>
      </c>
      <c r="H150" s="42">
        <f t="shared" ca="1" si="20"/>
        <v>103</v>
      </c>
      <c r="I150" s="42">
        <f ca="1">IF(H150&gt;'Inputs and Outputs'!C$7,H150-'Inputs and Outputs'!C$7,0)</f>
        <v>3</v>
      </c>
      <c r="J150" s="43">
        <f ca="1">(H150*'Inputs and Outputs'!C$8)-(I150*'Inputs and Outputs'!C$9)</f>
        <v>4045</v>
      </c>
      <c r="M150" s="44">
        <v>149</v>
      </c>
      <c r="N150" s="42" t="s">
        <v>26</v>
      </c>
      <c r="O150" s="42">
        <f t="shared" ca="1" si="21"/>
        <v>0.59239411840070677</v>
      </c>
      <c r="P150" s="42">
        <f ca="1">VLOOKUP(O150,'Inputs and Outputs'!B$24:C$33,2)</f>
        <v>2</v>
      </c>
      <c r="Q150" s="42">
        <f t="shared" ca="1" si="22"/>
        <v>4.7909685153270209E-2</v>
      </c>
      <c r="R150" s="42">
        <f ca="1">ROUND(_xlfn.NORM.INV(Q150,'Inputs and Outputs'!C$17,'Inputs and Outputs'!C$18),0)</f>
        <v>95</v>
      </c>
      <c r="S150" s="42">
        <v>103</v>
      </c>
      <c r="T150" s="42">
        <f t="shared" ca="1" si="23"/>
        <v>95</v>
      </c>
      <c r="U150" s="42">
        <f ca="1">IF(T150&gt;'Inputs and Outputs'!C$7,T150-'Inputs and Outputs'!C$7,0)</f>
        <v>0</v>
      </c>
      <c r="V150" s="43">
        <f ca="1">(T150*'Inputs and Outputs'!C$8)-(U150*'Inputs and Outputs'!C$9)</f>
        <v>3800</v>
      </c>
      <c r="Y150" s="44">
        <v>149</v>
      </c>
      <c r="Z150" s="42" t="s">
        <v>29</v>
      </c>
      <c r="AA150" s="42">
        <f t="shared" ca="1" si="24"/>
        <v>0.64236774134676811</v>
      </c>
      <c r="AB150" s="42">
        <f ca="1">VLOOKUP(AA150,'Inputs and Outputs'!B$24:C$33,2,TRUE)</f>
        <v>3</v>
      </c>
      <c r="AC150" s="42">
        <f t="shared" ca="1" si="25"/>
        <v>0.25885368585101542</v>
      </c>
      <c r="AD150" s="42">
        <f ca="1">ROUND(_xlfn.NORM.INV(AC150,'Inputs and Outputs'!C$19,'Inputs and Outputs'!C$20),0)</f>
        <v>102</v>
      </c>
      <c r="AE150" s="42">
        <v>103</v>
      </c>
      <c r="AF150" s="42">
        <f t="shared" ca="1" si="26"/>
        <v>102</v>
      </c>
      <c r="AG150" s="42">
        <f ca="1">IF(AF150&gt;'Inputs and Outputs'!C$7,AF150-'Inputs and Outputs'!C$7,0)</f>
        <v>2</v>
      </c>
      <c r="AH150" s="43">
        <f ca="1">(AF150*'Inputs and Outputs'!C$8)-(AG150*'Inputs and Outputs'!C$10)</f>
        <v>3680</v>
      </c>
    </row>
    <row r="151" spans="1:34" x14ac:dyDescent="0.35">
      <c r="A151" s="44">
        <v>150</v>
      </c>
      <c r="B151" s="42" t="s">
        <v>24</v>
      </c>
      <c r="C151" s="42">
        <f t="shared" ca="1" si="18"/>
        <v>0.75778736978990857</v>
      </c>
      <c r="D151" s="42">
        <f ca="1">VLOOKUP(C151,'Inputs and Outputs'!B$24:C$33,2,TRUE)</f>
        <v>4</v>
      </c>
      <c r="E151" s="42">
        <f t="shared" ca="1" si="19"/>
        <v>0.57803249654475242</v>
      </c>
      <c r="F151" s="42">
        <f ca="1">ROUND(_xlfn.NORM.INV(E151,'Inputs and Outputs'!C$15,'Inputs and Outputs'!C$16),0)</f>
        <v>102</v>
      </c>
      <c r="G151" s="42">
        <v>103</v>
      </c>
      <c r="H151" s="42">
        <f t="shared" ca="1" si="20"/>
        <v>102</v>
      </c>
      <c r="I151" s="42">
        <f ca="1">IF(H151&gt;'Inputs and Outputs'!C$7,H151-'Inputs and Outputs'!C$7,0)</f>
        <v>2</v>
      </c>
      <c r="J151" s="43">
        <f ca="1">(H151*'Inputs and Outputs'!C$8)-(I151*'Inputs and Outputs'!C$9)</f>
        <v>4030</v>
      </c>
      <c r="M151" s="44">
        <v>150</v>
      </c>
      <c r="N151" s="42" t="s">
        <v>26</v>
      </c>
      <c r="O151" s="42">
        <f t="shared" ca="1" si="21"/>
        <v>0.36429432484597313</v>
      </c>
      <c r="P151" s="42">
        <f ca="1">VLOOKUP(O151,'Inputs and Outputs'!B$24:C$33,2)</f>
        <v>1</v>
      </c>
      <c r="Q151" s="42">
        <f t="shared" ca="1" si="22"/>
        <v>0.10910924336761552</v>
      </c>
      <c r="R151" s="42">
        <f ca="1">ROUND(_xlfn.NORM.INV(Q151,'Inputs and Outputs'!C$17,'Inputs and Outputs'!C$18),0)</f>
        <v>97</v>
      </c>
      <c r="S151" s="42">
        <v>103</v>
      </c>
      <c r="T151" s="42">
        <f t="shared" ca="1" si="23"/>
        <v>97</v>
      </c>
      <c r="U151" s="42">
        <f ca="1">IF(T151&gt;'Inputs and Outputs'!C$7,T151-'Inputs and Outputs'!C$7,0)</f>
        <v>0</v>
      </c>
      <c r="V151" s="43">
        <f ca="1">(T151*'Inputs and Outputs'!C$8)-(U151*'Inputs and Outputs'!C$9)</f>
        <v>3880</v>
      </c>
      <c r="Y151" s="44">
        <v>150</v>
      </c>
      <c r="Z151" s="42" t="s">
        <v>29</v>
      </c>
      <c r="AA151" s="42">
        <f t="shared" ca="1" si="24"/>
        <v>0.82478921041252384</v>
      </c>
      <c r="AB151" s="42">
        <f ca="1">VLOOKUP(AA151,'Inputs and Outputs'!B$24:C$33,2,TRUE)</f>
        <v>4</v>
      </c>
      <c r="AC151" s="42">
        <f t="shared" ca="1" si="25"/>
        <v>9.6511927062572833E-2</v>
      </c>
      <c r="AD151" s="42">
        <f ca="1">ROUND(_xlfn.NORM.INV(AC151,'Inputs and Outputs'!C$19,'Inputs and Outputs'!C$20),0)</f>
        <v>98</v>
      </c>
      <c r="AE151" s="42">
        <v>103</v>
      </c>
      <c r="AF151" s="42">
        <f t="shared" ca="1" si="26"/>
        <v>98</v>
      </c>
      <c r="AG151" s="42">
        <f ca="1">IF(AF151&gt;'Inputs and Outputs'!C$7,AF151-'Inputs and Outputs'!C$7,0)</f>
        <v>0</v>
      </c>
      <c r="AH151" s="43">
        <f ca="1">(AF151*'Inputs and Outputs'!C$8)-(AG151*'Inputs and Outputs'!C$10)</f>
        <v>3920</v>
      </c>
    </row>
    <row r="152" spans="1:34" x14ac:dyDescent="0.35">
      <c r="A152" s="44">
        <v>151</v>
      </c>
      <c r="B152" s="42" t="s">
        <v>24</v>
      </c>
      <c r="C152" s="42">
        <f t="shared" ca="1" si="18"/>
        <v>0.15886745841129912</v>
      </c>
      <c r="D152" s="42">
        <f ca="1">VLOOKUP(C152,'Inputs and Outputs'!B$24:C$33,2,TRUE)</f>
        <v>0</v>
      </c>
      <c r="E152" s="42">
        <f t="shared" ca="1" si="19"/>
        <v>0.94540488629522323</v>
      </c>
      <c r="F152" s="42">
        <f ca="1">ROUND(_xlfn.NORM.INV(E152,'Inputs and Outputs'!C$15,'Inputs and Outputs'!C$16),0)</f>
        <v>111</v>
      </c>
      <c r="G152" s="42">
        <v>103</v>
      </c>
      <c r="H152" s="42">
        <f t="shared" ca="1" si="20"/>
        <v>103</v>
      </c>
      <c r="I152" s="42">
        <f ca="1">IF(H152&gt;'Inputs and Outputs'!C$7,H152-'Inputs and Outputs'!C$7,0)</f>
        <v>3</v>
      </c>
      <c r="J152" s="43">
        <f ca="1">(H152*'Inputs and Outputs'!C$8)-(I152*'Inputs and Outputs'!C$9)</f>
        <v>4045</v>
      </c>
      <c r="M152" s="44">
        <v>151</v>
      </c>
      <c r="N152" s="42" t="s">
        <v>26</v>
      </c>
      <c r="O152" s="42">
        <f t="shared" ca="1" si="21"/>
        <v>0.68384116606667977</v>
      </c>
      <c r="P152" s="42">
        <f ca="1">VLOOKUP(O152,'Inputs and Outputs'!B$24:C$33,2)</f>
        <v>3</v>
      </c>
      <c r="Q152" s="42">
        <f t="shared" ca="1" si="22"/>
        <v>0.47663779592971056</v>
      </c>
      <c r="R152" s="42">
        <f ca="1">ROUND(_xlfn.NORM.INV(Q152,'Inputs and Outputs'!C$17,'Inputs and Outputs'!C$18),0)</f>
        <v>103</v>
      </c>
      <c r="S152" s="42">
        <v>103</v>
      </c>
      <c r="T152" s="42">
        <f t="shared" ca="1" si="23"/>
        <v>103</v>
      </c>
      <c r="U152" s="42">
        <f ca="1">IF(T152&gt;'Inputs and Outputs'!C$7,T152-'Inputs and Outputs'!C$7,0)</f>
        <v>3</v>
      </c>
      <c r="V152" s="43">
        <f ca="1">(T152*'Inputs and Outputs'!C$8)-(U152*'Inputs and Outputs'!C$9)</f>
        <v>4045</v>
      </c>
      <c r="Y152" s="44">
        <v>151</v>
      </c>
      <c r="Z152" s="42" t="s">
        <v>29</v>
      </c>
      <c r="AA152" s="42">
        <f t="shared" ca="1" si="24"/>
        <v>0.37968669858376392</v>
      </c>
      <c r="AB152" s="42">
        <f ca="1">VLOOKUP(AA152,'Inputs and Outputs'!B$24:C$33,2,TRUE)</f>
        <v>1</v>
      </c>
      <c r="AC152" s="42">
        <f t="shared" ca="1" si="25"/>
        <v>0.44656658476632216</v>
      </c>
      <c r="AD152" s="42">
        <f ca="1">ROUND(_xlfn.NORM.INV(AC152,'Inputs and Outputs'!C$19,'Inputs and Outputs'!C$20),0)</f>
        <v>104</v>
      </c>
      <c r="AE152" s="42">
        <v>103</v>
      </c>
      <c r="AF152" s="42">
        <f t="shared" ca="1" si="26"/>
        <v>103</v>
      </c>
      <c r="AG152" s="42">
        <f ca="1">IF(AF152&gt;'Inputs and Outputs'!C$7,AF152-'Inputs and Outputs'!C$7,0)</f>
        <v>3</v>
      </c>
      <c r="AH152" s="43">
        <f ca="1">(AF152*'Inputs and Outputs'!C$8)-(AG152*'Inputs and Outputs'!C$10)</f>
        <v>3520</v>
      </c>
    </row>
    <row r="153" spans="1:34" x14ac:dyDescent="0.35">
      <c r="A153" s="44">
        <v>152</v>
      </c>
      <c r="B153" s="42" t="s">
        <v>24</v>
      </c>
      <c r="C153" s="42">
        <f t="shared" ca="1" si="18"/>
        <v>1.7428589778251125E-2</v>
      </c>
      <c r="D153" s="42">
        <f ca="1">VLOOKUP(C153,'Inputs and Outputs'!B$24:C$33,2,TRUE)</f>
        <v>0</v>
      </c>
      <c r="E153" s="42">
        <f t="shared" ca="1" si="19"/>
        <v>0.70137048338468433</v>
      </c>
      <c r="F153" s="42">
        <f ca="1">ROUND(_xlfn.NORM.INV(E153,'Inputs and Outputs'!C$15,'Inputs and Outputs'!C$16),0)</f>
        <v>104</v>
      </c>
      <c r="G153" s="42">
        <v>103</v>
      </c>
      <c r="H153" s="42">
        <f t="shared" ca="1" si="20"/>
        <v>103</v>
      </c>
      <c r="I153" s="42">
        <f ca="1">IF(H153&gt;'Inputs and Outputs'!C$7,H153-'Inputs and Outputs'!C$7,0)</f>
        <v>3</v>
      </c>
      <c r="J153" s="43">
        <f ca="1">(H153*'Inputs and Outputs'!C$8)-(I153*'Inputs and Outputs'!C$9)</f>
        <v>4045</v>
      </c>
      <c r="M153" s="44">
        <v>152</v>
      </c>
      <c r="N153" s="42" t="s">
        <v>26</v>
      </c>
      <c r="O153" s="42">
        <f t="shared" ca="1" si="21"/>
        <v>0.4571679353933098</v>
      </c>
      <c r="P153" s="42">
        <f ca="1">VLOOKUP(O153,'Inputs and Outputs'!B$24:C$33,2)</f>
        <v>2</v>
      </c>
      <c r="Q153" s="42">
        <f t="shared" ca="1" si="22"/>
        <v>0.54873661302963062</v>
      </c>
      <c r="R153" s="42">
        <f ca="1">ROUND(_xlfn.NORM.INV(Q153,'Inputs and Outputs'!C$17,'Inputs and Outputs'!C$18),0)</f>
        <v>104</v>
      </c>
      <c r="S153" s="42">
        <v>103</v>
      </c>
      <c r="T153" s="42">
        <f t="shared" ca="1" si="23"/>
        <v>103</v>
      </c>
      <c r="U153" s="42">
        <f ca="1">IF(T153&gt;'Inputs and Outputs'!C$7,T153-'Inputs and Outputs'!C$7,0)</f>
        <v>3</v>
      </c>
      <c r="V153" s="43">
        <f ca="1">(T153*'Inputs and Outputs'!C$8)-(U153*'Inputs and Outputs'!C$9)</f>
        <v>4045</v>
      </c>
      <c r="Y153" s="44">
        <v>152</v>
      </c>
      <c r="Z153" s="42" t="s">
        <v>29</v>
      </c>
      <c r="AA153" s="42">
        <f t="shared" ca="1" si="24"/>
        <v>6.1683966311061766E-2</v>
      </c>
      <c r="AB153" s="42">
        <f ca="1">VLOOKUP(AA153,'Inputs and Outputs'!B$24:C$33,2,TRUE)</f>
        <v>0</v>
      </c>
      <c r="AC153" s="42">
        <f t="shared" ca="1" si="25"/>
        <v>0.64227199912035049</v>
      </c>
      <c r="AD153" s="42">
        <f ca="1">ROUND(_xlfn.NORM.INV(AC153,'Inputs and Outputs'!C$19,'Inputs and Outputs'!C$20),0)</f>
        <v>107</v>
      </c>
      <c r="AE153" s="42">
        <v>103</v>
      </c>
      <c r="AF153" s="42">
        <f t="shared" ca="1" si="26"/>
        <v>103</v>
      </c>
      <c r="AG153" s="42">
        <f ca="1">IF(AF153&gt;'Inputs and Outputs'!C$7,AF153-'Inputs and Outputs'!C$7,0)</f>
        <v>3</v>
      </c>
      <c r="AH153" s="43">
        <f ca="1">(AF153*'Inputs and Outputs'!C$8)-(AG153*'Inputs and Outputs'!C$10)</f>
        <v>3520</v>
      </c>
    </row>
    <row r="154" spans="1:34" x14ac:dyDescent="0.35">
      <c r="A154" s="44">
        <v>153</v>
      </c>
      <c r="B154" s="42" t="s">
        <v>24</v>
      </c>
      <c r="C154" s="42">
        <f t="shared" ca="1" si="18"/>
        <v>0.14092925263720268</v>
      </c>
      <c r="D154" s="42">
        <f ca="1">VLOOKUP(C154,'Inputs and Outputs'!B$24:C$33,2,TRUE)</f>
        <v>0</v>
      </c>
      <c r="E154" s="42">
        <f t="shared" ca="1" si="19"/>
        <v>9.8040918597095295E-2</v>
      </c>
      <c r="F154" s="42">
        <f ca="1">ROUND(_xlfn.NORM.INV(E154,'Inputs and Outputs'!C$15,'Inputs and Outputs'!C$16),0)</f>
        <v>93</v>
      </c>
      <c r="G154" s="42">
        <v>103</v>
      </c>
      <c r="H154" s="42">
        <f t="shared" ca="1" si="20"/>
        <v>93</v>
      </c>
      <c r="I154" s="42">
        <f ca="1">IF(H154&gt;'Inputs and Outputs'!C$7,H154-'Inputs and Outputs'!C$7,0)</f>
        <v>0</v>
      </c>
      <c r="J154" s="43">
        <f ca="1">(H154*'Inputs and Outputs'!C$8)-(I154*'Inputs and Outputs'!C$9)</f>
        <v>3720</v>
      </c>
      <c r="M154" s="44">
        <v>153</v>
      </c>
      <c r="N154" s="42" t="s">
        <v>26</v>
      </c>
      <c r="O154" s="42">
        <f t="shared" ca="1" si="21"/>
        <v>0.86462994462723552</v>
      </c>
      <c r="P154" s="42">
        <f ca="1">VLOOKUP(O154,'Inputs and Outputs'!B$24:C$33,2)</f>
        <v>4</v>
      </c>
      <c r="Q154" s="42">
        <f t="shared" ca="1" si="22"/>
        <v>0.92859109924551353</v>
      </c>
      <c r="R154" s="42">
        <f ca="1">ROUND(_xlfn.NORM.INV(Q154,'Inputs and Outputs'!C$17,'Inputs and Outputs'!C$18),0)</f>
        <v>110</v>
      </c>
      <c r="S154" s="42">
        <v>103</v>
      </c>
      <c r="T154" s="42">
        <f t="shared" ca="1" si="23"/>
        <v>103</v>
      </c>
      <c r="U154" s="42">
        <f ca="1">IF(T154&gt;'Inputs and Outputs'!C$7,T154-'Inputs and Outputs'!C$7,0)</f>
        <v>3</v>
      </c>
      <c r="V154" s="43">
        <f ca="1">(T154*'Inputs and Outputs'!C$8)-(U154*'Inputs and Outputs'!C$9)</f>
        <v>4045</v>
      </c>
      <c r="Y154" s="44">
        <v>153</v>
      </c>
      <c r="Z154" s="42" t="s">
        <v>29</v>
      </c>
      <c r="AA154" s="42">
        <f t="shared" ca="1" si="24"/>
        <v>0.47978236159892396</v>
      </c>
      <c r="AB154" s="42">
        <f ca="1">VLOOKUP(AA154,'Inputs and Outputs'!B$24:C$33,2,TRUE)</f>
        <v>2</v>
      </c>
      <c r="AC154" s="42">
        <f t="shared" ca="1" si="25"/>
        <v>0.84781005953002653</v>
      </c>
      <c r="AD154" s="42">
        <f ca="1">ROUND(_xlfn.NORM.INV(AC154,'Inputs and Outputs'!C$19,'Inputs and Outputs'!C$20),0)</f>
        <v>110</v>
      </c>
      <c r="AE154" s="42">
        <v>103</v>
      </c>
      <c r="AF154" s="42">
        <f t="shared" ca="1" si="26"/>
        <v>103</v>
      </c>
      <c r="AG154" s="42">
        <f ca="1">IF(AF154&gt;'Inputs and Outputs'!C$7,AF154-'Inputs and Outputs'!C$7,0)</f>
        <v>3</v>
      </c>
      <c r="AH154" s="43">
        <f ca="1">(AF154*'Inputs and Outputs'!C$8)-(AG154*'Inputs and Outputs'!C$10)</f>
        <v>3520</v>
      </c>
    </row>
    <row r="155" spans="1:34" x14ac:dyDescent="0.35">
      <c r="A155" s="44">
        <v>154</v>
      </c>
      <c r="B155" s="42" t="s">
        <v>24</v>
      </c>
      <c r="C155" s="42">
        <f t="shared" ca="1" si="18"/>
        <v>5.9030209592713101E-2</v>
      </c>
      <c r="D155" s="42">
        <f ca="1">VLOOKUP(C155,'Inputs and Outputs'!B$24:C$33,2,TRUE)</f>
        <v>0</v>
      </c>
      <c r="E155" s="42">
        <f t="shared" ca="1" si="19"/>
        <v>2.8466790017835919E-3</v>
      </c>
      <c r="F155" s="42">
        <f ca="1">ROUND(_xlfn.NORM.INV(E155,'Inputs and Outputs'!C$15,'Inputs and Outputs'!C$16),0)</f>
        <v>84</v>
      </c>
      <c r="G155" s="42">
        <v>103</v>
      </c>
      <c r="H155" s="42">
        <f t="shared" ca="1" si="20"/>
        <v>84</v>
      </c>
      <c r="I155" s="42">
        <f ca="1">IF(H155&gt;'Inputs and Outputs'!C$7,H155-'Inputs and Outputs'!C$7,0)</f>
        <v>0</v>
      </c>
      <c r="J155" s="43">
        <f ca="1">(H155*'Inputs and Outputs'!C$8)-(I155*'Inputs and Outputs'!C$9)</f>
        <v>3360</v>
      </c>
      <c r="M155" s="44">
        <v>154</v>
      </c>
      <c r="N155" s="42" t="s">
        <v>26</v>
      </c>
      <c r="O155" s="42">
        <f t="shared" ca="1" si="21"/>
        <v>0.37651034428836228</v>
      </c>
      <c r="P155" s="42">
        <f ca="1">VLOOKUP(O155,'Inputs and Outputs'!B$24:C$33,2)</f>
        <v>1</v>
      </c>
      <c r="Q155" s="42">
        <f t="shared" ca="1" si="22"/>
        <v>0.31257283805437419</v>
      </c>
      <c r="R155" s="42">
        <f ca="1">ROUND(_xlfn.NORM.INV(Q155,'Inputs and Outputs'!C$17,'Inputs and Outputs'!C$18),0)</f>
        <v>101</v>
      </c>
      <c r="S155" s="42">
        <v>103</v>
      </c>
      <c r="T155" s="42">
        <f t="shared" ca="1" si="23"/>
        <v>101</v>
      </c>
      <c r="U155" s="42">
        <f ca="1">IF(T155&gt;'Inputs and Outputs'!C$7,T155-'Inputs and Outputs'!C$7,0)</f>
        <v>1</v>
      </c>
      <c r="V155" s="43">
        <f ca="1">(T155*'Inputs and Outputs'!C$8)-(U155*'Inputs and Outputs'!C$9)</f>
        <v>4015</v>
      </c>
      <c r="Y155" s="44">
        <v>154</v>
      </c>
      <c r="Z155" s="42" t="s">
        <v>29</v>
      </c>
      <c r="AA155" s="42">
        <f t="shared" ca="1" si="24"/>
        <v>0.60165523178518632</v>
      </c>
      <c r="AB155" s="42">
        <f ca="1">VLOOKUP(AA155,'Inputs and Outputs'!B$24:C$33,2,TRUE)</f>
        <v>3</v>
      </c>
      <c r="AC155" s="42">
        <f t="shared" ca="1" si="25"/>
        <v>4.8115468327642241E-2</v>
      </c>
      <c r="AD155" s="42">
        <f ca="1">ROUND(_xlfn.NORM.INV(AC155,'Inputs and Outputs'!C$19,'Inputs and Outputs'!C$20),0)</f>
        <v>97</v>
      </c>
      <c r="AE155" s="42">
        <v>103</v>
      </c>
      <c r="AF155" s="42">
        <f t="shared" ca="1" si="26"/>
        <v>97</v>
      </c>
      <c r="AG155" s="42">
        <f ca="1">IF(AF155&gt;'Inputs and Outputs'!C$7,AF155-'Inputs and Outputs'!C$7,0)</f>
        <v>0</v>
      </c>
      <c r="AH155" s="43">
        <f ca="1">(AF155*'Inputs and Outputs'!C$8)-(AG155*'Inputs and Outputs'!C$10)</f>
        <v>3880</v>
      </c>
    </row>
    <row r="156" spans="1:34" x14ac:dyDescent="0.35">
      <c r="A156" s="44">
        <v>155</v>
      </c>
      <c r="B156" s="42" t="s">
        <v>24</v>
      </c>
      <c r="C156" s="42">
        <f t="shared" ca="1" si="18"/>
        <v>0.88289325575625988</v>
      </c>
      <c r="D156" s="42">
        <f ca="1">VLOOKUP(C156,'Inputs and Outputs'!B$24:C$33,2,TRUE)</f>
        <v>5</v>
      </c>
      <c r="E156" s="42">
        <f t="shared" ca="1" si="19"/>
        <v>0.76161051064116969</v>
      </c>
      <c r="F156" s="42">
        <f ca="1">ROUND(_xlfn.NORM.INV(E156,'Inputs and Outputs'!C$15,'Inputs and Outputs'!C$16),0)</f>
        <v>105</v>
      </c>
      <c r="G156" s="42">
        <v>103</v>
      </c>
      <c r="H156" s="42">
        <f t="shared" ca="1" si="20"/>
        <v>103</v>
      </c>
      <c r="I156" s="42">
        <f ca="1">IF(H156&gt;'Inputs and Outputs'!C$7,H156-'Inputs and Outputs'!C$7,0)</f>
        <v>3</v>
      </c>
      <c r="J156" s="43">
        <f ca="1">(H156*'Inputs and Outputs'!C$8)-(I156*'Inputs and Outputs'!C$9)</f>
        <v>4045</v>
      </c>
      <c r="M156" s="44">
        <v>155</v>
      </c>
      <c r="N156" s="42" t="s">
        <v>26</v>
      </c>
      <c r="O156" s="42">
        <f t="shared" ca="1" si="21"/>
        <v>0.92524668310084457</v>
      </c>
      <c r="P156" s="42">
        <f ca="1">VLOOKUP(O156,'Inputs and Outputs'!B$24:C$33,2)</f>
        <v>5</v>
      </c>
      <c r="Q156" s="42">
        <f t="shared" ca="1" si="22"/>
        <v>0.5929275024308327</v>
      </c>
      <c r="R156" s="42">
        <f ca="1">ROUND(_xlfn.NORM.INV(Q156,'Inputs and Outputs'!C$17,'Inputs and Outputs'!C$18),0)</f>
        <v>104</v>
      </c>
      <c r="S156" s="42">
        <v>103</v>
      </c>
      <c r="T156" s="42">
        <f t="shared" ca="1" si="23"/>
        <v>103</v>
      </c>
      <c r="U156" s="42">
        <f ca="1">IF(T156&gt;'Inputs and Outputs'!C$7,T156-'Inputs and Outputs'!C$7,0)</f>
        <v>3</v>
      </c>
      <c r="V156" s="43">
        <f ca="1">(T156*'Inputs and Outputs'!C$8)-(U156*'Inputs and Outputs'!C$9)</f>
        <v>4045</v>
      </c>
      <c r="Y156" s="44">
        <v>155</v>
      </c>
      <c r="Z156" s="42" t="s">
        <v>29</v>
      </c>
      <c r="AA156" s="42">
        <f t="shared" ca="1" si="24"/>
        <v>0.13321472583465799</v>
      </c>
      <c r="AB156" s="42">
        <f ca="1">VLOOKUP(AA156,'Inputs and Outputs'!B$24:C$33,2,TRUE)</f>
        <v>0</v>
      </c>
      <c r="AC156" s="42">
        <f t="shared" ca="1" si="25"/>
        <v>0.72969415806084259</v>
      </c>
      <c r="AD156" s="42">
        <f ca="1">ROUND(_xlfn.NORM.INV(AC156,'Inputs and Outputs'!C$19,'Inputs and Outputs'!C$20),0)</f>
        <v>108</v>
      </c>
      <c r="AE156" s="42">
        <v>103</v>
      </c>
      <c r="AF156" s="42">
        <f t="shared" ca="1" si="26"/>
        <v>103</v>
      </c>
      <c r="AG156" s="42">
        <f ca="1">IF(AF156&gt;'Inputs and Outputs'!C$7,AF156-'Inputs and Outputs'!C$7,0)</f>
        <v>3</v>
      </c>
      <c r="AH156" s="43">
        <f ca="1">(AF156*'Inputs and Outputs'!C$8)-(AG156*'Inputs and Outputs'!C$10)</f>
        <v>3520</v>
      </c>
    </row>
    <row r="157" spans="1:34" x14ac:dyDescent="0.35">
      <c r="A157" s="44">
        <v>156</v>
      </c>
      <c r="B157" s="42" t="s">
        <v>24</v>
      </c>
      <c r="C157" s="42">
        <f t="shared" ca="1" si="18"/>
        <v>0.5178893827417349</v>
      </c>
      <c r="D157" s="42">
        <f ca="1">VLOOKUP(C157,'Inputs and Outputs'!B$24:C$33,2,TRUE)</f>
        <v>2</v>
      </c>
      <c r="E157" s="42">
        <f t="shared" ca="1" si="19"/>
        <v>4.5139329729252164E-2</v>
      </c>
      <c r="F157" s="42">
        <f ca="1">ROUND(_xlfn.NORM.INV(E157,'Inputs and Outputs'!C$15,'Inputs and Outputs'!C$16),0)</f>
        <v>91</v>
      </c>
      <c r="G157" s="42">
        <v>103</v>
      </c>
      <c r="H157" s="42">
        <f t="shared" ca="1" si="20"/>
        <v>91</v>
      </c>
      <c r="I157" s="42">
        <f ca="1">IF(H157&gt;'Inputs and Outputs'!C$7,H157-'Inputs and Outputs'!C$7,0)</f>
        <v>0</v>
      </c>
      <c r="J157" s="43">
        <f ca="1">(H157*'Inputs and Outputs'!C$8)-(I157*'Inputs and Outputs'!C$9)</f>
        <v>3640</v>
      </c>
      <c r="M157" s="44">
        <v>156</v>
      </c>
      <c r="N157" s="42" t="s">
        <v>26</v>
      </c>
      <c r="O157" s="42">
        <f t="shared" ca="1" si="21"/>
        <v>0.65795309950374736</v>
      </c>
      <c r="P157" s="42">
        <f ca="1">VLOOKUP(O157,'Inputs and Outputs'!B$24:C$33,2)</f>
        <v>3</v>
      </c>
      <c r="Q157" s="42">
        <f t="shared" ca="1" si="22"/>
        <v>0.74660608801396411</v>
      </c>
      <c r="R157" s="42">
        <f ca="1">ROUND(_xlfn.NORM.INV(Q157,'Inputs and Outputs'!C$17,'Inputs and Outputs'!C$18),0)</f>
        <v>106</v>
      </c>
      <c r="S157" s="42">
        <v>103</v>
      </c>
      <c r="T157" s="42">
        <f t="shared" ca="1" si="23"/>
        <v>103</v>
      </c>
      <c r="U157" s="42">
        <f ca="1">IF(T157&gt;'Inputs and Outputs'!C$7,T157-'Inputs and Outputs'!C$7,0)</f>
        <v>3</v>
      </c>
      <c r="V157" s="43">
        <f ca="1">(T157*'Inputs and Outputs'!C$8)-(U157*'Inputs and Outputs'!C$9)</f>
        <v>4045</v>
      </c>
      <c r="Y157" s="44">
        <v>156</v>
      </c>
      <c r="Z157" s="42" t="s">
        <v>29</v>
      </c>
      <c r="AA157" s="42">
        <f t="shared" ca="1" si="24"/>
        <v>0.50074630626815142</v>
      </c>
      <c r="AB157" s="42">
        <f ca="1">VLOOKUP(AA157,'Inputs and Outputs'!B$24:C$33,2,TRUE)</f>
        <v>2</v>
      </c>
      <c r="AC157" s="42">
        <f t="shared" ca="1" si="25"/>
        <v>0.46103405974411915</v>
      </c>
      <c r="AD157" s="42">
        <f ca="1">ROUND(_xlfn.NORM.INV(AC157,'Inputs and Outputs'!C$19,'Inputs and Outputs'!C$20),0)</f>
        <v>105</v>
      </c>
      <c r="AE157" s="42">
        <v>103</v>
      </c>
      <c r="AF157" s="42">
        <f t="shared" ca="1" si="26"/>
        <v>103</v>
      </c>
      <c r="AG157" s="42">
        <f ca="1">IF(AF157&gt;'Inputs and Outputs'!C$7,AF157-'Inputs and Outputs'!C$7,0)</f>
        <v>3</v>
      </c>
      <c r="AH157" s="43">
        <f ca="1">(AF157*'Inputs and Outputs'!C$8)-(AG157*'Inputs and Outputs'!C$10)</f>
        <v>3520</v>
      </c>
    </row>
    <row r="158" spans="1:34" x14ac:dyDescent="0.35">
      <c r="A158" s="44">
        <v>157</v>
      </c>
      <c r="B158" s="42" t="s">
        <v>24</v>
      </c>
      <c r="C158" s="42">
        <f t="shared" ca="1" si="18"/>
        <v>9.1590879539254155E-2</v>
      </c>
      <c r="D158" s="42">
        <f ca="1">VLOOKUP(C158,'Inputs and Outputs'!B$24:C$33,2,TRUE)</f>
        <v>0</v>
      </c>
      <c r="E158" s="42">
        <f t="shared" ca="1" si="19"/>
        <v>0.66035745309868676</v>
      </c>
      <c r="F158" s="42">
        <f ca="1">ROUND(_xlfn.NORM.INV(E158,'Inputs and Outputs'!C$15,'Inputs and Outputs'!C$16),0)</f>
        <v>103</v>
      </c>
      <c r="G158" s="42">
        <v>103</v>
      </c>
      <c r="H158" s="42">
        <f t="shared" ca="1" si="20"/>
        <v>103</v>
      </c>
      <c r="I158" s="42">
        <f ca="1">IF(H158&gt;'Inputs and Outputs'!C$7,H158-'Inputs and Outputs'!C$7,0)</f>
        <v>3</v>
      </c>
      <c r="J158" s="43">
        <f ca="1">(H158*'Inputs and Outputs'!C$8)-(I158*'Inputs and Outputs'!C$9)</f>
        <v>4045</v>
      </c>
      <c r="M158" s="44">
        <v>157</v>
      </c>
      <c r="N158" s="42" t="s">
        <v>26</v>
      </c>
      <c r="O158" s="42">
        <f t="shared" ca="1" si="21"/>
        <v>0.68293866432856976</v>
      </c>
      <c r="P158" s="42">
        <f ca="1">VLOOKUP(O158,'Inputs and Outputs'!B$24:C$33,2)</f>
        <v>3</v>
      </c>
      <c r="Q158" s="42">
        <f t="shared" ca="1" si="22"/>
        <v>0.62943420971075847</v>
      </c>
      <c r="R158" s="42">
        <f ca="1">ROUND(_xlfn.NORM.INV(Q158,'Inputs and Outputs'!C$17,'Inputs and Outputs'!C$18),0)</f>
        <v>105</v>
      </c>
      <c r="S158" s="42">
        <v>103</v>
      </c>
      <c r="T158" s="42">
        <f t="shared" ca="1" si="23"/>
        <v>103</v>
      </c>
      <c r="U158" s="42">
        <f ca="1">IF(T158&gt;'Inputs and Outputs'!C$7,T158-'Inputs and Outputs'!C$7,0)</f>
        <v>3</v>
      </c>
      <c r="V158" s="43">
        <f ca="1">(T158*'Inputs and Outputs'!C$8)-(U158*'Inputs and Outputs'!C$9)</f>
        <v>4045</v>
      </c>
      <c r="Y158" s="44">
        <v>157</v>
      </c>
      <c r="Z158" s="42" t="s">
        <v>29</v>
      </c>
      <c r="AA158" s="42">
        <f t="shared" ca="1" si="24"/>
        <v>0.17089119719830859</v>
      </c>
      <c r="AB158" s="42">
        <f ca="1">VLOOKUP(AA158,'Inputs and Outputs'!B$24:C$33,2,TRUE)</f>
        <v>0</v>
      </c>
      <c r="AC158" s="42">
        <f t="shared" ca="1" si="25"/>
        <v>0.65846453962473928</v>
      </c>
      <c r="AD158" s="42">
        <f ca="1">ROUND(_xlfn.NORM.INV(AC158,'Inputs and Outputs'!C$19,'Inputs and Outputs'!C$20),0)</f>
        <v>107</v>
      </c>
      <c r="AE158" s="42">
        <v>103</v>
      </c>
      <c r="AF158" s="42">
        <f t="shared" ca="1" si="26"/>
        <v>103</v>
      </c>
      <c r="AG158" s="42">
        <f ca="1">IF(AF158&gt;'Inputs and Outputs'!C$7,AF158-'Inputs and Outputs'!C$7,0)</f>
        <v>3</v>
      </c>
      <c r="AH158" s="43">
        <f ca="1">(AF158*'Inputs and Outputs'!C$8)-(AG158*'Inputs and Outputs'!C$10)</f>
        <v>3520</v>
      </c>
    </row>
    <row r="159" spans="1:34" x14ac:dyDescent="0.35">
      <c r="A159" s="44">
        <v>158</v>
      </c>
      <c r="B159" s="42" t="s">
        <v>24</v>
      </c>
      <c r="C159" s="42">
        <f t="shared" ca="1" si="18"/>
        <v>0.64394661203909975</v>
      </c>
      <c r="D159" s="42">
        <f ca="1">VLOOKUP(C159,'Inputs and Outputs'!B$24:C$33,2,TRUE)</f>
        <v>3</v>
      </c>
      <c r="E159" s="42">
        <f t="shared" ca="1" si="19"/>
        <v>0.29922450004110845</v>
      </c>
      <c r="F159" s="42">
        <f ca="1">ROUND(_xlfn.NORM.INV(E159,'Inputs and Outputs'!C$15,'Inputs and Outputs'!C$16),0)</f>
        <v>98</v>
      </c>
      <c r="G159" s="42">
        <v>103</v>
      </c>
      <c r="H159" s="42">
        <f t="shared" ca="1" si="20"/>
        <v>98</v>
      </c>
      <c r="I159" s="42">
        <f ca="1">IF(H159&gt;'Inputs and Outputs'!C$7,H159-'Inputs and Outputs'!C$7,0)</f>
        <v>0</v>
      </c>
      <c r="J159" s="43">
        <f ca="1">(H159*'Inputs and Outputs'!C$8)-(I159*'Inputs and Outputs'!C$9)</f>
        <v>3920</v>
      </c>
      <c r="M159" s="44">
        <v>158</v>
      </c>
      <c r="N159" s="42" t="s">
        <v>26</v>
      </c>
      <c r="O159" s="42">
        <f t="shared" ca="1" si="21"/>
        <v>0.3064094543596132</v>
      </c>
      <c r="P159" s="42">
        <f ca="1">VLOOKUP(O159,'Inputs and Outputs'!B$24:C$33,2)</f>
        <v>1</v>
      </c>
      <c r="Q159" s="42">
        <f t="shared" ca="1" si="22"/>
        <v>0.25938182758170825</v>
      </c>
      <c r="R159" s="42">
        <f ca="1">ROUND(_xlfn.NORM.INV(Q159,'Inputs and Outputs'!C$17,'Inputs and Outputs'!C$18),0)</f>
        <v>100</v>
      </c>
      <c r="S159" s="42">
        <v>103</v>
      </c>
      <c r="T159" s="42">
        <f t="shared" ca="1" si="23"/>
        <v>100</v>
      </c>
      <c r="U159" s="42">
        <f ca="1">IF(T159&gt;'Inputs and Outputs'!C$7,T159-'Inputs and Outputs'!C$7,0)</f>
        <v>0</v>
      </c>
      <c r="V159" s="43">
        <f ca="1">(T159*'Inputs and Outputs'!C$8)-(U159*'Inputs and Outputs'!C$9)</f>
        <v>4000</v>
      </c>
      <c r="Y159" s="44">
        <v>158</v>
      </c>
      <c r="Z159" s="42" t="s">
        <v>29</v>
      </c>
      <c r="AA159" s="42">
        <f t="shared" ca="1" si="24"/>
        <v>0.47316128356808229</v>
      </c>
      <c r="AB159" s="42">
        <f ca="1">VLOOKUP(AA159,'Inputs and Outputs'!B$24:C$33,2,TRUE)</f>
        <v>2</v>
      </c>
      <c r="AC159" s="42">
        <f t="shared" ca="1" si="25"/>
        <v>0.51012679769377356</v>
      </c>
      <c r="AD159" s="42">
        <f ca="1">ROUND(_xlfn.NORM.INV(AC159,'Inputs and Outputs'!C$19,'Inputs and Outputs'!C$20),0)</f>
        <v>105</v>
      </c>
      <c r="AE159" s="42">
        <v>103</v>
      </c>
      <c r="AF159" s="42">
        <f t="shared" ca="1" si="26"/>
        <v>103</v>
      </c>
      <c r="AG159" s="42">
        <f ca="1">IF(AF159&gt;'Inputs and Outputs'!C$7,AF159-'Inputs and Outputs'!C$7,0)</f>
        <v>3</v>
      </c>
      <c r="AH159" s="43">
        <f ca="1">(AF159*'Inputs and Outputs'!C$8)-(AG159*'Inputs and Outputs'!C$10)</f>
        <v>3520</v>
      </c>
    </row>
    <row r="160" spans="1:34" x14ac:dyDescent="0.35">
      <c r="A160" s="44">
        <v>159</v>
      </c>
      <c r="B160" s="42" t="s">
        <v>24</v>
      </c>
      <c r="C160" s="42">
        <f t="shared" ca="1" si="18"/>
        <v>0.3957097030550526</v>
      </c>
      <c r="D160" s="42">
        <f ca="1">VLOOKUP(C160,'Inputs and Outputs'!B$24:C$33,2,TRUE)</f>
        <v>2</v>
      </c>
      <c r="E160" s="42">
        <f t="shared" ca="1" si="19"/>
        <v>0.32082410989306209</v>
      </c>
      <c r="F160" s="42">
        <f ca="1">ROUND(_xlfn.NORM.INV(E160,'Inputs and Outputs'!C$15,'Inputs and Outputs'!C$16),0)</f>
        <v>98</v>
      </c>
      <c r="G160" s="42">
        <v>103</v>
      </c>
      <c r="H160" s="42">
        <f t="shared" ca="1" si="20"/>
        <v>98</v>
      </c>
      <c r="I160" s="42">
        <f ca="1">IF(H160&gt;'Inputs and Outputs'!C$7,H160-'Inputs and Outputs'!C$7,0)</f>
        <v>0</v>
      </c>
      <c r="J160" s="43">
        <f ca="1">(H160*'Inputs and Outputs'!C$8)-(I160*'Inputs and Outputs'!C$9)</f>
        <v>3920</v>
      </c>
      <c r="M160" s="44">
        <v>159</v>
      </c>
      <c r="N160" s="42" t="s">
        <v>26</v>
      </c>
      <c r="O160" s="42">
        <f t="shared" ca="1" si="21"/>
        <v>0.29579639879816033</v>
      </c>
      <c r="P160" s="42">
        <f ca="1">VLOOKUP(O160,'Inputs and Outputs'!B$24:C$33,2)</f>
        <v>1</v>
      </c>
      <c r="Q160" s="42">
        <f t="shared" ca="1" si="22"/>
        <v>0.87296195035661861</v>
      </c>
      <c r="R160" s="42">
        <f ca="1">ROUND(_xlfn.NORM.INV(Q160,'Inputs and Outputs'!C$17,'Inputs and Outputs'!C$18),0)</f>
        <v>109</v>
      </c>
      <c r="S160" s="42">
        <v>103</v>
      </c>
      <c r="T160" s="42">
        <f t="shared" ca="1" si="23"/>
        <v>103</v>
      </c>
      <c r="U160" s="42">
        <f ca="1">IF(T160&gt;'Inputs and Outputs'!C$7,T160-'Inputs and Outputs'!C$7,0)</f>
        <v>3</v>
      </c>
      <c r="V160" s="43">
        <f ca="1">(T160*'Inputs and Outputs'!C$8)-(U160*'Inputs and Outputs'!C$9)</f>
        <v>4045</v>
      </c>
      <c r="Y160" s="44">
        <v>159</v>
      </c>
      <c r="Z160" s="42" t="s">
        <v>29</v>
      </c>
      <c r="AA160" s="42">
        <f t="shared" ca="1" si="24"/>
        <v>0.68474828769625384</v>
      </c>
      <c r="AB160" s="42">
        <f ca="1">VLOOKUP(AA160,'Inputs and Outputs'!B$24:C$33,2,TRUE)</f>
        <v>3</v>
      </c>
      <c r="AC160" s="42">
        <f t="shared" ca="1" si="25"/>
        <v>0.45269115541531646</v>
      </c>
      <c r="AD160" s="42">
        <f ca="1">ROUND(_xlfn.NORM.INV(AC160,'Inputs and Outputs'!C$19,'Inputs and Outputs'!C$20),0)</f>
        <v>104</v>
      </c>
      <c r="AE160" s="42">
        <v>103</v>
      </c>
      <c r="AF160" s="42">
        <f t="shared" ca="1" si="26"/>
        <v>103</v>
      </c>
      <c r="AG160" s="42">
        <f ca="1">IF(AF160&gt;'Inputs and Outputs'!C$7,AF160-'Inputs and Outputs'!C$7,0)</f>
        <v>3</v>
      </c>
      <c r="AH160" s="43">
        <f ca="1">(AF160*'Inputs and Outputs'!C$8)-(AG160*'Inputs and Outputs'!C$10)</f>
        <v>3520</v>
      </c>
    </row>
    <row r="161" spans="1:34" x14ac:dyDescent="0.35">
      <c r="A161" s="44">
        <v>160</v>
      </c>
      <c r="B161" s="42" t="s">
        <v>24</v>
      </c>
      <c r="C161" s="42">
        <f t="shared" ca="1" si="18"/>
        <v>0.31279816188635567</v>
      </c>
      <c r="D161" s="42">
        <f ca="1">VLOOKUP(C161,'Inputs and Outputs'!B$24:C$33,2,TRUE)</f>
        <v>1</v>
      </c>
      <c r="E161" s="42">
        <f t="shared" ca="1" si="19"/>
        <v>0.68507670455728154</v>
      </c>
      <c r="F161" s="42">
        <f ca="1">ROUND(_xlfn.NORM.INV(E161,'Inputs and Outputs'!C$15,'Inputs and Outputs'!C$16),0)</f>
        <v>104</v>
      </c>
      <c r="G161" s="42">
        <v>103</v>
      </c>
      <c r="H161" s="42">
        <f t="shared" ca="1" si="20"/>
        <v>103</v>
      </c>
      <c r="I161" s="42">
        <f ca="1">IF(H161&gt;'Inputs and Outputs'!C$7,H161-'Inputs and Outputs'!C$7,0)</f>
        <v>3</v>
      </c>
      <c r="J161" s="43">
        <f ca="1">(H161*'Inputs and Outputs'!C$8)-(I161*'Inputs and Outputs'!C$9)</f>
        <v>4045</v>
      </c>
      <c r="M161" s="44">
        <v>160</v>
      </c>
      <c r="N161" s="42" t="s">
        <v>26</v>
      </c>
      <c r="O161" s="42">
        <f t="shared" ca="1" si="21"/>
        <v>0.22256952187689216</v>
      </c>
      <c r="P161" s="42">
        <f ca="1">VLOOKUP(O161,'Inputs and Outputs'!B$24:C$33,2)</f>
        <v>1</v>
      </c>
      <c r="Q161" s="42">
        <f t="shared" ca="1" si="22"/>
        <v>0.94362486696622716</v>
      </c>
      <c r="R161" s="42">
        <f ca="1">ROUND(_xlfn.NORM.INV(Q161,'Inputs and Outputs'!C$17,'Inputs and Outputs'!C$18),0)</f>
        <v>111</v>
      </c>
      <c r="S161" s="42">
        <v>103</v>
      </c>
      <c r="T161" s="42">
        <f t="shared" ca="1" si="23"/>
        <v>103</v>
      </c>
      <c r="U161" s="42">
        <f ca="1">IF(T161&gt;'Inputs and Outputs'!C$7,T161-'Inputs and Outputs'!C$7,0)</f>
        <v>3</v>
      </c>
      <c r="V161" s="43">
        <f ca="1">(T161*'Inputs and Outputs'!C$8)-(U161*'Inputs and Outputs'!C$9)</f>
        <v>4045</v>
      </c>
      <c r="Y161" s="44">
        <v>160</v>
      </c>
      <c r="Z161" s="42" t="s">
        <v>29</v>
      </c>
      <c r="AA161" s="42">
        <f t="shared" ca="1" si="24"/>
        <v>0.68122877983447516</v>
      </c>
      <c r="AB161" s="42">
        <f ca="1">VLOOKUP(AA161,'Inputs and Outputs'!B$24:C$33,2,TRUE)</f>
        <v>3</v>
      </c>
      <c r="AC161" s="42">
        <f t="shared" ca="1" si="25"/>
        <v>0.99339738089568852</v>
      </c>
      <c r="AD161" s="42">
        <f ca="1">ROUND(_xlfn.NORM.INV(AC161,'Inputs and Outputs'!C$19,'Inputs and Outputs'!C$20),0)</f>
        <v>117</v>
      </c>
      <c r="AE161" s="42">
        <v>103</v>
      </c>
      <c r="AF161" s="42">
        <f t="shared" ca="1" si="26"/>
        <v>103</v>
      </c>
      <c r="AG161" s="42">
        <f ca="1">IF(AF161&gt;'Inputs and Outputs'!C$7,AF161-'Inputs and Outputs'!C$7,0)</f>
        <v>3</v>
      </c>
      <c r="AH161" s="43">
        <f ca="1">(AF161*'Inputs and Outputs'!C$8)-(AG161*'Inputs and Outputs'!C$10)</f>
        <v>3520</v>
      </c>
    </row>
    <row r="162" spans="1:34" x14ac:dyDescent="0.35">
      <c r="A162" s="44">
        <v>161</v>
      </c>
      <c r="B162" s="42" t="s">
        <v>24</v>
      </c>
      <c r="C162" s="42">
        <f t="shared" ca="1" si="18"/>
        <v>0.78588529764761705</v>
      </c>
      <c r="D162" s="42">
        <f ca="1">VLOOKUP(C162,'Inputs and Outputs'!B$24:C$33,2,TRUE)</f>
        <v>4</v>
      </c>
      <c r="E162" s="42">
        <f t="shared" ca="1" si="19"/>
        <v>0.79525271835551214</v>
      </c>
      <c r="F162" s="42">
        <f ca="1">ROUND(_xlfn.NORM.INV(E162,'Inputs and Outputs'!C$15,'Inputs and Outputs'!C$16),0)</f>
        <v>106</v>
      </c>
      <c r="G162" s="42">
        <v>103</v>
      </c>
      <c r="H162" s="42">
        <f t="shared" ca="1" si="20"/>
        <v>103</v>
      </c>
      <c r="I162" s="42">
        <f ca="1">IF(H162&gt;'Inputs and Outputs'!C$7,H162-'Inputs and Outputs'!C$7,0)</f>
        <v>3</v>
      </c>
      <c r="J162" s="43">
        <f ca="1">(H162*'Inputs and Outputs'!C$8)-(I162*'Inputs and Outputs'!C$9)</f>
        <v>4045</v>
      </c>
      <c r="M162" s="44">
        <v>161</v>
      </c>
      <c r="N162" s="42" t="s">
        <v>26</v>
      </c>
      <c r="O162" s="42">
        <f t="shared" ca="1" si="21"/>
        <v>0.99785051840010275</v>
      </c>
      <c r="P162" s="42">
        <f ca="1">VLOOKUP(O162,'Inputs and Outputs'!B$24:C$33,2)</f>
        <v>9</v>
      </c>
      <c r="Q162" s="42">
        <f t="shared" ca="1" si="22"/>
        <v>0.53460819593777553</v>
      </c>
      <c r="R162" s="42">
        <f ca="1">ROUND(_xlfn.NORM.INV(Q162,'Inputs and Outputs'!C$17,'Inputs and Outputs'!C$18),0)</f>
        <v>103</v>
      </c>
      <c r="S162" s="42">
        <v>103</v>
      </c>
      <c r="T162" s="42">
        <f t="shared" ca="1" si="23"/>
        <v>103</v>
      </c>
      <c r="U162" s="42">
        <f ca="1">IF(T162&gt;'Inputs and Outputs'!C$7,T162-'Inputs and Outputs'!C$7,0)</f>
        <v>3</v>
      </c>
      <c r="V162" s="43">
        <f ca="1">(T162*'Inputs and Outputs'!C$8)-(U162*'Inputs and Outputs'!C$9)</f>
        <v>4045</v>
      </c>
      <c r="Y162" s="44">
        <v>161</v>
      </c>
      <c r="Z162" s="42" t="s">
        <v>29</v>
      </c>
      <c r="AA162" s="42">
        <f t="shared" ca="1" si="24"/>
        <v>7.7364418718652406E-2</v>
      </c>
      <c r="AB162" s="42">
        <f ca="1">VLOOKUP(AA162,'Inputs and Outputs'!B$24:C$33,2,TRUE)</f>
        <v>0</v>
      </c>
      <c r="AC162" s="42">
        <f t="shared" ca="1" si="25"/>
        <v>0.77371156990279322</v>
      </c>
      <c r="AD162" s="42">
        <f ca="1">ROUND(_xlfn.NORM.INV(AC162,'Inputs and Outputs'!C$19,'Inputs and Outputs'!C$20),0)</f>
        <v>109</v>
      </c>
      <c r="AE162" s="42">
        <v>103</v>
      </c>
      <c r="AF162" s="42">
        <f t="shared" ca="1" si="26"/>
        <v>103</v>
      </c>
      <c r="AG162" s="42">
        <f ca="1">IF(AF162&gt;'Inputs and Outputs'!C$7,AF162-'Inputs and Outputs'!C$7,0)</f>
        <v>3</v>
      </c>
      <c r="AH162" s="43">
        <f ca="1">(AF162*'Inputs and Outputs'!C$8)-(AG162*'Inputs and Outputs'!C$10)</f>
        <v>3520</v>
      </c>
    </row>
    <row r="163" spans="1:34" x14ac:dyDescent="0.35">
      <c r="A163" s="44">
        <v>162</v>
      </c>
      <c r="B163" s="42" t="s">
        <v>24</v>
      </c>
      <c r="C163" s="42">
        <f t="shared" ca="1" si="18"/>
        <v>0.62239123280474229</v>
      </c>
      <c r="D163" s="42">
        <f ca="1">VLOOKUP(C163,'Inputs and Outputs'!B$24:C$33,2,TRUE)</f>
        <v>3</v>
      </c>
      <c r="E163" s="42">
        <f t="shared" ca="1" si="19"/>
        <v>0.87226941901380217</v>
      </c>
      <c r="F163" s="42">
        <f ca="1">ROUND(_xlfn.NORM.INV(E163,'Inputs and Outputs'!C$15,'Inputs and Outputs'!C$16),0)</f>
        <v>108</v>
      </c>
      <c r="G163" s="42">
        <v>103</v>
      </c>
      <c r="H163" s="42">
        <f t="shared" ca="1" si="20"/>
        <v>103</v>
      </c>
      <c r="I163" s="42">
        <f ca="1">IF(H163&gt;'Inputs and Outputs'!C$7,H163-'Inputs and Outputs'!C$7,0)</f>
        <v>3</v>
      </c>
      <c r="J163" s="43">
        <f ca="1">(H163*'Inputs and Outputs'!C$8)-(I163*'Inputs and Outputs'!C$9)</f>
        <v>4045</v>
      </c>
      <c r="M163" s="44">
        <v>162</v>
      </c>
      <c r="N163" s="42" t="s">
        <v>26</v>
      </c>
      <c r="O163" s="42">
        <f t="shared" ca="1" si="21"/>
        <v>0.87086060436874768</v>
      </c>
      <c r="P163" s="42">
        <f ca="1">VLOOKUP(O163,'Inputs and Outputs'!B$24:C$33,2)</f>
        <v>5</v>
      </c>
      <c r="Q163" s="42">
        <f t="shared" ca="1" si="22"/>
        <v>0.39763095849548791</v>
      </c>
      <c r="R163" s="42">
        <f ca="1">ROUND(_xlfn.NORM.INV(Q163,'Inputs and Outputs'!C$17,'Inputs and Outputs'!C$18),0)</f>
        <v>102</v>
      </c>
      <c r="S163" s="42">
        <v>103</v>
      </c>
      <c r="T163" s="42">
        <f t="shared" ca="1" si="23"/>
        <v>102</v>
      </c>
      <c r="U163" s="42">
        <f ca="1">IF(T163&gt;'Inputs and Outputs'!C$7,T163-'Inputs and Outputs'!C$7,0)</f>
        <v>2</v>
      </c>
      <c r="V163" s="43">
        <f ca="1">(T163*'Inputs and Outputs'!C$8)-(U163*'Inputs and Outputs'!C$9)</f>
        <v>4030</v>
      </c>
      <c r="Y163" s="44">
        <v>162</v>
      </c>
      <c r="Z163" s="42" t="s">
        <v>29</v>
      </c>
      <c r="AA163" s="42">
        <f t="shared" ca="1" si="24"/>
        <v>0.91666821922234554</v>
      </c>
      <c r="AB163" s="42">
        <f ca="1">VLOOKUP(AA163,'Inputs and Outputs'!B$24:C$33,2,TRUE)</f>
        <v>5</v>
      </c>
      <c r="AC163" s="42">
        <f t="shared" ca="1" si="25"/>
        <v>0.12625931240525534</v>
      </c>
      <c r="AD163" s="42">
        <f ca="1">ROUND(_xlfn.NORM.INV(AC163,'Inputs and Outputs'!C$19,'Inputs and Outputs'!C$20),0)</f>
        <v>99</v>
      </c>
      <c r="AE163" s="42">
        <v>103</v>
      </c>
      <c r="AF163" s="42">
        <f t="shared" ca="1" si="26"/>
        <v>99</v>
      </c>
      <c r="AG163" s="42">
        <f ca="1">IF(AF163&gt;'Inputs and Outputs'!C$7,AF163-'Inputs and Outputs'!C$7,0)</f>
        <v>0</v>
      </c>
      <c r="AH163" s="43">
        <f ca="1">(AF163*'Inputs and Outputs'!C$8)-(AG163*'Inputs and Outputs'!C$10)</f>
        <v>3960</v>
      </c>
    </row>
    <row r="164" spans="1:34" x14ac:dyDescent="0.35">
      <c r="A164" s="44">
        <v>163</v>
      </c>
      <c r="B164" s="42" t="s">
        <v>24</v>
      </c>
      <c r="C164" s="42">
        <f t="shared" ca="1" si="18"/>
        <v>0.15417086035416649</v>
      </c>
      <c r="D164" s="42">
        <f ca="1">VLOOKUP(C164,'Inputs and Outputs'!B$24:C$33,2,TRUE)</f>
        <v>0</v>
      </c>
      <c r="E164" s="42">
        <f t="shared" ca="1" si="19"/>
        <v>0.6878031696119864</v>
      </c>
      <c r="F164" s="42">
        <f ca="1">ROUND(_xlfn.NORM.INV(E164,'Inputs and Outputs'!C$15,'Inputs and Outputs'!C$16),0)</f>
        <v>104</v>
      </c>
      <c r="G164" s="42">
        <v>103</v>
      </c>
      <c r="H164" s="42">
        <f t="shared" ca="1" si="20"/>
        <v>103</v>
      </c>
      <c r="I164" s="42">
        <f ca="1">IF(H164&gt;'Inputs and Outputs'!C$7,H164-'Inputs and Outputs'!C$7,0)</f>
        <v>3</v>
      </c>
      <c r="J164" s="43">
        <f ca="1">(H164*'Inputs and Outputs'!C$8)-(I164*'Inputs and Outputs'!C$9)</f>
        <v>4045</v>
      </c>
      <c r="M164" s="44">
        <v>163</v>
      </c>
      <c r="N164" s="42" t="s">
        <v>26</v>
      </c>
      <c r="O164" s="42">
        <f t="shared" ca="1" si="21"/>
        <v>2.0455066364585273E-3</v>
      </c>
      <c r="P164" s="42">
        <f ca="1">VLOOKUP(O164,'Inputs and Outputs'!B$24:C$33,2)</f>
        <v>0</v>
      </c>
      <c r="Q164" s="42">
        <f t="shared" ca="1" si="22"/>
        <v>0.15248503043719863</v>
      </c>
      <c r="R164" s="42">
        <f ca="1">ROUND(_xlfn.NORM.INV(Q164,'Inputs and Outputs'!C$17,'Inputs and Outputs'!C$18),0)</f>
        <v>98</v>
      </c>
      <c r="S164" s="42">
        <v>103</v>
      </c>
      <c r="T164" s="42">
        <f t="shared" ca="1" si="23"/>
        <v>98</v>
      </c>
      <c r="U164" s="42">
        <f ca="1">IF(T164&gt;'Inputs and Outputs'!C$7,T164-'Inputs and Outputs'!C$7,0)</f>
        <v>0</v>
      </c>
      <c r="V164" s="43">
        <f ca="1">(T164*'Inputs and Outputs'!C$8)-(U164*'Inputs and Outputs'!C$9)</f>
        <v>3920</v>
      </c>
      <c r="Y164" s="44">
        <v>163</v>
      </c>
      <c r="Z164" s="42" t="s">
        <v>29</v>
      </c>
      <c r="AA164" s="42">
        <f t="shared" ca="1" si="24"/>
        <v>0.55200007915561466</v>
      </c>
      <c r="AB164" s="42">
        <f ca="1">VLOOKUP(AA164,'Inputs and Outputs'!B$24:C$33,2,TRUE)</f>
        <v>2</v>
      </c>
      <c r="AC164" s="42">
        <f t="shared" ca="1" si="25"/>
        <v>0.72291385719128021</v>
      </c>
      <c r="AD164" s="42">
        <f ca="1">ROUND(_xlfn.NORM.INV(AC164,'Inputs and Outputs'!C$19,'Inputs and Outputs'!C$20),0)</f>
        <v>108</v>
      </c>
      <c r="AE164" s="42">
        <v>103</v>
      </c>
      <c r="AF164" s="42">
        <f t="shared" ca="1" si="26"/>
        <v>103</v>
      </c>
      <c r="AG164" s="42">
        <f ca="1">IF(AF164&gt;'Inputs and Outputs'!C$7,AF164-'Inputs and Outputs'!C$7,0)</f>
        <v>3</v>
      </c>
      <c r="AH164" s="43">
        <f ca="1">(AF164*'Inputs and Outputs'!C$8)-(AG164*'Inputs and Outputs'!C$10)</f>
        <v>3520</v>
      </c>
    </row>
    <row r="165" spans="1:34" x14ac:dyDescent="0.35">
      <c r="A165" s="44">
        <v>164</v>
      </c>
      <c r="B165" s="42" t="s">
        <v>24</v>
      </c>
      <c r="C165" s="42">
        <f t="shared" ca="1" si="18"/>
        <v>0.92925029656887537</v>
      </c>
      <c r="D165" s="42">
        <f ca="1">VLOOKUP(C165,'Inputs and Outputs'!B$24:C$33,2,TRUE)</f>
        <v>5</v>
      </c>
      <c r="E165" s="42">
        <f t="shared" ca="1" si="19"/>
        <v>0.56759822576577967</v>
      </c>
      <c r="F165" s="42">
        <f ca="1">ROUND(_xlfn.NORM.INV(E165,'Inputs and Outputs'!C$15,'Inputs and Outputs'!C$16),0)</f>
        <v>102</v>
      </c>
      <c r="G165" s="42">
        <v>103</v>
      </c>
      <c r="H165" s="42">
        <f t="shared" ca="1" si="20"/>
        <v>102</v>
      </c>
      <c r="I165" s="42">
        <f ca="1">IF(H165&gt;'Inputs and Outputs'!C$7,H165-'Inputs and Outputs'!C$7,0)</f>
        <v>2</v>
      </c>
      <c r="J165" s="43">
        <f ca="1">(H165*'Inputs and Outputs'!C$8)-(I165*'Inputs and Outputs'!C$9)</f>
        <v>4030</v>
      </c>
      <c r="M165" s="44">
        <v>164</v>
      </c>
      <c r="N165" s="42" t="s">
        <v>26</v>
      </c>
      <c r="O165" s="42">
        <f t="shared" ca="1" si="21"/>
        <v>0.31248357844600494</v>
      </c>
      <c r="P165" s="42">
        <f ca="1">VLOOKUP(O165,'Inputs and Outputs'!B$24:C$33,2)</f>
        <v>1</v>
      </c>
      <c r="Q165" s="42">
        <f t="shared" ca="1" si="22"/>
        <v>0.14035518426670424</v>
      </c>
      <c r="R165" s="42">
        <f ca="1">ROUND(_xlfn.NORM.INV(Q165,'Inputs and Outputs'!C$17,'Inputs and Outputs'!C$18),0)</f>
        <v>98</v>
      </c>
      <c r="S165" s="42">
        <v>103</v>
      </c>
      <c r="T165" s="42">
        <f t="shared" ca="1" si="23"/>
        <v>98</v>
      </c>
      <c r="U165" s="42">
        <f ca="1">IF(T165&gt;'Inputs and Outputs'!C$7,T165-'Inputs and Outputs'!C$7,0)</f>
        <v>0</v>
      </c>
      <c r="V165" s="43">
        <f ca="1">(T165*'Inputs and Outputs'!C$8)-(U165*'Inputs and Outputs'!C$9)</f>
        <v>3920</v>
      </c>
      <c r="Y165" s="44">
        <v>164</v>
      </c>
      <c r="Z165" s="42" t="s">
        <v>29</v>
      </c>
      <c r="AA165" s="42">
        <f t="shared" ca="1" si="24"/>
        <v>0.54475807660550846</v>
      </c>
      <c r="AB165" s="42">
        <f ca="1">VLOOKUP(AA165,'Inputs and Outputs'!B$24:C$33,2,TRUE)</f>
        <v>2</v>
      </c>
      <c r="AC165" s="42">
        <f t="shared" ca="1" si="25"/>
        <v>0.85037563045813302</v>
      </c>
      <c r="AD165" s="42">
        <f ca="1">ROUND(_xlfn.NORM.INV(AC165,'Inputs and Outputs'!C$19,'Inputs and Outputs'!C$20),0)</f>
        <v>110</v>
      </c>
      <c r="AE165" s="42">
        <v>103</v>
      </c>
      <c r="AF165" s="42">
        <f t="shared" ca="1" si="26"/>
        <v>103</v>
      </c>
      <c r="AG165" s="42">
        <f ca="1">IF(AF165&gt;'Inputs and Outputs'!C$7,AF165-'Inputs and Outputs'!C$7,0)</f>
        <v>3</v>
      </c>
      <c r="AH165" s="43">
        <f ca="1">(AF165*'Inputs and Outputs'!C$8)-(AG165*'Inputs and Outputs'!C$10)</f>
        <v>3520</v>
      </c>
    </row>
    <row r="166" spans="1:34" x14ac:dyDescent="0.35">
      <c r="A166" s="44">
        <v>165</v>
      </c>
      <c r="B166" s="42" t="s">
        <v>24</v>
      </c>
      <c r="C166" s="42">
        <f t="shared" ca="1" si="18"/>
        <v>0.82556538689550019</v>
      </c>
      <c r="D166" s="42">
        <f ca="1">VLOOKUP(C166,'Inputs and Outputs'!B$24:C$33,2,TRUE)</f>
        <v>4</v>
      </c>
      <c r="E166" s="42">
        <f t="shared" ca="1" si="19"/>
        <v>6.888855000209626E-2</v>
      </c>
      <c r="F166" s="42">
        <f ca="1">ROUND(_xlfn.NORM.INV(E166,'Inputs and Outputs'!C$15,'Inputs and Outputs'!C$16),0)</f>
        <v>92</v>
      </c>
      <c r="G166" s="42">
        <v>103</v>
      </c>
      <c r="H166" s="42">
        <f t="shared" ca="1" si="20"/>
        <v>92</v>
      </c>
      <c r="I166" s="42">
        <f ca="1">IF(H166&gt;'Inputs and Outputs'!C$7,H166-'Inputs and Outputs'!C$7,0)</f>
        <v>0</v>
      </c>
      <c r="J166" s="43">
        <f ca="1">(H166*'Inputs and Outputs'!C$8)-(I166*'Inputs and Outputs'!C$9)</f>
        <v>3680</v>
      </c>
      <c r="M166" s="44">
        <v>165</v>
      </c>
      <c r="N166" s="42" t="s">
        <v>26</v>
      </c>
      <c r="O166" s="42">
        <f t="shared" ca="1" si="21"/>
        <v>0.8739692827378488</v>
      </c>
      <c r="P166" s="42">
        <f ca="1">VLOOKUP(O166,'Inputs and Outputs'!B$24:C$33,2)</f>
        <v>5</v>
      </c>
      <c r="Q166" s="42">
        <f t="shared" ca="1" si="22"/>
        <v>0.294641990945258</v>
      </c>
      <c r="R166" s="42">
        <f ca="1">ROUND(_xlfn.NORM.INV(Q166,'Inputs and Outputs'!C$17,'Inputs and Outputs'!C$18),0)</f>
        <v>100</v>
      </c>
      <c r="S166" s="42">
        <v>103</v>
      </c>
      <c r="T166" s="42">
        <f t="shared" ca="1" si="23"/>
        <v>100</v>
      </c>
      <c r="U166" s="42">
        <f ca="1">IF(T166&gt;'Inputs and Outputs'!C$7,T166-'Inputs and Outputs'!C$7,0)</f>
        <v>0</v>
      </c>
      <c r="V166" s="43">
        <f ca="1">(T166*'Inputs and Outputs'!C$8)-(U166*'Inputs and Outputs'!C$9)</f>
        <v>4000</v>
      </c>
      <c r="Y166" s="44">
        <v>165</v>
      </c>
      <c r="Z166" s="42" t="s">
        <v>29</v>
      </c>
      <c r="AA166" s="42">
        <f t="shared" ca="1" si="24"/>
        <v>0.68066770114934561</v>
      </c>
      <c r="AB166" s="42">
        <f ca="1">VLOOKUP(AA166,'Inputs and Outputs'!B$24:C$33,2,TRUE)</f>
        <v>3</v>
      </c>
      <c r="AC166" s="42">
        <f t="shared" ca="1" si="25"/>
        <v>0.69935633198304215</v>
      </c>
      <c r="AD166" s="42">
        <f ca="1">ROUND(_xlfn.NORM.INV(AC166,'Inputs and Outputs'!C$19,'Inputs and Outputs'!C$20),0)</f>
        <v>108</v>
      </c>
      <c r="AE166" s="42">
        <v>103</v>
      </c>
      <c r="AF166" s="42">
        <f t="shared" ca="1" si="26"/>
        <v>103</v>
      </c>
      <c r="AG166" s="42">
        <f ca="1">IF(AF166&gt;'Inputs and Outputs'!C$7,AF166-'Inputs and Outputs'!C$7,0)</f>
        <v>3</v>
      </c>
      <c r="AH166" s="43">
        <f ca="1">(AF166*'Inputs and Outputs'!C$8)-(AG166*'Inputs and Outputs'!C$10)</f>
        <v>3520</v>
      </c>
    </row>
    <row r="167" spans="1:34" x14ac:dyDescent="0.35">
      <c r="A167" s="44">
        <v>166</v>
      </c>
      <c r="B167" s="42" t="s">
        <v>24</v>
      </c>
      <c r="C167" s="42">
        <f t="shared" ca="1" si="18"/>
        <v>0.11120402030103793</v>
      </c>
      <c r="D167" s="42">
        <f ca="1">VLOOKUP(C167,'Inputs and Outputs'!B$24:C$33,2,TRUE)</f>
        <v>0</v>
      </c>
      <c r="E167" s="42">
        <f t="shared" ca="1" si="19"/>
        <v>0.54798973952689256</v>
      </c>
      <c r="F167" s="42">
        <f ca="1">ROUND(_xlfn.NORM.INV(E167,'Inputs and Outputs'!C$15,'Inputs and Outputs'!C$16),0)</f>
        <v>102</v>
      </c>
      <c r="G167" s="42">
        <v>103</v>
      </c>
      <c r="H167" s="42">
        <f t="shared" ca="1" si="20"/>
        <v>102</v>
      </c>
      <c r="I167" s="42">
        <f ca="1">IF(H167&gt;'Inputs and Outputs'!C$7,H167-'Inputs and Outputs'!C$7,0)</f>
        <v>2</v>
      </c>
      <c r="J167" s="43">
        <f ca="1">(H167*'Inputs and Outputs'!C$8)-(I167*'Inputs and Outputs'!C$9)</f>
        <v>4030</v>
      </c>
      <c r="M167" s="44">
        <v>166</v>
      </c>
      <c r="N167" s="42" t="s">
        <v>26</v>
      </c>
      <c r="O167" s="42">
        <f t="shared" ca="1" si="21"/>
        <v>0.19648810324382937</v>
      </c>
      <c r="P167" s="42">
        <f ca="1">VLOOKUP(O167,'Inputs and Outputs'!B$24:C$33,2)</f>
        <v>1</v>
      </c>
      <c r="Q167" s="42">
        <f t="shared" ca="1" si="22"/>
        <v>0.31632848706410177</v>
      </c>
      <c r="R167" s="42">
        <f ca="1">ROUND(_xlfn.NORM.INV(Q167,'Inputs and Outputs'!C$17,'Inputs and Outputs'!C$18),0)</f>
        <v>101</v>
      </c>
      <c r="S167" s="42">
        <v>103</v>
      </c>
      <c r="T167" s="42">
        <f t="shared" ca="1" si="23"/>
        <v>101</v>
      </c>
      <c r="U167" s="42">
        <f ca="1">IF(T167&gt;'Inputs and Outputs'!C$7,T167-'Inputs and Outputs'!C$7,0)</f>
        <v>1</v>
      </c>
      <c r="V167" s="43">
        <f ca="1">(T167*'Inputs and Outputs'!C$8)-(U167*'Inputs and Outputs'!C$9)</f>
        <v>4015</v>
      </c>
      <c r="Y167" s="44">
        <v>166</v>
      </c>
      <c r="Z167" s="42" t="s">
        <v>29</v>
      </c>
      <c r="AA167" s="42">
        <f t="shared" ca="1" si="24"/>
        <v>0.20250216197851478</v>
      </c>
      <c r="AB167" s="42">
        <f ca="1">VLOOKUP(AA167,'Inputs and Outputs'!B$24:C$33,2,TRUE)</f>
        <v>1</v>
      </c>
      <c r="AC167" s="42">
        <f t="shared" ca="1" si="25"/>
        <v>0.52300166584015528</v>
      </c>
      <c r="AD167" s="42">
        <f ca="1">ROUND(_xlfn.NORM.INV(AC167,'Inputs and Outputs'!C$19,'Inputs and Outputs'!C$20),0)</f>
        <v>105</v>
      </c>
      <c r="AE167" s="42">
        <v>103</v>
      </c>
      <c r="AF167" s="42">
        <f t="shared" ca="1" si="26"/>
        <v>103</v>
      </c>
      <c r="AG167" s="42">
        <f ca="1">IF(AF167&gt;'Inputs and Outputs'!C$7,AF167-'Inputs and Outputs'!C$7,0)</f>
        <v>3</v>
      </c>
      <c r="AH167" s="43">
        <f ca="1">(AF167*'Inputs and Outputs'!C$8)-(AG167*'Inputs and Outputs'!C$10)</f>
        <v>3520</v>
      </c>
    </row>
    <row r="168" spans="1:34" x14ac:dyDescent="0.35">
      <c r="A168" s="44">
        <v>167</v>
      </c>
      <c r="B168" s="42" t="s">
        <v>24</v>
      </c>
      <c r="C168" s="42">
        <f t="shared" ca="1" si="18"/>
        <v>0.53525504925476675</v>
      </c>
      <c r="D168" s="42">
        <f ca="1">VLOOKUP(C168,'Inputs and Outputs'!B$24:C$33,2,TRUE)</f>
        <v>2</v>
      </c>
      <c r="E168" s="42">
        <f t="shared" ca="1" si="19"/>
        <v>0.84741269726069868</v>
      </c>
      <c r="F168" s="42">
        <f ca="1">ROUND(_xlfn.NORM.INV(E168,'Inputs and Outputs'!C$15,'Inputs and Outputs'!C$16),0)</f>
        <v>107</v>
      </c>
      <c r="G168" s="42">
        <v>103</v>
      </c>
      <c r="H168" s="42">
        <f t="shared" ca="1" si="20"/>
        <v>103</v>
      </c>
      <c r="I168" s="42">
        <f ca="1">IF(H168&gt;'Inputs and Outputs'!C$7,H168-'Inputs and Outputs'!C$7,0)</f>
        <v>3</v>
      </c>
      <c r="J168" s="43">
        <f ca="1">(H168*'Inputs and Outputs'!C$8)-(I168*'Inputs and Outputs'!C$9)</f>
        <v>4045</v>
      </c>
      <c r="M168" s="44">
        <v>167</v>
      </c>
      <c r="N168" s="42" t="s">
        <v>26</v>
      </c>
      <c r="O168" s="42">
        <f t="shared" ca="1" si="21"/>
        <v>0.85511236972240057</v>
      </c>
      <c r="P168" s="42">
        <f ca="1">VLOOKUP(O168,'Inputs and Outputs'!B$24:C$33,2)</f>
        <v>4</v>
      </c>
      <c r="Q168" s="42">
        <f t="shared" ca="1" si="22"/>
        <v>0.71963230102052445</v>
      </c>
      <c r="R168" s="42">
        <f ca="1">ROUND(_xlfn.NORM.INV(Q168,'Inputs and Outputs'!C$17,'Inputs and Outputs'!C$18),0)</f>
        <v>106</v>
      </c>
      <c r="S168" s="42">
        <v>103</v>
      </c>
      <c r="T168" s="42">
        <f t="shared" ca="1" si="23"/>
        <v>103</v>
      </c>
      <c r="U168" s="42">
        <f ca="1">IF(T168&gt;'Inputs and Outputs'!C$7,T168-'Inputs and Outputs'!C$7,0)</f>
        <v>3</v>
      </c>
      <c r="V168" s="43">
        <f ca="1">(T168*'Inputs and Outputs'!C$8)-(U168*'Inputs and Outputs'!C$9)</f>
        <v>4045</v>
      </c>
      <c r="Y168" s="44">
        <v>167</v>
      </c>
      <c r="Z168" s="42" t="s">
        <v>29</v>
      </c>
      <c r="AA168" s="42">
        <f t="shared" ca="1" si="24"/>
        <v>0.69868777865070941</v>
      </c>
      <c r="AB168" s="42">
        <f ca="1">VLOOKUP(AA168,'Inputs and Outputs'!B$24:C$33,2,TRUE)</f>
        <v>3</v>
      </c>
      <c r="AC168" s="42">
        <f t="shared" ca="1" si="25"/>
        <v>0.13650323418822219</v>
      </c>
      <c r="AD168" s="42">
        <f ca="1">ROUND(_xlfn.NORM.INV(AC168,'Inputs and Outputs'!C$19,'Inputs and Outputs'!C$20),0)</f>
        <v>100</v>
      </c>
      <c r="AE168" s="42">
        <v>103</v>
      </c>
      <c r="AF168" s="42">
        <f t="shared" ca="1" si="26"/>
        <v>100</v>
      </c>
      <c r="AG168" s="42">
        <f ca="1">IF(AF168&gt;'Inputs and Outputs'!C$7,AF168-'Inputs and Outputs'!C$7,0)</f>
        <v>0</v>
      </c>
      <c r="AH168" s="43">
        <f ca="1">(AF168*'Inputs and Outputs'!C$8)-(AG168*'Inputs and Outputs'!C$10)</f>
        <v>4000</v>
      </c>
    </row>
    <row r="169" spans="1:34" x14ac:dyDescent="0.35">
      <c r="A169" s="44">
        <v>168</v>
      </c>
      <c r="B169" s="42" t="s">
        <v>24</v>
      </c>
      <c r="C169" s="42">
        <f t="shared" ca="1" si="18"/>
        <v>5.6877148726305116E-2</v>
      </c>
      <c r="D169" s="42">
        <f ca="1">VLOOKUP(C169,'Inputs and Outputs'!B$24:C$33,2,TRUE)</f>
        <v>0</v>
      </c>
      <c r="E169" s="42">
        <f t="shared" ca="1" si="19"/>
        <v>0.74431327238330236</v>
      </c>
      <c r="F169" s="42">
        <f ca="1">ROUND(_xlfn.NORM.INV(E169,'Inputs and Outputs'!C$15,'Inputs and Outputs'!C$16),0)</f>
        <v>105</v>
      </c>
      <c r="G169" s="42">
        <v>103</v>
      </c>
      <c r="H169" s="42">
        <f t="shared" ca="1" si="20"/>
        <v>103</v>
      </c>
      <c r="I169" s="42">
        <f ca="1">IF(H169&gt;'Inputs and Outputs'!C$7,H169-'Inputs and Outputs'!C$7,0)</f>
        <v>3</v>
      </c>
      <c r="J169" s="43">
        <f ca="1">(H169*'Inputs and Outputs'!C$8)-(I169*'Inputs and Outputs'!C$9)</f>
        <v>4045</v>
      </c>
      <c r="M169" s="44">
        <v>168</v>
      </c>
      <c r="N169" s="42" t="s">
        <v>26</v>
      </c>
      <c r="O169" s="42">
        <f t="shared" ca="1" si="21"/>
        <v>0.77565329309661113</v>
      </c>
      <c r="P169" s="42">
        <f ca="1">VLOOKUP(O169,'Inputs and Outputs'!B$24:C$33,2)</f>
        <v>4</v>
      </c>
      <c r="Q169" s="42">
        <f t="shared" ca="1" si="22"/>
        <v>0.49077813274982285</v>
      </c>
      <c r="R169" s="42">
        <f ca="1">ROUND(_xlfn.NORM.INV(Q169,'Inputs and Outputs'!C$17,'Inputs and Outputs'!C$18),0)</f>
        <v>103</v>
      </c>
      <c r="S169" s="42">
        <v>103</v>
      </c>
      <c r="T169" s="42">
        <f t="shared" ca="1" si="23"/>
        <v>103</v>
      </c>
      <c r="U169" s="42">
        <f ca="1">IF(T169&gt;'Inputs and Outputs'!C$7,T169-'Inputs and Outputs'!C$7,0)</f>
        <v>3</v>
      </c>
      <c r="V169" s="43">
        <f ca="1">(T169*'Inputs and Outputs'!C$8)-(U169*'Inputs and Outputs'!C$9)</f>
        <v>4045</v>
      </c>
      <c r="Y169" s="44">
        <v>168</v>
      </c>
      <c r="Z169" s="42" t="s">
        <v>29</v>
      </c>
      <c r="AA169" s="42">
        <f t="shared" ca="1" si="24"/>
        <v>0.45469694107109559</v>
      </c>
      <c r="AB169" s="42">
        <f ca="1">VLOOKUP(AA169,'Inputs and Outputs'!B$24:C$33,2,TRUE)</f>
        <v>2</v>
      </c>
      <c r="AC169" s="42">
        <f t="shared" ca="1" si="25"/>
        <v>0.34837347611934966</v>
      </c>
      <c r="AD169" s="42">
        <f ca="1">ROUND(_xlfn.NORM.INV(AC169,'Inputs and Outputs'!C$19,'Inputs and Outputs'!C$20),0)</f>
        <v>103</v>
      </c>
      <c r="AE169" s="42">
        <v>103</v>
      </c>
      <c r="AF169" s="42">
        <f t="shared" ca="1" si="26"/>
        <v>103</v>
      </c>
      <c r="AG169" s="42">
        <f ca="1">IF(AF169&gt;'Inputs and Outputs'!C$7,AF169-'Inputs and Outputs'!C$7,0)</f>
        <v>3</v>
      </c>
      <c r="AH169" s="43">
        <f ca="1">(AF169*'Inputs and Outputs'!C$8)-(AG169*'Inputs and Outputs'!C$10)</f>
        <v>3520</v>
      </c>
    </row>
    <row r="170" spans="1:34" x14ac:dyDescent="0.35">
      <c r="A170" s="44">
        <v>169</v>
      </c>
      <c r="B170" s="42" t="s">
        <v>24</v>
      </c>
      <c r="C170" s="42">
        <f t="shared" ca="1" si="18"/>
        <v>0.11744253065338628</v>
      </c>
      <c r="D170" s="42">
        <f ca="1">VLOOKUP(C170,'Inputs and Outputs'!B$24:C$33,2,TRUE)</f>
        <v>0</v>
      </c>
      <c r="E170" s="42">
        <f t="shared" ca="1" si="19"/>
        <v>0.97915839823595896</v>
      </c>
      <c r="F170" s="42">
        <f ca="1">ROUND(_xlfn.NORM.INV(E170,'Inputs and Outputs'!C$15,'Inputs and Outputs'!C$16),0)</f>
        <v>113</v>
      </c>
      <c r="G170" s="42">
        <v>103</v>
      </c>
      <c r="H170" s="42">
        <f t="shared" ca="1" si="20"/>
        <v>103</v>
      </c>
      <c r="I170" s="42">
        <f ca="1">IF(H170&gt;'Inputs and Outputs'!C$7,H170-'Inputs and Outputs'!C$7,0)</f>
        <v>3</v>
      </c>
      <c r="J170" s="43">
        <f ca="1">(H170*'Inputs and Outputs'!C$8)-(I170*'Inputs and Outputs'!C$9)</f>
        <v>4045</v>
      </c>
      <c r="M170" s="44">
        <v>169</v>
      </c>
      <c r="N170" s="42" t="s">
        <v>26</v>
      </c>
      <c r="O170" s="42">
        <f t="shared" ca="1" si="21"/>
        <v>9.157148982723462E-3</v>
      </c>
      <c r="P170" s="42">
        <f ca="1">VLOOKUP(O170,'Inputs and Outputs'!B$24:C$33,2)</f>
        <v>0</v>
      </c>
      <c r="Q170" s="42">
        <f t="shared" ca="1" si="22"/>
        <v>0.69626613317189534</v>
      </c>
      <c r="R170" s="42">
        <f ca="1">ROUND(_xlfn.NORM.INV(Q170,'Inputs and Outputs'!C$17,'Inputs and Outputs'!C$18),0)</f>
        <v>106</v>
      </c>
      <c r="S170" s="42">
        <v>103</v>
      </c>
      <c r="T170" s="42">
        <f t="shared" ca="1" si="23"/>
        <v>103</v>
      </c>
      <c r="U170" s="42">
        <f ca="1">IF(T170&gt;'Inputs and Outputs'!C$7,T170-'Inputs and Outputs'!C$7,0)</f>
        <v>3</v>
      </c>
      <c r="V170" s="43">
        <f ca="1">(T170*'Inputs and Outputs'!C$8)-(U170*'Inputs and Outputs'!C$9)</f>
        <v>4045</v>
      </c>
      <c r="Y170" s="44">
        <v>169</v>
      </c>
      <c r="Z170" s="42" t="s">
        <v>29</v>
      </c>
      <c r="AA170" s="42">
        <f t="shared" ca="1" si="24"/>
        <v>0.16382009013899113</v>
      </c>
      <c r="AB170" s="42">
        <f ca="1">VLOOKUP(AA170,'Inputs and Outputs'!B$24:C$33,2,TRUE)</f>
        <v>0</v>
      </c>
      <c r="AC170" s="42">
        <f t="shared" ca="1" si="25"/>
        <v>0.67973916264827106</v>
      </c>
      <c r="AD170" s="42">
        <f ca="1">ROUND(_xlfn.NORM.INV(AC170,'Inputs and Outputs'!C$19,'Inputs and Outputs'!C$20),0)</f>
        <v>107</v>
      </c>
      <c r="AE170" s="42">
        <v>103</v>
      </c>
      <c r="AF170" s="42">
        <f t="shared" ca="1" si="26"/>
        <v>103</v>
      </c>
      <c r="AG170" s="42">
        <f ca="1">IF(AF170&gt;'Inputs and Outputs'!C$7,AF170-'Inputs and Outputs'!C$7,0)</f>
        <v>3</v>
      </c>
      <c r="AH170" s="43">
        <f ca="1">(AF170*'Inputs and Outputs'!C$8)-(AG170*'Inputs and Outputs'!C$10)</f>
        <v>3520</v>
      </c>
    </row>
    <row r="171" spans="1:34" x14ac:dyDescent="0.35">
      <c r="A171" s="44">
        <v>170</v>
      </c>
      <c r="B171" s="42" t="s">
        <v>24</v>
      </c>
      <c r="C171" s="42">
        <f t="shared" ca="1" si="18"/>
        <v>0.53032131931466842</v>
      </c>
      <c r="D171" s="42">
        <f ca="1">VLOOKUP(C171,'Inputs and Outputs'!B$24:C$33,2,TRUE)</f>
        <v>2</v>
      </c>
      <c r="E171" s="42">
        <f t="shared" ca="1" si="19"/>
        <v>0.31451660363178002</v>
      </c>
      <c r="F171" s="42">
        <f ca="1">ROUND(_xlfn.NORM.INV(E171,'Inputs and Outputs'!C$15,'Inputs and Outputs'!C$16),0)</f>
        <v>98</v>
      </c>
      <c r="G171" s="42">
        <v>103</v>
      </c>
      <c r="H171" s="42">
        <f t="shared" ca="1" si="20"/>
        <v>98</v>
      </c>
      <c r="I171" s="42">
        <f ca="1">IF(H171&gt;'Inputs and Outputs'!C$7,H171-'Inputs and Outputs'!C$7,0)</f>
        <v>0</v>
      </c>
      <c r="J171" s="43">
        <f ca="1">(H171*'Inputs and Outputs'!C$8)-(I171*'Inputs and Outputs'!C$9)</f>
        <v>3920</v>
      </c>
      <c r="M171" s="44">
        <v>170</v>
      </c>
      <c r="N171" s="42" t="s">
        <v>26</v>
      </c>
      <c r="O171" s="42">
        <f t="shared" ca="1" si="21"/>
        <v>0.30728888554359834</v>
      </c>
      <c r="P171" s="42">
        <f ca="1">VLOOKUP(O171,'Inputs and Outputs'!B$24:C$33,2)</f>
        <v>1</v>
      </c>
      <c r="Q171" s="42">
        <f t="shared" ca="1" si="22"/>
        <v>0.6592117183813071</v>
      </c>
      <c r="R171" s="42">
        <f ca="1">ROUND(_xlfn.NORM.INV(Q171,'Inputs and Outputs'!C$17,'Inputs and Outputs'!C$18),0)</f>
        <v>105</v>
      </c>
      <c r="S171" s="42">
        <v>103</v>
      </c>
      <c r="T171" s="42">
        <f t="shared" ca="1" si="23"/>
        <v>103</v>
      </c>
      <c r="U171" s="42">
        <f ca="1">IF(T171&gt;'Inputs and Outputs'!C$7,T171-'Inputs and Outputs'!C$7,0)</f>
        <v>3</v>
      </c>
      <c r="V171" s="43">
        <f ca="1">(T171*'Inputs and Outputs'!C$8)-(U171*'Inputs and Outputs'!C$9)</f>
        <v>4045</v>
      </c>
      <c r="Y171" s="44">
        <v>170</v>
      </c>
      <c r="Z171" s="42" t="s">
        <v>29</v>
      </c>
      <c r="AA171" s="42">
        <f t="shared" ca="1" si="24"/>
        <v>0.64506527958541238</v>
      </c>
      <c r="AB171" s="42">
        <f ca="1">VLOOKUP(AA171,'Inputs and Outputs'!B$24:C$33,2,TRUE)</f>
        <v>3</v>
      </c>
      <c r="AC171" s="42">
        <f t="shared" ca="1" si="25"/>
        <v>0.84823461215094353</v>
      </c>
      <c r="AD171" s="42">
        <f ca="1">ROUND(_xlfn.NORM.INV(AC171,'Inputs and Outputs'!C$19,'Inputs and Outputs'!C$20),0)</f>
        <v>110</v>
      </c>
      <c r="AE171" s="42">
        <v>103</v>
      </c>
      <c r="AF171" s="42">
        <f t="shared" ca="1" si="26"/>
        <v>103</v>
      </c>
      <c r="AG171" s="42">
        <f ca="1">IF(AF171&gt;'Inputs and Outputs'!C$7,AF171-'Inputs and Outputs'!C$7,0)</f>
        <v>3</v>
      </c>
      <c r="AH171" s="43">
        <f ca="1">(AF171*'Inputs and Outputs'!C$8)-(AG171*'Inputs and Outputs'!C$10)</f>
        <v>3520</v>
      </c>
    </row>
    <row r="172" spans="1:34" x14ac:dyDescent="0.35">
      <c r="A172" s="44">
        <v>171</v>
      </c>
      <c r="B172" s="42" t="s">
        <v>24</v>
      </c>
      <c r="C172" s="42">
        <f t="shared" ca="1" si="18"/>
        <v>0.73046419707390708</v>
      </c>
      <c r="D172" s="42">
        <f ca="1">VLOOKUP(C172,'Inputs and Outputs'!B$24:C$33,2,TRUE)</f>
        <v>3</v>
      </c>
      <c r="E172" s="42">
        <f t="shared" ca="1" si="19"/>
        <v>0.60327618029083585</v>
      </c>
      <c r="F172" s="42">
        <f ca="1">ROUND(_xlfn.NORM.INV(E172,'Inputs and Outputs'!C$15,'Inputs and Outputs'!C$16),0)</f>
        <v>103</v>
      </c>
      <c r="G172" s="42">
        <v>103</v>
      </c>
      <c r="H172" s="42">
        <f t="shared" ca="1" si="20"/>
        <v>103</v>
      </c>
      <c r="I172" s="42">
        <f ca="1">IF(H172&gt;'Inputs and Outputs'!C$7,H172-'Inputs and Outputs'!C$7,0)</f>
        <v>3</v>
      </c>
      <c r="J172" s="43">
        <f ca="1">(H172*'Inputs and Outputs'!C$8)-(I172*'Inputs and Outputs'!C$9)</f>
        <v>4045</v>
      </c>
      <c r="M172" s="44">
        <v>171</v>
      </c>
      <c r="N172" s="42" t="s">
        <v>26</v>
      </c>
      <c r="O172" s="42">
        <f t="shared" ca="1" si="21"/>
        <v>0.74337827213353258</v>
      </c>
      <c r="P172" s="42">
        <f ca="1">VLOOKUP(O172,'Inputs and Outputs'!B$24:C$33,2)</f>
        <v>3</v>
      </c>
      <c r="Q172" s="42">
        <f t="shared" ca="1" si="22"/>
        <v>0.8555144224719462</v>
      </c>
      <c r="R172" s="42">
        <f ca="1">ROUND(_xlfn.NORM.INV(Q172,'Inputs and Outputs'!C$17,'Inputs and Outputs'!C$18),0)</f>
        <v>108</v>
      </c>
      <c r="S172" s="42">
        <v>103</v>
      </c>
      <c r="T172" s="42">
        <f t="shared" ca="1" si="23"/>
        <v>103</v>
      </c>
      <c r="U172" s="42">
        <f ca="1">IF(T172&gt;'Inputs and Outputs'!C$7,T172-'Inputs and Outputs'!C$7,0)</f>
        <v>3</v>
      </c>
      <c r="V172" s="43">
        <f ca="1">(T172*'Inputs and Outputs'!C$8)-(U172*'Inputs and Outputs'!C$9)</f>
        <v>4045</v>
      </c>
      <c r="Y172" s="44">
        <v>171</v>
      </c>
      <c r="Z172" s="42" t="s">
        <v>29</v>
      </c>
      <c r="AA172" s="42">
        <f t="shared" ca="1" si="24"/>
        <v>0.5808380286168362</v>
      </c>
      <c r="AB172" s="42">
        <f ca="1">VLOOKUP(AA172,'Inputs and Outputs'!B$24:C$33,2,TRUE)</f>
        <v>2</v>
      </c>
      <c r="AC172" s="42">
        <f t="shared" ca="1" si="25"/>
        <v>0.48227636798250428</v>
      </c>
      <c r="AD172" s="42">
        <f ca="1">ROUND(_xlfn.NORM.INV(AC172,'Inputs and Outputs'!C$19,'Inputs and Outputs'!C$20),0)</f>
        <v>105</v>
      </c>
      <c r="AE172" s="42">
        <v>103</v>
      </c>
      <c r="AF172" s="42">
        <f t="shared" ca="1" si="26"/>
        <v>103</v>
      </c>
      <c r="AG172" s="42">
        <f ca="1">IF(AF172&gt;'Inputs and Outputs'!C$7,AF172-'Inputs and Outputs'!C$7,0)</f>
        <v>3</v>
      </c>
      <c r="AH172" s="43">
        <f ca="1">(AF172*'Inputs and Outputs'!C$8)-(AG172*'Inputs and Outputs'!C$10)</f>
        <v>3520</v>
      </c>
    </row>
    <row r="173" spans="1:34" x14ac:dyDescent="0.35">
      <c r="A173" s="44">
        <v>172</v>
      </c>
      <c r="B173" s="42" t="s">
        <v>24</v>
      </c>
      <c r="C173" s="42">
        <f t="shared" ca="1" si="18"/>
        <v>0.47248816847388175</v>
      </c>
      <c r="D173" s="42">
        <f ca="1">VLOOKUP(C173,'Inputs and Outputs'!B$24:C$33,2,TRUE)</f>
        <v>2</v>
      </c>
      <c r="E173" s="42">
        <f t="shared" ca="1" si="19"/>
        <v>9.4452674078050802E-2</v>
      </c>
      <c r="F173" s="42">
        <f ca="1">ROUND(_xlfn.NORM.INV(E173,'Inputs and Outputs'!C$15,'Inputs and Outputs'!C$16),0)</f>
        <v>93</v>
      </c>
      <c r="G173" s="42">
        <v>103</v>
      </c>
      <c r="H173" s="42">
        <f t="shared" ca="1" si="20"/>
        <v>93</v>
      </c>
      <c r="I173" s="42">
        <f ca="1">IF(H173&gt;'Inputs and Outputs'!C$7,H173-'Inputs and Outputs'!C$7,0)</f>
        <v>0</v>
      </c>
      <c r="J173" s="43">
        <f ca="1">(H173*'Inputs and Outputs'!C$8)-(I173*'Inputs and Outputs'!C$9)</f>
        <v>3720</v>
      </c>
      <c r="M173" s="44">
        <v>172</v>
      </c>
      <c r="N173" s="42" t="s">
        <v>26</v>
      </c>
      <c r="O173" s="42">
        <f t="shared" ca="1" si="21"/>
        <v>0.65867217004307832</v>
      </c>
      <c r="P173" s="42">
        <f ca="1">VLOOKUP(O173,'Inputs and Outputs'!B$24:C$33,2)</f>
        <v>3</v>
      </c>
      <c r="Q173" s="42">
        <f t="shared" ca="1" si="22"/>
        <v>0.18962949085652991</v>
      </c>
      <c r="R173" s="42">
        <f ca="1">ROUND(_xlfn.NORM.INV(Q173,'Inputs and Outputs'!C$17,'Inputs and Outputs'!C$18),0)</f>
        <v>99</v>
      </c>
      <c r="S173" s="42">
        <v>103</v>
      </c>
      <c r="T173" s="42">
        <f t="shared" ca="1" si="23"/>
        <v>99</v>
      </c>
      <c r="U173" s="42">
        <f ca="1">IF(T173&gt;'Inputs and Outputs'!C$7,T173-'Inputs and Outputs'!C$7,0)</f>
        <v>0</v>
      </c>
      <c r="V173" s="43">
        <f ca="1">(T173*'Inputs and Outputs'!C$8)-(U173*'Inputs and Outputs'!C$9)</f>
        <v>3960</v>
      </c>
      <c r="Y173" s="44">
        <v>172</v>
      </c>
      <c r="Z173" s="42" t="s">
        <v>29</v>
      </c>
      <c r="AA173" s="42">
        <f t="shared" ca="1" si="24"/>
        <v>0.17078769557643236</v>
      </c>
      <c r="AB173" s="42">
        <f ca="1">VLOOKUP(AA173,'Inputs and Outputs'!B$24:C$33,2,TRUE)</f>
        <v>0</v>
      </c>
      <c r="AC173" s="42">
        <f t="shared" ca="1" si="25"/>
        <v>6.4995706311131385E-2</v>
      </c>
      <c r="AD173" s="42">
        <f ca="1">ROUND(_xlfn.NORM.INV(AC173,'Inputs and Outputs'!C$19,'Inputs and Outputs'!C$20),0)</f>
        <v>97</v>
      </c>
      <c r="AE173" s="42">
        <v>103</v>
      </c>
      <c r="AF173" s="42">
        <f t="shared" ca="1" si="26"/>
        <v>97</v>
      </c>
      <c r="AG173" s="42">
        <f ca="1">IF(AF173&gt;'Inputs and Outputs'!C$7,AF173-'Inputs and Outputs'!C$7,0)</f>
        <v>0</v>
      </c>
      <c r="AH173" s="43">
        <f ca="1">(AF173*'Inputs and Outputs'!C$8)-(AG173*'Inputs and Outputs'!C$10)</f>
        <v>3880</v>
      </c>
    </row>
    <row r="174" spans="1:34" x14ac:dyDescent="0.35">
      <c r="A174" s="44">
        <v>173</v>
      </c>
      <c r="B174" s="42" t="s">
        <v>24</v>
      </c>
      <c r="C174" s="42">
        <f t="shared" ca="1" si="18"/>
        <v>0.68475516823782445</v>
      </c>
      <c r="D174" s="42">
        <f ca="1">VLOOKUP(C174,'Inputs and Outputs'!B$24:C$33,2,TRUE)</f>
        <v>3</v>
      </c>
      <c r="E174" s="42">
        <f t="shared" ca="1" si="19"/>
        <v>6.4266995378408298E-2</v>
      </c>
      <c r="F174" s="42">
        <f ca="1">ROUND(_xlfn.NORM.INV(E174,'Inputs and Outputs'!C$15,'Inputs and Outputs'!C$16),0)</f>
        <v>92</v>
      </c>
      <c r="G174" s="42">
        <v>103</v>
      </c>
      <c r="H174" s="42">
        <f t="shared" ca="1" si="20"/>
        <v>92</v>
      </c>
      <c r="I174" s="42">
        <f ca="1">IF(H174&gt;'Inputs and Outputs'!C$7,H174-'Inputs and Outputs'!C$7,0)</f>
        <v>0</v>
      </c>
      <c r="J174" s="43">
        <f ca="1">(H174*'Inputs and Outputs'!C$8)-(I174*'Inputs and Outputs'!C$9)</f>
        <v>3680</v>
      </c>
      <c r="M174" s="44">
        <v>173</v>
      </c>
      <c r="N174" s="42" t="s">
        <v>26</v>
      </c>
      <c r="O174" s="42">
        <f t="shared" ca="1" si="21"/>
        <v>4.3809827891619801E-2</v>
      </c>
      <c r="P174" s="42">
        <f ca="1">VLOOKUP(O174,'Inputs and Outputs'!B$24:C$33,2)</f>
        <v>0</v>
      </c>
      <c r="Q174" s="42">
        <f t="shared" ca="1" si="22"/>
        <v>1.1869730127298639E-2</v>
      </c>
      <c r="R174" s="42">
        <f ca="1">ROUND(_xlfn.NORM.INV(Q174,'Inputs and Outputs'!C$17,'Inputs and Outputs'!C$18),0)</f>
        <v>92</v>
      </c>
      <c r="S174" s="42">
        <v>103</v>
      </c>
      <c r="T174" s="42">
        <f t="shared" ca="1" si="23"/>
        <v>92</v>
      </c>
      <c r="U174" s="42">
        <f ca="1">IF(T174&gt;'Inputs and Outputs'!C$7,T174-'Inputs and Outputs'!C$7,0)</f>
        <v>0</v>
      </c>
      <c r="V174" s="43">
        <f ca="1">(T174*'Inputs and Outputs'!C$8)-(U174*'Inputs and Outputs'!C$9)</f>
        <v>3680</v>
      </c>
      <c r="Y174" s="44">
        <v>173</v>
      </c>
      <c r="Z174" s="42" t="s">
        <v>29</v>
      </c>
      <c r="AA174" s="42">
        <f t="shared" ca="1" si="24"/>
        <v>0.97435943831986449</v>
      </c>
      <c r="AB174" s="42">
        <f ca="1">VLOOKUP(AA174,'Inputs and Outputs'!B$24:C$33,2,TRUE)</f>
        <v>7</v>
      </c>
      <c r="AC174" s="42">
        <f t="shared" ca="1" si="25"/>
        <v>0.39147023064994069</v>
      </c>
      <c r="AD174" s="42">
        <f ca="1">ROUND(_xlfn.NORM.INV(AC174,'Inputs and Outputs'!C$19,'Inputs and Outputs'!C$20),0)</f>
        <v>104</v>
      </c>
      <c r="AE174" s="42">
        <v>103</v>
      </c>
      <c r="AF174" s="42">
        <f t="shared" ca="1" si="26"/>
        <v>103</v>
      </c>
      <c r="AG174" s="42">
        <f ca="1">IF(AF174&gt;'Inputs and Outputs'!C$7,AF174-'Inputs and Outputs'!C$7,0)</f>
        <v>3</v>
      </c>
      <c r="AH174" s="43">
        <f ca="1">(AF174*'Inputs and Outputs'!C$8)-(AG174*'Inputs and Outputs'!C$10)</f>
        <v>3520</v>
      </c>
    </row>
    <row r="175" spans="1:34" x14ac:dyDescent="0.35">
      <c r="A175" s="44">
        <v>174</v>
      </c>
      <c r="B175" s="42" t="s">
        <v>24</v>
      </c>
      <c r="C175" s="42">
        <f t="shared" ca="1" si="18"/>
        <v>0.42387380993367951</v>
      </c>
      <c r="D175" s="42">
        <f ca="1">VLOOKUP(C175,'Inputs and Outputs'!B$24:C$33,2,TRUE)</f>
        <v>2</v>
      </c>
      <c r="E175" s="42">
        <f t="shared" ca="1" si="19"/>
        <v>0.53067556969077245</v>
      </c>
      <c r="F175" s="42">
        <f ca="1">ROUND(_xlfn.NORM.INV(E175,'Inputs and Outputs'!C$15,'Inputs and Outputs'!C$16),0)</f>
        <v>101</v>
      </c>
      <c r="G175" s="42">
        <v>103</v>
      </c>
      <c r="H175" s="42">
        <f t="shared" ca="1" si="20"/>
        <v>101</v>
      </c>
      <c r="I175" s="42">
        <f ca="1">IF(H175&gt;'Inputs and Outputs'!C$7,H175-'Inputs and Outputs'!C$7,0)</f>
        <v>1</v>
      </c>
      <c r="J175" s="43">
        <f ca="1">(H175*'Inputs and Outputs'!C$8)-(I175*'Inputs and Outputs'!C$9)</f>
        <v>4015</v>
      </c>
      <c r="M175" s="44">
        <v>174</v>
      </c>
      <c r="N175" s="42" t="s">
        <v>26</v>
      </c>
      <c r="O175" s="42">
        <f t="shared" ca="1" si="21"/>
        <v>0.4822960474711343</v>
      </c>
      <c r="P175" s="42">
        <f ca="1">VLOOKUP(O175,'Inputs and Outputs'!B$24:C$33,2)</f>
        <v>2</v>
      </c>
      <c r="Q175" s="42">
        <f t="shared" ca="1" si="22"/>
        <v>0.97014341215305022</v>
      </c>
      <c r="R175" s="42">
        <f ca="1">ROUND(_xlfn.NORM.INV(Q175,'Inputs and Outputs'!C$17,'Inputs and Outputs'!C$18),0)</f>
        <v>112</v>
      </c>
      <c r="S175" s="42">
        <v>103</v>
      </c>
      <c r="T175" s="42">
        <f t="shared" ca="1" si="23"/>
        <v>103</v>
      </c>
      <c r="U175" s="42">
        <f ca="1">IF(T175&gt;'Inputs and Outputs'!C$7,T175-'Inputs and Outputs'!C$7,0)</f>
        <v>3</v>
      </c>
      <c r="V175" s="43">
        <f ca="1">(T175*'Inputs and Outputs'!C$8)-(U175*'Inputs and Outputs'!C$9)</f>
        <v>4045</v>
      </c>
      <c r="Y175" s="44">
        <v>174</v>
      </c>
      <c r="Z175" s="42" t="s">
        <v>29</v>
      </c>
      <c r="AA175" s="42">
        <f t="shared" ca="1" si="24"/>
        <v>0.78843173393369559</v>
      </c>
      <c r="AB175" s="42">
        <f ca="1">VLOOKUP(AA175,'Inputs and Outputs'!B$24:C$33,2,TRUE)</f>
        <v>4</v>
      </c>
      <c r="AC175" s="42">
        <f t="shared" ca="1" si="25"/>
        <v>0.46680666480134936</v>
      </c>
      <c r="AD175" s="42">
        <f ca="1">ROUND(_xlfn.NORM.INV(AC175,'Inputs and Outputs'!C$19,'Inputs and Outputs'!C$20),0)</f>
        <v>105</v>
      </c>
      <c r="AE175" s="42">
        <v>103</v>
      </c>
      <c r="AF175" s="42">
        <f t="shared" ca="1" si="26"/>
        <v>103</v>
      </c>
      <c r="AG175" s="42">
        <f ca="1">IF(AF175&gt;'Inputs and Outputs'!C$7,AF175-'Inputs and Outputs'!C$7,0)</f>
        <v>3</v>
      </c>
      <c r="AH175" s="43">
        <f ca="1">(AF175*'Inputs and Outputs'!C$8)-(AG175*'Inputs and Outputs'!C$10)</f>
        <v>3520</v>
      </c>
    </row>
    <row r="176" spans="1:34" x14ac:dyDescent="0.35">
      <c r="A176" s="44">
        <v>175</v>
      </c>
      <c r="B176" s="42" t="s">
        <v>24</v>
      </c>
      <c r="C176" s="42">
        <f t="shared" ca="1" si="18"/>
        <v>0.72175486693426705</v>
      </c>
      <c r="D176" s="42">
        <f ca="1">VLOOKUP(C176,'Inputs and Outputs'!B$24:C$33,2,TRUE)</f>
        <v>3</v>
      </c>
      <c r="E176" s="42">
        <f t="shared" ca="1" si="19"/>
        <v>0.92357093879349339</v>
      </c>
      <c r="F176" s="42">
        <f ca="1">ROUND(_xlfn.NORM.INV(E176,'Inputs and Outputs'!C$15,'Inputs and Outputs'!C$16),0)</f>
        <v>110</v>
      </c>
      <c r="G176" s="42">
        <v>103</v>
      </c>
      <c r="H176" s="42">
        <f t="shared" ca="1" si="20"/>
        <v>103</v>
      </c>
      <c r="I176" s="42">
        <f ca="1">IF(H176&gt;'Inputs and Outputs'!C$7,H176-'Inputs and Outputs'!C$7,0)</f>
        <v>3</v>
      </c>
      <c r="J176" s="43">
        <f ca="1">(H176*'Inputs and Outputs'!C$8)-(I176*'Inputs and Outputs'!C$9)</f>
        <v>4045</v>
      </c>
      <c r="M176" s="44">
        <v>175</v>
      </c>
      <c r="N176" s="42" t="s">
        <v>26</v>
      </c>
      <c r="O176" s="42">
        <f t="shared" ca="1" si="21"/>
        <v>0.70187011538272737</v>
      </c>
      <c r="P176" s="42">
        <f ca="1">VLOOKUP(O176,'Inputs and Outputs'!B$24:C$33,2)</f>
        <v>3</v>
      </c>
      <c r="Q176" s="42">
        <f t="shared" ca="1" si="22"/>
        <v>9.2705633509593488E-2</v>
      </c>
      <c r="R176" s="42">
        <f ca="1">ROUND(_xlfn.NORM.INV(Q176,'Inputs and Outputs'!C$17,'Inputs and Outputs'!C$18),0)</f>
        <v>96</v>
      </c>
      <c r="S176" s="42">
        <v>103</v>
      </c>
      <c r="T176" s="42">
        <f t="shared" ca="1" si="23"/>
        <v>96</v>
      </c>
      <c r="U176" s="42">
        <f ca="1">IF(T176&gt;'Inputs and Outputs'!C$7,T176-'Inputs and Outputs'!C$7,0)</f>
        <v>0</v>
      </c>
      <c r="V176" s="43">
        <f ca="1">(T176*'Inputs and Outputs'!C$8)-(U176*'Inputs and Outputs'!C$9)</f>
        <v>3840</v>
      </c>
      <c r="Y176" s="44">
        <v>175</v>
      </c>
      <c r="Z176" s="42" t="s">
        <v>29</v>
      </c>
      <c r="AA176" s="42">
        <f t="shared" ca="1" si="24"/>
        <v>0.29541944903557316</v>
      </c>
      <c r="AB176" s="42">
        <f ca="1">VLOOKUP(AA176,'Inputs and Outputs'!B$24:C$33,2,TRUE)</f>
        <v>1</v>
      </c>
      <c r="AC176" s="42">
        <f t="shared" ca="1" si="25"/>
        <v>0.32142842898020318</v>
      </c>
      <c r="AD176" s="42">
        <f ca="1">ROUND(_xlfn.NORM.INV(AC176,'Inputs and Outputs'!C$19,'Inputs and Outputs'!C$20),0)</f>
        <v>103</v>
      </c>
      <c r="AE176" s="42">
        <v>103</v>
      </c>
      <c r="AF176" s="42">
        <f t="shared" ca="1" si="26"/>
        <v>103</v>
      </c>
      <c r="AG176" s="42">
        <f ca="1">IF(AF176&gt;'Inputs and Outputs'!C$7,AF176-'Inputs and Outputs'!C$7,0)</f>
        <v>3</v>
      </c>
      <c r="AH176" s="43">
        <f ca="1">(AF176*'Inputs and Outputs'!C$8)-(AG176*'Inputs and Outputs'!C$10)</f>
        <v>3520</v>
      </c>
    </row>
    <row r="177" spans="1:34" x14ac:dyDescent="0.35">
      <c r="A177" s="44">
        <v>176</v>
      </c>
      <c r="B177" s="42" t="s">
        <v>24</v>
      </c>
      <c r="C177" s="42">
        <f t="shared" ca="1" si="18"/>
        <v>0.60237573028568225</v>
      </c>
      <c r="D177" s="42">
        <f ca="1">VLOOKUP(C177,'Inputs and Outputs'!B$24:C$33,2,TRUE)</f>
        <v>3</v>
      </c>
      <c r="E177" s="42">
        <f t="shared" ca="1" si="19"/>
        <v>0.48163221462510886</v>
      </c>
      <c r="F177" s="42">
        <f ca="1">ROUND(_xlfn.NORM.INV(E177,'Inputs and Outputs'!C$15,'Inputs and Outputs'!C$16),0)</f>
        <v>101</v>
      </c>
      <c r="G177" s="42">
        <v>103</v>
      </c>
      <c r="H177" s="42">
        <f t="shared" ca="1" si="20"/>
        <v>101</v>
      </c>
      <c r="I177" s="42">
        <f ca="1">IF(H177&gt;'Inputs and Outputs'!C$7,H177-'Inputs and Outputs'!C$7,0)</f>
        <v>1</v>
      </c>
      <c r="J177" s="43">
        <f ca="1">(H177*'Inputs and Outputs'!C$8)-(I177*'Inputs and Outputs'!C$9)</f>
        <v>4015</v>
      </c>
      <c r="M177" s="44">
        <v>176</v>
      </c>
      <c r="N177" s="42" t="s">
        <v>26</v>
      </c>
      <c r="O177" s="42">
        <f t="shared" ca="1" si="21"/>
        <v>0.27693910971215696</v>
      </c>
      <c r="P177" s="42">
        <f ca="1">VLOOKUP(O177,'Inputs and Outputs'!B$24:C$33,2)</f>
        <v>1</v>
      </c>
      <c r="Q177" s="42">
        <f t="shared" ca="1" si="22"/>
        <v>0.41224699519406294</v>
      </c>
      <c r="R177" s="42">
        <f ca="1">ROUND(_xlfn.NORM.INV(Q177,'Inputs and Outputs'!C$17,'Inputs and Outputs'!C$18),0)</f>
        <v>102</v>
      </c>
      <c r="S177" s="42">
        <v>103</v>
      </c>
      <c r="T177" s="42">
        <f t="shared" ca="1" si="23"/>
        <v>102</v>
      </c>
      <c r="U177" s="42">
        <f ca="1">IF(T177&gt;'Inputs and Outputs'!C$7,T177-'Inputs and Outputs'!C$7,0)</f>
        <v>2</v>
      </c>
      <c r="V177" s="43">
        <f ca="1">(T177*'Inputs and Outputs'!C$8)-(U177*'Inputs and Outputs'!C$9)</f>
        <v>4030</v>
      </c>
      <c r="Y177" s="44">
        <v>176</v>
      </c>
      <c r="Z177" s="42" t="s">
        <v>29</v>
      </c>
      <c r="AA177" s="42">
        <f t="shared" ca="1" si="24"/>
        <v>0.23920032653494128</v>
      </c>
      <c r="AB177" s="42">
        <f ca="1">VLOOKUP(AA177,'Inputs and Outputs'!B$24:C$33,2,TRUE)</f>
        <v>1</v>
      </c>
      <c r="AC177" s="42">
        <f t="shared" ca="1" si="25"/>
        <v>0.94171364811576652</v>
      </c>
      <c r="AD177" s="42">
        <f ca="1">ROUND(_xlfn.NORM.INV(AC177,'Inputs and Outputs'!C$19,'Inputs and Outputs'!C$20),0)</f>
        <v>113</v>
      </c>
      <c r="AE177" s="42">
        <v>103</v>
      </c>
      <c r="AF177" s="42">
        <f t="shared" ca="1" si="26"/>
        <v>103</v>
      </c>
      <c r="AG177" s="42">
        <f ca="1">IF(AF177&gt;'Inputs and Outputs'!C$7,AF177-'Inputs and Outputs'!C$7,0)</f>
        <v>3</v>
      </c>
      <c r="AH177" s="43">
        <f ca="1">(AF177*'Inputs and Outputs'!C$8)-(AG177*'Inputs and Outputs'!C$10)</f>
        <v>3520</v>
      </c>
    </row>
    <row r="178" spans="1:34" x14ac:dyDescent="0.35">
      <c r="A178" s="44">
        <v>177</v>
      </c>
      <c r="B178" s="42" t="s">
        <v>24</v>
      </c>
      <c r="C178" s="42">
        <f t="shared" ca="1" si="18"/>
        <v>0.58747188047155841</v>
      </c>
      <c r="D178" s="42">
        <f ca="1">VLOOKUP(C178,'Inputs and Outputs'!B$24:C$33,2,TRUE)</f>
        <v>2</v>
      </c>
      <c r="E178" s="42">
        <f t="shared" ca="1" si="19"/>
        <v>0.15979540221565269</v>
      </c>
      <c r="F178" s="42">
        <f ca="1">ROUND(_xlfn.NORM.INV(E178,'Inputs and Outputs'!C$15,'Inputs and Outputs'!C$16),0)</f>
        <v>95</v>
      </c>
      <c r="G178" s="42">
        <v>103</v>
      </c>
      <c r="H178" s="42">
        <f t="shared" ca="1" si="20"/>
        <v>95</v>
      </c>
      <c r="I178" s="42">
        <f ca="1">IF(H178&gt;'Inputs and Outputs'!C$7,H178-'Inputs and Outputs'!C$7,0)</f>
        <v>0</v>
      </c>
      <c r="J178" s="43">
        <f ca="1">(H178*'Inputs and Outputs'!C$8)-(I178*'Inputs and Outputs'!C$9)</f>
        <v>3800</v>
      </c>
      <c r="M178" s="44">
        <v>177</v>
      </c>
      <c r="N178" s="42" t="s">
        <v>26</v>
      </c>
      <c r="O178" s="42">
        <f t="shared" ca="1" si="21"/>
        <v>0.74365727021405592</v>
      </c>
      <c r="P178" s="42">
        <f ca="1">VLOOKUP(O178,'Inputs and Outputs'!B$24:C$33,2)</f>
        <v>3</v>
      </c>
      <c r="Q178" s="42">
        <f t="shared" ca="1" si="22"/>
        <v>0.45053601080967876</v>
      </c>
      <c r="R178" s="42">
        <f ca="1">ROUND(_xlfn.NORM.INV(Q178,'Inputs and Outputs'!C$17,'Inputs and Outputs'!C$18),0)</f>
        <v>102</v>
      </c>
      <c r="S178" s="42">
        <v>103</v>
      </c>
      <c r="T178" s="42">
        <f t="shared" ca="1" si="23"/>
        <v>102</v>
      </c>
      <c r="U178" s="42">
        <f ca="1">IF(T178&gt;'Inputs and Outputs'!C$7,T178-'Inputs and Outputs'!C$7,0)</f>
        <v>2</v>
      </c>
      <c r="V178" s="43">
        <f ca="1">(T178*'Inputs and Outputs'!C$8)-(U178*'Inputs and Outputs'!C$9)</f>
        <v>4030</v>
      </c>
      <c r="Y178" s="44">
        <v>177</v>
      </c>
      <c r="Z178" s="42" t="s">
        <v>29</v>
      </c>
      <c r="AA178" s="42">
        <f t="shared" ca="1" si="24"/>
        <v>0.24211014704786737</v>
      </c>
      <c r="AB178" s="42">
        <f ca="1">VLOOKUP(AA178,'Inputs and Outputs'!B$24:C$33,2,TRUE)</f>
        <v>1</v>
      </c>
      <c r="AC178" s="42">
        <f t="shared" ca="1" si="25"/>
        <v>0.82094060450471207</v>
      </c>
      <c r="AD178" s="42">
        <f ca="1">ROUND(_xlfn.NORM.INV(AC178,'Inputs and Outputs'!C$19,'Inputs and Outputs'!C$20),0)</f>
        <v>110</v>
      </c>
      <c r="AE178" s="42">
        <v>103</v>
      </c>
      <c r="AF178" s="42">
        <f t="shared" ca="1" si="26"/>
        <v>103</v>
      </c>
      <c r="AG178" s="42">
        <f ca="1">IF(AF178&gt;'Inputs and Outputs'!C$7,AF178-'Inputs and Outputs'!C$7,0)</f>
        <v>3</v>
      </c>
      <c r="AH178" s="43">
        <f ca="1">(AF178*'Inputs and Outputs'!C$8)-(AG178*'Inputs and Outputs'!C$10)</f>
        <v>3520</v>
      </c>
    </row>
    <row r="179" spans="1:34" x14ac:dyDescent="0.35">
      <c r="A179" s="44">
        <v>178</v>
      </c>
      <c r="B179" s="42" t="s">
        <v>24</v>
      </c>
      <c r="C179" s="42">
        <f t="shared" ca="1" si="18"/>
        <v>0.34650077870248741</v>
      </c>
      <c r="D179" s="42">
        <f ca="1">VLOOKUP(C179,'Inputs and Outputs'!B$24:C$33,2,TRUE)</f>
        <v>1</v>
      </c>
      <c r="E179" s="42">
        <f t="shared" ca="1" si="19"/>
        <v>0.54508568646998179</v>
      </c>
      <c r="F179" s="42">
        <f ca="1">ROUND(_xlfn.NORM.INV(E179,'Inputs and Outputs'!C$15,'Inputs and Outputs'!C$16),0)</f>
        <v>102</v>
      </c>
      <c r="G179" s="42">
        <v>103</v>
      </c>
      <c r="H179" s="42">
        <f t="shared" ca="1" si="20"/>
        <v>102</v>
      </c>
      <c r="I179" s="42">
        <f ca="1">IF(H179&gt;'Inputs and Outputs'!C$7,H179-'Inputs and Outputs'!C$7,0)</f>
        <v>2</v>
      </c>
      <c r="J179" s="43">
        <f ca="1">(H179*'Inputs and Outputs'!C$8)-(I179*'Inputs and Outputs'!C$9)</f>
        <v>4030</v>
      </c>
      <c r="M179" s="44">
        <v>178</v>
      </c>
      <c r="N179" s="42" t="s">
        <v>26</v>
      </c>
      <c r="O179" s="42">
        <f t="shared" ca="1" si="21"/>
        <v>0.82235584967058462</v>
      </c>
      <c r="P179" s="42">
        <f ca="1">VLOOKUP(O179,'Inputs and Outputs'!B$24:C$33,2)</f>
        <v>4</v>
      </c>
      <c r="Q179" s="42">
        <f t="shared" ca="1" si="22"/>
        <v>0.62279113883952419</v>
      </c>
      <c r="R179" s="42">
        <f ca="1">ROUND(_xlfn.NORM.INV(Q179,'Inputs and Outputs'!C$17,'Inputs and Outputs'!C$18),0)</f>
        <v>105</v>
      </c>
      <c r="S179" s="42">
        <v>103</v>
      </c>
      <c r="T179" s="42">
        <f t="shared" ca="1" si="23"/>
        <v>103</v>
      </c>
      <c r="U179" s="42">
        <f ca="1">IF(T179&gt;'Inputs and Outputs'!C$7,T179-'Inputs and Outputs'!C$7,0)</f>
        <v>3</v>
      </c>
      <c r="V179" s="43">
        <f ca="1">(T179*'Inputs and Outputs'!C$8)-(U179*'Inputs and Outputs'!C$9)</f>
        <v>4045</v>
      </c>
      <c r="Y179" s="44">
        <v>178</v>
      </c>
      <c r="Z179" s="42" t="s">
        <v>29</v>
      </c>
      <c r="AA179" s="42">
        <f t="shared" ca="1" si="24"/>
        <v>0.64697031289623952</v>
      </c>
      <c r="AB179" s="42">
        <f ca="1">VLOOKUP(AA179,'Inputs and Outputs'!B$24:C$33,2,TRUE)</f>
        <v>3</v>
      </c>
      <c r="AC179" s="42">
        <f t="shared" ca="1" si="25"/>
        <v>0.37833981694856278</v>
      </c>
      <c r="AD179" s="42">
        <f ca="1">ROUND(_xlfn.NORM.INV(AC179,'Inputs and Outputs'!C$19,'Inputs and Outputs'!C$20),0)</f>
        <v>103</v>
      </c>
      <c r="AE179" s="42">
        <v>103</v>
      </c>
      <c r="AF179" s="42">
        <f t="shared" ca="1" si="26"/>
        <v>103</v>
      </c>
      <c r="AG179" s="42">
        <f ca="1">IF(AF179&gt;'Inputs and Outputs'!C$7,AF179-'Inputs and Outputs'!C$7,0)</f>
        <v>3</v>
      </c>
      <c r="AH179" s="43">
        <f ca="1">(AF179*'Inputs and Outputs'!C$8)-(AG179*'Inputs and Outputs'!C$10)</f>
        <v>3520</v>
      </c>
    </row>
    <row r="180" spans="1:34" x14ac:dyDescent="0.35">
      <c r="A180" s="44">
        <v>179</v>
      </c>
      <c r="B180" s="42" t="s">
        <v>24</v>
      </c>
      <c r="C180" s="42">
        <f t="shared" ca="1" si="18"/>
        <v>0.53588233653114326</v>
      </c>
      <c r="D180" s="42">
        <f ca="1">VLOOKUP(C180,'Inputs and Outputs'!B$24:C$33,2,TRUE)</f>
        <v>2</v>
      </c>
      <c r="E180" s="42">
        <f t="shared" ca="1" si="19"/>
        <v>0.24687039872861527</v>
      </c>
      <c r="F180" s="42">
        <f ca="1">ROUND(_xlfn.NORM.INV(E180,'Inputs and Outputs'!C$15,'Inputs and Outputs'!C$16),0)</f>
        <v>97</v>
      </c>
      <c r="G180" s="42">
        <v>103</v>
      </c>
      <c r="H180" s="42">
        <f t="shared" ca="1" si="20"/>
        <v>97</v>
      </c>
      <c r="I180" s="42">
        <f ca="1">IF(H180&gt;'Inputs and Outputs'!C$7,H180-'Inputs and Outputs'!C$7,0)</f>
        <v>0</v>
      </c>
      <c r="J180" s="43">
        <f ca="1">(H180*'Inputs and Outputs'!C$8)-(I180*'Inputs and Outputs'!C$9)</f>
        <v>3880</v>
      </c>
      <c r="M180" s="44">
        <v>179</v>
      </c>
      <c r="N180" s="42" t="s">
        <v>26</v>
      </c>
      <c r="O180" s="42">
        <f t="shared" ca="1" si="21"/>
        <v>0.75716785056197466</v>
      </c>
      <c r="P180" s="42">
        <f ca="1">VLOOKUP(O180,'Inputs and Outputs'!B$24:C$33,2)</f>
        <v>4</v>
      </c>
      <c r="Q180" s="42">
        <f t="shared" ca="1" si="22"/>
        <v>0.17937721654213812</v>
      </c>
      <c r="R180" s="42">
        <f ca="1">ROUND(_xlfn.NORM.INV(Q180,'Inputs and Outputs'!C$17,'Inputs and Outputs'!C$18),0)</f>
        <v>98</v>
      </c>
      <c r="S180" s="42">
        <v>103</v>
      </c>
      <c r="T180" s="42">
        <f t="shared" ca="1" si="23"/>
        <v>98</v>
      </c>
      <c r="U180" s="42">
        <f ca="1">IF(T180&gt;'Inputs and Outputs'!C$7,T180-'Inputs and Outputs'!C$7,0)</f>
        <v>0</v>
      </c>
      <c r="V180" s="43">
        <f ca="1">(T180*'Inputs and Outputs'!C$8)-(U180*'Inputs and Outputs'!C$9)</f>
        <v>3920</v>
      </c>
      <c r="Y180" s="44">
        <v>179</v>
      </c>
      <c r="Z180" s="42" t="s">
        <v>29</v>
      </c>
      <c r="AA180" s="42">
        <f t="shared" ca="1" si="24"/>
        <v>0.52107637196064482</v>
      </c>
      <c r="AB180" s="42">
        <f ca="1">VLOOKUP(AA180,'Inputs and Outputs'!B$24:C$33,2,TRUE)</f>
        <v>2</v>
      </c>
      <c r="AC180" s="42">
        <f t="shared" ca="1" si="25"/>
        <v>0.19787320120694163</v>
      </c>
      <c r="AD180" s="42">
        <f ca="1">ROUND(_xlfn.NORM.INV(AC180,'Inputs and Outputs'!C$19,'Inputs and Outputs'!C$20),0)</f>
        <v>101</v>
      </c>
      <c r="AE180" s="42">
        <v>103</v>
      </c>
      <c r="AF180" s="42">
        <f t="shared" ca="1" si="26"/>
        <v>101</v>
      </c>
      <c r="AG180" s="42">
        <f ca="1">IF(AF180&gt;'Inputs and Outputs'!C$7,AF180-'Inputs and Outputs'!C$7,0)</f>
        <v>1</v>
      </c>
      <c r="AH180" s="43">
        <f ca="1">(AF180*'Inputs and Outputs'!C$8)-(AG180*'Inputs and Outputs'!C$10)</f>
        <v>3840</v>
      </c>
    </row>
    <row r="181" spans="1:34" x14ac:dyDescent="0.35">
      <c r="A181" s="44">
        <v>180</v>
      </c>
      <c r="B181" s="42" t="s">
        <v>24</v>
      </c>
      <c r="C181" s="42">
        <f t="shared" ca="1" si="18"/>
        <v>0.82649176334934693</v>
      </c>
      <c r="D181" s="42">
        <f ca="1">VLOOKUP(C181,'Inputs and Outputs'!B$24:C$33,2,TRUE)</f>
        <v>4</v>
      </c>
      <c r="E181" s="42">
        <f t="shared" ca="1" si="19"/>
        <v>0.71363896679957051</v>
      </c>
      <c r="F181" s="42">
        <f ca="1">ROUND(_xlfn.NORM.INV(E181,'Inputs and Outputs'!C$15,'Inputs and Outputs'!C$16),0)</f>
        <v>104</v>
      </c>
      <c r="G181" s="42">
        <v>103</v>
      </c>
      <c r="H181" s="42">
        <f t="shared" ca="1" si="20"/>
        <v>103</v>
      </c>
      <c r="I181" s="42">
        <f ca="1">IF(H181&gt;'Inputs and Outputs'!C$7,H181-'Inputs and Outputs'!C$7,0)</f>
        <v>3</v>
      </c>
      <c r="J181" s="43">
        <f ca="1">(H181*'Inputs and Outputs'!C$8)-(I181*'Inputs and Outputs'!C$9)</f>
        <v>4045</v>
      </c>
      <c r="M181" s="44">
        <v>180</v>
      </c>
      <c r="N181" s="42" t="s">
        <v>26</v>
      </c>
      <c r="O181" s="42">
        <f t="shared" ca="1" si="21"/>
        <v>0.16463444882643408</v>
      </c>
      <c r="P181" s="42">
        <f ca="1">VLOOKUP(O181,'Inputs and Outputs'!B$24:C$33,2)</f>
        <v>0</v>
      </c>
      <c r="Q181" s="42">
        <f t="shared" ca="1" si="22"/>
        <v>0.23513345542956321</v>
      </c>
      <c r="R181" s="42">
        <f ca="1">ROUND(_xlfn.NORM.INV(Q181,'Inputs and Outputs'!C$17,'Inputs and Outputs'!C$18),0)</f>
        <v>99</v>
      </c>
      <c r="S181" s="42">
        <v>103</v>
      </c>
      <c r="T181" s="42">
        <f t="shared" ca="1" si="23"/>
        <v>99</v>
      </c>
      <c r="U181" s="42">
        <f ca="1">IF(T181&gt;'Inputs and Outputs'!C$7,T181-'Inputs and Outputs'!C$7,0)</f>
        <v>0</v>
      </c>
      <c r="V181" s="43">
        <f ca="1">(T181*'Inputs and Outputs'!C$8)-(U181*'Inputs and Outputs'!C$9)</f>
        <v>3960</v>
      </c>
      <c r="Y181" s="44">
        <v>180</v>
      </c>
      <c r="Z181" s="42" t="s">
        <v>29</v>
      </c>
      <c r="AA181" s="42">
        <f t="shared" ca="1" si="24"/>
        <v>0.82353354996119832</v>
      </c>
      <c r="AB181" s="42">
        <f ca="1">VLOOKUP(AA181,'Inputs and Outputs'!B$24:C$33,2,TRUE)</f>
        <v>4</v>
      </c>
      <c r="AC181" s="42">
        <f t="shared" ca="1" si="25"/>
        <v>0.17877283624281382</v>
      </c>
      <c r="AD181" s="42">
        <f ca="1">ROUND(_xlfn.NORM.INV(AC181,'Inputs and Outputs'!C$19,'Inputs and Outputs'!C$20),0)</f>
        <v>100</v>
      </c>
      <c r="AE181" s="42">
        <v>103</v>
      </c>
      <c r="AF181" s="42">
        <f t="shared" ca="1" si="26"/>
        <v>100</v>
      </c>
      <c r="AG181" s="42">
        <f ca="1">IF(AF181&gt;'Inputs and Outputs'!C$7,AF181-'Inputs and Outputs'!C$7,0)</f>
        <v>0</v>
      </c>
      <c r="AH181" s="43">
        <f ca="1">(AF181*'Inputs and Outputs'!C$8)-(AG181*'Inputs and Outputs'!C$10)</f>
        <v>4000</v>
      </c>
    </row>
    <row r="182" spans="1:34" x14ac:dyDescent="0.35">
      <c r="A182" s="44">
        <v>181</v>
      </c>
      <c r="B182" s="42" t="s">
        <v>24</v>
      </c>
      <c r="C182" s="42">
        <f t="shared" ca="1" si="18"/>
        <v>0.63765144856616884</v>
      </c>
      <c r="D182" s="42">
        <f ca="1">VLOOKUP(C182,'Inputs and Outputs'!B$24:C$33,2,TRUE)</f>
        <v>3</v>
      </c>
      <c r="E182" s="42">
        <f t="shared" ca="1" si="19"/>
        <v>0.20250157232676902</v>
      </c>
      <c r="F182" s="42">
        <f ca="1">ROUND(_xlfn.NORM.INV(E182,'Inputs and Outputs'!C$15,'Inputs and Outputs'!C$16),0)</f>
        <v>96</v>
      </c>
      <c r="G182" s="42">
        <v>103</v>
      </c>
      <c r="H182" s="42">
        <f t="shared" ca="1" si="20"/>
        <v>96</v>
      </c>
      <c r="I182" s="42">
        <f ca="1">IF(H182&gt;'Inputs and Outputs'!C$7,H182-'Inputs and Outputs'!C$7,0)</f>
        <v>0</v>
      </c>
      <c r="J182" s="43">
        <f ca="1">(H182*'Inputs and Outputs'!C$8)-(I182*'Inputs and Outputs'!C$9)</f>
        <v>3840</v>
      </c>
      <c r="M182" s="44">
        <v>181</v>
      </c>
      <c r="N182" s="42" t="s">
        <v>26</v>
      </c>
      <c r="O182" s="42">
        <f t="shared" ca="1" si="21"/>
        <v>0.20455324176491296</v>
      </c>
      <c r="P182" s="42">
        <f ca="1">VLOOKUP(O182,'Inputs and Outputs'!B$24:C$33,2)</f>
        <v>1</v>
      </c>
      <c r="Q182" s="42">
        <f t="shared" ca="1" si="22"/>
        <v>0.38419307082096221</v>
      </c>
      <c r="R182" s="42">
        <f ca="1">ROUND(_xlfn.NORM.INV(Q182,'Inputs and Outputs'!C$17,'Inputs and Outputs'!C$18),0)</f>
        <v>102</v>
      </c>
      <c r="S182" s="42">
        <v>103</v>
      </c>
      <c r="T182" s="42">
        <f t="shared" ca="1" si="23"/>
        <v>102</v>
      </c>
      <c r="U182" s="42">
        <f ca="1">IF(T182&gt;'Inputs and Outputs'!C$7,T182-'Inputs and Outputs'!C$7,0)</f>
        <v>2</v>
      </c>
      <c r="V182" s="43">
        <f ca="1">(T182*'Inputs and Outputs'!C$8)-(U182*'Inputs and Outputs'!C$9)</f>
        <v>4030</v>
      </c>
      <c r="Y182" s="44">
        <v>181</v>
      </c>
      <c r="Z182" s="42" t="s">
        <v>29</v>
      </c>
      <c r="AA182" s="42">
        <f t="shared" ca="1" si="24"/>
        <v>0.15863167810137258</v>
      </c>
      <c r="AB182" s="42">
        <f ca="1">VLOOKUP(AA182,'Inputs and Outputs'!B$24:C$33,2,TRUE)</f>
        <v>0</v>
      </c>
      <c r="AC182" s="42">
        <f t="shared" ca="1" si="25"/>
        <v>6.5537376016515769E-2</v>
      </c>
      <c r="AD182" s="42">
        <f ca="1">ROUND(_xlfn.NORM.INV(AC182,'Inputs and Outputs'!C$19,'Inputs and Outputs'!C$20),0)</f>
        <v>97</v>
      </c>
      <c r="AE182" s="42">
        <v>103</v>
      </c>
      <c r="AF182" s="42">
        <f t="shared" ca="1" si="26"/>
        <v>97</v>
      </c>
      <c r="AG182" s="42">
        <f ca="1">IF(AF182&gt;'Inputs and Outputs'!C$7,AF182-'Inputs and Outputs'!C$7,0)</f>
        <v>0</v>
      </c>
      <c r="AH182" s="43">
        <f ca="1">(AF182*'Inputs and Outputs'!C$8)-(AG182*'Inputs and Outputs'!C$10)</f>
        <v>3880</v>
      </c>
    </row>
    <row r="183" spans="1:34" x14ac:dyDescent="0.35">
      <c r="A183" s="44">
        <v>182</v>
      </c>
      <c r="B183" s="42" t="s">
        <v>24</v>
      </c>
      <c r="C183" s="42">
        <f t="shared" ca="1" si="18"/>
        <v>0.46900015766088632</v>
      </c>
      <c r="D183" s="42">
        <f ca="1">VLOOKUP(C183,'Inputs and Outputs'!B$24:C$33,2,TRUE)</f>
        <v>2</v>
      </c>
      <c r="E183" s="42">
        <f t="shared" ca="1" si="19"/>
        <v>0.28091090706464994</v>
      </c>
      <c r="F183" s="42">
        <f ca="1">ROUND(_xlfn.NORM.INV(E183,'Inputs and Outputs'!C$15,'Inputs and Outputs'!C$16),0)</f>
        <v>98</v>
      </c>
      <c r="G183" s="42">
        <v>103</v>
      </c>
      <c r="H183" s="42">
        <f t="shared" ca="1" si="20"/>
        <v>98</v>
      </c>
      <c r="I183" s="42">
        <f ca="1">IF(H183&gt;'Inputs and Outputs'!C$7,H183-'Inputs and Outputs'!C$7,0)</f>
        <v>0</v>
      </c>
      <c r="J183" s="43">
        <f ca="1">(H183*'Inputs and Outputs'!C$8)-(I183*'Inputs and Outputs'!C$9)</f>
        <v>3920</v>
      </c>
      <c r="M183" s="44">
        <v>182</v>
      </c>
      <c r="N183" s="42" t="s">
        <v>26</v>
      </c>
      <c r="O183" s="42">
        <f t="shared" ca="1" si="21"/>
        <v>0.13759318982248103</v>
      </c>
      <c r="P183" s="42">
        <f ca="1">VLOOKUP(O183,'Inputs and Outputs'!B$24:C$33,2)</f>
        <v>0</v>
      </c>
      <c r="Q183" s="42">
        <f t="shared" ca="1" si="22"/>
        <v>6.7390524510566374E-2</v>
      </c>
      <c r="R183" s="42">
        <f ca="1">ROUND(_xlfn.NORM.INV(Q183,'Inputs and Outputs'!C$17,'Inputs and Outputs'!C$18),0)</f>
        <v>96</v>
      </c>
      <c r="S183" s="42">
        <v>103</v>
      </c>
      <c r="T183" s="42">
        <f t="shared" ca="1" si="23"/>
        <v>96</v>
      </c>
      <c r="U183" s="42">
        <f ca="1">IF(T183&gt;'Inputs and Outputs'!C$7,T183-'Inputs and Outputs'!C$7,0)</f>
        <v>0</v>
      </c>
      <c r="V183" s="43">
        <f ca="1">(T183*'Inputs and Outputs'!C$8)-(U183*'Inputs and Outputs'!C$9)</f>
        <v>3840</v>
      </c>
      <c r="Y183" s="44">
        <v>182</v>
      </c>
      <c r="Z183" s="42" t="s">
        <v>29</v>
      </c>
      <c r="AA183" s="42">
        <f t="shared" ca="1" si="24"/>
        <v>0.28663700872426023</v>
      </c>
      <c r="AB183" s="42">
        <f ca="1">VLOOKUP(AA183,'Inputs and Outputs'!B$24:C$33,2,TRUE)</f>
        <v>1</v>
      </c>
      <c r="AC183" s="42">
        <f t="shared" ca="1" si="25"/>
        <v>0.15603089727613062</v>
      </c>
      <c r="AD183" s="42">
        <f ca="1">ROUND(_xlfn.NORM.INV(AC183,'Inputs and Outputs'!C$19,'Inputs and Outputs'!C$20),0)</f>
        <v>100</v>
      </c>
      <c r="AE183" s="42">
        <v>103</v>
      </c>
      <c r="AF183" s="42">
        <f t="shared" ca="1" si="26"/>
        <v>100</v>
      </c>
      <c r="AG183" s="42">
        <f ca="1">IF(AF183&gt;'Inputs and Outputs'!C$7,AF183-'Inputs and Outputs'!C$7,0)</f>
        <v>0</v>
      </c>
      <c r="AH183" s="43">
        <f ca="1">(AF183*'Inputs and Outputs'!C$8)-(AG183*'Inputs and Outputs'!C$10)</f>
        <v>4000</v>
      </c>
    </row>
    <row r="184" spans="1:34" x14ac:dyDescent="0.35">
      <c r="A184" s="44">
        <v>183</v>
      </c>
      <c r="B184" s="42" t="s">
        <v>24</v>
      </c>
      <c r="C184" s="42">
        <f t="shared" ca="1" si="18"/>
        <v>0.40224008485637697</v>
      </c>
      <c r="D184" s="42">
        <f ca="1">VLOOKUP(C184,'Inputs and Outputs'!B$24:C$33,2,TRUE)</f>
        <v>2</v>
      </c>
      <c r="E184" s="42">
        <f t="shared" ca="1" si="19"/>
        <v>0.58435487768326089</v>
      </c>
      <c r="F184" s="42">
        <f ca="1">ROUND(_xlfn.NORM.INV(E184,'Inputs and Outputs'!C$15,'Inputs and Outputs'!C$16),0)</f>
        <v>102</v>
      </c>
      <c r="G184" s="42">
        <v>103</v>
      </c>
      <c r="H184" s="42">
        <f t="shared" ca="1" si="20"/>
        <v>102</v>
      </c>
      <c r="I184" s="42">
        <f ca="1">IF(H184&gt;'Inputs and Outputs'!C$7,H184-'Inputs and Outputs'!C$7,0)</f>
        <v>2</v>
      </c>
      <c r="J184" s="43">
        <f ca="1">(H184*'Inputs and Outputs'!C$8)-(I184*'Inputs and Outputs'!C$9)</f>
        <v>4030</v>
      </c>
      <c r="M184" s="44">
        <v>183</v>
      </c>
      <c r="N184" s="42" t="s">
        <v>26</v>
      </c>
      <c r="O184" s="42">
        <f t="shared" ca="1" si="21"/>
        <v>0.21313174700133741</v>
      </c>
      <c r="P184" s="42">
        <f ca="1">VLOOKUP(O184,'Inputs and Outputs'!B$24:C$33,2)</f>
        <v>1</v>
      </c>
      <c r="Q184" s="42">
        <f t="shared" ca="1" si="22"/>
        <v>0.57314282746565892</v>
      </c>
      <c r="R184" s="42">
        <f ca="1">ROUND(_xlfn.NORM.INV(Q184,'Inputs and Outputs'!C$17,'Inputs and Outputs'!C$18),0)</f>
        <v>104</v>
      </c>
      <c r="S184" s="42">
        <v>103</v>
      </c>
      <c r="T184" s="42">
        <f t="shared" ca="1" si="23"/>
        <v>103</v>
      </c>
      <c r="U184" s="42">
        <f ca="1">IF(T184&gt;'Inputs and Outputs'!C$7,T184-'Inputs and Outputs'!C$7,0)</f>
        <v>3</v>
      </c>
      <c r="V184" s="43">
        <f ca="1">(T184*'Inputs and Outputs'!C$8)-(U184*'Inputs and Outputs'!C$9)</f>
        <v>4045</v>
      </c>
      <c r="Y184" s="44">
        <v>183</v>
      </c>
      <c r="Z184" s="42" t="s">
        <v>29</v>
      </c>
      <c r="AA184" s="42">
        <f t="shared" ca="1" si="24"/>
        <v>1.5893162577295894E-2</v>
      </c>
      <c r="AB184" s="42">
        <f ca="1">VLOOKUP(AA184,'Inputs and Outputs'!B$24:C$33,2,TRUE)</f>
        <v>0</v>
      </c>
      <c r="AC184" s="42">
        <f t="shared" ca="1" si="25"/>
        <v>0.70391263190207853</v>
      </c>
      <c r="AD184" s="42">
        <f ca="1">ROUND(_xlfn.NORM.INV(AC184,'Inputs and Outputs'!C$19,'Inputs and Outputs'!C$20),0)</f>
        <v>108</v>
      </c>
      <c r="AE184" s="42">
        <v>103</v>
      </c>
      <c r="AF184" s="42">
        <f t="shared" ca="1" si="26"/>
        <v>103</v>
      </c>
      <c r="AG184" s="42">
        <f ca="1">IF(AF184&gt;'Inputs and Outputs'!C$7,AF184-'Inputs and Outputs'!C$7,0)</f>
        <v>3</v>
      </c>
      <c r="AH184" s="43">
        <f ca="1">(AF184*'Inputs and Outputs'!C$8)-(AG184*'Inputs and Outputs'!C$10)</f>
        <v>3520</v>
      </c>
    </row>
    <row r="185" spans="1:34" x14ac:dyDescent="0.35">
      <c r="A185" s="44">
        <v>184</v>
      </c>
      <c r="B185" s="42" t="s">
        <v>24</v>
      </c>
      <c r="C185" s="42">
        <f t="shared" ca="1" si="18"/>
        <v>0.7521784630933771</v>
      </c>
      <c r="D185" s="42">
        <f ca="1">VLOOKUP(C185,'Inputs and Outputs'!B$24:C$33,2,TRUE)</f>
        <v>3</v>
      </c>
      <c r="E185" s="42">
        <f t="shared" ca="1" si="19"/>
        <v>0.31968418310792579</v>
      </c>
      <c r="F185" s="42">
        <f ca="1">ROUND(_xlfn.NORM.INV(E185,'Inputs and Outputs'!C$15,'Inputs and Outputs'!C$16),0)</f>
        <v>98</v>
      </c>
      <c r="G185" s="42">
        <v>103</v>
      </c>
      <c r="H185" s="42">
        <f t="shared" ca="1" si="20"/>
        <v>98</v>
      </c>
      <c r="I185" s="42">
        <f ca="1">IF(H185&gt;'Inputs and Outputs'!C$7,H185-'Inputs and Outputs'!C$7,0)</f>
        <v>0</v>
      </c>
      <c r="J185" s="43">
        <f ca="1">(H185*'Inputs and Outputs'!C$8)-(I185*'Inputs and Outputs'!C$9)</f>
        <v>3920</v>
      </c>
      <c r="M185" s="44">
        <v>184</v>
      </c>
      <c r="N185" s="42" t="s">
        <v>26</v>
      </c>
      <c r="O185" s="42">
        <f t="shared" ca="1" si="21"/>
        <v>0.28668574095662414</v>
      </c>
      <c r="P185" s="42">
        <f ca="1">VLOOKUP(O185,'Inputs and Outputs'!B$24:C$33,2)</f>
        <v>1</v>
      </c>
      <c r="Q185" s="42">
        <f t="shared" ca="1" si="22"/>
        <v>0.15234846325123563</v>
      </c>
      <c r="R185" s="42">
        <f ca="1">ROUND(_xlfn.NORM.INV(Q185,'Inputs and Outputs'!C$17,'Inputs and Outputs'!C$18),0)</f>
        <v>98</v>
      </c>
      <c r="S185" s="42">
        <v>103</v>
      </c>
      <c r="T185" s="42">
        <f t="shared" ca="1" si="23"/>
        <v>98</v>
      </c>
      <c r="U185" s="42">
        <f ca="1">IF(T185&gt;'Inputs and Outputs'!C$7,T185-'Inputs and Outputs'!C$7,0)</f>
        <v>0</v>
      </c>
      <c r="V185" s="43">
        <f ca="1">(T185*'Inputs and Outputs'!C$8)-(U185*'Inputs and Outputs'!C$9)</f>
        <v>3920</v>
      </c>
      <c r="Y185" s="44">
        <v>184</v>
      </c>
      <c r="Z185" s="42" t="s">
        <v>29</v>
      </c>
      <c r="AA185" s="42">
        <f t="shared" ca="1" si="24"/>
        <v>0.90026565826343397</v>
      </c>
      <c r="AB185" s="42">
        <f ca="1">VLOOKUP(AA185,'Inputs and Outputs'!B$24:C$33,2,TRUE)</f>
        <v>5</v>
      </c>
      <c r="AC185" s="42">
        <f t="shared" ca="1" si="25"/>
        <v>0.56431000201776016</v>
      </c>
      <c r="AD185" s="42">
        <f ca="1">ROUND(_xlfn.NORM.INV(AC185,'Inputs and Outputs'!C$19,'Inputs and Outputs'!C$20),0)</f>
        <v>106</v>
      </c>
      <c r="AE185" s="42">
        <v>103</v>
      </c>
      <c r="AF185" s="42">
        <f t="shared" ca="1" si="26"/>
        <v>103</v>
      </c>
      <c r="AG185" s="42">
        <f ca="1">IF(AF185&gt;'Inputs and Outputs'!C$7,AF185-'Inputs and Outputs'!C$7,0)</f>
        <v>3</v>
      </c>
      <c r="AH185" s="43">
        <f ca="1">(AF185*'Inputs and Outputs'!C$8)-(AG185*'Inputs and Outputs'!C$10)</f>
        <v>3520</v>
      </c>
    </row>
    <row r="186" spans="1:34" x14ac:dyDescent="0.35">
      <c r="A186" s="44">
        <v>185</v>
      </c>
      <c r="B186" s="42" t="s">
        <v>24</v>
      </c>
      <c r="C186" s="42">
        <f t="shared" ca="1" si="18"/>
        <v>0.31122662379898447</v>
      </c>
      <c r="D186" s="42">
        <f ca="1">VLOOKUP(C186,'Inputs and Outputs'!B$24:C$33,2,TRUE)</f>
        <v>1</v>
      </c>
      <c r="E186" s="42">
        <f t="shared" ca="1" si="19"/>
        <v>0.44344288104862695</v>
      </c>
      <c r="F186" s="42">
        <f ca="1">ROUND(_xlfn.NORM.INV(E186,'Inputs and Outputs'!C$15,'Inputs and Outputs'!C$16),0)</f>
        <v>100</v>
      </c>
      <c r="G186" s="42">
        <v>103</v>
      </c>
      <c r="H186" s="42">
        <f t="shared" ca="1" si="20"/>
        <v>100</v>
      </c>
      <c r="I186" s="42">
        <f ca="1">IF(H186&gt;'Inputs and Outputs'!C$7,H186-'Inputs and Outputs'!C$7,0)</f>
        <v>0</v>
      </c>
      <c r="J186" s="43">
        <f ca="1">(H186*'Inputs and Outputs'!C$8)-(I186*'Inputs and Outputs'!C$9)</f>
        <v>4000</v>
      </c>
      <c r="M186" s="44">
        <v>185</v>
      </c>
      <c r="N186" s="42" t="s">
        <v>26</v>
      </c>
      <c r="O186" s="42">
        <f t="shared" ca="1" si="21"/>
        <v>0.44900639943892828</v>
      </c>
      <c r="P186" s="42">
        <f ca="1">VLOOKUP(O186,'Inputs and Outputs'!B$24:C$33,2)</f>
        <v>2</v>
      </c>
      <c r="Q186" s="42">
        <f t="shared" ca="1" si="22"/>
        <v>0.76599599683466368</v>
      </c>
      <c r="R186" s="42">
        <f ca="1">ROUND(_xlfn.NORM.INV(Q186,'Inputs and Outputs'!C$17,'Inputs and Outputs'!C$18),0)</f>
        <v>107</v>
      </c>
      <c r="S186" s="42">
        <v>103</v>
      </c>
      <c r="T186" s="42">
        <f t="shared" ca="1" si="23"/>
        <v>103</v>
      </c>
      <c r="U186" s="42">
        <f ca="1">IF(T186&gt;'Inputs and Outputs'!C$7,T186-'Inputs and Outputs'!C$7,0)</f>
        <v>3</v>
      </c>
      <c r="V186" s="43">
        <f ca="1">(T186*'Inputs and Outputs'!C$8)-(U186*'Inputs and Outputs'!C$9)</f>
        <v>4045</v>
      </c>
      <c r="Y186" s="44">
        <v>185</v>
      </c>
      <c r="Z186" s="42" t="s">
        <v>29</v>
      </c>
      <c r="AA186" s="42">
        <f t="shared" ca="1" si="24"/>
        <v>1.8848924272194534E-3</v>
      </c>
      <c r="AB186" s="42">
        <f ca="1">VLOOKUP(AA186,'Inputs and Outputs'!B$24:C$33,2,TRUE)</f>
        <v>0</v>
      </c>
      <c r="AC186" s="42">
        <f t="shared" ca="1" si="25"/>
        <v>0.41588963405788426</v>
      </c>
      <c r="AD186" s="42">
        <f ca="1">ROUND(_xlfn.NORM.INV(AC186,'Inputs and Outputs'!C$19,'Inputs and Outputs'!C$20),0)</f>
        <v>104</v>
      </c>
      <c r="AE186" s="42">
        <v>103</v>
      </c>
      <c r="AF186" s="42">
        <f t="shared" ca="1" si="26"/>
        <v>103</v>
      </c>
      <c r="AG186" s="42">
        <f ca="1">IF(AF186&gt;'Inputs and Outputs'!C$7,AF186-'Inputs and Outputs'!C$7,0)</f>
        <v>3</v>
      </c>
      <c r="AH186" s="43">
        <f ca="1">(AF186*'Inputs and Outputs'!C$8)-(AG186*'Inputs and Outputs'!C$10)</f>
        <v>3520</v>
      </c>
    </row>
    <row r="187" spans="1:34" x14ac:dyDescent="0.35">
      <c r="A187" s="44">
        <v>186</v>
      </c>
      <c r="B187" s="42" t="s">
        <v>24</v>
      </c>
      <c r="C187" s="42">
        <f t="shared" ca="1" si="18"/>
        <v>0.98354013366224335</v>
      </c>
      <c r="D187" s="42">
        <f ca="1">VLOOKUP(C187,'Inputs and Outputs'!B$24:C$33,2,TRUE)</f>
        <v>7</v>
      </c>
      <c r="E187" s="42">
        <f t="shared" ca="1" si="19"/>
        <v>0.4513639583974538</v>
      </c>
      <c r="F187" s="42">
        <f ca="1">ROUND(_xlfn.NORM.INV(E187,'Inputs and Outputs'!C$15,'Inputs and Outputs'!C$16),0)</f>
        <v>100</v>
      </c>
      <c r="G187" s="42">
        <v>103</v>
      </c>
      <c r="H187" s="42">
        <f t="shared" ca="1" si="20"/>
        <v>100</v>
      </c>
      <c r="I187" s="42">
        <f ca="1">IF(H187&gt;'Inputs and Outputs'!C$7,H187-'Inputs and Outputs'!C$7,0)</f>
        <v>0</v>
      </c>
      <c r="J187" s="43">
        <f ca="1">(H187*'Inputs and Outputs'!C$8)-(I187*'Inputs and Outputs'!C$9)</f>
        <v>4000</v>
      </c>
      <c r="M187" s="44">
        <v>186</v>
      </c>
      <c r="N187" s="42" t="s">
        <v>26</v>
      </c>
      <c r="O187" s="42">
        <f t="shared" ca="1" si="21"/>
        <v>0.4942419940474555</v>
      </c>
      <c r="P187" s="42">
        <f ca="1">VLOOKUP(O187,'Inputs and Outputs'!B$24:C$33,2)</f>
        <v>2</v>
      </c>
      <c r="Q187" s="42">
        <f t="shared" ca="1" si="22"/>
        <v>0.74197189984779399</v>
      </c>
      <c r="R187" s="42">
        <f ca="1">ROUND(_xlfn.NORM.INV(Q187,'Inputs and Outputs'!C$17,'Inputs and Outputs'!C$18),0)</f>
        <v>106</v>
      </c>
      <c r="S187" s="42">
        <v>103</v>
      </c>
      <c r="T187" s="42">
        <f t="shared" ca="1" si="23"/>
        <v>103</v>
      </c>
      <c r="U187" s="42">
        <f ca="1">IF(T187&gt;'Inputs and Outputs'!C$7,T187-'Inputs and Outputs'!C$7,0)</f>
        <v>3</v>
      </c>
      <c r="V187" s="43">
        <f ca="1">(T187*'Inputs and Outputs'!C$8)-(U187*'Inputs and Outputs'!C$9)</f>
        <v>4045</v>
      </c>
      <c r="Y187" s="44">
        <v>186</v>
      </c>
      <c r="Z187" s="42" t="s">
        <v>29</v>
      </c>
      <c r="AA187" s="42">
        <f t="shared" ca="1" si="24"/>
        <v>3.7789217718757317E-2</v>
      </c>
      <c r="AB187" s="42">
        <f ca="1">VLOOKUP(AA187,'Inputs and Outputs'!B$24:C$33,2,TRUE)</f>
        <v>0</v>
      </c>
      <c r="AC187" s="42">
        <f t="shared" ca="1" si="25"/>
        <v>0.6604656258222964</v>
      </c>
      <c r="AD187" s="42">
        <f ca="1">ROUND(_xlfn.NORM.INV(AC187,'Inputs and Outputs'!C$19,'Inputs and Outputs'!C$20),0)</f>
        <v>107</v>
      </c>
      <c r="AE187" s="42">
        <v>103</v>
      </c>
      <c r="AF187" s="42">
        <f t="shared" ca="1" si="26"/>
        <v>103</v>
      </c>
      <c r="AG187" s="42">
        <f ca="1">IF(AF187&gt;'Inputs and Outputs'!C$7,AF187-'Inputs and Outputs'!C$7,0)</f>
        <v>3</v>
      </c>
      <c r="AH187" s="43">
        <f ca="1">(AF187*'Inputs and Outputs'!C$8)-(AG187*'Inputs and Outputs'!C$10)</f>
        <v>3520</v>
      </c>
    </row>
    <row r="188" spans="1:34" x14ac:dyDescent="0.35">
      <c r="A188" s="44">
        <v>187</v>
      </c>
      <c r="B188" s="42" t="s">
        <v>24</v>
      </c>
      <c r="C188" s="42">
        <f t="shared" ca="1" si="18"/>
        <v>1.460875835664377E-2</v>
      </c>
      <c r="D188" s="42">
        <f ca="1">VLOOKUP(C188,'Inputs and Outputs'!B$24:C$33,2,TRUE)</f>
        <v>0</v>
      </c>
      <c r="E188" s="42">
        <f t="shared" ca="1" si="19"/>
        <v>0.4145785560540709</v>
      </c>
      <c r="F188" s="42">
        <f ca="1">ROUND(_xlfn.NORM.INV(E188,'Inputs and Outputs'!C$15,'Inputs and Outputs'!C$16),0)</f>
        <v>100</v>
      </c>
      <c r="G188" s="42">
        <v>103</v>
      </c>
      <c r="H188" s="42">
        <f t="shared" ca="1" si="20"/>
        <v>100</v>
      </c>
      <c r="I188" s="42">
        <f ca="1">IF(H188&gt;'Inputs and Outputs'!C$7,H188-'Inputs and Outputs'!C$7,0)</f>
        <v>0</v>
      </c>
      <c r="J188" s="43">
        <f ca="1">(H188*'Inputs and Outputs'!C$8)-(I188*'Inputs and Outputs'!C$9)</f>
        <v>4000</v>
      </c>
      <c r="M188" s="44">
        <v>187</v>
      </c>
      <c r="N188" s="42" t="s">
        <v>26</v>
      </c>
      <c r="O188" s="42">
        <f t="shared" ca="1" si="21"/>
        <v>0.49548966982079601</v>
      </c>
      <c r="P188" s="42">
        <f ca="1">VLOOKUP(O188,'Inputs and Outputs'!B$24:C$33,2)</f>
        <v>2</v>
      </c>
      <c r="Q188" s="42">
        <f t="shared" ca="1" si="22"/>
        <v>0.30744772821269117</v>
      </c>
      <c r="R188" s="42">
        <f ca="1">ROUND(_xlfn.NORM.INV(Q188,'Inputs and Outputs'!C$17,'Inputs and Outputs'!C$18),0)</f>
        <v>100</v>
      </c>
      <c r="S188" s="42">
        <v>103</v>
      </c>
      <c r="T188" s="42">
        <f t="shared" ca="1" si="23"/>
        <v>100</v>
      </c>
      <c r="U188" s="42">
        <f ca="1">IF(T188&gt;'Inputs and Outputs'!C$7,T188-'Inputs and Outputs'!C$7,0)</f>
        <v>0</v>
      </c>
      <c r="V188" s="43">
        <f ca="1">(T188*'Inputs and Outputs'!C$8)-(U188*'Inputs and Outputs'!C$9)</f>
        <v>4000</v>
      </c>
      <c r="Y188" s="44">
        <v>187</v>
      </c>
      <c r="Z188" s="42" t="s">
        <v>29</v>
      </c>
      <c r="AA188" s="42">
        <f t="shared" ca="1" si="24"/>
        <v>0.84756335513922454</v>
      </c>
      <c r="AB188" s="42">
        <f ca="1">VLOOKUP(AA188,'Inputs and Outputs'!B$24:C$33,2,TRUE)</f>
        <v>4</v>
      </c>
      <c r="AC188" s="42">
        <f t="shared" ca="1" si="25"/>
        <v>0.43907534697477268</v>
      </c>
      <c r="AD188" s="42">
        <f ca="1">ROUND(_xlfn.NORM.INV(AC188,'Inputs and Outputs'!C$19,'Inputs and Outputs'!C$20),0)</f>
        <v>104</v>
      </c>
      <c r="AE188" s="42">
        <v>103</v>
      </c>
      <c r="AF188" s="42">
        <f t="shared" ca="1" si="26"/>
        <v>103</v>
      </c>
      <c r="AG188" s="42">
        <f ca="1">IF(AF188&gt;'Inputs and Outputs'!C$7,AF188-'Inputs and Outputs'!C$7,0)</f>
        <v>3</v>
      </c>
      <c r="AH188" s="43">
        <f ca="1">(AF188*'Inputs and Outputs'!C$8)-(AG188*'Inputs and Outputs'!C$10)</f>
        <v>3520</v>
      </c>
    </row>
    <row r="189" spans="1:34" x14ac:dyDescent="0.35">
      <c r="A189" s="44">
        <v>188</v>
      </c>
      <c r="B189" s="42" t="s">
        <v>24</v>
      </c>
      <c r="C189" s="42">
        <f t="shared" ca="1" si="18"/>
        <v>0.88109353211363994</v>
      </c>
      <c r="D189" s="42">
        <f ca="1">VLOOKUP(C189,'Inputs and Outputs'!B$24:C$33,2,TRUE)</f>
        <v>5</v>
      </c>
      <c r="E189" s="42">
        <f t="shared" ca="1" si="19"/>
        <v>0.93399983368298267</v>
      </c>
      <c r="F189" s="42">
        <f ca="1">ROUND(_xlfn.NORM.INV(E189,'Inputs and Outputs'!C$15,'Inputs and Outputs'!C$16),0)</f>
        <v>110</v>
      </c>
      <c r="G189" s="42">
        <v>103</v>
      </c>
      <c r="H189" s="42">
        <f t="shared" ca="1" si="20"/>
        <v>103</v>
      </c>
      <c r="I189" s="42">
        <f ca="1">IF(H189&gt;'Inputs and Outputs'!C$7,H189-'Inputs and Outputs'!C$7,0)</f>
        <v>3</v>
      </c>
      <c r="J189" s="43">
        <f ca="1">(H189*'Inputs and Outputs'!C$8)-(I189*'Inputs and Outputs'!C$9)</f>
        <v>4045</v>
      </c>
      <c r="M189" s="44">
        <v>188</v>
      </c>
      <c r="N189" s="42" t="s">
        <v>26</v>
      </c>
      <c r="O189" s="42">
        <f t="shared" ca="1" si="21"/>
        <v>0.1604853968499268</v>
      </c>
      <c r="P189" s="42">
        <f ca="1">VLOOKUP(O189,'Inputs and Outputs'!B$24:C$33,2)</f>
        <v>0</v>
      </c>
      <c r="Q189" s="42">
        <f t="shared" ca="1" si="22"/>
        <v>0.47523683868941169</v>
      </c>
      <c r="R189" s="42">
        <f ca="1">ROUND(_xlfn.NORM.INV(Q189,'Inputs and Outputs'!C$17,'Inputs and Outputs'!C$18),0)</f>
        <v>103</v>
      </c>
      <c r="S189" s="42">
        <v>103</v>
      </c>
      <c r="T189" s="42">
        <f t="shared" ca="1" si="23"/>
        <v>103</v>
      </c>
      <c r="U189" s="42">
        <f ca="1">IF(T189&gt;'Inputs and Outputs'!C$7,T189-'Inputs and Outputs'!C$7,0)</f>
        <v>3</v>
      </c>
      <c r="V189" s="43">
        <f ca="1">(T189*'Inputs and Outputs'!C$8)-(U189*'Inputs and Outputs'!C$9)</f>
        <v>4045</v>
      </c>
      <c r="Y189" s="44">
        <v>188</v>
      </c>
      <c r="Z189" s="42" t="s">
        <v>29</v>
      </c>
      <c r="AA189" s="42">
        <f t="shared" ca="1" si="24"/>
        <v>0.30756593879252347</v>
      </c>
      <c r="AB189" s="42">
        <f ca="1">VLOOKUP(AA189,'Inputs and Outputs'!B$24:C$33,2,TRUE)</f>
        <v>1</v>
      </c>
      <c r="AC189" s="42">
        <f t="shared" ca="1" si="25"/>
        <v>0.70203368066465899</v>
      </c>
      <c r="AD189" s="42">
        <f ca="1">ROUND(_xlfn.NORM.INV(AC189,'Inputs and Outputs'!C$19,'Inputs and Outputs'!C$20),0)</f>
        <v>108</v>
      </c>
      <c r="AE189" s="42">
        <v>103</v>
      </c>
      <c r="AF189" s="42">
        <f t="shared" ca="1" si="26"/>
        <v>103</v>
      </c>
      <c r="AG189" s="42">
        <f ca="1">IF(AF189&gt;'Inputs and Outputs'!C$7,AF189-'Inputs and Outputs'!C$7,0)</f>
        <v>3</v>
      </c>
      <c r="AH189" s="43">
        <f ca="1">(AF189*'Inputs and Outputs'!C$8)-(AG189*'Inputs and Outputs'!C$10)</f>
        <v>3520</v>
      </c>
    </row>
    <row r="190" spans="1:34" x14ac:dyDescent="0.35">
      <c r="A190" s="44">
        <v>189</v>
      </c>
      <c r="B190" s="42" t="s">
        <v>24</v>
      </c>
      <c r="C190" s="42">
        <f t="shared" ca="1" si="18"/>
        <v>0.49892667904875521</v>
      </c>
      <c r="D190" s="42">
        <f ca="1">VLOOKUP(C190,'Inputs and Outputs'!B$24:C$33,2,TRUE)</f>
        <v>2</v>
      </c>
      <c r="E190" s="42">
        <f t="shared" ca="1" si="19"/>
        <v>0.50651608056625907</v>
      </c>
      <c r="F190" s="42">
        <f ca="1">ROUND(_xlfn.NORM.INV(E190,'Inputs and Outputs'!C$15,'Inputs and Outputs'!C$16),0)</f>
        <v>101</v>
      </c>
      <c r="G190" s="42">
        <v>103</v>
      </c>
      <c r="H190" s="42">
        <f t="shared" ca="1" si="20"/>
        <v>101</v>
      </c>
      <c r="I190" s="42">
        <f ca="1">IF(H190&gt;'Inputs and Outputs'!C$7,H190-'Inputs and Outputs'!C$7,0)</f>
        <v>1</v>
      </c>
      <c r="J190" s="43">
        <f ca="1">(H190*'Inputs and Outputs'!C$8)-(I190*'Inputs and Outputs'!C$9)</f>
        <v>4015</v>
      </c>
      <c r="M190" s="44">
        <v>189</v>
      </c>
      <c r="N190" s="42" t="s">
        <v>26</v>
      </c>
      <c r="O190" s="42">
        <f t="shared" ca="1" si="21"/>
        <v>0.30194142289048376</v>
      </c>
      <c r="P190" s="42">
        <f ca="1">VLOOKUP(O190,'Inputs and Outputs'!B$24:C$33,2)</f>
        <v>1</v>
      </c>
      <c r="Q190" s="42">
        <f t="shared" ca="1" si="22"/>
        <v>0.82820021046388403</v>
      </c>
      <c r="R190" s="42">
        <f ca="1">ROUND(_xlfn.NORM.INV(Q190,'Inputs and Outputs'!C$17,'Inputs and Outputs'!C$18),0)</f>
        <v>108</v>
      </c>
      <c r="S190" s="42">
        <v>103</v>
      </c>
      <c r="T190" s="42">
        <f t="shared" ca="1" si="23"/>
        <v>103</v>
      </c>
      <c r="U190" s="42">
        <f ca="1">IF(T190&gt;'Inputs and Outputs'!C$7,T190-'Inputs and Outputs'!C$7,0)</f>
        <v>3</v>
      </c>
      <c r="V190" s="43">
        <f ca="1">(T190*'Inputs and Outputs'!C$8)-(U190*'Inputs and Outputs'!C$9)</f>
        <v>4045</v>
      </c>
      <c r="Y190" s="44">
        <v>189</v>
      </c>
      <c r="Z190" s="42" t="s">
        <v>29</v>
      </c>
      <c r="AA190" s="42">
        <f t="shared" ca="1" si="24"/>
        <v>0.95115279220116256</v>
      </c>
      <c r="AB190" s="42">
        <f ca="1">VLOOKUP(AA190,'Inputs and Outputs'!B$24:C$33,2,TRUE)</f>
        <v>6</v>
      </c>
      <c r="AC190" s="42">
        <f t="shared" ca="1" si="25"/>
        <v>0.27841533079863545</v>
      </c>
      <c r="AD190" s="42">
        <f ca="1">ROUND(_xlfn.NORM.INV(AC190,'Inputs and Outputs'!C$19,'Inputs and Outputs'!C$20),0)</f>
        <v>102</v>
      </c>
      <c r="AE190" s="42">
        <v>103</v>
      </c>
      <c r="AF190" s="42">
        <f t="shared" ca="1" si="26"/>
        <v>102</v>
      </c>
      <c r="AG190" s="42">
        <f ca="1">IF(AF190&gt;'Inputs and Outputs'!C$7,AF190-'Inputs and Outputs'!C$7,0)</f>
        <v>2</v>
      </c>
      <c r="AH190" s="43">
        <f ca="1">(AF190*'Inputs and Outputs'!C$8)-(AG190*'Inputs and Outputs'!C$10)</f>
        <v>3680</v>
      </c>
    </row>
    <row r="191" spans="1:34" x14ac:dyDescent="0.35">
      <c r="A191" s="44">
        <v>190</v>
      </c>
      <c r="B191" s="42" t="s">
        <v>24</v>
      </c>
      <c r="C191" s="42">
        <f t="shared" ca="1" si="18"/>
        <v>0.55434902201153247</v>
      </c>
      <c r="D191" s="42">
        <f ca="1">VLOOKUP(C191,'Inputs and Outputs'!B$24:C$33,2,TRUE)</f>
        <v>2</v>
      </c>
      <c r="E191" s="42">
        <f t="shared" ca="1" si="19"/>
        <v>0.48800122914902466</v>
      </c>
      <c r="F191" s="42">
        <f ca="1">ROUND(_xlfn.NORM.INV(E191,'Inputs and Outputs'!C$15,'Inputs and Outputs'!C$16),0)</f>
        <v>101</v>
      </c>
      <c r="G191" s="42">
        <v>103</v>
      </c>
      <c r="H191" s="42">
        <f t="shared" ca="1" si="20"/>
        <v>101</v>
      </c>
      <c r="I191" s="42">
        <f ca="1">IF(H191&gt;'Inputs and Outputs'!C$7,H191-'Inputs and Outputs'!C$7,0)</f>
        <v>1</v>
      </c>
      <c r="J191" s="43">
        <f ca="1">(H191*'Inputs and Outputs'!C$8)-(I191*'Inputs and Outputs'!C$9)</f>
        <v>4015</v>
      </c>
      <c r="M191" s="44">
        <v>190</v>
      </c>
      <c r="N191" s="42" t="s">
        <v>26</v>
      </c>
      <c r="O191" s="42">
        <f t="shared" ca="1" si="21"/>
        <v>0.30891555562770678</v>
      </c>
      <c r="P191" s="42">
        <f ca="1">VLOOKUP(O191,'Inputs and Outputs'!B$24:C$33,2)</f>
        <v>1</v>
      </c>
      <c r="Q191" s="42">
        <f t="shared" ca="1" si="22"/>
        <v>0.59847111092655547</v>
      </c>
      <c r="R191" s="42">
        <f ca="1">ROUND(_xlfn.NORM.INV(Q191,'Inputs and Outputs'!C$17,'Inputs and Outputs'!C$18),0)</f>
        <v>104</v>
      </c>
      <c r="S191" s="42">
        <v>103</v>
      </c>
      <c r="T191" s="42">
        <f t="shared" ca="1" si="23"/>
        <v>103</v>
      </c>
      <c r="U191" s="42">
        <f ca="1">IF(T191&gt;'Inputs and Outputs'!C$7,T191-'Inputs and Outputs'!C$7,0)</f>
        <v>3</v>
      </c>
      <c r="V191" s="43">
        <f ca="1">(T191*'Inputs and Outputs'!C$8)-(U191*'Inputs and Outputs'!C$9)</f>
        <v>4045</v>
      </c>
      <c r="Y191" s="44">
        <v>190</v>
      </c>
      <c r="Z191" s="42" t="s">
        <v>29</v>
      </c>
      <c r="AA191" s="42">
        <f t="shared" ca="1" si="24"/>
        <v>0.88326951100169693</v>
      </c>
      <c r="AB191" s="42">
        <f ca="1">VLOOKUP(AA191,'Inputs and Outputs'!B$24:C$33,2,TRUE)</f>
        <v>5</v>
      </c>
      <c r="AC191" s="42">
        <f t="shared" ca="1" si="25"/>
        <v>0.99363247751624351</v>
      </c>
      <c r="AD191" s="42">
        <f ca="1">ROUND(_xlfn.NORM.INV(AC191,'Inputs and Outputs'!C$19,'Inputs and Outputs'!C$20),0)</f>
        <v>117</v>
      </c>
      <c r="AE191" s="42">
        <v>103</v>
      </c>
      <c r="AF191" s="42">
        <f t="shared" ca="1" si="26"/>
        <v>103</v>
      </c>
      <c r="AG191" s="42">
        <f ca="1">IF(AF191&gt;'Inputs and Outputs'!C$7,AF191-'Inputs and Outputs'!C$7,0)</f>
        <v>3</v>
      </c>
      <c r="AH191" s="43">
        <f ca="1">(AF191*'Inputs and Outputs'!C$8)-(AG191*'Inputs and Outputs'!C$10)</f>
        <v>3520</v>
      </c>
    </row>
    <row r="192" spans="1:34" x14ac:dyDescent="0.35">
      <c r="A192" s="44">
        <v>191</v>
      </c>
      <c r="B192" s="42" t="s">
        <v>24</v>
      </c>
      <c r="C192" s="42">
        <f t="shared" ca="1" si="18"/>
        <v>0.1731463257077035</v>
      </c>
      <c r="D192" s="42">
        <f ca="1">VLOOKUP(C192,'Inputs and Outputs'!B$24:C$33,2,TRUE)</f>
        <v>1</v>
      </c>
      <c r="E192" s="42">
        <f t="shared" ca="1" si="19"/>
        <v>0.71350576121395659</v>
      </c>
      <c r="F192" s="42">
        <f ca="1">ROUND(_xlfn.NORM.INV(E192,'Inputs and Outputs'!C$15,'Inputs and Outputs'!C$16),0)</f>
        <v>104</v>
      </c>
      <c r="G192" s="42">
        <v>103</v>
      </c>
      <c r="H192" s="42">
        <f t="shared" ca="1" si="20"/>
        <v>103</v>
      </c>
      <c r="I192" s="42">
        <f ca="1">IF(H192&gt;'Inputs and Outputs'!C$7,H192-'Inputs and Outputs'!C$7,0)</f>
        <v>3</v>
      </c>
      <c r="J192" s="43">
        <f ca="1">(H192*'Inputs and Outputs'!C$8)-(I192*'Inputs and Outputs'!C$9)</f>
        <v>4045</v>
      </c>
      <c r="M192" s="44">
        <v>191</v>
      </c>
      <c r="N192" s="42" t="s">
        <v>26</v>
      </c>
      <c r="O192" s="42">
        <f t="shared" ca="1" si="21"/>
        <v>6.5862795541924313E-2</v>
      </c>
      <c r="P192" s="42">
        <f ca="1">VLOOKUP(O192,'Inputs and Outputs'!B$24:C$33,2)</f>
        <v>0</v>
      </c>
      <c r="Q192" s="42">
        <f t="shared" ca="1" si="22"/>
        <v>0.86397761158027009</v>
      </c>
      <c r="R192" s="42">
        <f ca="1">ROUND(_xlfn.NORM.INV(Q192,'Inputs and Outputs'!C$17,'Inputs and Outputs'!C$18),0)</f>
        <v>108</v>
      </c>
      <c r="S192" s="42">
        <v>103</v>
      </c>
      <c r="T192" s="42">
        <f t="shared" ca="1" si="23"/>
        <v>103</v>
      </c>
      <c r="U192" s="42">
        <f ca="1">IF(T192&gt;'Inputs and Outputs'!C$7,T192-'Inputs and Outputs'!C$7,0)</f>
        <v>3</v>
      </c>
      <c r="V192" s="43">
        <f ca="1">(T192*'Inputs and Outputs'!C$8)-(U192*'Inputs and Outputs'!C$9)</f>
        <v>4045</v>
      </c>
      <c r="Y192" s="44">
        <v>191</v>
      </c>
      <c r="Z192" s="42" t="s">
        <v>29</v>
      </c>
      <c r="AA192" s="42">
        <f t="shared" ca="1" si="24"/>
        <v>0.28690498501364503</v>
      </c>
      <c r="AB192" s="42">
        <f ca="1">VLOOKUP(AA192,'Inputs and Outputs'!B$24:C$33,2,TRUE)</f>
        <v>1</v>
      </c>
      <c r="AC192" s="42">
        <f t="shared" ca="1" si="25"/>
        <v>0.54531351483012447</v>
      </c>
      <c r="AD192" s="42">
        <f ca="1">ROUND(_xlfn.NORM.INV(AC192,'Inputs and Outputs'!C$19,'Inputs and Outputs'!C$20),0)</f>
        <v>106</v>
      </c>
      <c r="AE192" s="42">
        <v>103</v>
      </c>
      <c r="AF192" s="42">
        <f t="shared" ca="1" si="26"/>
        <v>103</v>
      </c>
      <c r="AG192" s="42">
        <f ca="1">IF(AF192&gt;'Inputs and Outputs'!C$7,AF192-'Inputs and Outputs'!C$7,0)</f>
        <v>3</v>
      </c>
      <c r="AH192" s="43">
        <f ca="1">(AF192*'Inputs and Outputs'!C$8)-(AG192*'Inputs and Outputs'!C$10)</f>
        <v>3520</v>
      </c>
    </row>
    <row r="193" spans="1:34" x14ac:dyDescent="0.35">
      <c r="A193" s="44">
        <v>192</v>
      </c>
      <c r="B193" s="42" t="s">
        <v>24</v>
      </c>
      <c r="C193" s="42">
        <f t="shared" ca="1" si="18"/>
        <v>0.40311998050574982</v>
      </c>
      <c r="D193" s="42">
        <f ca="1">VLOOKUP(C193,'Inputs and Outputs'!B$24:C$33,2,TRUE)</f>
        <v>2</v>
      </c>
      <c r="E193" s="42">
        <f t="shared" ca="1" si="19"/>
        <v>0.58694044218458252</v>
      </c>
      <c r="F193" s="42">
        <f ca="1">ROUND(_xlfn.NORM.INV(E193,'Inputs and Outputs'!C$15,'Inputs and Outputs'!C$16),0)</f>
        <v>102</v>
      </c>
      <c r="G193" s="42">
        <v>103</v>
      </c>
      <c r="H193" s="42">
        <f t="shared" ca="1" si="20"/>
        <v>102</v>
      </c>
      <c r="I193" s="42">
        <f ca="1">IF(H193&gt;'Inputs and Outputs'!C$7,H193-'Inputs and Outputs'!C$7,0)</f>
        <v>2</v>
      </c>
      <c r="J193" s="43">
        <f ca="1">(H193*'Inputs and Outputs'!C$8)-(I193*'Inputs and Outputs'!C$9)</f>
        <v>4030</v>
      </c>
      <c r="M193" s="44">
        <v>192</v>
      </c>
      <c r="N193" s="42" t="s">
        <v>26</v>
      </c>
      <c r="O193" s="42">
        <f t="shared" ca="1" si="21"/>
        <v>0.79678365865398471</v>
      </c>
      <c r="P193" s="42">
        <f ca="1">VLOOKUP(O193,'Inputs and Outputs'!B$24:C$33,2)</f>
        <v>4</v>
      </c>
      <c r="Q193" s="42">
        <f t="shared" ca="1" si="22"/>
        <v>0.70762825346087799</v>
      </c>
      <c r="R193" s="42">
        <f ca="1">ROUND(_xlfn.NORM.INV(Q193,'Inputs and Outputs'!C$17,'Inputs and Outputs'!C$18),0)</f>
        <v>106</v>
      </c>
      <c r="S193" s="42">
        <v>103</v>
      </c>
      <c r="T193" s="42">
        <f t="shared" ca="1" si="23"/>
        <v>103</v>
      </c>
      <c r="U193" s="42">
        <f ca="1">IF(T193&gt;'Inputs and Outputs'!C$7,T193-'Inputs and Outputs'!C$7,0)</f>
        <v>3</v>
      </c>
      <c r="V193" s="43">
        <f ca="1">(T193*'Inputs and Outputs'!C$8)-(U193*'Inputs and Outputs'!C$9)</f>
        <v>4045</v>
      </c>
      <c r="Y193" s="44">
        <v>192</v>
      </c>
      <c r="Z193" s="42" t="s">
        <v>29</v>
      </c>
      <c r="AA193" s="42">
        <f t="shared" ca="1" si="24"/>
        <v>0.9067540243465122</v>
      </c>
      <c r="AB193" s="42">
        <f ca="1">VLOOKUP(AA193,'Inputs and Outputs'!B$24:C$33,2,TRUE)</f>
        <v>5</v>
      </c>
      <c r="AC193" s="42">
        <f t="shared" ca="1" si="25"/>
        <v>0.25053671923393894</v>
      </c>
      <c r="AD193" s="42">
        <f ca="1">ROUND(_xlfn.NORM.INV(AC193,'Inputs and Outputs'!C$19,'Inputs and Outputs'!C$20),0)</f>
        <v>102</v>
      </c>
      <c r="AE193" s="42">
        <v>103</v>
      </c>
      <c r="AF193" s="42">
        <f t="shared" ca="1" si="26"/>
        <v>102</v>
      </c>
      <c r="AG193" s="42">
        <f ca="1">IF(AF193&gt;'Inputs and Outputs'!C$7,AF193-'Inputs and Outputs'!C$7,0)</f>
        <v>2</v>
      </c>
      <c r="AH193" s="43">
        <f ca="1">(AF193*'Inputs and Outputs'!C$8)-(AG193*'Inputs and Outputs'!C$10)</f>
        <v>3680</v>
      </c>
    </row>
    <row r="194" spans="1:34" x14ac:dyDescent="0.35">
      <c r="A194" s="44">
        <v>193</v>
      </c>
      <c r="B194" s="42" t="s">
        <v>24</v>
      </c>
      <c r="C194" s="42">
        <f t="shared" ca="1" si="18"/>
        <v>0.55351734317329082</v>
      </c>
      <c r="D194" s="42">
        <f ca="1">VLOOKUP(C194,'Inputs and Outputs'!B$24:C$33,2,TRUE)</f>
        <v>2</v>
      </c>
      <c r="E194" s="42">
        <f t="shared" ca="1" si="19"/>
        <v>0.73148451761218147</v>
      </c>
      <c r="F194" s="42">
        <f ca="1">ROUND(_xlfn.NORM.INV(E194,'Inputs and Outputs'!C$15,'Inputs and Outputs'!C$16),0)</f>
        <v>105</v>
      </c>
      <c r="G194" s="42">
        <v>103</v>
      </c>
      <c r="H194" s="42">
        <f t="shared" ca="1" si="20"/>
        <v>103</v>
      </c>
      <c r="I194" s="42">
        <f ca="1">IF(H194&gt;'Inputs and Outputs'!C$7,H194-'Inputs and Outputs'!C$7,0)</f>
        <v>3</v>
      </c>
      <c r="J194" s="43">
        <f ca="1">(H194*'Inputs and Outputs'!C$8)-(I194*'Inputs and Outputs'!C$9)</f>
        <v>4045</v>
      </c>
      <c r="M194" s="44">
        <v>193</v>
      </c>
      <c r="N194" s="42" t="s">
        <v>26</v>
      </c>
      <c r="O194" s="42">
        <f t="shared" ca="1" si="21"/>
        <v>0.5782991383246866</v>
      </c>
      <c r="P194" s="42">
        <f ca="1">VLOOKUP(O194,'Inputs and Outputs'!B$24:C$33,2)</f>
        <v>2</v>
      </c>
      <c r="Q194" s="42">
        <f t="shared" ca="1" si="22"/>
        <v>0.49185097123589316</v>
      </c>
      <c r="R194" s="42">
        <f ca="1">ROUND(_xlfn.NORM.INV(Q194,'Inputs and Outputs'!C$17,'Inputs and Outputs'!C$18),0)</f>
        <v>103</v>
      </c>
      <c r="S194" s="42">
        <v>103</v>
      </c>
      <c r="T194" s="42">
        <f t="shared" ca="1" si="23"/>
        <v>103</v>
      </c>
      <c r="U194" s="42">
        <f ca="1">IF(T194&gt;'Inputs and Outputs'!C$7,T194-'Inputs and Outputs'!C$7,0)</f>
        <v>3</v>
      </c>
      <c r="V194" s="43">
        <f ca="1">(T194*'Inputs and Outputs'!C$8)-(U194*'Inputs and Outputs'!C$9)</f>
        <v>4045</v>
      </c>
      <c r="Y194" s="44">
        <v>193</v>
      </c>
      <c r="Z194" s="42" t="s">
        <v>29</v>
      </c>
      <c r="AA194" s="42">
        <f t="shared" ca="1" si="24"/>
        <v>0.4982403047318581</v>
      </c>
      <c r="AB194" s="42">
        <f ca="1">VLOOKUP(AA194,'Inputs and Outputs'!B$24:C$33,2,TRUE)</f>
        <v>2</v>
      </c>
      <c r="AC194" s="42">
        <f t="shared" ca="1" si="25"/>
        <v>0.86808089091158691</v>
      </c>
      <c r="AD194" s="42">
        <f ca="1">ROUND(_xlfn.NORM.INV(AC194,'Inputs and Outputs'!C$19,'Inputs and Outputs'!C$20),0)</f>
        <v>111</v>
      </c>
      <c r="AE194" s="42">
        <v>103</v>
      </c>
      <c r="AF194" s="42">
        <f t="shared" ca="1" si="26"/>
        <v>103</v>
      </c>
      <c r="AG194" s="42">
        <f ca="1">IF(AF194&gt;'Inputs and Outputs'!C$7,AF194-'Inputs and Outputs'!C$7,0)</f>
        <v>3</v>
      </c>
      <c r="AH194" s="43">
        <f ca="1">(AF194*'Inputs and Outputs'!C$8)-(AG194*'Inputs and Outputs'!C$10)</f>
        <v>3520</v>
      </c>
    </row>
    <row r="195" spans="1:34" x14ac:dyDescent="0.35">
      <c r="A195" s="44">
        <v>194</v>
      </c>
      <c r="B195" s="42" t="s">
        <v>24</v>
      </c>
      <c r="C195" s="42">
        <f t="shared" ref="C195:C258" ca="1" si="27">RAND()</f>
        <v>0.47574446353075472</v>
      </c>
      <c r="D195" s="42">
        <f ca="1">VLOOKUP(C195,'Inputs and Outputs'!B$24:C$33,2,TRUE)</f>
        <v>2</v>
      </c>
      <c r="E195" s="42">
        <f t="shared" ref="E195:E258" ca="1" si="28">RAND()</f>
        <v>0.12479658434292895</v>
      </c>
      <c r="F195" s="42">
        <f ca="1">ROUND(_xlfn.NORM.INV(E195,'Inputs and Outputs'!C$15,'Inputs and Outputs'!C$16),0)</f>
        <v>94</v>
      </c>
      <c r="G195" s="42">
        <v>103</v>
      </c>
      <c r="H195" s="42">
        <f t="shared" ref="H195:H258" ca="1" si="29">MIN(F195,G195)</f>
        <v>94</v>
      </c>
      <c r="I195" s="42">
        <f ca="1">IF(H195&gt;'Inputs and Outputs'!C$7,H195-'Inputs and Outputs'!C$7,0)</f>
        <v>0</v>
      </c>
      <c r="J195" s="43">
        <f ca="1">(H195*'Inputs and Outputs'!C$8)-(I195*'Inputs and Outputs'!C$9)</f>
        <v>3760</v>
      </c>
      <c r="M195" s="44">
        <v>194</v>
      </c>
      <c r="N195" s="42" t="s">
        <v>26</v>
      </c>
      <c r="O195" s="42">
        <f t="shared" ref="O195:O258" ca="1" si="30">RAND()</f>
        <v>0.48016090170832793</v>
      </c>
      <c r="P195" s="42">
        <f ca="1">VLOOKUP(O195,'Inputs and Outputs'!B$24:C$33,2)</f>
        <v>2</v>
      </c>
      <c r="Q195" s="42">
        <f t="shared" ref="Q195:Q258" ca="1" si="31">RAND()</f>
        <v>0.25415800425111845</v>
      </c>
      <c r="R195" s="42">
        <f ca="1">ROUND(_xlfn.NORM.INV(Q195,'Inputs and Outputs'!C$17,'Inputs and Outputs'!C$18),0)</f>
        <v>100</v>
      </c>
      <c r="S195" s="42">
        <v>103</v>
      </c>
      <c r="T195" s="42">
        <f t="shared" ref="T195:T258" ca="1" si="32">MIN(R195,S195)</f>
        <v>100</v>
      </c>
      <c r="U195" s="42">
        <f ca="1">IF(T195&gt;'Inputs and Outputs'!C$7,T195-'Inputs and Outputs'!C$7,0)</f>
        <v>0</v>
      </c>
      <c r="V195" s="43">
        <f ca="1">(T195*'Inputs and Outputs'!C$8)-(U195*'Inputs and Outputs'!C$9)</f>
        <v>4000</v>
      </c>
      <c r="Y195" s="44">
        <v>194</v>
      </c>
      <c r="Z195" s="42" t="s">
        <v>29</v>
      </c>
      <c r="AA195" s="42">
        <f t="shared" ref="AA195:AA258" ca="1" si="33">RAND()</f>
        <v>7.3584560442249147E-2</v>
      </c>
      <c r="AB195" s="42">
        <f ca="1">VLOOKUP(AA195,'Inputs and Outputs'!B$24:C$33,2,TRUE)</f>
        <v>0</v>
      </c>
      <c r="AC195" s="42">
        <f t="shared" ref="AC195:AC258" ca="1" si="34">RAND()</f>
        <v>0.89959685545216539</v>
      </c>
      <c r="AD195" s="42">
        <f ca="1">ROUND(_xlfn.NORM.INV(AC195,'Inputs and Outputs'!C$19,'Inputs and Outputs'!C$20),0)</f>
        <v>111</v>
      </c>
      <c r="AE195" s="42">
        <v>103</v>
      </c>
      <c r="AF195" s="42">
        <f t="shared" ref="AF195:AF258" ca="1" si="35">MIN(AD195,AE195)</f>
        <v>103</v>
      </c>
      <c r="AG195" s="42">
        <f ca="1">IF(AF195&gt;'Inputs and Outputs'!C$7,AF195-'Inputs and Outputs'!C$7,0)</f>
        <v>3</v>
      </c>
      <c r="AH195" s="43">
        <f ca="1">(AF195*'Inputs and Outputs'!C$8)-(AG195*'Inputs and Outputs'!C$10)</f>
        <v>3520</v>
      </c>
    </row>
    <row r="196" spans="1:34" x14ac:dyDescent="0.35">
      <c r="A196" s="44">
        <v>195</v>
      </c>
      <c r="B196" s="42" t="s">
        <v>24</v>
      </c>
      <c r="C196" s="42">
        <f t="shared" ca="1" si="27"/>
        <v>0.70030840028263319</v>
      </c>
      <c r="D196" s="42">
        <f ca="1">VLOOKUP(C196,'Inputs and Outputs'!B$24:C$33,2,TRUE)</f>
        <v>3</v>
      </c>
      <c r="E196" s="42">
        <f t="shared" ca="1" si="28"/>
        <v>0.21860839333199455</v>
      </c>
      <c r="F196" s="42">
        <f ca="1">ROUND(_xlfn.NORM.INV(E196,'Inputs and Outputs'!C$15,'Inputs and Outputs'!C$16),0)</f>
        <v>96</v>
      </c>
      <c r="G196" s="42">
        <v>103</v>
      </c>
      <c r="H196" s="42">
        <f t="shared" ca="1" si="29"/>
        <v>96</v>
      </c>
      <c r="I196" s="42">
        <f ca="1">IF(H196&gt;'Inputs and Outputs'!C$7,H196-'Inputs and Outputs'!C$7,0)</f>
        <v>0</v>
      </c>
      <c r="J196" s="43">
        <f ca="1">(H196*'Inputs and Outputs'!C$8)-(I196*'Inputs and Outputs'!C$9)</f>
        <v>3840</v>
      </c>
      <c r="M196" s="44">
        <v>195</v>
      </c>
      <c r="N196" s="42" t="s">
        <v>26</v>
      </c>
      <c r="O196" s="42">
        <f t="shared" ca="1" si="30"/>
        <v>0.94551919483898483</v>
      </c>
      <c r="P196" s="42">
        <f ca="1">VLOOKUP(O196,'Inputs and Outputs'!B$24:C$33,2)</f>
        <v>6</v>
      </c>
      <c r="Q196" s="42">
        <f t="shared" ca="1" si="31"/>
        <v>0.69692975148774428</v>
      </c>
      <c r="R196" s="42">
        <f ca="1">ROUND(_xlfn.NORM.INV(Q196,'Inputs and Outputs'!C$17,'Inputs and Outputs'!C$18),0)</f>
        <v>106</v>
      </c>
      <c r="S196" s="42">
        <v>103</v>
      </c>
      <c r="T196" s="42">
        <f t="shared" ca="1" si="32"/>
        <v>103</v>
      </c>
      <c r="U196" s="42">
        <f ca="1">IF(T196&gt;'Inputs and Outputs'!C$7,T196-'Inputs and Outputs'!C$7,0)</f>
        <v>3</v>
      </c>
      <c r="V196" s="43">
        <f ca="1">(T196*'Inputs and Outputs'!C$8)-(U196*'Inputs and Outputs'!C$9)</f>
        <v>4045</v>
      </c>
      <c r="Y196" s="44">
        <v>195</v>
      </c>
      <c r="Z196" s="42" t="s">
        <v>29</v>
      </c>
      <c r="AA196" s="42">
        <f t="shared" ca="1" si="33"/>
        <v>0.17401784526648323</v>
      </c>
      <c r="AB196" s="42">
        <f ca="1">VLOOKUP(AA196,'Inputs and Outputs'!B$24:C$33,2,TRUE)</f>
        <v>1</v>
      </c>
      <c r="AC196" s="42">
        <f t="shared" ca="1" si="34"/>
        <v>6.992423279651816E-2</v>
      </c>
      <c r="AD196" s="42">
        <f ca="1">ROUND(_xlfn.NORM.INV(AC196,'Inputs and Outputs'!C$19,'Inputs and Outputs'!C$20),0)</f>
        <v>98</v>
      </c>
      <c r="AE196" s="42">
        <v>103</v>
      </c>
      <c r="AF196" s="42">
        <f t="shared" ca="1" si="35"/>
        <v>98</v>
      </c>
      <c r="AG196" s="42">
        <f ca="1">IF(AF196&gt;'Inputs and Outputs'!C$7,AF196-'Inputs and Outputs'!C$7,0)</f>
        <v>0</v>
      </c>
      <c r="AH196" s="43">
        <f ca="1">(AF196*'Inputs and Outputs'!C$8)-(AG196*'Inputs and Outputs'!C$10)</f>
        <v>3920</v>
      </c>
    </row>
    <row r="197" spans="1:34" x14ac:dyDescent="0.35">
      <c r="A197" s="44">
        <v>196</v>
      </c>
      <c r="B197" s="42" t="s">
        <v>24</v>
      </c>
      <c r="C197" s="42">
        <f t="shared" ca="1" si="27"/>
        <v>0.82902900229771148</v>
      </c>
      <c r="D197" s="42">
        <f ca="1">VLOOKUP(C197,'Inputs and Outputs'!B$24:C$33,2,TRUE)</f>
        <v>4</v>
      </c>
      <c r="E197" s="42">
        <f t="shared" ca="1" si="28"/>
        <v>0.56527860864973101</v>
      </c>
      <c r="F197" s="42">
        <f ca="1">ROUND(_xlfn.NORM.INV(E197,'Inputs and Outputs'!C$15,'Inputs and Outputs'!C$16),0)</f>
        <v>102</v>
      </c>
      <c r="G197" s="42">
        <v>103</v>
      </c>
      <c r="H197" s="42">
        <f t="shared" ca="1" si="29"/>
        <v>102</v>
      </c>
      <c r="I197" s="42">
        <f ca="1">IF(H197&gt;'Inputs and Outputs'!C$7,H197-'Inputs and Outputs'!C$7,0)</f>
        <v>2</v>
      </c>
      <c r="J197" s="43">
        <f ca="1">(H197*'Inputs and Outputs'!C$8)-(I197*'Inputs and Outputs'!C$9)</f>
        <v>4030</v>
      </c>
      <c r="M197" s="44">
        <v>196</v>
      </c>
      <c r="N197" s="42" t="s">
        <v>26</v>
      </c>
      <c r="O197" s="42">
        <f t="shared" ca="1" si="30"/>
        <v>0.19896963641544785</v>
      </c>
      <c r="P197" s="42">
        <f ca="1">VLOOKUP(O197,'Inputs and Outputs'!B$24:C$33,2)</f>
        <v>1</v>
      </c>
      <c r="Q197" s="42">
        <f t="shared" ca="1" si="31"/>
        <v>0.25090999317451057</v>
      </c>
      <c r="R197" s="42">
        <f ca="1">ROUND(_xlfn.NORM.INV(Q197,'Inputs and Outputs'!C$17,'Inputs and Outputs'!C$18),0)</f>
        <v>100</v>
      </c>
      <c r="S197" s="42">
        <v>103</v>
      </c>
      <c r="T197" s="42">
        <f t="shared" ca="1" si="32"/>
        <v>100</v>
      </c>
      <c r="U197" s="42">
        <f ca="1">IF(T197&gt;'Inputs and Outputs'!C$7,T197-'Inputs and Outputs'!C$7,0)</f>
        <v>0</v>
      </c>
      <c r="V197" s="43">
        <f ca="1">(T197*'Inputs and Outputs'!C$8)-(U197*'Inputs and Outputs'!C$9)</f>
        <v>4000</v>
      </c>
      <c r="Y197" s="44">
        <v>196</v>
      </c>
      <c r="Z197" s="42" t="s">
        <v>29</v>
      </c>
      <c r="AA197" s="42">
        <f t="shared" ca="1" si="33"/>
        <v>2.4987285407746085E-2</v>
      </c>
      <c r="AB197" s="42">
        <f ca="1">VLOOKUP(AA197,'Inputs and Outputs'!B$24:C$33,2,TRUE)</f>
        <v>0</v>
      </c>
      <c r="AC197" s="42">
        <f t="shared" ca="1" si="34"/>
        <v>0.26387928863027299</v>
      </c>
      <c r="AD197" s="42">
        <f ca="1">ROUND(_xlfn.NORM.INV(AC197,'Inputs and Outputs'!C$19,'Inputs and Outputs'!C$20),0)</f>
        <v>102</v>
      </c>
      <c r="AE197" s="42">
        <v>103</v>
      </c>
      <c r="AF197" s="42">
        <f t="shared" ca="1" si="35"/>
        <v>102</v>
      </c>
      <c r="AG197" s="42">
        <f ca="1">IF(AF197&gt;'Inputs and Outputs'!C$7,AF197-'Inputs and Outputs'!C$7,0)</f>
        <v>2</v>
      </c>
      <c r="AH197" s="43">
        <f ca="1">(AF197*'Inputs and Outputs'!C$8)-(AG197*'Inputs and Outputs'!C$10)</f>
        <v>3680</v>
      </c>
    </row>
    <row r="198" spans="1:34" x14ac:dyDescent="0.35">
      <c r="A198" s="44">
        <v>197</v>
      </c>
      <c r="B198" s="42" t="s">
        <v>24</v>
      </c>
      <c r="C198" s="42">
        <f t="shared" ca="1" si="27"/>
        <v>1.3675668847471179E-2</v>
      </c>
      <c r="D198" s="42">
        <f ca="1">VLOOKUP(C198,'Inputs and Outputs'!B$24:C$33,2,TRUE)</f>
        <v>0</v>
      </c>
      <c r="E198" s="42">
        <f t="shared" ca="1" si="28"/>
        <v>0.26158072274885802</v>
      </c>
      <c r="F198" s="42">
        <f ca="1">ROUND(_xlfn.NORM.INV(E198,'Inputs and Outputs'!C$15,'Inputs and Outputs'!C$16),0)</f>
        <v>97</v>
      </c>
      <c r="G198" s="42">
        <v>103</v>
      </c>
      <c r="H198" s="42">
        <f t="shared" ca="1" si="29"/>
        <v>97</v>
      </c>
      <c r="I198" s="42">
        <f ca="1">IF(H198&gt;'Inputs and Outputs'!C$7,H198-'Inputs and Outputs'!C$7,0)</f>
        <v>0</v>
      </c>
      <c r="J198" s="43">
        <f ca="1">(H198*'Inputs and Outputs'!C$8)-(I198*'Inputs and Outputs'!C$9)</f>
        <v>3880</v>
      </c>
      <c r="M198" s="44">
        <v>197</v>
      </c>
      <c r="N198" s="42" t="s">
        <v>26</v>
      </c>
      <c r="O198" s="42">
        <f t="shared" ca="1" si="30"/>
        <v>8.2666197909309846E-2</v>
      </c>
      <c r="P198" s="42">
        <f ca="1">VLOOKUP(O198,'Inputs and Outputs'!B$24:C$33,2)</f>
        <v>0</v>
      </c>
      <c r="Q198" s="42">
        <f t="shared" ca="1" si="31"/>
        <v>0.20452035407456814</v>
      </c>
      <c r="R198" s="42">
        <f ca="1">ROUND(_xlfn.NORM.INV(Q198,'Inputs and Outputs'!C$17,'Inputs and Outputs'!C$18),0)</f>
        <v>99</v>
      </c>
      <c r="S198" s="42">
        <v>103</v>
      </c>
      <c r="T198" s="42">
        <f t="shared" ca="1" si="32"/>
        <v>99</v>
      </c>
      <c r="U198" s="42">
        <f ca="1">IF(T198&gt;'Inputs and Outputs'!C$7,T198-'Inputs and Outputs'!C$7,0)</f>
        <v>0</v>
      </c>
      <c r="V198" s="43">
        <f ca="1">(T198*'Inputs and Outputs'!C$8)-(U198*'Inputs and Outputs'!C$9)</f>
        <v>3960</v>
      </c>
      <c r="Y198" s="44">
        <v>197</v>
      </c>
      <c r="Z198" s="42" t="s">
        <v>29</v>
      </c>
      <c r="AA198" s="42">
        <f t="shared" ca="1" si="33"/>
        <v>0.90574565878625157</v>
      </c>
      <c r="AB198" s="42">
        <f ca="1">VLOOKUP(AA198,'Inputs and Outputs'!B$24:C$33,2,TRUE)</f>
        <v>5</v>
      </c>
      <c r="AC198" s="42">
        <f t="shared" ca="1" si="34"/>
        <v>0.3277121445688147</v>
      </c>
      <c r="AD198" s="42">
        <f ca="1">ROUND(_xlfn.NORM.INV(AC198,'Inputs and Outputs'!C$19,'Inputs and Outputs'!C$20),0)</f>
        <v>103</v>
      </c>
      <c r="AE198" s="42">
        <v>103</v>
      </c>
      <c r="AF198" s="42">
        <f t="shared" ca="1" si="35"/>
        <v>103</v>
      </c>
      <c r="AG198" s="42">
        <f ca="1">IF(AF198&gt;'Inputs and Outputs'!C$7,AF198-'Inputs and Outputs'!C$7,0)</f>
        <v>3</v>
      </c>
      <c r="AH198" s="43">
        <f ca="1">(AF198*'Inputs and Outputs'!C$8)-(AG198*'Inputs and Outputs'!C$10)</f>
        <v>3520</v>
      </c>
    </row>
    <row r="199" spans="1:34" x14ac:dyDescent="0.35">
      <c r="A199" s="44">
        <v>198</v>
      </c>
      <c r="B199" s="42" t="s">
        <v>24</v>
      </c>
      <c r="C199" s="42">
        <f t="shared" ca="1" si="27"/>
        <v>0.7600864435456739</v>
      </c>
      <c r="D199" s="42">
        <f ca="1">VLOOKUP(C199,'Inputs and Outputs'!B$24:C$33,2,TRUE)</f>
        <v>4</v>
      </c>
      <c r="E199" s="42">
        <f t="shared" ca="1" si="28"/>
        <v>0.82074412290557142</v>
      </c>
      <c r="F199" s="42">
        <f ca="1">ROUND(_xlfn.NORM.INV(E199,'Inputs and Outputs'!C$15,'Inputs and Outputs'!C$16),0)</f>
        <v>107</v>
      </c>
      <c r="G199" s="42">
        <v>103</v>
      </c>
      <c r="H199" s="42">
        <f t="shared" ca="1" si="29"/>
        <v>103</v>
      </c>
      <c r="I199" s="42">
        <f ca="1">IF(H199&gt;'Inputs and Outputs'!C$7,H199-'Inputs and Outputs'!C$7,0)</f>
        <v>3</v>
      </c>
      <c r="J199" s="43">
        <f ca="1">(H199*'Inputs and Outputs'!C$8)-(I199*'Inputs and Outputs'!C$9)</f>
        <v>4045</v>
      </c>
      <c r="M199" s="44">
        <v>198</v>
      </c>
      <c r="N199" s="42" t="s">
        <v>26</v>
      </c>
      <c r="O199" s="42">
        <f t="shared" ca="1" si="30"/>
        <v>0.92655258657820949</v>
      </c>
      <c r="P199" s="42">
        <f ca="1">VLOOKUP(O199,'Inputs and Outputs'!B$24:C$33,2)</f>
        <v>5</v>
      </c>
      <c r="Q199" s="42">
        <f t="shared" ca="1" si="31"/>
        <v>0.11677335834223368</v>
      </c>
      <c r="R199" s="42">
        <f ca="1">ROUND(_xlfn.NORM.INV(Q199,'Inputs and Outputs'!C$17,'Inputs and Outputs'!C$18),0)</f>
        <v>97</v>
      </c>
      <c r="S199" s="42">
        <v>103</v>
      </c>
      <c r="T199" s="42">
        <f t="shared" ca="1" si="32"/>
        <v>97</v>
      </c>
      <c r="U199" s="42">
        <f ca="1">IF(T199&gt;'Inputs and Outputs'!C$7,T199-'Inputs and Outputs'!C$7,0)</f>
        <v>0</v>
      </c>
      <c r="V199" s="43">
        <f ca="1">(T199*'Inputs and Outputs'!C$8)-(U199*'Inputs and Outputs'!C$9)</f>
        <v>3880</v>
      </c>
      <c r="Y199" s="44">
        <v>198</v>
      </c>
      <c r="Z199" s="42" t="s">
        <v>29</v>
      </c>
      <c r="AA199" s="42">
        <f t="shared" ca="1" si="33"/>
        <v>0.55067571386748904</v>
      </c>
      <c r="AB199" s="42">
        <f ca="1">VLOOKUP(AA199,'Inputs and Outputs'!B$24:C$33,2,TRUE)</f>
        <v>2</v>
      </c>
      <c r="AC199" s="42">
        <f t="shared" ca="1" si="34"/>
        <v>0.82604073485096929</v>
      </c>
      <c r="AD199" s="42">
        <f ca="1">ROUND(_xlfn.NORM.INV(AC199,'Inputs and Outputs'!C$19,'Inputs and Outputs'!C$20),0)</f>
        <v>110</v>
      </c>
      <c r="AE199" s="42">
        <v>103</v>
      </c>
      <c r="AF199" s="42">
        <f t="shared" ca="1" si="35"/>
        <v>103</v>
      </c>
      <c r="AG199" s="42">
        <f ca="1">IF(AF199&gt;'Inputs and Outputs'!C$7,AF199-'Inputs and Outputs'!C$7,0)</f>
        <v>3</v>
      </c>
      <c r="AH199" s="43">
        <f ca="1">(AF199*'Inputs and Outputs'!C$8)-(AG199*'Inputs and Outputs'!C$10)</f>
        <v>3520</v>
      </c>
    </row>
    <row r="200" spans="1:34" x14ac:dyDescent="0.35">
      <c r="A200" s="44">
        <v>199</v>
      </c>
      <c r="B200" s="42" t="s">
        <v>24</v>
      </c>
      <c r="C200" s="42">
        <f t="shared" ca="1" si="27"/>
        <v>0.49924366979850487</v>
      </c>
      <c r="D200" s="42">
        <f ca="1">VLOOKUP(C200,'Inputs and Outputs'!B$24:C$33,2,TRUE)</f>
        <v>2</v>
      </c>
      <c r="E200" s="42">
        <f t="shared" ca="1" si="28"/>
        <v>0.42085801469611372</v>
      </c>
      <c r="F200" s="42">
        <f ca="1">ROUND(_xlfn.NORM.INV(E200,'Inputs and Outputs'!C$15,'Inputs and Outputs'!C$16),0)</f>
        <v>100</v>
      </c>
      <c r="G200" s="42">
        <v>103</v>
      </c>
      <c r="H200" s="42">
        <f t="shared" ca="1" si="29"/>
        <v>100</v>
      </c>
      <c r="I200" s="42">
        <f ca="1">IF(H200&gt;'Inputs and Outputs'!C$7,H200-'Inputs and Outputs'!C$7,0)</f>
        <v>0</v>
      </c>
      <c r="J200" s="43">
        <f ca="1">(H200*'Inputs and Outputs'!C$8)-(I200*'Inputs and Outputs'!C$9)</f>
        <v>4000</v>
      </c>
      <c r="M200" s="44">
        <v>199</v>
      </c>
      <c r="N200" s="42" t="s">
        <v>26</v>
      </c>
      <c r="O200" s="42">
        <f t="shared" ca="1" si="30"/>
        <v>0.1315522105225444</v>
      </c>
      <c r="P200" s="42">
        <f ca="1">VLOOKUP(O200,'Inputs and Outputs'!B$24:C$33,2)</f>
        <v>0</v>
      </c>
      <c r="Q200" s="42">
        <f t="shared" ca="1" si="31"/>
        <v>0.21304082343144959</v>
      </c>
      <c r="R200" s="42">
        <f ca="1">ROUND(_xlfn.NORM.INV(Q200,'Inputs and Outputs'!C$17,'Inputs and Outputs'!C$18),0)</f>
        <v>99</v>
      </c>
      <c r="S200" s="42">
        <v>103</v>
      </c>
      <c r="T200" s="42">
        <f t="shared" ca="1" si="32"/>
        <v>99</v>
      </c>
      <c r="U200" s="42">
        <f ca="1">IF(T200&gt;'Inputs and Outputs'!C$7,T200-'Inputs and Outputs'!C$7,0)</f>
        <v>0</v>
      </c>
      <c r="V200" s="43">
        <f ca="1">(T200*'Inputs and Outputs'!C$8)-(U200*'Inputs and Outputs'!C$9)</f>
        <v>3960</v>
      </c>
      <c r="Y200" s="44">
        <v>199</v>
      </c>
      <c r="Z200" s="42" t="s">
        <v>29</v>
      </c>
      <c r="AA200" s="42">
        <f t="shared" ca="1" si="33"/>
        <v>0.81203687159010673</v>
      </c>
      <c r="AB200" s="42">
        <f ca="1">VLOOKUP(AA200,'Inputs and Outputs'!B$24:C$33,2,TRUE)</f>
        <v>4</v>
      </c>
      <c r="AC200" s="42">
        <f t="shared" ca="1" si="34"/>
        <v>0.11279355066663854</v>
      </c>
      <c r="AD200" s="42">
        <f ca="1">ROUND(_xlfn.NORM.INV(AC200,'Inputs and Outputs'!C$19,'Inputs and Outputs'!C$20),0)</f>
        <v>99</v>
      </c>
      <c r="AE200" s="42">
        <v>103</v>
      </c>
      <c r="AF200" s="42">
        <f t="shared" ca="1" si="35"/>
        <v>99</v>
      </c>
      <c r="AG200" s="42">
        <f ca="1">IF(AF200&gt;'Inputs and Outputs'!C$7,AF200-'Inputs and Outputs'!C$7,0)</f>
        <v>0</v>
      </c>
      <c r="AH200" s="43">
        <f ca="1">(AF200*'Inputs and Outputs'!C$8)-(AG200*'Inputs and Outputs'!C$10)</f>
        <v>3960</v>
      </c>
    </row>
    <row r="201" spans="1:34" x14ac:dyDescent="0.35">
      <c r="A201" s="44">
        <v>200</v>
      </c>
      <c r="B201" s="42" t="s">
        <v>24</v>
      </c>
      <c r="C201" s="42">
        <f t="shared" ca="1" si="27"/>
        <v>3.7284183665168169E-2</v>
      </c>
      <c r="D201" s="42">
        <f ca="1">VLOOKUP(C201,'Inputs and Outputs'!B$24:C$33,2,TRUE)</f>
        <v>0</v>
      </c>
      <c r="E201" s="42">
        <f t="shared" ca="1" si="28"/>
        <v>0.10748000573893501</v>
      </c>
      <c r="F201" s="42">
        <f ca="1">ROUND(_xlfn.NORM.INV(E201,'Inputs and Outputs'!C$15,'Inputs and Outputs'!C$16),0)</f>
        <v>94</v>
      </c>
      <c r="G201" s="42">
        <v>103</v>
      </c>
      <c r="H201" s="42">
        <f t="shared" ca="1" si="29"/>
        <v>94</v>
      </c>
      <c r="I201" s="42">
        <f ca="1">IF(H201&gt;'Inputs and Outputs'!C$7,H201-'Inputs and Outputs'!C$7,0)</f>
        <v>0</v>
      </c>
      <c r="J201" s="43">
        <f ca="1">(H201*'Inputs and Outputs'!C$8)-(I201*'Inputs and Outputs'!C$9)</f>
        <v>3760</v>
      </c>
      <c r="M201" s="44">
        <v>200</v>
      </c>
      <c r="N201" s="42" t="s">
        <v>26</v>
      </c>
      <c r="O201" s="42">
        <f t="shared" ca="1" si="30"/>
        <v>0.38345218499084666</v>
      </c>
      <c r="P201" s="42">
        <f ca="1">VLOOKUP(O201,'Inputs and Outputs'!B$24:C$33,2)</f>
        <v>1</v>
      </c>
      <c r="Q201" s="42">
        <f t="shared" ca="1" si="31"/>
        <v>0.8774611005209827</v>
      </c>
      <c r="R201" s="42">
        <f ca="1">ROUND(_xlfn.NORM.INV(Q201,'Inputs and Outputs'!C$17,'Inputs and Outputs'!C$18),0)</f>
        <v>109</v>
      </c>
      <c r="S201" s="42">
        <v>103</v>
      </c>
      <c r="T201" s="42">
        <f t="shared" ca="1" si="32"/>
        <v>103</v>
      </c>
      <c r="U201" s="42">
        <f ca="1">IF(T201&gt;'Inputs and Outputs'!C$7,T201-'Inputs and Outputs'!C$7,0)</f>
        <v>3</v>
      </c>
      <c r="V201" s="43">
        <f ca="1">(T201*'Inputs and Outputs'!C$8)-(U201*'Inputs and Outputs'!C$9)</f>
        <v>4045</v>
      </c>
      <c r="Y201" s="44">
        <v>200</v>
      </c>
      <c r="Z201" s="42" t="s">
        <v>29</v>
      </c>
      <c r="AA201" s="42">
        <f t="shared" ca="1" si="33"/>
        <v>0.55654508009369574</v>
      </c>
      <c r="AB201" s="42">
        <f ca="1">VLOOKUP(AA201,'Inputs and Outputs'!B$24:C$33,2,TRUE)</f>
        <v>2</v>
      </c>
      <c r="AC201" s="42">
        <f t="shared" ca="1" si="34"/>
        <v>0.97959953517779985</v>
      </c>
      <c r="AD201" s="42">
        <f ca="1">ROUND(_xlfn.NORM.INV(AC201,'Inputs and Outputs'!C$19,'Inputs and Outputs'!C$20),0)</f>
        <v>115</v>
      </c>
      <c r="AE201" s="42">
        <v>103</v>
      </c>
      <c r="AF201" s="42">
        <f t="shared" ca="1" si="35"/>
        <v>103</v>
      </c>
      <c r="AG201" s="42">
        <f ca="1">IF(AF201&gt;'Inputs and Outputs'!C$7,AF201-'Inputs and Outputs'!C$7,0)</f>
        <v>3</v>
      </c>
      <c r="AH201" s="43">
        <f ca="1">(AF201*'Inputs and Outputs'!C$8)-(AG201*'Inputs and Outputs'!C$10)</f>
        <v>3520</v>
      </c>
    </row>
    <row r="202" spans="1:34" x14ac:dyDescent="0.35">
      <c r="A202" s="44">
        <v>201</v>
      </c>
      <c r="B202" s="42" t="s">
        <v>24</v>
      </c>
      <c r="C202" s="42">
        <f t="shared" ca="1" si="27"/>
        <v>0.6098539017954574</v>
      </c>
      <c r="D202" s="42">
        <f ca="1">VLOOKUP(C202,'Inputs and Outputs'!B$24:C$33,2,TRUE)</f>
        <v>3</v>
      </c>
      <c r="E202" s="42">
        <f t="shared" ca="1" si="28"/>
        <v>0.70175694165928382</v>
      </c>
      <c r="F202" s="42">
        <f ca="1">ROUND(_xlfn.NORM.INV(E202,'Inputs and Outputs'!C$15,'Inputs and Outputs'!C$16),0)</f>
        <v>104</v>
      </c>
      <c r="G202" s="42">
        <v>103</v>
      </c>
      <c r="H202" s="42">
        <f t="shared" ca="1" si="29"/>
        <v>103</v>
      </c>
      <c r="I202" s="42">
        <f ca="1">IF(H202&gt;'Inputs and Outputs'!C$7,H202-'Inputs and Outputs'!C$7,0)</f>
        <v>3</v>
      </c>
      <c r="J202" s="43">
        <f ca="1">(H202*'Inputs and Outputs'!C$8)-(I202*'Inputs and Outputs'!C$9)</f>
        <v>4045</v>
      </c>
      <c r="M202" s="44">
        <v>201</v>
      </c>
      <c r="N202" s="42" t="s">
        <v>26</v>
      </c>
      <c r="O202" s="42">
        <f t="shared" ca="1" si="30"/>
        <v>0.94299819283339648</v>
      </c>
      <c r="P202" s="42">
        <f ca="1">VLOOKUP(O202,'Inputs and Outputs'!B$24:C$33,2)</f>
        <v>6</v>
      </c>
      <c r="Q202" s="42">
        <f t="shared" ca="1" si="31"/>
        <v>0.80097238739409893</v>
      </c>
      <c r="R202" s="42">
        <f ca="1">ROUND(_xlfn.NORM.INV(Q202,'Inputs and Outputs'!C$17,'Inputs and Outputs'!C$18),0)</f>
        <v>107</v>
      </c>
      <c r="S202" s="42">
        <v>103</v>
      </c>
      <c r="T202" s="42">
        <f t="shared" ca="1" si="32"/>
        <v>103</v>
      </c>
      <c r="U202" s="42">
        <f ca="1">IF(T202&gt;'Inputs and Outputs'!C$7,T202-'Inputs and Outputs'!C$7,0)</f>
        <v>3</v>
      </c>
      <c r="V202" s="43">
        <f ca="1">(T202*'Inputs and Outputs'!C$8)-(U202*'Inputs and Outputs'!C$9)</f>
        <v>4045</v>
      </c>
      <c r="Y202" s="44">
        <v>201</v>
      </c>
      <c r="Z202" s="42" t="s">
        <v>29</v>
      </c>
      <c r="AA202" s="42">
        <f t="shared" ca="1" si="33"/>
        <v>0.68024949707832094</v>
      </c>
      <c r="AB202" s="42">
        <f ca="1">VLOOKUP(AA202,'Inputs and Outputs'!B$24:C$33,2,TRUE)</f>
        <v>3</v>
      </c>
      <c r="AC202" s="42">
        <f t="shared" ca="1" si="34"/>
        <v>0.20680863421728979</v>
      </c>
      <c r="AD202" s="42">
        <f ca="1">ROUND(_xlfn.NORM.INV(AC202,'Inputs and Outputs'!C$19,'Inputs and Outputs'!C$20),0)</f>
        <v>101</v>
      </c>
      <c r="AE202" s="42">
        <v>103</v>
      </c>
      <c r="AF202" s="42">
        <f t="shared" ca="1" si="35"/>
        <v>101</v>
      </c>
      <c r="AG202" s="42">
        <f ca="1">IF(AF202&gt;'Inputs and Outputs'!C$7,AF202-'Inputs and Outputs'!C$7,0)</f>
        <v>1</v>
      </c>
      <c r="AH202" s="43">
        <f ca="1">(AF202*'Inputs and Outputs'!C$8)-(AG202*'Inputs and Outputs'!C$10)</f>
        <v>3840</v>
      </c>
    </row>
    <row r="203" spans="1:34" x14ac:dyDescent="0.35">
      <c r="A203" s="44">
        <v>202</v>
      </c>
      <c r="B203" s="42" t="s">
        <v>24</v>
      </c>
      <c r="C203" s="42">
        <f t="shared" ca="1" si="27"/>
        <v>0.4250830539632261</v>
      </c>
      <c r="D203" s="42">
        <f ca="1">VLOOKUP(C203,'Inputs and Outputs'!B$24:C$33,2,TRUE)</f>
        <v>2</v>
      </c>
      <c r="E203" s="42">
        <f t="shared" ca="1" si="28"/>
        <v>0.96806436625079961</v>
      </c>
      <c r="F203" s="42">
        <f ca="1">ROUND(_xlfn.NORM.INV(E203,'Inputs and Outputs'!C$15,'Inputs and Outputs'!C$16),0)</f>
        <v>112</v>
      </c>
      <c r="G203" s="42">
        <v>103</v>
      </c>
      <c r="H203" s="42">
        <f t="shared" ca="1" si="29"/>
        <v>103</v>
      </c>
      <c r="I203" s="42">
        <f ca="1">IF(H203&gt;'Inputs and Outputs'!C$7,H203-'Inputs and Outputs'!C$7,0)</f>
        <v>3</v>
      </c>
      <c r="J203" s="43">
        <f ca="1">(H203*'Inputs and Outputs'!C$8)-(I203*'Inputs and Outputs'!C$9)</f>
        <v>4045</v>
      </c>
      <c r="M203" s="44">
        <v>202</v>
      </c>
      <c r="N203" s="42" t="s">
        <v>26</v>
      </c>
      <c r="O203" s="42">
        <f t="shared" ca="1" si="30"/>
        <v>0.3862783342418864</v>
      </c>
      <c r="P203" s="42">
        <f ca="1">VLOOKUP(O203,'Inputs and Outputs'!B$24:C$33,2)</f>
        <v>1</v>
      </c>
      <c r="Q203" s="42">
        <f t="shared" ca="1" si="31"/>
        <v>0.55153822983680079</v>
      </c>
      <c r="R203" s="42">
        <f ca="1">ROUND(_xlfn.NORM.INV(Q203,'Inputs and Outputs'!C$17,'Inputs and Outputs'!C$18),0)</f>
        <v>104</v>
      </c>
      <c r="S203" s="42">
        <v>103</v>
      </c>
      <c r="T203" s="42">
        <f t="shared" ca="1" si="32"/>
        <v>103</v>
      </c>
      <c r="U203" s="42">
        <f ca="1">IF(T203&gt;'Inputs and Outputs'!C$7,T203-'Inputs and Outputs'!C$7,0)</f>
        <v>3</v>
      </c>
      <c r="V203" s="43">
        <f ca="1">(T203*'Inputs and Outputs'!C$8)-(U203*'Inputs and Outputs'!C$9)</f>
        <v>4045</v>
      </c>
      <c r="Y203" s="44">
        <v>202</v>
      </c>
      <c r="Z203" s="42" t="s">
        <v>29</v>
      </c>
      <c r="AA203" s="42">
        <f t="shared" ca="1" si="33"/>
        <v>0.17111719275673498</v>
      </c>
      <c r="AB203" s="42">
        <f ca="1">VLOOKUP(AA203,'Inputs and Outputs'!B$24:C$33,2,TRUE)</f>
        <v>0</v>
      </c>
      <c r="AC203" s="42">
        <f t="shared" ca="1" si="34"/>
        <v>0.30919845305280469</v>
      </c>
      <c r="AD203" s="42">
        <f ca="1">ROUND(_xlfn.NORM.INV(AC203,'Inputs and Outputs'!C$19,'Inputs and Outputs'!C$20),0)</f>
        <v>103</v>
      </c>
      <c r="AE203" s="42">
        <v>103</v>
      </c>
      <c r="AF203" s="42">
        <f t="shared" ca="1" si="35"/>
        <v>103</v>
      </c>
      <c r="AG203" s="42">
        <f ca="1">IF(AF203&gt;'Inputs and Outputs'!C$7,AF203-'Inputs and Outputs'!C$7,0)</f>
        <v>3</v>
      </c>
      <c r="AH203" s="43">
        <f ca="1">(AF203*'Inputs and Outputs'!C$8)-(AG203*'Inputs and Outputs'!C$10)</f>
        <v>3520</v>
      </c>
    </row>
    <row r="204" spans="1:34" x14ac:dyDescent="0.35">
      <c r="A204" s="44">
        <v>203</v>
      </c>
      <c r="B204" s="42" t="s">
        <v>24</v>
      </c>
      <c r="C204" s="42">
        <f t="shared" ca="1" si="27"/>
        <v>0.59202888539965237</v>
      </c>
      <c r="D204" s="42">
        <f ca="1">VLOOKUP(C204,'Inputs and Outputs'!B$24:C$33,2,TRUE)</f>
        <v>2</v>
      </c>
      <c r="E204" s="42">
        <f t="shared" ca="1" si="28"/>
        <v>0.35729952783005203</v>
      </c>
      <c r="F204" s="42">
        <f ca="1">ROUND(_xlfn.NORM.INV(E204,'Inputs and Outputs'!C$15,'Inputs and Outputs'!C$16),0)</f>
        <v>99</v>
      </c>
      <c r="G204" s="42">
        <v>103</v>
      </c>
      <c r="H204" s="42">
        <f t="shared" ca="1" si="29"/>
        <v>99</v>
      </c>
      <c r="I204" s="42">
        <f ca="1">IF(H204&gt;'Inputs and Outputs'!C$7,H204-'Inputs and Outputs'!C$7,0)</f>
        <v>0</v>
      </c>
      <c r="J204" s="43">
        <f ca="1">(H204*'Inputs and Outputs'!C$8)-(I204*'Inputs and Outputs'!C$9)</f>
        <v>3960</v>
      </c>
      <c r="M204" s="44">
        <v>203</v>
      </c>
      <c r="N204" s="42" t="s">
        <v>26</v>
      </c>
      <c r="O204" s="42">
        <f t="shared" ca="1" si="30"/>
        <v>0.69842359472982718</v>
      </c>
      <c r="P204" s="42">
        <f ca="1">VLOOKUP(O204,'Inputs and Outputs'!B$24:C$33,2)</f>
        <v>3</v>
      </c>
      <c r="Q204" s="42">
        <f t="shared" ca="1" si="31"/>
        <v>0.72421521003388856</v>
      </c>
      <c r="R204" s="42">
        <f ca="1">ROUND(_xlfn.NORM.INV(Q204,'Inputs and Outputs'!C$17,'Inputs and Outputs'!C$18),0)</f>
        <v>106</v>
      </c>
      <c r="S204" s="42">
        <v>103</v>
      </c>
      <c r="T204" s="42">
        <f t="shared" ca="1" si="32"/>
        <v>103</v>
      </c>
      <c r="U204" s="42">
        <f ca="1">IF(T204&gt;'Inputs and Outputs'!C$7,T204-'Inputs and Outputs'!C$7,0)</f>
        <v>3</v>
      </c>
      <c r="V204" s="43">
        <f ca="1">(T204*'Inputs and Outputs'!C$8)-(U204*'Inputs and Outputs'!C$9)</f>
        <v>4045</v>
      </c>
      <c r="Y204" s="44">
        <v>203</v>
      </c>
      <c r="Z204" s="42" t="s">
        <v>29</v>
      </c>
      <c r="AA204" s="42">
        <f t="shared" ca="1" si="33"/>
        <v>0.70065201880965056</v>
      </c>
      <c r="AB204" s="42">
        <f ca="1">VLOOKUP(AA204,'Inputs and Outputs'!B$24:C$33,2,TRUE)</f>
        <v>3</v>
      </c>
      <c r="AC204" s="42">
        <f t="shared" ca="1" si="34"/>
        <v>0.27518699950662751</v>
      </c>
      <c r="AD204" s="42">
        <f ca="1">ROUND(_xlfn.NORM.INV(AC204,'Inputs and Outputs'!C$19,'Inputs and Outputs'!C$20),0)</f>
        <v>102</v>
      </c>
      <c r="AE204" s="42">
        <v>103</v>
      </c>
      <c r="AF204" s="42">
        <f t="shared" ca="1" si="35"/>
        <v>102</v>
      </c>
      <c r="AG204" s="42">
        <f ca="1">IF(AF204&gt;'Inputs and Outputs'!C$7,AF204-'Inputs and Outputs'!C$7,0)</f>
        <v>2</v>
      </c>
      <c r="AH204" s="43">
        <f ca="1">(AF204*'Inputs and Outputs'!C$8)-(AG204*'Inputs and Outputs'!C$10)</f>
        <v>3680</v>
      </c>
    </row>
    <row r="205" spans="1:34" x14ac:dyDescent="0.35">
      <c r="A205" s="44">
        <v>204</v>
      </c>
      <c r="B205" s="42" t="s">
        <v>24</v>
      </c>
      <c r="C205" s="42">
        <f t="shared" ca="1" si="27"/>
        <v>0.77634986687651342</v>
      </c>
      <c r="D205" s="42">
        <f ca="1">VLOOKUP(C205,'Inputs and Outputs'!B$24:C$33,2,TRUE)</f>
        <v>4</v>
      </c>
      <c r="E205" s="42">
        <f t="shared" ca="1" si="28"/>
        <v>0.30927794917301432</v>
      </c>
      <c r="F205" s="42">
        <f ca="1">ROUND(_xlfn.NORM.INV(E205,'Inputs and Outputs'!C$15,'Inputs and Outputs'!C$16),0)</f>
        <v>98</v>
      </c>
      <c r="G205" s="42">
        <v>103</v>
      </c>
      <c r="H205" s="42">
        <f t="shared" ca="1" si="29"/>
        <v>98</v>
      </c>
      <c r="I205" s="42">
        <f ca="1">IF(H205&gt;'Inputs and Outputs'!C$7,H205-'Inputs and Outputs'!C$7,0)</f>
        <v>0</v>
      </c>
      <c r="J205" s="43">
        <f ca="1">(H205*'Inputs and Outputs'!C$8)-(I205*'Inputs and Outputs'!C$9)</f>
        <v>3920</v>
      </c>
      <c r="M205" s="44">
        <v>204</v>
      </c>
      <c r="N205" s="42" t="s">
        <v>26</v>
      </c>
      <c r="O205" s="42">
        <f t="shared" ca="1" si="30"/>
        <v>0.55026006251600257</v>
      </c>
      <c r="P205" s="42">
        <f ca="1">VLOOKUP(O205,'Inputs and Outputs'!B$24:C$33,2)</f>
        <v>2</v>
      </c>
      <c r="Q205" s="42">
        <f t="shared" ca="1" si="31"/>
        <v>0.72005409357371419</v>
      </c>
      <c r="R205" s="42">
        <f ca="1">ROUND(_xlfn.NORM.INV(Q205,'Inputs and Outputs'!C$17,'Inputs and Outputs'!C$18),0)</f>
        <v>106</v>
      </c>
      <c r="S205" s="42">
        <v>103</v>
      </c>
      <c r="T205" s="42">
        <f t="shared" ca="1" si="32"/>
        <v>103</v>
      </c>
      <c r="U205" s="42">
        <f ca="1">IF(T205&gt;'Inputs and Outputs'!C$7,T205-'Inputs and Outputs'!C$7,0)</f>
        <v>3</v>
      </c>
      <c r="V205" s="43">
        <f ca="1">(T205*'Inputs and Outputs'!C$8)-(U205*'Inputs and Outputs'!C$9)</f>
        <v>4045</v>
      </c>
      <c r="Y205" s="44">
        <v>204</v>
      </c>
      <c r="Z205" s="42" t="s">
        <v>29</v>
      </c>
      <c r="AA205" s="42">
        <f t="shared" ca="1" si="33"/>
        <v>0.24752854754153319</v>
      </c>
      <c r="AB205" s="42">
        <f ca="1">VLOOKUP(AA205,'Inputs and Outputs'!B$24:C$33,2,TRUE)</f>
        <v>1</v>
      </c>
      <c r="AC205" s="42">
        <f t="shared" ca="1" si="34"/>
        <v>0.64405071602679109</v>
      </c>
      <c r="AD205" s="42">
        <f ca="1">ROUND(_xlfn.NORM.INV(AC205,'Inputs and Outputs'!C$19,'Inputs and Outputs'!C$20),0)</f>
        <v>107</v>
      </c>
      <c r="AE205" s="42">
        <v>103</v>
      </c>
      <c r="AF205" s="42">
        <f t="shared" ca="1" si="35"/>
        <v>103</v>
      </c>
      <c r="AG205" s="42">
        <f ca="1">IF(AF205&gt;'Inputs and Outputs'!C$7,AF205-'Inputs and Outputs'!C$7,0)</f>
        <v>3</v>
      </c>
      <c r="AH205" s="43">
        <f ca="1">(AF205*'Inputs and Outputs'!C$8)-(AG205*'Inputs and Outputs'!C$10)</f>
        <v>3520</v>
      </c>
    </row>
    <row r="206" spans="1:34" x14ac:dyDescent="0.35">
      <c r="A206" s="44">
        <v>205</v>
      </c>
      <c r="B206" s="42" t="s">
        <v>24</v>
      </c>
      <c r="C206" s="42">
        <f t="shared" ca="1" si="27"/>
        <v>0.98959038177121228</v>
      </c>
      <c r="D206" s="42">
        <f ca="1">VLOOKUP(C206,'Inputs and Outputs'!B$24:C$33,2,TRUE)</f>
        <v>8</v>
      </c>
      <c r="E206" s="42">
        <f t="shared" ca="1" si="28"/>
        <v>0.91237902132603055</v>
      </c>
      <c r="F206" s="42">
        <f ca="1">ROUND(_xlfn.NORM.INV(E206,'Inputs and Outputs'!C$15,'Inputs and Outputs'!C$16),0)</f>
        <v>109</v>
      </c>
      <c r="G206" s="42">
        <v>103</v>
      </c>
      <c r="H206" s="42">
        <f t="shared" ca="1" si="29"/>
        <v>103</v>
      </c>
      <c r="I206" s="42">
        <f ca="1">IF(H206&gt;'Inputs and Outputs'!C$7,H206-'Inputs and Outputs'!C$7,0)</f>
        <v>3</v>
      </c>
      <c r="J206" s="43">
        <f ca="1">(H206*'Inputs and Outputs'!C$8)-(I206*'Inputs and Outputs'!C$9)</f>
        <v>4045</v>
      </c>
      <c r="M206" s="44">
        <v>205</v>
      </c>
      <c r="N206" s="42" t="s">
        <v>26</v>
      </c>
      <c r="O206" s="42">
        <f t="shared" ca="1" si="30"/>
        <v>0.36280609654508122</v>
      </c>
      <c r="P206" s="42">
        <f ca="1">VLOOKUP(O206,'Inputs and Outputs'!B$24:C$33,2)</f>
        <v>1</v>
      </c>
      <c r="Q206" s="42">
        <f t="shared" ca="1" si="31"/>
        <v>0.64212246699086106</v>
      </c>
      <c r="R206" s="42">
        <f ca="1">ROUND(_xlfn.NORM.INV(Q206,'Inputs and Outputs'!C$17,'Inputs and Outputs'!C$18),0)</f>
        <v>105</v>
      </c>
      <c r="S206" s="42">
        <v>103</v>
      </c>
      <c r="T206" s="42">
        <f t="shared" ca="1" si="32"/>
        <v>103</v>
      </c>
      <c r="U206" s="42">
        <f ca="1">IF(T206&gt;'Inputs and Outputs'!C$7,T206-'Inputs and Outputs'!C$7,0)</f>
        <v>3</v>
      </c>
      <c r="V206" s="43">
        <f ca="1">(T206*'Inputs and Outputs'!C$8)-(U206*'Inputs and Outputs'!C$9)</f>
        <v>4045</v>
      </c>
      <c r="Y206" s="44">
        <v>205</v>
      </c>
      <c r="Z206" s="42" t="s">
        <v>29</v>
      </c>
      <c r="AA206" s="42">
        <f t="shared" ca="1" si="33"/>
        <v>0.68048199255506492</v>
      </c>
      <c r="AB206" s="42">
        <f ca="1">VLOOKUP(AA206,'Inputs and Outputs'!B$24:C$33,2,TRUE)</f>
        <v>3</v>
      </c>
      <c r="AC206" s="42">
        <f t="shared" ca="1" si="34"/>
        <v>2.867105949250548E-2</v>
      </c>
      <c r="AD206" s="42">
        <f ca="1">ROUND(_xlfn.NORM.INV(AC206,'Inputs and Outputs'!C$19,'Inputs and Outputs'!C$20),0)</f>
        <v>95</v>
      </c>
      <c r="AE206" s="42">
        <v>103</v>
      </c>
      <c r="AF206" s="42">
        <f t="shared" ca="1" si="35"/>
        <v>95</v>
      </c>
      <c r="AG206" s="42">
        <f ca="1">IF(AF206&gt;'Inputs and Outputs'!C$7,AF206-'Inputs and Outputs'!C$7,0)</f>
        <v>0</v>
      </c>
      <c r="AH206" s="43">
        <f ca="1">(AF206*'Inputs and Outputs'!C$8)-(AG206*'Inputs and Outputs'!C$10)</f>
        <v>3800</v>
      </c>
    </row>
    <row r="207" spans="1:34" x14ac:dyDescent="0.35">
      <c r="A207" s="44">
        <v>206</v>
      </c>
      <c r="B207" s="42" t="s">
        <v>24</v>
      </c>
      <c r="C207" s="42">
        <f t="shared" ca="1" si="27"/>
        <v>0.26064500424040038</v>
      </c>
      <c r="D207" s="42">
        <f ca="1">VLOOKUP(C207,'Inputs and Outputs'!B$24:C$33,2,TRUE)</f>
        <v>1</v>
      </c>
      <c r="E207" s="42">
        <f t="shared" ca="1" si="28"/>
        <v>0.2155819352533993</v>
      </c>
      <c r="F207" s="42">
        <f ca="1">ROUND(_xlfn.NORM.INV(E207,'Inputs and Outputs'!C$15,'Inputs and Outputs'!C$16),0)</f>
        <v>96</v>
      </c>
      <c r="G207" s="42">
        <v>103</v>
      </c>
      <c r="H207" s="42">
        <f t="shared" ca="1" si="29"/>
        <v>96</v>
      </c>
      <c r="I207" s="42">
        <f ca="1">IF(H207&gt;'Inputs and Outputs'!C$7,H207-'Inputs and Outputs'!C$7,0)</f>
        <v>0</v>
      </c>
      <c r="J207" s="43">
        <f ca="1">(H207*'Inputs and Outputs'!C$8)-(I207*'Inputs and Outputs'!C$9)</f>
        <v>3840</v>
      </c>
      <c r="M207" s="44">
        <v>206</v>
      </c>
      <c r="N207" s="42" t="s">
        <v>26</v>
      </c>
      <c r="O207" s="42">
        <f t="shared" ca="1" si="30"/>
        <v>0.477650015984043</v>
      </c>
      <c r="P207" s="42">
        <f ca="1">VLOOKUP(O207,'Inputs and Outputs'!B$24:C$33,2)</f>
        <v>2</v>
      </c>
      <c r="Q207" s="42">
        <f t="shared" ca="1" si="31"/>
        <v>0.15379204430909521</v>
      </c>
      <c r="R207" s="42">
        <f ca="1">ROUND(_xlfn.NORM.INV(Q207,'Inputs and Outputs'!C$17,'Inputs and Outputs'!C$18),0)</f>
        <v>98</v>
      </c>
      <c r="S207" s="42">
        <v>103</v>
      </c>
      <c r="T207" s="42">
        <f t="shared" ca="1" si="32"/>
        <v>98</v>
      </c>
      <c r="U207" s="42">
        <f ca="1">IF(T207&gt;'Inputs and Outputs'!C$7,T207-'Inputs and Outputs'!C$7,0)</f>
        <v>0</v>
      </c>
      <c r="V207" s="43">
        <f ca="1">(T207*'Inputs and Outputs'!C$8)-(U207*'Inputs and Outputs'!C$9)</f>
        <v>3920</v>
      </c>
      <c r="Y207" s="44">
        <v>206</v>
      </c>
      <c r="Z207" s="42" t="s">
        <v>29</v>
      </c>
      <c r="AA207" s="42">
        <f t="shared" ca="1" si="33"/>
        <v>0.46771943979472197</v>
      </c>
      <c r="AB207" s="42">
        <f ca="1">VLOOKUP(AA207,'Inputs and Outputs'!B$24:C$33,2,TRUE)</f>
        <v>2</v>
      </c>
      <c r="AC207" s="42">
        <f t="shared" ca="1" si="34"/>
        <v>0.17513820260879021</v>
      </c>
      <c r="AD207" s="42">
        <f ca="1">ROUND(_xlfn.NORM.INV(AC207,'Inputs and Outputs'!C$19,'Inputs and Outputs'!C$20),0)</f>
        <v>100</v>
      </c>
      <c r="AE207" s="42">
        <v>103</v>
      </c>
      <c r="AF207" s="42">
        <f t="shared" ca="1" si="35"/>
        <v>100</v>
      </c>
      <c r="AG207" s="42">
        <f ca="1">IF(AF207&gt;'Inputs and Outputs'!C$7,AF207-'Inputs and Outputs'!C$7,0)</f>
        <v>0</v>
      </c>
      <c r="AH207" s="43">
        <f ca="1">(AF207*'Inputs and Outputs'!C$8)-(AG207*'Inputs and Outputs'!C$10)</f>
        <v>4000</v>
      </c>
    </row>
    <row r="208" spans="1:34" x14ac:dyDescent="0.35">
      <c r="A208" s="44">
        <v>207</v>
      </c>
      <c r="B208" s="42" t="s">
        <v>24</v>
      </c>
      <c r="C208" s="42">
        <f t="shared" ca="1" si="27"/>
        <v>0.47206550915456269</v>
      </c>
      <c r="D208" s="42">
        <f ca="1">VLOOKUP(C208,'Inputs and Outputs'!B$24:C$33,2,TRUE)</f>
        <v>2</v>
      </c>
      <c r="E208" s="42">
        <f t="shared" ca="1" si="28"/>
        <v>0.66352713560166376</v>
      </c>
      <c r="F208" s="42">
        <f ca="1">ROUND(_xlfn.NORM.INV(E208,'Inputs and Outputs'!C$15,'Inputs and Outputs'!C$16),0)</f>
        <v>104</v>
      </c>
      <c r="G208" s="42">
        <v>103</v>
      </c>
      <c r="H208" s="42">
        <f t="shared" ca="1" si="29"/>
        <v>103</v>
      </c>
      <c r="I208" s="42">
        <f ca="1">IF(H208&gt;'Inputs and Outputs'!C$7,H208-'Inputs and Outputs'!C$7,0)</f>
        <v>3</v>
      </c>
      <c r="J208" s="43">
        <f ca="1">(H208*'Inputs and Outputs'!C$8)-(I208*'Inputs and Outputs'!C$9)</f>
        <v>4045</v>
      </c>
      <c r="M208" s="44">
        <v>207</v>
      </c>
      <c r="N208" s="42" t="s">
        <v>26</v>
      </c>
      <c r="O208" s="42">
        <f t="shared" ca="1" si="30"/>
        <v>0.93497075633406379</v>
      </c>
      <c r="P208" s="42">
        <f ca="1">VLOOKUP(O208,'Inputs and Outputs'!B$24:C$33,2)</f>
        <v>6</v>
      </c>
      <c r="Q208" s="42">
        <f t="shared" ca="1" si="31"/>
        <v>0.46508934943054536</v>
      </c>
      <c r="R208" s="42">
        <f ca="1">ROUND(_xlfn.NORM.INV(Q208,'Inputs and Outputs'!C$17,'Inputs and Outputs'!C$18),0)</f>
        <v>103</v>
      </c>
      <c r="S208" s="42">
        <v>103</v>
      </c>
      <c r="T208" s="42">
        <f t="shared" ca="1" si="32"/>
        <v>103</v>
      </c>
      <c r="U208" s="42">
        <f ca="1">IF(T208&gt;'Inputs and Outputs'!C$7,T208-'Inputs and Outputs'!C$7,0)</f>
        <v>3</v>
      </c>
      <c r="V208" s="43">
        <f ca="1">(T208*'Inputs and Outputs'!C$8)-(U208*'Inputs and Outputs'!C$9)</f>
        <v>4045</v>
      </c>
      <c r="Y208" s="44">
        <v>207</v>
      </c>
      <c r="Z208" s="42" t="s">
        <v>29</v>
      </c>
      <c r="AA208" s="42">
        <f t="shared" ca="1" si="33"/>
        <v>0.62358212061694451</v>
      </c>
      <c r="AB208" s="42">
        <f ca="1">VLOOKUP(AA208,'Inputs and Outputs'!B$24:C$33,2,TRUE)</f>
        <v>3</v>
      </c>
      <c r="AC208" s="42">
        <f t="shared" ca="1" si="34"/>
        <v>0.58458935729759387</v>
      </c>
      <c r="AD208" s="42">
        <f ca="1">ROUND(_xlfn.NORM.INV(AC208,'Inputs and Outputs'!C$19,'Inputs and Outputs'!C$20),0)</f>
        <v>106</v>
      </c>
      <c r="AE208" s="42">
        <v>103</v>
      </c>
      <c r="AF208" s="42">
        <f t="shared" ca="1" si="35"/>
        <v>103</v>
      </c>
      <c r="AG208" s="42">
        <f ca="1">IF(AF208&gt;'Inputs and Outputs'!C$7,AF208-'Inputs and Outputs'!C$7,0)</f>
        <v>3</v>
      </c>
      <c r="AH208" s="43">
        <f ca="1">(AF208*'Inputs and Outputs'!C$8)-(AG208*'Inputs and Outputs'!C$10)</f>
        <v>3520</v>
      </c>
    </row>
    <row r="209" spans="1:34" x14ac:dyDescent="0.35">
      <c r="A209" s="44">
        <v>208</v>
      </c>
      <c r="B209" s="42" t="s">
        <v>24</v>
      </c>
      <c r="C209" s="42">
        <f t="shared" ca="1" si="27"/>
        <v>0.62047171361503195</v>
      </c>
      <c r="D209" s="42">
        <f ca="1">VLOOKUP(C209,'Inputs and Outputs'!B$24:C$33,2,TRUE)</f>
        <v>3</v>
      </c>
      <c r="E209" s="42">
        <f t="shared" ca="1" si="28"/>
        <v>1.4772972088824221E-2</v>
      </c>
      <c r="F209" s="42">
        <f ca="1">ROUND(_xlfn.NORM.INV(E209,'Inputs and Outputs'!C$15,'Inputs and Outputs'!C$16),0)</f>
        <v>88</v>
      </c>
      <c r="G209" s="42">
        <v>103</v>
      </c>
      <c r="H209" s="42">
        <f t="shared" ca="1" si="29"/>
        <v>88</v>
      </c>
      <c r="I209" s="42">
        <f ca="1">IF(H209&gt;'Inputs and Outputs'!C$7,H209-'Inputs and Outputs'!C$7,0)</f>
        <v>0</v>
      </c>
      <c r="J209" s="43">
        <f ca="1">(H209*'Inputs and Outputs'!C$8)-(I209*'Inputs and Outputs'!C$9)</f>
        <v>3520</v>
      </c>
      <c r="M209" s="44">
        <v>208</v>
      </c>
      <c r="N209" s="42" t="s">
        <v>26</v>
      </c>
      <c r="O209" s="42">
        <f t="shared" ca="1" si="30"/>
        <v>0.11953662485596361</v>
      </c>
      <c r="P209" s="42">
        <f ca="1">VLOOKUP(O209,'Inputs and Outputs'!B$24:C$33,2)</f>
        <v>0</v>
      </c>
      <c r="Q209" s="42">
        <f t="shared" ca="1" si="31"/>
        <v>9.6629065501334765E-2</v>
      </c>
      <c r="R209" s="42">
        <f ca="1">ROUND(_xlfn.NORM.INV(Q209,'Inputs and Outputs'!C$17,'Inputs and Outputs'!C$18),0)</f>
        <v>96</v>
      </c>
      <c r="S209" s="42">
        <v>103</v>
      </c>
      <c r="T209" s="42">
        <f t="shared" ca="1" si="32"/>
        <v>96</v>
      </c>
      <c r="U209" s="42">
        <f ca="1">IF(T209&gt;'Inputs and Outputs'!C$7,T209-'Inputs and Outputs'!C$7,0)</f>
        <v>0</v>
      </c>
      <c r="V209" s="43">
        <f ca="1">(T209*'Inputs and Outputs'!C$8)-(U209*'Inputs and Outputs'!C$9)</f>
        <v>3840</v>
      </c>
      <c r="Y209" s="44">
        <v>208</v>
      </c>
      <c r="Z209" s="42" t="s">
        <v>29</v>
      </c>
      <c r="AA209" s="42">
        <f t="shared" ca="1" si="33"/>
        <v>0.55410122390059469</v>
      </c>
      <c r="AB209" s="42">
        <f ca="1">VLOOKUP(AA209,'Inputs and Outputs'!B$24:C$33,2,TRUE)</f>
        <v>2</v>
      </c>
      <c r="AC209" s="42">
        <f t="shared" ca="1" si="34"/>
        <v>0.61073949809758843</v>
      </c>
      <c r="AD209" s="42">
        <f ca="1">ROUND(_xlfn.NORM.INV(AC209,'Inputs and Outputs'!C$19,'Inputs and Outputs'!C$20),0)</f>
        <v>106</v>
      </c>
      <c r="AE209" s="42">
        <v>103</v>
      </c>
      <c r="AF209" s="42">
        <f t="shared" ca="1" si="35"/>
        <v>103</v>
      </c>
      <c r="AG209" s="42">
        <f ca="1">IF(AF209&gt;'Inputs and Outputs'!C$7,AF209-'Inputs and Outputs'!C$7,0)</f>
        <v>3</v>
      </c>
      <c r="AH209" s="43">
        <f ca="1">(AF209*'Inputs and Outputs'!C$8)-(AG209*'Inputs and Outputs'!C$10)</f>
        <v>3520</v>
      </c>
    </row>
    <row r="210" spans="1:34" x14ac:dyDescent="0.35">
      <c r="A210" s="44">
        <v>209</v>
      </c>
      <c r="B210" s="42" t="s">
        <v>24</v>
      </c>
      <c r="C210" s="42">
        <f t="shared" ca="1" si="27"/>
        <v>0.83247511727894086</v>
      </c>
      <c r="D210" s="42">
        <f ca="1">VLOOKUP(C210,'Inputs and Outputs'!B$24:C$33,2,TRUE)</f>
        <v>4</v>
      </c>
      <c r="E210" s="42">
        <f t="shared" ca="1" si="28"/>
        <v>0.49047339210233176</v>
      </c>
      <c r="F210" s="42">
        <f ca="1">ROUND(_xlfn.NORM.INV(E210,'Inputs and Outputs'!C$15,'Inputs and Outputs'!C$16),0)</f>
        <v>101</v>
      </c>
      <c r="G210" s="42">
        <v>103</v>
      </c>
      <c r="H210" s="42">
        <f t="shared" ca="1" si="29"/>
        <v>101</v>
      </c>
      <c r="I210" s="42">
        <f ca="1">IF(H210&gt;'Inputs and Outputs'!C$7,H210-'Inputs and Outputs'!C$7,0)</f>
        <v>1</v>
      </c>
      <c r="J210" s="43">
        <f ca="1">(H210*'Inputs and Outputs'!C$8)-(I210*'Inputs and Outputs'!C$9)</f>
        <v>4015</v>
      </c>
      <c r="M210" s="44">
        <v>209</v>
      </c>
      <c r="N210" s="42" t="s">
        <v>26</v>
      </c>
      <c r="O210" s="42">
        <f t="shared" ca="1" si="30"/>
        <v>0.74510181572081946</v>
      </c>
      <c r="P210" s="42">
        <f ca="1">VLOOKUP(O210,'Inputs and Outputs'!B$24:C$33,2)</f>
        <v>3</v>
      </c>
      <c r="Q210" s="42">
        <f t="shared" ca="1" si="31"/>
        <v>0.1694390545970581</v>
      </c>
      <c r="R210" s="42">
        <f ca="1">ROUND(_xlfn.NORM.INV(Q210,'Inputs and Outputs'!C$17,'Inputs and Outputs'!C$18),0)</f>
        <v>98</v>
      </c>
      <c r="S210" s="42">
        <v>103</v>
      </c>
      <c r="T210" s="42">
        <f t="shared" ca="1" si="32"/>
        <v>98</v>
      </c>
      <c r="U210" s="42">
        <f ca="1">IF(T210&gt;'Inputs and Outputs'!C$7,T210-'Inputs and Outputs'!C$7,0)</f>
        <v>0</v>
      </c>
      <c r="V210" s="43">
        <f ca="1">(T210*'Inputs and Outputs'!C$8)-(U210*'Inputs and Outputs'!C$9)</f>
        <v>3920</v>
      </c>
      <c r="Y210" s="44">
        <v>209</v>
      </c>
      <c r="Z210" s="42" t="s">
        <v>29</v>
      </c>
      <c r="AA210" s="42">
        <f t="shared" ca="1" si="33"/>
        <v>0.73016714267124083</v>
      </c>
      <c r="AB210" s="42">
        <f ca="1">VLOOKUP(AA210,'Inputs and Outputs'!B$24:C$33,2,TRUE)</f>
        <v>3</v>
      </c>
      <c r="AC210" s="42">
        <f t="shared" ca="1" si="34"/>
        <v>0.33539119667637818</v>
      </c>
      <c r="AD210" s="42">
        <f ca="1">ROUND(_xlfn.NORM.INV(AC210,'Inputs and Outputs'!C$19,'Inputs and Outputs'!C$20),0)</f>
        <v>103</v>
      </c>
      <c r="AE210" s="42">
        <v>103</v>
      </c>
      <c r="AF210" s="42">
        <f t="shared" ca="1" si="35"/>
        <v>103</v>
      </c>
      <c r="AG210" s="42">
        <f ca="1">IF(AF210&gt;'Inputs and Outputs'!C$7,AF210-'Inputs and Outputs'!C$7,0)</f>
        <v>3</v>
      </c>
      <c r="AH210" s="43">
        <f ca="1">(AF210*'Inputs and Outputs'!C$8)-(AG210*'Inputs and Outputs'!C$10)</f>
        <v>3520</v>
      </c>
    </row>
    <row r="211" spans="1:34" x14ac:dyDescent="0.35">
      <c r="A211" s="44">
        <v>210</v>
      </c>
      <c r="B211" s="42" t="s">
        <v>24</v>
      </c>
      <c r="C211" s="42">
        <f t="shared" ca="1" si="27"/>
        <v>0.19055429330498963</v>
      </c>
      <c r="D211" s="42">
        <f ca="1">VLOOKUP(C211,'Inputs and Outputs'!B$24:C$33,2,TRUE)</f>
        <v>1</v>
      </c>
      <c r="E211" s="42">
        <f t="shared" ca="1" si="28"/>
        <v>0.81694711439872947</v>
      </c>
      <c r="F211" s="42">
        <f ca="1">ROUND(_xlfn.NORM.INV(E211,'Inputs and Outputs'!C$15,'Inputs and Outputs'!C$16),0)</f>
        <v>106</v>
      </c>
      <c r="G211" s="42">
        <v>103</v>
      </c>
      <c r="H211" s="42">
        <f t="shared" ca="1" si="29"/>
        <v>103</v>
      </c>
      <c r="I211" s="42">
        <f ca="1">IF(H211&gt;'Inputs and Outputs'!C$7,H211-'Inputs and Outputs'!C$7,0)</f>
        <v>3</v>
      </c>
      <c r="J211" s="43">
        <f ca="1">(H211*'Inputs and Outputs'!C$8)-(I211*'Inputs and Outputs'!C$9)</f>
        <v>4045</v>
      </c>
      <c r="M211" s="44">
        <v>210</v>
      </c>
      <c r="N211" s="42" t="s">
        <v>26</v>
      </c>
      <c r="O211" s="42">
        <f t="shared" ca="1" si="30"/>
        <v>0.22683890125739048</v>
      </c>
      <c r="P211" s="42">
        <f ca="1">VLOOKUP(O211,'Inputs and Outputs'!B$24:C$33,2)</f>
        <v>1</v>
      </c>
      <c r="Q211" s="42">
        <f t="shared" ca="1" si="31"/>
        <v>0.48968305556442782</v>
      </c>
      <c r="R211" s="42">
        <f ca="1">ROUND(_xlfn.NORM.INV(Q211,'Inputs and Outputs'!C$17,'Inputs and Outputs'!C$18),0)</f>
        <v>103</v>
      </c>
      <c r="S211" s="42">
        <v>103</v>
      </c>
      <c r="T211" s="42">
        <f t="shared" ca="1" si="32"/>
        <v>103</v>
      </c>
      <c r="U211" s="42">
        <f ca="1">IF(T211&gt;'Inputs and Outputs'!C$7,T211-'Inputs and Outputs'!C$7,0)</f>
        <v>3</v>
      </c>
      <c r="V211" s="43">
        <f ca="1">(T211*'Inputs and Outputs'!C$8)-(U211*'Inputs and Outputs'!C$9)</f>
        <v>4045</v>
      </c>
      <c r="Y211" s="44">
        <v>210</v>
      </c>
      <c r="Z211" s="42" t="s">
        <v>29</v>
      </c>
      <c r="AA211" s="42">
        <f t="shared" ca="1" si="33"/>
        <v>0.71599528757407538</v>
      </c>
      <c r="AB211" s="42">
        <f ca="1">VLOOKUP(AA211,'Inputs and Outputs'!B$24:C$33,2,TRUE)</f>
        <v>3</v>
      </c>
      <c r="AC211" s="42">
        <f t="shared" ca="1" si="34"/>
        <v>0.3507269760610241</v>
      </c>
      <c r="AD211" s="42">
        <f ca="1">ROUND(_xlfn.NORM.INV(AC211,'Inputs and Outputs'!C$19,'Inputs and Outputs'!C$20),0)</f>
        <v>103</v>
      </c>
      <c r="AE211" s="42">
        <v>103</v>
      </c>
      <c r="AF211" s="42">
        <f t="shared" ca="1" si="35"/>
        <v>103</v>
      </c>
      <c r="AG211" s="42">
        <f ca="1">IF(AF211&gt;'Inputs and Outputs'!C$7,AF211-'Inputs and Outputs'!C$7,0)</f>
        <v>3</v>
      </c>
      <c r="AH211" s="43">
        <f ca="1">(AF211*'Inputs and Outputs'!C$8)-(AG211*'Inputs and Outputs'!C$10)</f>
        <v>3520</v>
      </c>
    </row>
    <row r="212" spans="1:34" x14ac:dyDescent="0.35">
      <c r="A212" s="44">
        <v>211</v>
      </c>
      <c r="B212" s="42" t="s">
        <v>24</v>
      </c>
      <c r="C212" s="42">
        <f t="shared" ca="1" si="27"/>
        <v>0.57547519572713512</v>
      </c>
      <c r="D212" s="42">
        <f ca="1">VLOOKUP(C212,'Inputs and Outputs'!B$24:C$33,2,TRUE)</f>
        <v>2</v>
      </c>
      <c r="E212" s="42">
        <f t="shared" ca="1" si="28"/>
        <v>0.77759967850663225</v>
      </c>
      <c r="F212" s="42">
        <f ca="1">ROUND(_xlfn.NORM.INV(E212,'Inputs and Outputs'!C$15,'Inputs and Outputs'!C$16),0)</f>
        <v>106</v>
      </c>
      <c r="G212" s="42">
        <v>103</v>
      </c>
      <c r="H212" s="42">
        <f t="shared" ca="1" si="29"/>
        <v>103</v>
      </c>
      <c r="I212" s="42">
        <f ca="1">IF(H212&gt;'Inputs and Outputs'!C$7,H212-'Inputs and Outputs'!C$7,0)</f>
        <v>3</v>
      </c>
      <c r="J212" s="43">
        <f ca="1">(H212*'Inputs and Outputs'!C$8)-(I212*'Inputs and Outputs'!C$9)</f>
        <v>4045</v>
      </c>
      <c r="M212" s="44">
        <v>211</v>
      </c>
      <c r="N212" s="42" t="s">
        <v>26</v>
      </c>
      <c r="O212" s="42">
        <f t="shared" ca="1" si="30"/>
        <v>2.9096661187344108E-2</v>
      </c>
      <c r="P212" s="42">
        <f ca="1">VLOOKUP(O212,'Inputs and Outputs'!B$24:C$33,2)</f>
        <v>0</v>
      </c>
      <c r="Q212" s="42">
        <f t="shared" ca="1" si="31"/>
        <v>0.36374256336027921</v>
      </c>
      <c r="R212" s="42">
        <f ca="1">ROUND(_xlfn.NORM.INV(Q212,'Inputs and Outputs'!C$17,'Inputs and Outputs'!C$18),0)</f>
        <v>101</v>
      </c>
      <c r="S212" s="42">
        <v>103</v>
      </c>
      <c r="T212" s="42">
        <f t="shared" ca="1" si="32"/>
        <v>101</v>
      </c>
      <c r="U212" s="42">
        <f ca="1">IF(T212&gt;'Inputs and Outputs'!C$7,T212-'Inputs and Outputs'!C$7,0)</f>
        <v>1</v>
      </c>
      <c r="V212" s="43">
        <f ca="1">(T212*'Inputs and Outputs'!C$8)-(U212*'Inputs and Outputs'!C$9)</f>
        <v>4015</v>
      </c>
      <c r="Y212" s="44">
        <v>211</v>
      </c>
      <c r="Z212" s="42" t="s">
        <v>29</v>
      </c>
      <c r="AA212" s="42">
        <f t="shared" ca="1" si="33"/>
        <v>0.3799899615416602</v>
      </c>
      <c r="AB212" s="42">
        <f ca="1">VLOOKUP(AA212,'Inputs and Outputs'!B$24:C$33,2,TRUE)</f>
        <v>1</v>
      </c>
      <c r="AC212" s="42">
        <f t="shared" ca="1" si="34"/>
        <v>0.46752079619999387</v>
      </c>
      <c r="AD212" s="42">
        <f ca="1">ROUND(_xlfn.NORM.INV(AC212,'Inputs and Outputs'!C$19,'Inputs and Outputs'!C$20),0)</f>
        <v>105</v>
      </c>
      <c r="AE212" s="42">
        <v>103</v>
      </c>
      <c r="AF212" s="42">
        <f t="shared" ca="1" si="35"/>
        <v>103</v>
      </c>
      <c r="AG212" s="42">
        <f ca="1">IF(AF212&gt;'Inputs and Outputs'!C$7,AF212-'Inputs and Outputs'!C$7,0)</f>
        <v>3</v>
      </c>
      <c r="AH212" s="43">
        <f ca="1">(AF212*'Inputs and Outputs'!C$8)-(AG212*'Inputs and Outputs'!C$10)</f>
        <v>3520</v>
      </c>
    </row>
    <row r="213" spans="1:34" x14ac:dyDescent="0.35">
      <c r="A213" s="44">
        <v>212</v>
      </c>
      <c r="B213" s="42" t="s">
        <v>24</v>
      </c>
      <c r="C213" s="42">
        <f t="shared" ca="1" si="27"/>
        <v>0.94430283244293123</v>
      </c>
      <c r="D213" s="42">
        <f ca="1">VLOOKUP(C213,'Inputs and Outputs'!B$24:C$33,2,TRUE)</f>
        <v>6</v>
      </c>
      <c r="E213" s="42">
        <f t="shared" ca="1" si="28"/>
        <v>0.37929634363640463</v>
      </c>
      <c r="F213" s="42">
        <f ca="1">ROUND(_xlfn.NORM.INV(E213,'Inputs and Outputs'!C$15,'Inputs and Outputs'!C$16),0)</f>
        <v>99</v>
      </c>
      <c r="G213" s="42">
        <v>103</v>
      </c>
      <c r="H213" s="42">
        <f t="shared" ca="1" si="29"/>
        <v>99</v>
      </c>
      <c r="I213" s="42">
        <f ca="1">IF(H213&gt;'Inputs and Outputs'!C$7,H213-'Inputs and Outputs'!C$7,0)</f>
        <v>0</v>
      </c>
      <c r="J213" s="43">
        <f ca="1">(H213*'Inputs and Outputs'!C$8)-(I213*'Inputs and Outputs'!C$9)</f>
        <v>3960</v>
      </c>
      <c r="M213" s="44">
        <v>212</v>
      </c>
      <c r="N213" s="42" t="s">
        <v>26</v>
      </c>
      <c r="O213" s="42">
        <f t="shared" ca="1" si="30"/>
        <v>0.61873921222515249</v>
      </c>
      <c r="P213" s="42">
        <f ca="1">VLOOKUP(O213,'Inputs and Outputs'!B$24:C$33,2)</f>
        <v>3</v>
      </c>
      <c r="Q213" s="42">
        <f t="shared" ca="1" si="31"/>
        <v>0.36081544181571024</v>
      </c>
      <c r="R213" s="42">
        <f ca="1">ROUND(_xlfn.NORM.INV(Q213,'Inputs and Outputs'!C$17,'Inputs and Outputs'!C$18),0)</f>
        <v>101</v>
      </c>
      <c r="S213" s="42">
        <v>103</v>
      </c>
      <c r="T213" s="42">
        <f t="shared" ca="1" si="32"/>
        <v>101</v>
      </c>
      <c r="U213" s="42">
        <f ca="1">IF(T213&gt;'Inputs and Outputs'!C$7,T213-'Inputs and Outputs'!C$7,0)</f>
        <v>1</v>
      </c>
      <c r="V213" s="43">
        <f ca="1">(T213*'Inputs and Outputs'!C$8)-(U213*'Inputs and Outputs'!C$9)</f>
        <v>4015</v>
      </c>
      <c r="Y213" s="44">
        <v>212</v>
      </c>
      <c r="Z213" s="42" t="s">
        <v>29</v>
      </c>
      <c r="AA213" s="42">
        <f t="shared" ca="1" si="33"/>
        <v>0.50237579254881126</v>
      </c>
      <c r="AB213" s="42">
        <f ca="1">VLOOKUP(AA213,'Inputs and Outputs'!B$24:C$33,2,TRUE)</f>
        <v>2</v>
      </c>
      <c r="AC213" s="42">
        <f t="shared" ca="1" si="34"/>
        <v>0.21459081710571415</v>
      </c>
      <c r="AD213" s="42">
        <f ca="1">ROUND(_xlfn.NORM.INV(AC213,'Inputs and Outputs'!C$19,'Inputs and Outputs'!C$20),0)</f>
        <v>101</v>
      </c>
      <c r="AE213" s="42">
        <v>103</v>
      </c>
      <c r="AF213" s="42">
        <f t="shared" ca="1" si="35"/>
        <v>101</v>
      </c>
      <c r="AG213" s="42">
        <f ca="1">IF(AF213&gt;'Inputs and Outputs'!C$7,AF213-'Inputs and Outputs'!C$7,0)</f>
        <v>1</v>
      </c>
      <c r="AH213" s="43">
        <f ca="1">(AF213*'Inputs and Outputs'!C$8)-(AG213*'Inputs and Outputs'!C$10)</f>
        <v>3840</v>
      </c>
    </row>
    <row r="214" spans="1:34" x14ac:dyDescent="0.35">
      <c r="A214" s="44">
        <v>213</v>
      </c>
      <c r="B214" s="42" t="s">
        <v>24</v>
      </c>
      <c r="C214" s="42">
        <f t="shared" ca="1" si="27"/>
        <v>0.50260683346476154</v>
      </c>
      <c r="D214" s="42">
        <f ca="1">VLOOKUP(C214,'Inputs and Outputs'!B$24:C$33,2,TRUE)</f>
        <v>2</v>
      </c>
      <c r="E214" s="42">
        <f t="shared" ca="1" si="28"/>
        <v>0.24851124429938909</v>
      </c>
      <c r="F214" s="42">
        <f ca="1">ROUND(_xlfn.NORM.INV(E214,'Inputs and Outputs'!C$15,'Inputs and Outputs'!C$16),0)</f>
        <v>97</v>
      </c>
      <c r="G214" s="42">
        <v>103</v>
      </c>
      <c r="H214" s="42">
        <f t="shared" ca="1" si="29"/>
        <v>97</v>
      </c>
      <c r="I214" s="42">
        <f ca="1">IF(H214&gt;'Inputs and Outputs'!C$7,H214-'Inputs and Outputs'!C$7,0)</f>
        <v>0</v>
      </c>
      <c r="J214" s="43">
        <f ca="1">(H214*'Inputs and Outputs'!C$8)-(I214*'Inputs and Outputs'!C$9)</f>
        <v>3880</v>
      </c>
      <c r="M214" s="44">
        <v>213</v>
      </c>
      <c r="N214" s="42" t="s">
        <v>26</v>
      </c>
      <c r="O214" s="42">
        <f t="shared" ca="1" si="30"/>
        <v>0.99146911233590718</v>
      </c>
      <c r="P214" s="42">
        <f ca="1">VLOOKUP(O214,'Inputs and Outputs'!B$24:C$33,2)</f>
        <v>8</v>
      </c>
      <c r="Q214" s="42">
        <f t="shared" ca="1" si="31"/>
        <v>0.68621913071696061</v>
      </c>
      <c r="R214" s="42">
        <f ca="1">ROUND(_xlfn.NORM.INV(Q214,'Inputs and Outputs'!C$17,'Inputs and Outputs'!C$18),0)</f>
        <v>105</v>
      </c>
      <c r="S214" s="42">
        <v>103</v>
      </c>
      <c r="T214" s="42">
        <f t="shared" ca="1" si="32"/>
        <v>103</v>
      </c>
      <c r="U214" s="42">
        <f ca="1">IF(T214&gt;'Inputs and Outputs'!C$7,T214-'Inputs and Outputs'!C$7,0)</f>
        <v>3</v>
      </c>
      <c r="V214" s="43">
        <f ca="1">(T214*'Inputs and Outputs'!C$8)-(U214*'Inputs and Outputs'!C$9)</f>
        <v>4045</v>
      </c>
      <c r="Y214" s="44">
        <v>213</v>
      </c>
      <c r="Z214" s="42" t="s">
        <v>29</v>
      </c>
      <c r="AA214" s="42">
        <f t="shared" ca="1" si="33"/>
        <v>0.52058432255336928</v>
      </c>
      <c r="AB214" s="42">
        <f ca="1">VLOOKUP(AA214,'Inputs and Outputs'!B$24:C$33,2,TRUE)</f>
        <v>2</v>
      </c>
      <c r="AC214" s="42">
        <f t="shared" ca="1" si="34"/>
        <v>0.45452080551585583</v>
      </c>
      <c r="AD214" s="42">
        <f ca="1">ROUND(_xlfn.NORM.INV(AC214,'Inputs and Outputs'!C$19,'Inputs and Outputs'!C$20),0)</f>
        <v>104</v>
      </c>
      <c r="AE214" s="42">
        <v>103</v>
      </c>
      <c r="AF214" s="42">
        <f t="shared" ca="1" si="35"/>
        <v>103</v>
      </c>
      <c r="AG214" s="42">
        <f ca="1">IF(AF214&gt;'Inputs and Outputs'!C$7,AF214-'Inputs and Outputs'!C$7,0)</f>
        <v>3</v>
      </c>
      <c r="AH214" s="43">
        <f ca="1">(AF214*'Inputs and Outputs'!C$8)-(AG214*'Inputs and Outputs'!C$10)</f>
        <v>3520</v>
      </c>
    </row>
    <row r="215" spans="1:34" x14ac:dyDescent="0.35">
      <c r="A215" s="44">
        <v>214</v>
      </c>
      <c r="B215" s="42" t="s">
        <v>24</v>
      </c>
      <c r="C215" s="42">
        <f t="shared" ca="1" si="27"/>
        <v>0.81792074371418033</v>
      </c>
      <c r="D215" s="42">
        <f ca="1">VLOOKUP(C215,'Inputs and Outputs'!B$24:C$33,2,TRUE)</f>
        <v>4</v>
      </c>
      <c r="E215" s="42">
        <f t="shared" ca="1" si="28"/>
        <v>0.97088406214769618</v>
      </c>
      <c r="F215" s="42">
        <f ca="1">ROUND(_xlfn.NORM.INV(E215,'Inputs and Outputs'!C$15,'Inputs and Outputs'!C$16),0)</f>
        <v>112</v>
      </c>
      <c r="G215" s="42">
        <v>103</v>
      </c>
      <c r="H215" s="42">
        <f t="shared" ca="1" si="29"/>
        <v>103</v>
      </c>
      <c r="I215" s="42">
        <f ca="1">IF(H215&gt;'Inputs and Outputs'!C$7,H215-'Inputs and Outputs'!C$7,0)</f>
        <v>3</v>
      </c>
      <c r="J215" s="43">
        <f ca="1">(H215*'Inputs and Outputs'!C$8)-(I215*'Inputs and Outputs'!C$9)</f>
        <v>4045</v>
      </c>
      <c r="M215" s="44">
        <v>214</v>
      </c>
      <c r="N215" s="42" t="s">
        <v>26</v>
      </c>
      <c r="O215" s="42">
        <f t="shared" ca="1" si="30"/>
        <v>0.93240617923487867</v>
      </c>
      <c r="P215" s="42">
        <f ca="1">VLOOKUP(O215,'Inputs and Outputs'!B$24:C$33,2)</f>
        <v>6</v>
      </c>
      <c r="Q215" s="42">
        <f t="shared" ca="1" si="31"/>
        <v>0.94056981833839803</v>
      </c>
      <c r="R215" s="42">
        <f ca="1">ROUND(_xlfn.NORM.INV(Q215,'Inputs and Outputs'!C$17,'Inputs and Outputs'!C$18),0)</f>
        <v>111</v>
      </c>
      <c r="S215" s="42">
        <v>103</v>
      </c>
      <c r="T215" s="42">
        <f t="shared" ca="1" si="32"/>
        <v>103</v>
      </c>
      <c r="U215" s="42">
        <f ca="1">IF(T215&gt;'Inputs and Outputs'!C$7,T215-'Inputs and Outputs'!C$7,0)</f>
        <v>3</v>
      </c>
      <c r="V215" s="43">
        <f ca="1">(T215*'Inputs and Outputs'!C$8)-(U215*'Inputs and Outputs'!C$9)</f>
        <v>4045</v>
      </c>
      <c r="Y215" s="44">
        <v>214</v>
      </c>
      <c r="Z215" s="42" t="s">
        <v>29</v>
      </c>
      <c r="AA215" s="42">
        <f t="shared" ca="1" si="33"/>
        <v>0.90917587711259562</v>
      </c>
      <c r="AB215" s="42">
        <f ca="1">VLOOKUP(AA215,'Inputs and Outputs'!B$24:C$33,2,TRUE)</f>
        <v>5</v>
      </c>
      <c r="AC215" s="42">
        <f t="shared" ca="1" si="34"/>
        <v>0.27164077968063327</v>
      </c>
      <c r="AD215" s="42">
        <f ca="1">ROUND(_xlfn.NORM.INV(AC215,'Inputs and Outputs'!C$19,'Inputs and Outputs'!C$20),0)</f>
        <v>102</v>
      </c>
      <c r="AE215" s="42">
        <v>103</v>
      </c>
      <c r="AF215" s="42">
        <f t="shared" ca="1" si="35"/>
        <v>102</v>
      </c>
      <c r="AG215" s="42">
        <f ca="1">IF(AF215&gt;'Inputs and Outputs'!C$7,AF215-'Inputs and Outputs'!C$7,0)</f>
        <v>2</v>
      </c>
      <c r="AH215" s="43">
        <f ca="1">(AF215*'Inputs and Outputs'!C$8)-(AG215*'Inputs and Outputs'!C$10)</f>
        <v>3680</v>
      </c>
    </row>
    <row r="216" spans="1:34" x14ac:dyDescent="0.35">
      <c r="A216" s="44">
        <v>215</v>
      </c>
      <c r="B216" s="42" t="s">
        <v>24</v>
      </c>
      <c r="C216" s="42">
        <f t="shared" ca="1" si="27"/>
        <v>0.87276832956250316</v>
      </c>
      <c r="D216" s="42">
        <f ca="1">VLOOKUP(C216,'Inputs and Outputs'!B$24:C$33,2,TRUE)</f>
        <v>5</v>
      </c>
      <c r="E216" s="42">
        <f t="shared" ca="1" si="28"/>
        <v>0.70716710715968956</v>
      </c>
      <c r="F216" s="42">
        <f ca="1">ROUND(_xlfn.NORM.INV(E216,'Inputs and Outputs'!C$15,'Inputs and Outputs'!C$16),0)</f>
        <v>104</v>
      </c>
      <c r="G216" s="42">
        <v>103</v>
      </c>
      <c r="H216" s="42">
        <f t="shared" ca="1" si="29"/>
        <v>103</v>
      </c>
      <c r="I216" s="42">
        <f ca="1">IF(H216&gt;'Inputs and Outputs'!C$7,H216-'Inputs and Outputs'!C$7,0)</f>
        <v>3</v>
      </c>
      <c r="J216" s="43">
        <f ca="1">(H216*'Inputs and Outputs'!C$8)-(I216*'Inputs and Outputs'!C$9)</f>
        <v>4045</v>
      </c>
      <c r="M216" s="44">
        <v>215</v>
      </c>
      <c r="N216" s="42" t="s">
        <v>26</v>
      </c>
      <c r="O216" s="42">
        <f t="shared" ca="1" si="30"/>
        <v>0.44770404288292598</v>
      </c>
      <c r="P216" s="42">
        <f ca="1">VLOOKUP(O216,'Inputs and Outputs'!B$24:C$33,2)</f>
        <v>2</v>
      </c>
      <c r="Q216" s="42">
        <f t="shared" ca="1" si="31"/>
        <v>0.64431722547833248</v>
      </c>
      <c r="R216" s="42">
        <f ca="1">ROUND(_xlfn.NORM.INV(Q216,'Inputs and Outputs'!C$17,'Inputs and Outputs'!C$18),0)</f>
        <v>105</v>
      </c>
      <c r="S216" s="42">
        <v>103</v>
      </c>
      <c r="T216" s="42">
        <f t="shared" ca="1" si="32"/>
        <v>103</v>
      </c>
      <c r="U216" s="42">
        <f ca="1">IF(T216&gt;'Inputs and Outputs'!C$7,T216-'Inputs and Outputs'!C$7,0)</f>
        <v>3</v>
      </c>
      <c r="V216" s="43">
        <f ca="1">(T216*'Inputs and Outputs'!C$8)-(U216*'Inputs and Outputs'!C$9)</f>
        <v>4045</v>
      </c>
      <c r="Y216" s="44">
        <v>215</v>
      </c>
      <c r="Z216" s="42" t="s">
        <v>29</v>
      </c>
      <c r="AA216" s="42">
        <f t="shared" ca="1" si="33"/>
        <v>0.70633448509904195</v>
      </c>
      <c r="AB216" s="42">
        <f ca="1">VLOOKUP(AA216,'Inputs and Outputs'!B$24:C$33,2,TRUE)</f>
        <v>3</v>
      </c>
      <c r="AC216" s="42">
        <f t="shared" ca="1" si="34"/>
        <v>0.88756181271291612</v>
      </c>
      <c r="AD216" s="42">
        <f ca="1">ROUND(_xlfn.NORM.INV(AC216,'Inputs and Outputs'!C$19,'Inputs and Outputs'!C$20),0)</f>
        <v>111</v>
      </c>
      <c r="AE216" s="42">
        <v>103</v>
      </c>
      <c r="AF216" s="42">
        <f t="shared" ca="1" si="35"/>
        <v>103</v>
      </c>
      <c r="AG216" s="42">
        <f ca="1">IF(AF216&gt;'Inputs and Outputs'!C$7,AF216-'Inputs and Outputs'!C$7,0)</f>
        <v>3</v>
      </c>
      <c r="AH216" s="43">
        <f ca="1">(AF216*'Inputs and Outputs'!C$8)-(AG216*'Inputs and Outputs'!C$10)</f>
        <v>3520</v>
      </c>
    </row>
    <row r="217" spans="1:34" x14ac:dyDescent="0.35">
      <c r="A217" s="44">
        <v>216</v>
      </c>
      <c r="B217" s="42" t="s">
        <v>24</v>
      </c>
      <c r="C217" s="42">
        <f t="shared" ca="1" si="27"/>
        <v>0.20408961496592926</v>
      </c>
      <c r="D217" s="42">
        <f ca="1">VLOOKUP(C217,'Inputs and Outputs'!B$24:C$33,2,TRUE)</f>
        <v>1</v>
      </c>
      <c r="E217" s="42">
        <f t="shared" ca="1" si="28"/>
        <v>0.10401994029050632</v>
      </c>
      <c r="F217" s="42">
        <f ca="1">ROUND(_xlfn.NORM.INV(E217,'Inputs and Outputs'!C$15,'Inputs and Outputs'!C$16),0)</f>
        <v>93</v>
      </c>
      <c r="G217" s="42">
        <v>103</v>
      </c>
      <c r="H217" s="42">
        <f t="shared" ca="1" si="29"/>
        <v>93</v>
      </c>
      <c r="I217" s="42">
        <f ca="1">IF(H217&gt;'Inputs and Outputs'!C$7,H217-'Inputs and Outputs'!C$7,0)</f>
        <v>0</v>
      </c>
      <c r="J217" s="43">
        <f ca="1">(H217*'Inputs and Outputs'!C$8)-(I217*'Inputs and Outputs'!C$9)</f>
        <v>3720</v>
      </c>
      <c r="M217" s="44">
        <v>216</v>
      </c>
      <c r="N217" s="42" t="s">
        <v>26</v>
      </c>
      <c r="O217" s="42">
        <f t="shared" ca="1" si="30"/>
        <v>0.60202581449715942</v>
      </c>
      <c r="P217" s="42">
        <f ca="1">VLOOKUP(O217,'Inputs and Outputs'!B$24:C$33,2)</f>
        <v>3</v>
      </c>
      <c r="Q217" s="42">
        <f t="shared" ca="1" si="31"/>
        <v>0.69704454423236994</v>
      </c>
      <c r="R217" s="42">
        <f ca="1">ROUND(_xlfn.NORM.INV(Q217,'Inputs and Outputs'!C$17,'Inputs and Outputs'!C$18),0)</f>
        <v>106</v>
      </c>
      <c r="S217" s="42">
        <v>103</v>
      </c>
      <c r="T217" s="42">
        <f t="shared" ca="1" si="32"/>
        <v>103</v>
      </c>
      <c r="U217" s="42">
        <f ca="1">IF(T217&gt;'Inputs and Outputs'!C$7,T217-'Inputs and Outputs'!C$7,0)</f>
        <v>3</v>
      </c>
      <c r="V217" s="43">
        <f ca="1">(T217*'Inputs and Outputs'!C$8)-(U217*'Inputs and Outputs'!C$9)</f>
        <v>4045</v>
      </c>
      <c r="Y217" s="44">
        <v>216</v>
      </c>
      <c r="Z217" s="42" t="s">
        <v>29</v>
      </c>
      <c r="AA217" s="42">
        <f t="shared" ca="1" si="33"/>
        <v>0.20953877768157625</v>
      </c>
      <c r="AB217" s="42">
        <f ca="1">VLOOKUP(AA217,'Inputs and Outputs'!B$24:C$33,2,TRUE)</f>
        <v>1</v>
      </c>
      <c r="AC217" s="42">
        <f t="shared" ca="1" si="34"/>
        <v>0.4564268181529193</v>
      </c>
      <c r="AD217" s="42">
        <f ca="1">ROUND(_xlfn.NORM.INV(AC217,'Inputs and Outputs'!C$19,'Inputs and Outputs'!C$20),0)</f>
        <v>104</v>
      </c>
      <c r="AE217" s="42">
        <v>103</v>
      </c>
      <c r="AF217" s="42">
        <f t="shared" ca="1" si="35"/>
        <v>103</v>
      </c>
      <c r="AG217" s="42">
        <f ca="1">IF(AF217&gt;'Inputs and Outputs'!C$7,AF217-'Inputs and Outputs'!C$7,0)</f>
        <v>3</v>
      </c>
      <c r="AH217" s="43">
        <f ca="1">(AF217*'Inputs and Outputs'!C$8)-(AG217*'Inputs and Outputs'!C$10)</f>
        <v>3520</v>
      </c>
    </row>
    <row r="218" spans="1:34" x14ac:dyDescent="0.35">
      <c r="A218" s="44">
        <v>217</v>
      </c>
      <c r="B218" s="42" t="s">
        <v>24</v>
      </c>
      <c r="C218" s="42">
        <f t="shared" ca="1" si="27"/>
        <v>0.2611681572665715</v>
      </c>
      <c r="D218" s="42">
        <f ca="1">VLOOKUP(C218,'Inputs and Outputs'!B$24:C$33,2,TRUE)</f>
        <v>1</v>
      </c>
      <c r="E218" s="42">
        <f t="shared" ca="1" si="28"/>
        <v>0.17605056376045669</v>
      </c>
      <c r="F218" s="42">
        <f ca="1">ROUND(_xlfn.NORM.INV(E218,'Inputs and Outputs'!C$15,'Inputs and Outputs'!C$16),0)</f>
        <v>95</v>
      </c>
      <c r="G218" s="42">
        <v>103</v>
      </c>
      <c r="H218" s="42">
        <f t="shared" ca="1" si="29"/>
        <v>95</v>
      </c>
      <c r="I218" s="42">
        <f ca="1">IF(H218&gt;'Inputs and Outputs'!C$7,H218-'Inputs and Outputs'!C$7,0)</f>
        <v>0</v>
      </c>
      <c r="J218" s="43">
        <f ca="1">(H218*'Inputs and Outputs'!C$8)-(I218*'Inputs and Outputs'!C$9)</f>
        <v>3800</v>
      </c>
      <c r="M218" s="44">
        <v>217</v>
      </c>
      <c r="N218" s="42" t="s">
        <v>26</v>
      </c>
      <c r="O218" s="42">
        <f t="shared" ca="1" si="30"/>
        <v>8.2302002781915573E-2</v>
      </c>
      <c r="P218" s="42">
        <f ca="1">VLOOKUP(O218,'Inputs and Outputs'!B$24:C$33,2)</f>
        <v>0</v>
      </c>
      <c r="Q218" s="42">
        <f t="shared" ca="1" si="31"/>
        <v>0.77279022716325341</v>
      </c>
      <c r="R218" s="42">
        <f ca="1">ROUND(_xlfn.NORM.INV(Q218,'Inputs and Outputs'!C$17,'Inputs and Outputs'!C$18),0)</f>
        <v>107</v>
      </c>
      <c r="S218" s="42">
        <v>103</v>
      </c>
      <c r="T218" s="42">
        <f t="shared" ca="1" si="32"/>
        <v>103</v>
      </c>
      <c r="U218" s="42">
        <f ca="1">IF(T218&gt;'Inputs and Outputs'!C$7,T218-'Inputs and Outputs'!C$7,0)</f>
        <v>3</v>
      </c>
      <c r="V218" s="43">
        <f ca="1">(T218*'Inputs and Outputs'!C$8)-(U218*'Inputs and Outputs'!C$9)</f>
        <v>4045</v>
      </c>
      <c r="Y218" s="44">
        <v>217</v>
      </c>
      <c r="Z218" s="42" t="s">
        <v>29</v>
      </c>
      <c r="AA218" s="42">
        <f t="shared" ca="1" si="33"/>
        <v>0.23111516263644571</v>
      </c>
      <c r="AB218" s="42">
        <f ca="1">VLOOKUP(AA218,'Inputs and Outputs'!B$24:C$33,2,TRUE)</f>
        <v>1</v>
      </c>
      <c r="AC218" s="42">
        <f t="shared" ca="1" si="34"/>
        <v>0.77364220875198919</v>
      </c>
      <c r="AD218" s="42">
        <f ca="1">ROUND(_xlfn.NORM.INV(AC218,'Inputs and Outputs'!C$19,'Inputs and Outputs'!C$20),0)</f>
        <v>109</v>
      </c>
      <c r="AE218" s="42">
        <v>103</v>
      </c>
      <c r="AF218" s="42">
        <f t="shared" ca="1" si="35"/>
        <v>103</v>
      </c>
      <c r="AG218" s="42">
        <f ca="1">IF(AF218&gt;'Inputs and Outputs'!C$7,AF218-'Inputs and Outputs'!C$7,0)</f>
        <v>3</v>
      </c>
      <c r="AH218" s="43">
        <f ca="1">(AF218*'Inputs and Outputs'!C$8)-(AG218*'Inputs and Outputs'!C$10)</f>
        <v>3520</v>
      </c>
    </row>
    <row r="219" spans="1:34" x14ac:dyDescent="0.35">
      <c r="A219" s="44">
        <v>218</v>
      </c>
      <c r="B219" s="42" t="s">
        <v>24</v>
      </c>
      <c r="C219" s="42">
        <f t="shared" ca="1" si="27"/>
        <v>0.47500013447459344</v>
      </c>
      <c r="D219" s="42">
        <f ca="1">VLOOKUP(C219,'Inputs and Outputs'!B$24:C$33,2,TRUE)</f>
        <v>2</v>
      </c>
      <c r="E219" s="42">
        <f t="shared" ca="1" si="28"/>
        <v>0.78306596435908371</v>
      </c>
      <c r="F219" s="42">
        <f ca="1">ROUND(_xlfn.NORM.INV(E219,'Inputs and Outputs'!C$15,'Inputs and Outputs'!C$16),0)</f>
        <v>106</v>
      </c>
      <c r="G219" s="42">
        <v>103</v>
      </c>
      <c r="H219" s="42">
        <f t="shared" ca="1" si="29"/>
        <v>103</v>
      </c>
      <c r="I219" s="42">
        <f ca="1">IF(H219&gt;'Inputs and Outputs'!C$7,H219-'Inputs and Outputs'!C$7,0)</f>
        <v>3</v>
      </c>
      <c r="J219" s="43">
        <f ca="1">(H219*'Inputs and Outputs'!C$8)-(I219*'Inputs and Outputs'!C$9)</f>
        <v>4045</v>
      </c>
      <c r="M219" s="44">
        <v>218</v>
      </c>
      <c r="N219" s="42" t="s">
        <v>26</v>
      </c>
      <c r="O219" s="42">
        <f t="shared" ca="1" si="30"/>
        <v>4.3205114309085468E-2</v>
      </c>
      <c r="P219" s="42">
        <f ca="1">VLOOKUP(O219,'Inputs and Outputs'!B$24:C$33,2)</f>
        <v>0</v>
      </c>
      <c r="Q219" s="42">
        <f t="shared" ca="1" si="31"/>
        <v>0.45277043391861804</v>
      </c>
      <c r="R219" s="42">
        <f ca="1">ROUND(_xlfn.NORM.INV(Q219,'Inputs and Outputs'!C$17,'Inputs and Outputs'!C$18),0)</f>
        <v>102</v>
      </c>
      <c r="S219" s="42">
        <v>103</v>
      </c>
      <c r="T219" s="42">
        <f t="shared" ca="1" si="32"/>
        <v>102</v>
      </c>
      <c r="U219" s="42">
        <f ca="1">IF(T219&gt;'Inputs and Outputs'!C$7,T219-'Inputs and Outputs'!C$7,0)</f>
        <v>2</v>
      </c>
      <c r="V219" s="43">
        <f ca="1">(T219*'Inputs and Outputs'!C$8)-(U219*'Inputs and Outputs'!C$9)</f>
        <v>4030</v>
      </c>
      <c r="Y219" s="44">
        <v>218</v>
      </c>
      <c r="Z219" s="42" t="s">
        <v>29</v>
      </c>
      <c r="AA219" s="42">
        <f t="shared" ca="1" si="33"/>
        <v>3.4388039488474798E-2</v>
      </c>
      <c r="AB219" s="42">
        <f ca="1">VLOOKUP(AA219,'Inputs and Outputs'!B$24:C$33,2,TRUE)</f>
        <v>0</v>
      </c>
      <c r="AC219" s="42">
        <f t="shared" ca="1" si="34"/>
        <v>0.2510441803207496</v>
      </c>
      <c r="AD219" s="42">
        <f ca="1">ROUND(_xlfn.NORM.INV(AC219,'Inputs and Outputs'!C$19,'Inputs and Outputs'!C$20),0)</f>
        <v>102</v>
      </c>
      <c r="AE219" s="42">
        <v>103</v>
      </c>
      <c r="AF219" s="42">
        <f t="shared" ca="1" si="35"/>
        <v>102</v>
      </c>
      <c r="AG219" s="42">
        <f ca="1">IF(AF219&gt;'Inputs and Outputs'!C$7,AF219-'Inputs and Outputs'!C$7,0)</f>
        <v>2</v>
      </c>
      <c r="AH219" s="43">
        <f ca="1">(AF219*'Inputs and Outputs'!C$8)-(AG219*'Inputs and Outputs'!C$10)</f>
        <v>3680</v>
      </c>
    </row>
    <row r="220" spans="1:34" x14ac:dyDescent="0.35">
      <c r="A220" s="44">
        <v>219</v>
      </c>
      <c r="B220" s="42" t="s">
        <v>24</v>
      </c>
      <c r="C220" s="42">
        <f t="shared" ca="1" si="27"/>
        <v>0.26707861962298862</v>
      </c>
      <c r="D220" s="42">
        <f ca="1">VLOOKUP(C220,'Inputs and Outputs'!B$24:C$33,2,TRUE)</f>
        <v>1</v>
      </c>
      <c r="E220" s="42">
        <f t="shared" ca="1" si="28"/>
        <v>0.85729592158955581</v>
      </c>
      <c r="F220" s="42">
        <f ca="1">ROUND(_xlfn.NORM.INV(E220,'Inputs and Outputs'!C$15,'Inputs and Outputs'!C$16),0)</f>
        <v>107</v>
      </c>
      <c r="G220" s="42">
        <v>103</v>
      </c>
      <c r="H220" s="42">
        <f t="shared" ca="1" si="29"/>
        <v>103</v>
      </c>
      <c r="I220" s="42">
        <f ca="1">IF(H220&gt;'Inputs and Outputs'!C$7,H220-'Inputs and Outputs'!C$7,0)</f>
        <v>3</v>
      </c>
      <c r="J220" s="43">
        <f ca="1">(H220*'Inputs and Outputs'!C$8)-(I220*'Inputs and Outputs'!C$9)</f>
        <v>4045</v>
      </c>
      <c r="M220" s="44">
        <v>219</v>
      </c>
      <c r="N220" s="42" t="s">
        <v>26</v>
      </c>
      <c r="O220" s="42">
        <f t="shared" ca="1" si="30"/>
        <v>0.62030387616274962</v>
      </c>
      <c r="P220" s="42">
        <f ca="1">VLOOKUP(O220,'Inputs and Outputs'!B$24:C$33,2)</f>
        <v>3</v>
      </c>
      <c r="Q220" s="42">
        <f t="shared" ca="1" si="31"/>
        <v>0.58830231605116534</v>
      </c>
      <c r="R220" s="42">
        <f ca="1">ROUND(_xlfn.NORM.INV(Q220,'Inputs and Outputs'!C$17,'Inputs and Outputs'!C$18),0)</f>
        <v>104</v>
      </c>
      <c r="S220" s="42">
        <v>103</v>
      </c>
      <c r="T220" s="42">
        <f t="shared" ca="1" si="32"/>
        <v>103</v>
      </c>
      <c r="U220" s="42">
        <f ca="1">IF(T220&gt;'Inputs and Outputs'!C$7,T220-'Inputs and Outputs'!C$7,0)</f>
        <v>3</v>
      </c>
      <c r="V220" s="43">
        <f ca="1">(T220*'Inputs and Outputs'!C$8)-(U220*'Inputs and Outputs'!C$9)</f>
        <v>4045</v>
      </c>
      <c r="Y220" s="44">
        <v>219</v>
      </c>
      <c r="Z220" s="42" t="s">
        <v>29</v>
      </c>
      <c r="AA220" s="42">
        <f t="shared" ca="1" si="33"/>
        <v>0.40167780434041966</v>
      </c>
      <c r="AB220" s="42">
        <f ca="1">VLOOKUP(AA220,'Inputs and Outputs'!B$24:C$33,2,TRUE)</f>
        <v>2</v>
      </c>
      <c r="AC220" s="42">
        <f t="shared" ca="1" si="34"/>
        <v>0.40715910223391127</v>
      </c>
      <c r="AD220" s="42">
        <f ca="1">ROUND(_xlfn.NORM.INV(AC220,'Inputs and Outputs'!C$19,'Inputs and Outputs'!C$20),0)</f>
        <v>104</v>
      </c>
      <c r="AE220" s="42">
        <v>103</v>
      </c>
      <c r="AF220" s="42">
        <f t="shared" ca="1" si="35"/>
        <v>103</v>
      </c>
      <c r="AG220" s="42">
        <f ca="1">IF(AF220&gt;'Inputs and Outputs'!C$7,AF220-'Inputs and Outputs'!C$7,0)</f>
        <v>3</v>
      </c>
      <c r="AH220" s="43">
        <f ca="1">(AF220*'Inputs and Outputs'!C$8)-(AG220*'Inputs and Outputs'!C$10)</f>
        <v>3520</v>
      </c>
    </row>
    <row r="221" spans="1:34" x14ac:dyDescent="0.35">
      <c r="A221" s="44">
        <v>220</v>
      </c>
      <c r="B221" s="42" t="s">
        <v>24</v>
      </c>
      <c r="C221" s="42">
        <f t="shared" ca="1" si="27"/>
        <v>0.4588443841073313</v>
      </c>
      <c r="D221" s="42">
        <f ca="1">VLOOKUP(C221,'Inputs and Outputs'!B$24:C$33,2,TRUE)</f>
        <v>2</v>
      </c>
      <c r="E221" s="42">
        <f t="shared" ca="1" si="28"/>
        <v>0.14196909644004252</v>
      </c>
      <c r="F221" s="42">
        <f ca="1">ROUND(_xlfn.NORM.INV(E221,'Inputs and Outputs'!C$15,'Inputs and Outputs'!C$16),0)</f>
        <v>95</v>
      </c>
      <c r="G221" s="42">
        <v>103</v>
      </c>
      <c r="H221" s="42">
        <f t="shared" ca="1" si="29"/>
        <v>95</v>
      </c>
      <c r="I221" s="42">
        <f ca="1">IF(H221&gt;'Inputs and Outputs'!C$7,H221-'Inputs and Outputs'!C$7,0)</f>
        <v>0</v>
      </c>
      <c r="J221" s="43">
        <f ca="1">(H221*'Inputs and Outputs'!C$8)-(I221*'Inputs and Outputs'!C$9)</f>
        <v>3800</v>
      </c>
      <c r="M221" s="44">
        <v>220</v>
      </c>
      <c r="N221" s="42" t="s">
        <v>26</v>
      </c>
      <c r="O221" s="42">
        <f t="shared" ca="1" si="30"/>
        <v>0.35582187352071126</v>
      </c>
      <c r="P221" s="42">
        <f ca="1">VLOOKUP(O221,'Inputs and Outputs'!B$24:C$33,2)</f>
        <v>1</v>
      </c>
      <c r="Q221" s="42">
        <f t="shared" ca="1" si="31"/>
        <v>0.52541472198000871</v>
      </c>
      <c r="R221" s="42">
        <f ca="1">ROUND(_xlfn.NORM.INV(Q221,'Inputs and Outputs'!C$17,'Inputs and Outputs'!C$18),0)</f>
        <v>103</v>
      </c>
      <c r="S221" s="42">
        <v>103</v>
      </c>
      <c r="T221" s="42">
        <f t="shared" ca="1" si="32"/>
        <v>103</v>
      </c>
      <c r="U221" s="42">
        <f ca="1">IF(T221&gt;'Inputs and Outputs'!C$7,T221-'Inputs and Outputs'!C$7,0)</f>
        <v>3</v>
      </c>
      <c r="V221" s="43">
        <f ca="1">(T221*'Inputs and Outputs'!C$8)-(U221*'Inputs and Outputs'!C$9)</f>
        <v>4045</v>
      </c>
      <c r="Y221" s="44">
        <v>220</v>
      </c>
      <c r="Z221" s="42" t="s">
        <v>29</v>
      </c>
      <c r="AA221" s="42">
        <f t="shared" ca="1" si="33"/>
        <v>0.64994577344978133</v>
      </c>
      <c r="AB221" s="42">
        <f ca="1">VLOOKUP(AA221,'Inputs and Outputs'!B$24:C$33,2,TRUE)</f>
        <v>3</v>
      </c>
      <c r="AC221" s="42">
        <f t="shared" ca="1" si="34"/>
        <v>0.6753679362078201</v>
      </c>
      <c r="AD221" s="42">
        <f ca="1">ROUND(_xlfn.NORM.INV(AC221,'Inputs and Outputs'!C$19,'Inputs and Outputs'!C$20),0)</f>
        <v>107</v>
      </c>
      <c r="AE221" s="42">
        <v>103</v>
      </c>
      <c r="AF221" s="42">
        <f t="shared" ca="1" si="35"/>
        <v>103</v>
      </c>
      <c r="AG221" s="42">
        <f ca="1">IF(AF221&gt;'Inputs and Outputs'!C$7,AF221-'Inputs and Outputs'!C$7,0)</f>
        <v>3</v>
      </c>
      <c r="AH221" s="43">
        <f ca="1">(AF221*'Inputs and Outputs'!C$8)-(AG221*'Inputs and Outputs'!C$10)</f>
        <v>3520</v>
      </c>
    </row>
    <row r="222" spans="1:34" x14ac:dyDescent="0.35">
      <c r="A222" s="44">
        <v>221</v>
      </c>
      <c r="B222" s="42" t="s">
        <v>24</v>
      </c>
      <c r="C222" s="42">
        <f t="shared" ca="1" si="27"/>
        <v>0.17446506663083783</v>
      </c>
      <c r="D222" s="42">
        <f ca="1">VLOOKUP(C222,'Inputs and Outputs'!B$24:C$33,2,TRUE)</f>
        <v>1</v>
      </c>
      <c r="E222" s="42">
        <f t="shared" ca="1" si="28"/>
        <v>0.48128792421325262</v>
      </c>
      <c r="F222" s="42">
        <f ca="1">ROUND(_xlfn.NORM.INV(E222,'Inputs and Outputs'!C$15,'Inputs and Outputs'!C$16),0)</f>
        <v>101</v>
      </c>
      <c r="G222" s="42">
        <v>103</v>
      </c>
      <c r="H222" s="42">
        <f t="shared" ca="1" si="29"/>
        <v>101</v>
      </c>
      <c r="I222" s="42">
        <f ca="1">IF(H222&gt;'Inputs and Outputs'!C$7,H222-'Inputs and Outputs'!C$7,0)</f>
        <v>1</v>
      </c>
      <c r="J222" s="43">
        <f ca="1">(H222*'Inputs and Outputs'!C$8)-(I222*'Inputs and Outputs'!C$9)</f>
        <v>4015</v>
      </c>
      <c r="M222" s="44">
        <v>221</v>
      </c>
      <c r="N222" s="42" t="s">
        <v>26</v>
      </c>
      <c r="O222" s="42">
        <f t="shared" ca="1" si="30"/>
        <v>0.49327284897085655</v>
      </c>
      <c r="P222" s="42">
        <f ca="1">VLOOKUP(O222,'Inputs and Outputs'!B$24:C$33,2)</f>
        <v>2</v>
      </c>
      <c r="Q222" s="42">
        <f t="shared" ca="1" si="31"/>
        <v>0.87191552986173404</v>
      </c>
      <c r="R222" s="42">
        <f ca="1">ROUND(_xlfn.NORM.INV(Q222,'Inputs and Outputs'!C$17,'Inputs and Outputs'!C$18),0)</f>
        <v>109</v>
      </c>
      <c r="S222" s="42">
        <v>103</v>
      </c>
      <c r="T222" s="42">
        <f t="shared" ca="1" si="32"/>
        <v>103</v>
      </c>
      <c r="U222" s="42">
        <f ca="1">IF(T222&gt;'Inputs and Outputs'!C$7,T222-'Inputs and Outputs'!C$7,0)</f>
        <v>3</v>
      </c>
      <c r="V222" s="43">
        <f ca="1">(T222*'Inputs and Outputs'!C$8)-(U222*'Inputs and Outputs'!C$9)</f>
        <v>4045</v>
      </c>
      <c r="Y222" s="44">
        <v>221</v>
      </c>
      <c r="Z222" s="42" t="s">
        <v>29</v>
      </c>
      <c r="AA222" s="42">
        <f t="shared" ca="1" si="33"/>
        <v>0.91532152227967134</v>
      </c>
      <c r="AB222" s="42">
        <f ca="1">VLOOKUP(AA222,'Inputs and Outputs'!B$24:C$33,2,TRUE)</f>
        <v>5</v>
      </c>
      <c r="AC222" s="42">
        <f t="shared" ca="1" si="34"/>
        <v>0.45334632549617737</v>
      </c>
      <c r="AD222" s="42">
        <f ca="1">ROUND(_xlfn.NORM.INV(AC222,'Inputs and Outputs'!C$19,'Inputs and Outputs'!C$20),0)</f>
        <v>104</v>
      </c>
      <c r="AE222" s="42">
        <v>103</v>
      </c>
      <c r="AF222" s="42">
        <f t="shared" ca="1" si="35"/>
        <v>103</v>
      </c>
      <c r="AG222" s="42">
        <f ca="1">IF(AF222&gt;'Inputs and Outputs'!C$7,AF222-'Inputs and Outputs'!C$7,0)</f>
        <v>3</v>
      </c>
      <c r="AH222" s="43">
        <f ca="1">(AF222*'Inputs and Outputs'!C$8)-(AG222*'Inputs and Outputs'!C$10)</f>
        <v>3520</v>
      </c>
    </row>
    <row r="223" spans="1:34" x14ac:dyDescent="0.35">
      <c r="A223" s="44">
        <v>222</v>
      </c>
      <c r="B223" s="42" t="s">
        <v>24</v>
      </c>
      <c r="C223" s="42">
        <f t="shared" ca="1" si="27"/>
        <v>2.7958735360924525E-2</v>
      </c>
      <c r="D223" s="42">
        <f ca="1">VLOOKUP(C223,'Inputs and Outputs'!B$24:C$33,2,TRUE)</f>
        <v>0</v>
      </c>
      <c r="E223" s="42">
        <f t="shared" ca="1" si="28"/>
        <v>0.43224422249963768</v>
      </c>
      <c r="F223" s="42">
        <f ca="1">ROUND(_xlfn.NORM.INV(E223,'Inputs and Outputs'!C$15,'Inputs and Outputs'!C$16),0)</f>
        <v>100</v>
      </c>
      <c r="G223" s="42">
        <v>103</v>
      </c>
      <c r="H223" s="42">
        <f t="shared" ca="1" si="29"/>
        <v>100</v>
      </c>
      <c r="I223" s="42">
        <f ca="1">IF(H223&gt;'Inputs and Outputs'!C$7,H223-'Inputs and Outputs'!C$7,0)</f>
        <v>0</v>
      </c>
      <c r="J223" s="43">
        <f ca="1">(H223*'Inputs and Outputs'!C$8)-(I223*'Inputs and Outputs'!C$9)</f>
        <v>4000</v>
      </c>
      <c r="M223" s="44">
        <v>222</v>
      </c>
      <c r="N223" s="42" t="s">
        <v>26</v>
      </c>
      <c r="O223" s="42">
        <f t="shared" ca="1" si="30"/>
        <v>0.34128072912956797</v>
      </c>
      <c r="P223" s="42">
        <f ca="1">VLOOKUP(O223,'Inputs and Outputs'!B$24:C$33,2)</f>
        <v>1</v>
      </c>
      <c r="Q223" s="42">
        <f t="shared" ca="1" si="31"/>
        <v>0.15479706274456539</v>
      </c>
      <c r="R223" s="42">
        <f ca="1">ROUND(_xlfn.NORM.INV(Q223,'Inputs and Outputs'!C$17,'Inputs and Outputs'!C$18),0)</f>
        <v>98</v>
      </c>
      <c r="S223" s="42">
        <v>103</v>
      </c>
      <c r="T223" s="42">
        <f t="shared" ca="1" si="32"/>
        <v>98</v>
      </c>
      <c r="U223" s="42">
        <f ca="1">IF(T223&gt;'Inputs and Outputs'!C$7,T223-'Inputs and Outputs'!C$7,0)</f>
        <v>0</v>
      </c>
      <c r="V223" s="43">
        <f ca="1">(T223*'Inputs and Outputs'!C$8)-(U223*'Inputs and Outputs'!C$9)</f>
        <v>3920</v>
      </c>
      <c r="Y223" s="44">
        <v>222</v>
      </c>
      <c r="Z223" s="42" t="s">
        <v>29</v>
      </c>
      <c r="AA223" s="42">
        <f t="shared" ca="1" si="33"/>
        <v>0.47495042682992572</v>
      </c>
      <c r="AB223" s="42">
        <f ca="1">VLOOKUP(AA223,'Inputs and Outputs'!B$24:C$33,2,TRUE)</f>
        <v>2</v>
      </c>
      <c r="AC223" s="42">
        <f t="shared" ca="1" si="34"/>
        <v>0.88656824370955267</v>
      </c>
      <c r="AD223" s="42">
        <f ca="1">ROUND(_xlfn.NORM.INV(AC223,'Inputs and Outputs'!C$19,'Inputs and Outputs'!C$20),0)</f>
        <v>111</v>
      </c>
      <c r="AE223" s="42">
        <v>103</v>
      </c>
      <c r="AF223" s="42">
        <f t="shared" ca="1" si="35"/>
        <v>103</v>
      </c>
      <c r="AG223" s="42">
        <f ca="1">IF(AF223&gt;'Inputs and Outputs'!C$7,AF223-'Inputs and Outputs'!C$7,0)</f>
        <v>3</v>
      </c>
      <c r="AH223" s="43">
        <f ca="1">(AF223*'Inputs and Outputs'!C$8)-(AG223*'Inputs and Outputs'!C$10)</f>
        <v>3520</v>
      </c>
    </row>
    <row r="224" spans="1:34" x14ac:dyDescent="0.35">
      <c r="A224" s="44">
        <v>223</v>
      </c>
      <c r="B224" s="42" t="s">
        <v>24</v>
      </c>
      <c r="C224" s="42">
        <f t="shared" ca="1" si="27"/>
        <v>0.57440046498351616</v>
      </c>
      <c r="D224" s="42">
        <f ca="1">VLOOKUP(C224,'Inputs and Outputs'!B$24:C$33,2,TRUE)</f>
        <v>2</v>
      </c>
      <c r="E224" s="42">
        <f t="shared" ca="1" si="28"/>
        <v>0.86761544013688574</v>
      </c>
      <c r="F224" s="42">
        <f ca="1">ROUND(_xlfn.NORM.INV(E224,'Inputs and Outputs'!C$15,'Inputs and Outputs'!C$16),0)</f>
        <v>108</v>
      </c>
      <c r="G224" s="42">
        <v>103</v>
      </c>
      <c r="H224" s="42">
        <f t="shared" ca="1" si="29"/>
        <v>103</v>
      </c>
      <c r="I224" s="42">
        <f ca="1">IF(H224&gt;'Inputs and Outputs'!C$7,H224-'Inputs and Outputs'!C$7,0)</f>
        <v>3</v>
      </c>
      <c r="J224" s="43">
        <f ca="1">(H224*'Inputs and Outputs'!C$8)-(I224*'Inputs and Outputs'!C$9)</f>
        <v>4045</v>
      </c>
      <c r="M224" s="44">
        <v>223</v>
      </c>
      <c r="N224" s="42" t="s">
        <v>26</v>
      </c>
      <c r="O224" s="42">
        <f t="shared" ca="1" si="30"/>
        <v>0.15448599321680057</v>
      </c>
      <c r="P224" s="42">
        <f ca="1">VLOOKUP(O224,'Inputs and Outputs'!B$24:C$33,2)</f>
        <v>0</v>
      </c>
      <c r="Q224" s="42">
        <f t="shared" ca="1" si="31"/>
        <v>0.89485786463628703</v>
      </c>
      <c r="R224" s="42">
        <f ca="1">ROUND(_xlfn.NORM.INV(Q224,'Inputs and Outputs'!C$17,'Inputs and Outputs'!C$18),0)</f>
        <v>109</v>
      </c>
      <c r="S224" s="42">
        <v>103</v>
      </c>
      <c r="T224" s="42">
        <f t="shared" ca="1" si="32"/>
        <v>103</v>
      </c>
      <c r="U224" s="42">
        <f ca="1">IF(T224&gt;'Inputs and Outputs'!C$7,T224-'Inputs and Outputs'!C$7,0)</f>
        <v>3</v>
      </c>
      <c r="V224" s="43">
        <f ca="1">(T224*'Inputs and Outputs'!C$8)-(U224*'Inputs and Outputs'!C$9)</f>
        <v>4045</v>
      </c>
      <c r="Y224" s="44">
        <v>223</v>
      </c>
      <c r="Z224" s="42" t="s">
        <v>29</v>
      </c>
      <c r="AA224" s="42">
        <f t="shared" ca="1" si="33"/>
        <v>0.10829266017828398</v>
      </c>
      <c r="AB224" s="42">
        <f ca="1">VLOOKUP(AA224,'Inputs and Outputs'!B$24:C$33,2,TRUE)</f>
        <v>0</v>
      </c>
      <c r="AC224" s="42">
        <f t="shared" ca="1" si="34"/>
        <v>0.67953701589589899</v>
      </c>
      <c r="AD224" s="42">
        <f ca="1">ROUND(_xlfn.NORM.INV(AC224,'Inputs and Outputs'!C$19,'Inputs and Outputs'!C$20),0)</f>
        <v>107</v>
      </c>
      <c r="AE224" s="42">
        <v>103</v>
      </c>
      <c r="AF224" s="42">
        <f t="shared" ca="1" si="35"/>
        <v>103</v>
      </c>
      <c r="AG224" s="42">
        <f ca="1">IF(AF224&gt;'Inputs and Outputs'!C$7,AF224-'Inputs and Outputs'!C$7,0)</f>
        <v>3</v>
      </c>
      <c r="AH224" s="43">
        <f ca="1">(AF224*'Inputs and Outputs'!C$8)-(AG224*'Inputs and Outputs'!C$10)</f>
        <v>3520</v>
      </c>
    </row>
    <row r="225" spans="1:34" x14ac:dyDescent="0.35">
      <c r="A225" s="44">
        <v>224</v>
      </c>
      <c r="B225" s="42" t="s">
        <v>24</v>
      </c>
      <c r="C225" s="42">
        <f t="shared" ca="1" si="27"/>
        <v>0.85337921219713064</v>
      </c>
      <c r="D225" s="42">
        <f ca="1">VLOOKUP(C225,'Inputs and Outputs'!B$24:C$33,2,TRUE)</f>
        <v>4</v>
      </c>
      <c r="E225" s="42">
        <f t="shared" ca="1" si="28"/>
        <v>0.80771687343697773</v>
      </c>
      <c r="F225" s="42">
        <f ca="1">ROUND(_xlfn.NORM.INV(E225,'Inputs and Outputs'!C$15,'Inputs and Outputs'!C$16),0)</f>
        <v>106</v>
      </c>
      <c r="G225" s="42">
        <v>103</v>
      </c>
      <c r="H225" s="42">
        <f t="shared" ca="1" si="29"/>
        <v>103</v>
      </c>
      <c r="I225" s="42">
        <f ca="1">IF(H225&gt;'Inputs and Outputs'!C$7,H225-'Inputs and Outputs'!C$7,0)</f>
        <v>3</v>
      </c>
      <c r="J225" s="43">
        <f ca="1">(H225*'Inputs and Outputs'!C$8)-(I225*'Inputs and Outputs'!C$9)</f>
        <v>4045</v>
      </c>
      <c r="M225" s="44">
        <v>224</v>
      </c>
      <c r="N225" s="42" t="s">
        <v>26</v>
      </c>
      <c r="O225" s="42">
        <f t="shared" ca="1" si="30"/>
        <v>0.84025512508647082</v>
      </c>
      <c r="P225" s="42">
        <f ca="1">VLOOKUP(O225,'Inputs and Outputs'!B$24:C$33,2)</f>
        <v>4</v>
      </c>
      <c r="Q225" s="42">
        <f t="shared" ca="1" si="31"/>
        <v>0.94231874180838937</v>
      </c>
      <c r="R225" s="42">
        <f ca="1">ROUND(_xlfn.NORM.INV(Q225,'Inputs and Outputs'!C$17,'Inputs and Outputs'!C$18),0)</f>
        <v>111</v>
      </c>
      <c r="S225" s="42">
        <v>103</v>
      </c>
      <c r="T225" s="42">
        <f t="shared" ca="1" si="32"/>
        <v>103</v>
      </c>
      <c r="U225" s="42">
        <f ca="1">IF(T225&gt;'Inputs and Outputs'!C$7,T225-'Inputs and Outputs'!C$7,0)</f>
        <v>3</v>
      </c>
      <c r="V225" s="43">
        <f ca="1">(T225*'Inputs and Outputs'!C$8)-(U225*'Inputs and Outputs'!C$9)</f>
        <v>4045</v>
      </c>
      <c r="Y225" s="44">
        <v>224</v>
      </c>
      <c r="Z225" s="42" t="s">
        <v>29</v>
      </c>
      <c r="AA225" s="42">
        <f t="shared" ca="1" si="33"/>
        <v>0.51368226878125645</v>
      </c>
      <c r="AB225" s="42">
        <f ca="1">VLOOKUP(AA225,'Inputs and Outputs'!B$24:C$33,2,TRUE)</f>
        <v>2</v>
      </c>
      <c r="AC225" s="42">
        <f t="shared" ca="1" si="34"/>
        <v>4.3726265705975598E-3</v>
      </c>
      <c r="AD225" s="42">
        <f ca="1">ROUND(_xlfn.NORM.INV(AC225,'Inputs and Outputs'!C$19,'Inputs and Outputs'!C$20),0)</f>
        <v>92</v>
      </c>
      <c r="AE225" s="42">
        <v>103</v>
      </c>
      <c r="AF225" s="42">
        <f t="shared" ca="1" si="35"/>
        <v>92</v>
      </c>
      <c r="AG225" s="42">
        <f ca="1">IF(AF225&gt;'Inputs and Outputs'!C$7,AF225-'Inputs and Outputs'!C$7,0)</f>
        <v>0</v>
      </c>
      <c r="AH225" s="43">
        <f ca="1">(AF225*'Inputs and Outputs'!C$8)-(AG225*'Inputs and Outputs'!C$10)</f>
        <v>3680</v>
      </c>
    </row>
    <row r="226" spans="1:34" x14ac:dyDescent="0.35">
      <c r="A226" s="44">
        <v>225</v>
      </c>
      <c r="B226" s="42" t="s">
        <v>24</v>
      </c>
      <c r="C226" s="42">
        <f t="shared" ca="1" si="27"/>
        <v>0.40634434216610094</v>
      </c>
      <c r="D226" s="42">
        <f ca="1">VLOOKUP(C226,'Inputs and Outputs'!B$24:C$33,2,TRUE)</f>
        <v>2</v>
      </c>
      <c r="E226" s="42">
        <f t="shared" ca="1" si="28"/>
        <v>0.81998863667384292</v>
      </c>
      <c r="F226" s="42">
        <f ca="1">ROUND(_xlfn.NORM.INV(E226,'Inputs and Outputs'!C$15,'Inputs and Outputs'!C$16),0)</f>
        <v>106</v>
      </c>
      <c r="G226" s="42">
        <v>103</v>
      </c>
      <c r="H226" s="42">
        <f t="shared" ca="1" si="29"/>
        <v>103</v>
      </c>
      <c r="I226" s="42">
        <f ca="1">IF(H226&gt;'Inputs and Outputs'!C$7,H226-'Inputs and Outputs'!C$7,0)</f>
        <v>3</v>
      </c>
      <c r="J226" s="43">
        <f ca="1">(H226*'Inputs and Outputs'!C$8)-(I226*'Inputs and Outputs'!C$9)</f>
        <v>4045</v>
      </c>
      <c r="M226" s="44">
        <v>225</v>
      </c>
      <c r="N226" s="42" t="s">
        <v>26</v>
      </c>
      <c r="O226" s="42">
        <f t="shared" ca="1" si="30"/>
        <v>0.86972229203706974</v>
      </c>
      <c r="P226" s="42">
        <f ca="1">VLOOKUP(O226,'Inputs and Outputs'!B$24:C$33,2)</f>
        <v>5</v>
      </c>
      <c r="Q226" s="42">
        <f t="shared" ca="1" si="31"/>
        <v>0.9783965512314643</v>
      </c>
      <c r="R226" s="42">
        <f ca="1">ROUND(_xlfn.NORM.INV(Q226,'Inputs and Outputs'!C$17,'Inputs and Outputs'!C$18),0)</f>
        <v>113</v>
      </c>
      <c r="S226" s="42">
        <v>103</v>
      </c>
      <c r="T226" s="42">
        <f t="shared" ca="1" si="32"/>
        <v>103</v>
      </c>
      <c r="U226" s="42">
        <f ca="1">IF(T226&gt;'Inputs and Outputs'!C$7,T226-'Inputs and Outputs'!C$7,0)</f>
        <v>3</v>
      </c>
      <c r="V226" s="43">
        <f ca="1">(T226*'Inputs and Outputs'!C$8)-(U226*'Inputs and Outputs'!C$9)</f>
        <v>4045</v>
      </c>
      <c r="Y226" s="44">
        <v>225</v>
      </c>
      <c r="Z226" s="42" t="s">
        <v>29</v>
      </c>
      <c r="AA226" s="42">
        <f t="shared" ca="1" si="33"/>
        <v>0.1865462999947699</v>
      </c>
      <c r="AB226" s="42">
        <f ca="1">VLOOKUP(AA226,'Inputs and Outputs'!B$24:C$33,2,TRUE)</f>
        <v>1</v>
      </c>
      <c r="AC226" s="42">
        <f t="shared" ca="1" si="34"/>
        <v>0.88028921748188693</v>
      </c>
      <c r="AD226" s="42">
        <f ca="1">ROUND(_xlfn.NORM.INV(AC226,'Inputs and Outputs'!C$19,'Inputs and Outputs'!C$20),0)</f>
        <v>111</v>
      </c>
      <c r="AE226" s="42">
        <v>103</v>
      </c>
      <c r="AF226" s="42">
        <f t="shared" ca="1" si="35"/>
        <v>103</v>
      </c>
      <c r="AG226" s="42">
        <f ca="1">IF(AF226&gt;'Inputs and Outputs'!C$7,AF226-'Inputs and Outputs'!C$7,0)</f>
        <v>3</v>
      </c>
      <c r="AH226" s="43">
        <f ca="1">(AF226*'Inputs and Outputs'!C$8)-(AG226*'Inputs and Outputs'!C$10)</f>
        <v>3520</v>
      </c>
    </row>
    <row r="227" spans="1:34" x14ac:dyDescent="0.35">
      <c r="A227" s="44">
        <v>226</v>
      </c>
      <c r="B227" s="42" t="s">
        <v>24</v>
      </c>
      <c r="C227" s="42">
        <f t="shared" ca="1" si="27"/>
        <v>0.40964808410498621</v>
      </c>
      <c r="D227" s="42">
        <f ca="1">VLOOKUP(C227,'Inputs and Outputs'!B$24:C$33,2,TRUE)</f>
        <v>2</v>
      </c>
      <c r="E227" s="42">
        <f t="shared" ca="1" si="28"/>
        <v>8.2448548071542338E-2</v>
      </c>
      <c r="F227" s="42">
        <f ca="1">ROUND(_xlfn.NORM.INV(E227,'Inputs and Outputs'!C$15,'Inputs and Outputs'!C$16),0)</f>
        <v>93</v>
      </c>
      <c r="G227" s="42">
        <v>103</v>
      </c>
      <c r="H227" s="42">
        <f t="shared" ca="1" si="29"/>
        <v>93</v>
      </c>
      <c r="I227" s="42">
        <f ca="1">IF(H227&gt;'Inputs and Outputs'!C$7,H227-'Inputs and Outputs'!C$7,0)</f>
        <v>0</v>
      </c>
      <c r="J227" s="43">
        <f ca="1">(H227*'Inputs and Outputs'!C$8)-(I227*'Inputs and Outputs'!C$9)</f>
        <v>3720</v>
      </c>
      <c r="M227" s="44">
        <v>226</v>
      </c>
      <c r="N227" s="42" t="s">
        <v>26</v>
      </c>
      <c r="O227" s="42">
        <f t="shared" ca="1" si="30"/>
        <v>0.57996303127872095</v>
      </c>
      <c r="P227" s="42">
        <f ca="1">VLOOKUP(O227,'Inputs and Outputs'!B$24:C$33,2)</f>
        <v>2</v>
      </c>
      <c r="Q227" s="42">
        <f t="shared" ca="1" si="31"/>
        <v>0.16043343350372208</v>
      </c>
      <c r="R227" s="42">
        <f ca="1">ROUND(_xlfn.NORM.INV(Q227,'Inputs and Outputs'!C$17,'Inputs and Outputs'!C$18),0)</f>
        <v>98</v>
      </c>
      <c r="S227" s="42">
        <v>103</v>
      </c>
      <c r="T227" s="42">
        <f t="shared" ca="1" si="32"/>
        <v>98</v>
      </c>
      <c r="U227" s="42">
        <f ca="1">IF(T227&gt;'Inputs and Outputs'!C$7,T227-'Inputs and Outputs'!C$7,0)</f>
        <v>0</v>
      </c>
      <c r="V227" s="43">
        <f ca="1">(T227*'Inputs and Outputs'!C$8)-(U227*'Inputs and Outputs'!C$9)</f>
        <v>3920</v>
      </c>
      <c r="Y227" s="44">
        <v>226</v>
      </c>
      <c r="Z227" s="42" t="s">
        <v>29</v>
      </c>
      <c r="AA227" s="42">
        <f t="shared" ca="1" si="33"/>
        <v>0.21288281456281977</v>
      </c>
      <c r="AB227" s="42">
        <f ca="1">VLOOKUP(AA227,'Inputs and Outputs'!B$24:C$33,2,TRUE)</f>
        <v>1</v>
      </c>
      <c r="AC227" s="42">
        <f t="shared" ca="1" si="34"/>
        <v>0.61524999232011501</v>
      </c>
      <c r="AD227" s="42">
        <f ca="1">ROUND(_xlfn.NORM.INV(AC227,'Inputs and Outputs'!C$19,'Inputs and Outputs'!C$20),0)</f>
        <v>106</v>
      </c>
      <c r="AE227" s="42">
        <v>103</v>
      </c>
      <c r="AF227" s="42">
        <f t="shared" ca="1" si="35"/>
        <v>103</v>
      </c>
      <c r="AG227" s="42">
        <f ca="1">IF(AF227&gt;'Inputs and Outputs'!C$7,AF227-'Inputs and Outputs'!C$7,0)</f>
        <v>3</v>
      </c>
      <c r="AH227" s="43">
        <f ca="1">(AF227*'Inputs and Outputs'!C$8)-(AG227*'Inputs and Outputs'!C$10)</f>
        <v>3520</v>
      </c>
    </row>
    <row r="228" spans="1:34" x14ac:dyDescent="0.35">
      <c r="A228" s="44">
        <v>227</v>
      </c>
      <c r="B228" s="42" t="s">
        <v>24</v>
      </c>
      <c r="C228" s="42">
        <f t="shared" ca="1" si="27"/>
        <v>7.3571133868682859E-3</v>
      </c>
      <c r="D228" s="42">
        <f ca="1">VLOOKUP(C228,'Inputs and Outputs'!B$24:C$33,2,TRUE)</f>
        <v>0</v>
      </c>
      <c r="E228" s="42">
        <f t="shared" ca="1" si="28"/>
        <v>0.44327301690795129</v>
      </c>
      <c r="F228" s="42">
        <f ca="1">ROUND(_xlfn.NORM.INV(E228,'Inputs and Outputs'!C$15,'Inputs and Outputs'!C$16),0)</f>
        <v>100</v>
      </c>
      <c r="G228" s="42">
        <v>103</v>
      </c>
      <c r="H228" s="42">
        <f t="shared" ca="1" si="29"/>
        <v>100</v>
      </c>
      <c r="I228" s="42">
        <f ca="1">IF(H228&gt;'Inputs and Outputs'!C$7,H228-'Inputs and Outputs'!C$7,0)</f>
        <v>0</v>
      </c>
      <c r="J228" s="43">
        <f ca="1">(H228*'Inputs and Outputs'!C$8)-(I228*'Inputs and Outputs'!C$9)</f>
        <v>4000</v>
      </c>
      <c r="M228" s="44">
        <v>227</v>
      </c>
      <c r="N228" s="42" t="s">
        <v>26</v>
      </c>
      <c r="O228" s="42">
        <f t="shared" ca="1" si="30"/>
        <v>0.90801933740715923</v>
      </c>
      <c r="P228" s="42">
        <f ca="1">VLOOKUP(O228,'Inputs and Outputs'!B$24:C$33,2)</f>
        <v>5</v>
      </c>
      <c r="Q228" s="42">
        <f t="shared" ca="1" si="31"/>
        <v>0.12283139934956577</v>
      </c>
      <c r="R228" s="42">
        <f ca="1">ROUND(_xlfn.NORM.INV(Q228,'Inputs and Outputs'!C$17,'Inputs and Outputs'!C$18),0)</f>
        <v>97</v>
      </c>
      <c r="S228" s="42">
        <v>103</v>
      </c>
      <c r="T228" s="42">
        <f t="shared" ca="1" si="32"/>
        <v>97</v>
      </c>
      <c r="U228" s="42">
        <f ca="1">IF(T228&gt;'Inputs and Outputs'!C$7,T228-'Inputs and Outputs'!C$7,0)</f>
        <v>0</v>
      </c>
      <c r="V228" s="43">
        <f ca="1">(T228*'Inputs and Outputs'!C$8)-(U228*'Inputs and Outputs'!C$9)</f>
        <v>3880</v>
      </c>
      <c r="Y228" s="44">
        <v>227</v>
      </c>
      <c r="Z228" s="42" t="s">
        <v>29</v>
      </c>
      <c r="AA228" s="42">
        <f t="shared" ca="1" si="33"/>
        <v>0.83402903977218112</v>
      </c>
      <c r="AB228" s="42">
        <f ca="1">VLOOKUP(AA228,'Inputs and Outputs'!B$24:C$33,2,TRUE)</f>
        <v>4</v>
      </c>
      <c r="AC228" s="42">
        <f t="shared" ca="1" si="34"/>
        <v>0.96012442331823056</v>
      </c>
      <c r="AD228" s="42">
        <f ca="1">ROUND(_xlfn.NORM.INV(AC228,'Inputs and Outputs'!C$19,'Inputs and Outputs'!C$20),0)</f>
        <v>114</v>
      </c>
      <c r="AE228" s="42">
        <v>103</v>
      </c>
      <c r="AF228" s="42">
        <f t="shared" ca="1" si="35"/>
        <v>103</v>
      </c>
      <c r="AG228" s="42">
        <f ca="1">IF(AF228&gt;'Inputs and Outputs'!C$7,AF228-'Inputs and Outputs'!C$7,0)</f>
        <v>3</v>
      </c>
      <c r="AH228" s="43">
        <f ca="1">(AF228*'Inputs and Outputs'!C$8)-(AG228*'Inputs and Outputs'!C$10)</f>
        <v>3520</v>
      </c>
    </row>
    <row r="229" spans="1:34" x14ac:dyDescent="0.35">
      <c r="A229" s="44">
        <v>228</v>
      </c>
      <c r="B229" s="42" t="s">
        <v>24</v>
      </c>
      <c r="C229" s="42">
        <f t="shared" ca="1" si="27"/>
        <v>0.55769529543028995</v>
      </c>
      <c r="D229" s="42">
        <f ca="1">VLOOKUP(C229,'Inputs and Outputs'!B$24:C$33,2,TRUE)</f>
        <v>2</v>
      </c>
      <c r="E229" s="42">
        <f t="shared" ca="1" si="28"/>
        <v>0.2980326600127402</v>
      </c>
      <c r="F229" s="42">
        <f ca="1">ROUND(_xlfn.NORM.INV(E229,'Inputs and Outputs'!C$15,'Inputs and Outputs'!C$16),0)</f>
        <v>98</v>
      </c>
      <c r="G229" s="42">
        <v>103</v>
      </c>
      <c r="H229" s="42">
        <f t="shared" ca="1" si="29"/>
        <v>98</v>
      </c>
      <c r="I229" s="42">
        <f ca="1">IF(H229&gt;'Inputs and Outputs'!C$7,H229-'Inputs and Outputs'!C$7,0)</f>
        <v>0</v>
      </c>
      <c r="J229" s="43">
        <f ca="1">(H229*'Inputs and Outputs'!C$8)-(I229*'Inputs and Outputs'!C$9)</f>
        <v>3920</v>
      </c>
      <c r="M229" s="44">
        <v>228</v>
      </c>
      <c r="N229" s="42" t="s">
        <v>26</v>
      </c>
      <c r="O229" s="42">
        <f t="shared" ca="1" si="30"/>
        <v>0.99863766101647777</v>
      </c>
      <c r="P229" s="42">
        <f ca="1">VLOOKUP(O229,'Inputs and Outputs'!B$24:C$33,2)</f>
        <v>9</v>
      </c>
      <c r="Q229" s="42">
        <f t="shared" ca="1" si="31"/>
        <v>0.57539562089284813</v>
      </c>
      <c r="R229" s="42">
        <f ca="1">ROUND(_xlfn.NORM.INV(Q229,'Inputs and Outputs'!C$17,'Inputs and Outputs'!C$18),0)</f>
        <v>104</v>
      </c>
      <c r="S229" s="42">
        <v>103</v>
      </c>
      <c r="T229" s="42">
        <f t="shared" ca="1" si="32"/>
        <v>103</v>
      </c>
      <c r="U229" s="42">
        <f ca="1">IF(T229&gt;'Inputs and Outputs'!C$7,T229-'Inputs and Outputs'!C$7,0)</f>
        <v>3</v>
      </c>
      <c r="V229" s="43">
        <f ca="1">(T229*'Inputs and Outputs'!C$8)-(U229*'Inputs and Outputs'!C$9)</f>
        <v>4045</v>
      </c>
      <c r="Y229" s="44">
        <v>228</v>
      </c>
      <c r="Z229" s="42" t="s">
        <v>29</v>
      </c>
      <c r="AA229" s="42">
        <f t="shared" ca="1" si="33"/>
        <v>0.57297024848920441</v>
      </c>
      <c r="AB229" s="42">
        <f ca="1">VLOOKUP(AA229,'Inputs and Outputs'!B$24:C$33,2,TRUE)</f>
        <v>2</v>
      </c>
      <c r="AC229" s="42">
        <f t="shared" ca="1" si="34"/>
        <v>0.63481784311380618</v>
      </c>
      <c r="AD229" s="42">
        <f ca="1">ROUND(_xlfn.NORM.INV(AC229,'Inputs and Outputs'!C$19,'Inputs and Outputs'!C$20),0)</f>
        <v>107</v>
      </c>
      <c r="AE229" s="42">
        <v>103</v>
      </c>
      <c r="AF229" s="42">
        <f t="shared" ca="1" si="35"/>
        <v>103</v>
      </c>
      <c r="AG229" s="42">
        <f ca="1">IF(AF229&gt;'Inputs and Outputs'!C$7,AF229-'Inputs and Outputs'!C$7,0)</f>
        <v>3</v>
      </c>
      <c r="AH229" s="43">
        <f ca="1">(AF229*'Inputs and Outputs'!C$8)-(AG229*'Inputs and Outputs'!C$10)</f>
        <v>3520</v>
      </c>
    </row>
    <row r="230" spans="1:34" x14ac:dyDescent="0.35">
      <c r="A230" s="44">
        <v>229</v>
      </c>
      <c r="B230" s="42" t="s">
        <v>24</v>
      </c>
      <c r="C230" s="42">
        <f t="shared" ca="1" si="27"/>
        <v>0.9702956401271442</v>
      </c>
      <c r="D230" s="42">
        <f ca="1">VLOOKUP(C230,'Inputs and Outputs'!B$24:C$33,2,TRUE)</f>
        <v>6</v>
      </c>
      <c r="E230" s="42">
        <f t="shared" ca="1" si="28"/>
        <v>0.84695471905004027</v>
      </c>
      <c r="F230" s="42">
        <f ca="1">ROUND(_xlfn.NORM.INV(E230,'Inputs and Outputs'!C$15,'Inputs and Outputs'!C$16),0)</f>
        <v>107</v>
      </c>
      <c r="G230" s="42">
        <v>103</v>
      </c>
      <c r="H230" s="42">
        <f t="shared" ca="1" si="29"/>
        <v>103</v>
      </c>
      <c r="I230" s="42">
        <f ca="1">IF(H230&gt;'Inputs and Outputs'!C$7,H230-'Inputs and Outputs'!C$7,0)</f>
        <v>3</v>
      </c>
      <c r="J230" s="43">
        <f ca="1">(H230*'Inputs and Outputs'!C$8)-(I230*'Inputs and Outputs'!C$9)</f>
        <v>4045</v>
      </c>
      <c r="M230" s="44">
        <v>229</v>
      </c>
      <c r="N230" s="42" t="s">
        <v>26</v>
      </c>
      <c r="O230" s="42">
        <f t="shared" ca="1" si="30"/>
        <v>0.52498342335628079</v>
      </c>
      <c r="P230" s="42">
        <f ca="1">VLOOKUP(O230,'Inputs and Outputs'!B$24:C$33,2)</f>
        <v>2</v>
      </c>
      <c r="Q230" s="42">
        <f t="shared" ca="1" si="31"/>
        <v>0.53090894068286909</v>
      </c>
      <c r="R230" s="42">
        <f ca="1">ROUND(_xlfn.NORM.INV(Q230,'Inputs and Outputs'!C$17,'Inputs and Outputs'!C$18),0)</f>
        <v>103</v>
      </c>
      <c r="S230" s="42">
        <v>103</v>
      </c>
      <c r="T230" s="42">
        <f t="shared" ca="1" si="32"/>
        <v>103</v>
      </c>
      <c r="U230" s="42">
        <f ca="1">IF(T230&gt;'Inputs and Outputs'!C$7,T230-'Inputs and Outputs'!C$7,0)</f>
        <v>3</v>
      </c>
      <c r="V230" s="43">
        <f ca="1">(T230*'Inputs and Outputs'!C$8)-(U230*'Inputs and Outputs'!C$9)</f>
        <v>4045</v>
      </c>
      <c r="Y230" s="44">
        <v>229</v>
      </c>
      <c r="Z230" s="42" t="s">
        <v>29</v>
      </c>
      <c r="AA230" s="42">
        <f t="shared" ca="1" si="33"/>
        <v>0.31675749042681955</v>
      </c>
      <c r="AB230" s="42">
        <f ca="1">VLOOKUP(AA230,'Inputs and Outputs'!B$24:C$33,2,TRUE)</f>
        <v>1</v>
      </c>
      <c r="AC230" s="42">
        <f t="shared" ca="1" si="34"/>
        <v>0.25290387088916533</v>
      </c>
      <c r="AD230" s="42">
        <f ca="1">ROUND(_xlfn.NORM.INV(AC230,'Inputs and Outputs'!C$19,'Inputs and Outputs'!C$20),0)</f>
        <v>102</v>
      </c>
      <c r="AE230" s="42">
        <v>103</v>
      </c>
      <c r="AF230" s="42">
        <f t="shared" ca="1" si="35"/>
        <v>102</v>
      </c>
      <c r="AG230" s="42">
        <f ca="1">IF(AF230&gt;'Inputs and Outputs'!C$7,AF230-'Inputs and Outputs'!C$7,0)</f>
        <v>2</v>
      </c>
      <c r="AH230" s="43">
        <f ca="1">(AF230*'Inputs and Outputs'!C$8)-(AG230*'Inputs and Outputs'!C$10)</f>
        <v>3680</v>
      </c>
    </row>
    <row r="231" spans="1:34" x14ac:dyDescent="0.35">
      <c r="A231" s="44">
        <v>230</v>
      </c>
      <c r="B231" s="42" t="s">
        <v>24</v>
      </c>
      <c r="C231" s="42">
        <f t="shared" ca="1" si="27"/>
        <v>0.15335865054873332</v>
      </c>
      <c r="D231" s="42">
        <f ca="1">VLOOKUP(C231,'Inputs and Outputs'!B$24:C$33,2,TRUE)</f>
        <v>0</v>
      </c>
      <c r="E231" s="42">
        <f t="shared" ca="1" si="28"/>
        <v>0.37743533083542846</v>
      </c>
      <c r="F231" s="42">
        <f ca="1">ROUND(_xlfn.NORM.INV(E231,'Inputs and Outputs'!C$15,'Inputs and Outputs'!C$16),0)</f>
        <v>99</v>
      </c>
      <c r="G231" s="42">
        <v>103</v>
      </c>
      <c r="H231" s="42">
        <f t="shared" ca="1" si="29"/>
        <v>99</v>
      </c>
      <c r="I231" s="42">
        <f ca="1">IF(H231&gt;'Inputs and Outputs'!C$7,H231-'Inputs and Outputs'!C$7,0)</f>
        <v>0</v>
      </c>
      <c r="J231" s="43">
        <f ca="1">(H231*'Inputs and Outputs'!C$8)-(I231*'Inputs and Outputs'!C$9)</f>
        <v>3960</v>
      </c>
      <c r="M231" s="44">
        <v>230</v>
      </c>
      <c r="N231" s="42" t="s">
        <v>26</v>
      </c>
      <c r="O231" s="42">
        <f t="shared" ca="1" si="30"/>
        <v>0.25801850355619438</v>
      </c>
      <c r="P231" s="42">
        <f ca="1">VLOOKUP(O231,'Inputs and Outputs'!B$24:C$33,2)</f>
        <v>1</v>
      </c>
      <c r="Q231" s="42">
        <f t="shared" ca="1" si="31"/>
        <v>0.37365582658258512</v>
      </c>
      <c r="R231" s="42">
        <f ca="1">ROUND(_xlfn.NORM.INV(Q231,'Inputs and Outputs'!C$17,'Inputs and Outputs'!C$18),0)</f>
        <v>101</v>
      </c>
      <c r="S231" s="42">
        <v>103</v>
      </c>
      <c r="T231" s="42">
        <f t="shared" ca="1" si="32"/>
        <v>101</v>
      </c>
      <c r="U231" s="42">
        <f ca="1">IF(T231&gt;'Inputs and Outputs'!C$7,T231-'Inputs and Outputs'!C$7,0)</f>
        <v>1</v>
      </c>
      <c r="V231" s="43">
        <f ca="1">(T231*'Inputs and Outputs'!C$8)-(U231*'Inputs and Outputs'!C$9)</f>
        <v>4015</v>
      </c>
      <c r="Y231" s="44">
        <v>230</v>
      </c>
      <c r="Z231" s="42" t="s">
        <v>29</v>
      </c>
      <c r="AA231" s="42">
        <f t="shared" ca="1" si="33"/>
        <v>0.47300395485352942</v>
      </c>
      <c r="AB231" s="42">
        <f ca="1">VLOOKUP(AA231,'Inputs and Outputs'!B$24:C$33,2,TRUE)</f>
        <v>2</v>
      </c>
      <c r="AC231" s="42">
        <f t="shared" ca="1" si="34"/>
        <v>0.51395084782558731</v>
      </c>
      <c r="AD231" s="42">
        <f ca="1">ROUND(_xlfn.NORM.INV(AC231,'Inputs and Outputs'!C$19,'Inputs and Outputs'!C$20),0)</f>
        <v>105</v>
      </c>
      <c r="AE231" s="42">
        <v>103</v>
      </c>
      <c r="AF231" s="42">
        <f t="shared" ca="1" si="35"/>
        <v>103</v>
      </c>
      <c r="AG231" s="42">
        <f ca="1">IF(AF231&gt;'Inputs and Outputs'!C$7,AF231-'Inputs and Outputs'!C$7,0)</f>
        <v>3</v>
      </c>
      <c r="AH231" s="43">
        <f ca="1">(AF231*'Inputs and Outputs'!C$8)-(AG231*'Inputs and Outputs'!C$10)</f>
        <v>3520</v>
      </c>
    </row>
    <row r="232" spans="1:34" x14ac:dyDescent="0.35">
      <c r="A232" s="44">
        <v>231</v>
      </c>
      <c r="B232" s="42" t="s">
        <v>24</v>
      </c>
      <c r="C232" s="42">
        <f t="shared" ca="1" si="27"/>
        <v>0.82442697987299807</v>
      </c>
      <c r="D232" s="42">
        <f ca="1">VLOOKUP(C232,'Inputs and Outputs'!B$24:C$33,2,TRUE)</f>
        <v>4</v>
      </c>
      <c r="E232" s="42">
        <f t="shared" ca="1" si="28"/>
        <v>0.60892205037746328</v>
      </c>
      <c r="F232" s="42">
        <f ca="1">ROUND(_xlfn.NORM.INV(E232,'Inputs and Outputs'!C$15,'Inputs and Outputs'!C$16),0)</f>
        <v>103</v>
      </c>
      <c r="G232" s="42">
        <v>103</v>
      </c>
      <c r="H232" s="42">
        <f t="shared" ca="1" si="29"/>
        <v>103</v>
      </c>
      <c r="I232" s="42">
        <f ca="1">IF(H232&gt;'Inputs and Outputs'!C$7,H232-'Inputs and Outputs'!C$7,0)</f>
        <v>3</v>
      </c>
      <c r="J232" s="43">
        <f ca="1">(H232*'Inputs and Outputs'!C$8)-(I232*'Inputs and Outputs'!C$9)</f>
        <v>4045</v>
      </c>
      <c r="M232" s="44">
        <v>231</v>
      </c>
      <c r="N232" s="42" t="s">
        <v>26</v>
      </c>
      <c r="O232" s="42">
        <f t="shared" ca="1" si="30"/>
        <v>9.224784919185236E-2</v>
      </c>
      <c r="P232" s="42">
        <f ca="1">VLOOKUP(O232,'Inputs and Outputs'!B$24:C$33,2)</f>
        <v>0</v>
      </c>
      <c r="Q232" s="42">
        <f t="shared" ca="1" si="31"/>
        <v>0.48931112433163171</v>
      </c>
      <c r="R232" s="42">
        <f ca="1">ROUND(_xlfn.NORM.INV(Q232,'Inputs and Outputs'!C$17,'Inputs and Outputs'!C$18),0)</f>
        <v>103</v>
      </c>
      <c r="S232" s="42">
        <v>103</v>
      </c>
      <c r="T232" s="42">
        <f t="shared" ca="1" si="32"/>
        <v>103</v>
      </c>
      <c r="U232" s="42">
        <f ca="1">IF(T232&gt;'Inputs and Outputs'!C$7,T232-'Inputs and Outputs'!C$7,0)</f>
        <v>3</v>
      </c>
      <c r="V232" s="43">
        <f ca="1">(T232*'Inputs and Outputs'!C$8)-(U232*'Inputs and Outputs'!C$9)</f>
        <v>4045</v>
      </c>
      <c r="Y232" s="44">
        <v>231</v>
      </c>
      <c r="Z232" s="42" t="s">
        <v>29</v>
      </c>
      <c r="AA232" s="42">
        <f t="shared" ca="1" si="33"/>
        <v>0.17926970898810091</v>
      </c>
      <c r="AB232" s="42">
        <f ca="1">VLOOKUP(AA232,'Inputs and Outputs'!B$24:C$33,2,TRUE)</f>
        <v>1</v>
      </c>
      <c r="AC232" s="42">
        <f t="shared" ca="1" si="34"/>
        <v>0.55657000385735289</v>
      </c>
      <c r="AD232" s="42">
        <f ca="1">ROUND(_xlfn.NORM.INV(AC232,'Inputs and Outputs'!C$19,'Inputs and Outputs'!C$20),0)</f>
        <v>106</v>
      </c>
      <c r="AE232" s="42">
        <v>103</v>
      </c>
      <c r="AF232" s="42">
        <f t="shared" ca="1" si="35"/>
        <v>103</v>
      </c>
      <c r="AG232" s="42">
        <f ca="1">IF(AF232&gt;'Inputs and Outputs'!C$7,AF232-'Inputs and Outputs'!C$7,0)</f>
        <v>3</v>
      </c>
      <c r="AH232" s="43">
        <f ca="1">(AF232*'Inputs and Outputs'!C$8)-(AG232*'Inputs and Outputs'!C$10)</f>
        <v>3520</v>
      </c>
    </row>
    <row r="233" spans="1:34" x14ac:dyDescent="0.35">
      <c r="A233" s="44">
        <v>232</v>
      </c>
      <c r="B233" s="42" t="s">
        <v>24</v>
      </c>
      <c r="C233" s="42">
        <f t="shared" ca="1" si="27"/>
        <v>5.8435181636564693E-3</v>
      </c>
      <c r="D233" s="42">
        <f ca="1">VLOOKUP(C233,'Inputs and Outputs'!B$24:C$33,2,TRUE)</f>
        <v>0</v>
      </c>
      <c r="E233" s="42">
        <f t="shared" ca="1" si="28"/>
        <v>0.74706379275294876</v>
      </c>
      <c r="F233" s="42">
        <f ca="1">ROUND(_xlfn.NORM.INV(E233,'Inputs and Outputs'!C$15,'Inputs and Outputs'!C$16),0)</f>
        <v>105</v>
      </c>
      <c r="G233" s="42">
        <v>103</v>
      </c>
      <c r="H233" s="42">
        <f t="shared" ca="1" si="29"/>
        <v>103</v>
      </c>
      <c r="I233" s="42">
        <f ca="1">IF(H233&gt;'Inputs and Outputs'!C$7,H233-'Inputs and Outputs'!C$7,0)</f>
        <v>3</v>
      </c>
      <c r="J233" s="43">
        <f ca="1">(H233*'Inputs and Outputs'!C$8)-(I233*'Inputs and Outputs'!C$9)</f>
        <v>4045</v>
      </c>
      <c r="M233" s="44">
        <v>232</v>
      </c>
      <c r="N233" s="42" t="s">
        <v>26</v>
      </c>
      <c r="O233" s="42">
        <f t="shared" ca="1" si="30"/>
        <v>0.83662587650567988</v>
      </c>
      <c r="P233" s="42">
        <f ca="1">VLOOKUP(O233,'Inputs and Outputs'!B$24:C$33,2)</f>
        <v>4</v>
      </c>
      <c r="Q233" s="42">
        <f t="shared" ca="1" si="31"/>
        <v>0.45807763880908514</v>
      </c>
      <c r="R233" s="42">
        <f ca="1">ROUND(_xlfn.NORM.INV(Q233,'Inputs and Outputs'!C$17,'Inputs and Outputs'!C$18),0)</f>
        <v>102</v>
      </c>
      <c r="S233" s="42">
        <v>103</v>
      </c>
      <c r="T233" s="42">
        <f t="shared" ca="1" si="32"/>
        <v>102</v>
      </c>
      <c r="U233" s="42">
        <f ca="1">IF(T233&gt;'Inputs and Outputs'!C$7,T233-'Inputs and Outputs'!C$7,0)</f>
        <v>2</v>
      </c>
      <c r="V233" s="43">
        <f ca="1">(T233*'Inputs and Outputs'!C$8)-(U233*'Inputs and Outputs'!C$9)</f>
        <v>4030</v>
      </c>
      <c r="Y233" s="44">
        <v>232</v>
      </c>
      <c r="Z233" s="42" t="s">
        <v>29</v>
      </c>
      <c r="AA233" s="42">
        <f t="shared" ca="1" si="33"/>
        <v>0.73507127617497736</v>
      </c>
      <c r="AB233" s="42">
        <f ca="1">VLOOKUP(AA233,'Inputs and Outputs'!B$24:C$33,2,TRUE)</f>
        <v>3</v>
      </c>
      <c r="AC233" s="42">
        <f t="shared" ca="1" si="34"/>
        <v>0.56615720925424939</v>
      </c>
      <c r="AD233" s="42">
        <f ca="1">ROUND(_xlfn.NORM.INV(AC233,'Inputs and Outputs'!C$19,'Inputs and Outputs'!C$20),0)</f>
        <v>106</v>
      </c>
      <c r="AE233" s="42">
        <v>103</v>
      </c>
      <c r="AF233" s="42">
        <f t="shared" ca="1" si="35"/>
        <v>103</v>
      </c>
      <c r="AG233" s="42">
        <f ca="1">IF(AF233&gt;'Inputs and Outputs'!C$7,AF233-'Inputs and Outputs'!C$7,0)</f>
        <v>3</v>
      </c>
      <c r="AH233" s="43">
        <f ca="1">(AF233*'Inputs and Outputs'!C$8)-(AG233*'Inputs and Outputs'!C$10)</f>
        <v>3520</v>
      </c>
    </row>
    <row r="234" spans="1:34" x14ac:dyDescent="0.35">
      <c r="A234" s="44">
        <v>233</v>
      </c>
      <c r="B234" s="42" t="s">
        <v>24</v>
      </c>
      <c r="C234" s="42">
        <f t="shared" ca="1" si="27"/>
        <v>0.47550278732150031</v>
      </c>
      <c r="D234" s="42">
        <f ca="1">VLOOKUP(C234,'Inputs and Outputs'!B$24:C$33,2,TRUE)</f>
        <v>2</v>
      </c>
      <c r="E234" s="42">
        <f t="shared" ca="1" si="28"/>
        <v>0.71808229123639622</v>
      </c>
      <c r="F234" s="42">
        <f ca="1">ROUND(_xlfn.NORM.INV(E234,'Inputs and Outputs'!C$15,'Inputs and Outputs'!C$16),0)</f>
        <v>104</v>
      </c>
      <c r="G234" s="42">
        <v>103</v>
      </c>
      <c r="H234" s="42">
        <f t="shared" ca="1" si="29"/>
        <v>103</v>
      </c>
      <c r="I234" s="42">
        <f ca="1">IF(H234&gt;'Inputs and Outputs'!C$7,H234-'Inputs and Outputs'!C$7,0)</f>
        <v>3</v>
      </c>
      <c r="J234" s="43">
        <f ca="1">(H234*'Inputs and Outputs'!C$8)-(I234*'Inputs and Outputs'!C$9)</f>
        <v>4045</v>
      </c>
      <c r="M234" s="44">
        <v>233</v>
      </c>
      <c r="N234" s="42" t="s">
        <v>26</v>
      </c>
      <c r="O234" s="42">
        <f t="shared" ca="1" si="30"/>
        <v>0.2941094619740301</v>
      </c>
      <c r="P234" s="42">
        <f ca="1">VLOOKUP(O234,'Inputs and Outputs'!B$24:C$33,2)</f>
        <v>1</v>
      </c>
      <c r="Q234" s="42">
        <f t="shared" ca="1" si="31"/>
        <v>0.38528276353509516</v>
      </c>
      <c r="R234" s="42">
        <f ca="1">ROUND(_xlfn.NORM.INV(Q234,'Inputs and Outputs'!C$17,'Inputs and Outputs'!C$18),0)</f>
        <v>102</v>
      </c>
      <c r="S234" s="42">
        <v>103</v>
      </c>
      <c r="T234" s="42">
        <f t="shared" ca="1" si="32"/>
        <v>102</v>
      </c>
      <c r="U234" s="42">
        <f ca="1">IF(T234&gt;'Inputs and Outputs'!C$7,T234-'Inputs and Outputs'!C$7,0)</f>
        <v>2</v>
      </c>
      <c r="V234" s="43">
        <f ca="1">(T234*'Inputs and Outputs'!C$8)-(U234*'Inputs and Outputs'!C$9)</f>
        <v>4030</v>
      </c>
      <c r="Y234" s="44">
        <v>233</v>
      </c>
      <c r="Z234" s="42" t="s">
        <v>29</v>
      </c>
      <c r="AA234" s="42">
        <f t="shared" ca="1" si="33"/>
        <v>0.92730650771828316</v>
      </c>
      <c r="AB234" s="42">
        <f ca="1">VLOOKUP(AA234,'Inputs and Outputs'!B$24:C$33,2,TRUE)</f>
        <v>5</v>
      </c>
      <c r="AC234" s="42">
        <f t="shared" ca="1" si="34"/>
        <v>0.80215764105345089</v>
      </c>
      <c r="AD234" s="42">
        <f ca="1">ROUND(_xlfn.NORM.INV(AC234,'Inputs and Outputs'!C$19,'Inputs and Outputs'!C$20),0)</f>
        <v>109</v>
      </c>
      <c r="AE234" s="42">
        <v>103</v>
      </c>
      <c r="AF234" s="42">
        <f t="shared" ca="1" si="35"/>
        <v>103</v>
      </c>
      <c r="AG234" s="42">
        <f ca="1">IF(AF234&gt;'Inputs and Outputs'!C$7,AF234-'Inputs and Outputs'!C$7,0)</f>
        <v>3</v>
      </c>
      <c r="AH234" s="43">
        <f ca="1">(AF234*'Inputs and Outputs'!C$8)-(AG234*'Inputs and Outputs'!C$10)</f>
        <v>3520</v>
      </c>
    </row>
    <row r="235" spans="1:34" x14ac:dyDescent="0.35">
      <c r="A235" s="44">
        <v>234</v>
      </c>
      <c r="B235" s="42" t="s">
        <v>24</v>
      </c>
      <c r="C235" s="42">
        <f t="shared" ca="1" si="27"/>
        <v>0.42935316783197863</v>
      </c>
      <c r="D235" s="42">
        <f ca="1">VLOOKUP(C235,'Inputs and Outputs'!B$24:C$33,2,TRUE)</f>
        <v>2</v>
      </c>
      <c r="E235" s="42">
        <f t="shared" ca="1" si="28"/>
        <v>0.54285811667783757</v>
      </c>
      <c r="F235" s="42">
        <f ca="1">ROUND(_xlfn.NORM.INV(E235,'Inputs and Outputs'!C$15,'Inputs and Outputs'!C$16),0)</f>
        <v>102</v>
      </c>
      <c r="G235" s="42">
        <v>103</v>
      </c>
      <c r="H235" s="42">
        <f t="shared" ca="1" si="29"/>
        <v>102</v>
      </c>
      <c r="I235" s="42">
        <f ca="1">IF(H235&gt;'Inputs and Outputs'!C$7,H235-'Inputs and Outputs'!C$7,0)</f>
        <v>2</v>
      </c>
      <c r="J235" s="43">
        <f ca="1">(H235*'Inputs and Outputs'!C$8)-(I235*'Inputs and Outputs'!C$9)</f>
        <v>4030</v>
      </c>
      <c r="M235" s="44">
        <v>234</v>
      </c>
      <c r="N235" s="42" t="s">
        <v>26</v>
      </c>
      <c r="O235" s="42">
        <f t="shared" ca="1" si="30"/>
        <v>0.36245457537681847</v>
      </c>
      <c r="P235" s="42">
        <f ca="1">VLOOKUP(O235,'Inputs and Outputs'!B$24:C$33,2)</f>
        <v>1</v>
      </c>
      <c r="Q235" s="42">
        <f t="shared" ca="1" si="31"/>
        <v>0.19265018563189673</v>
      </c>
      <c r="R235" s="42">
        <f ca="1">ROUND(_xlfn.NORM.INV(Q235,'Inputs and Outputs'!C$17,'Inputs and Outputs'!C$18),0)</f>
        <v>99</v>
      </c>
      <c r="S235" s="42">
        <v>103</v>
      </c>
      <c r="T235" s="42">
        <f t="shared" ca="1" si="32"/>
        <v>99</v>
      </c>
      <c r="U235" s="42">
        <f ca="1">IF(T235&gt;'Inputs and Outputs'!C$7,T235-'Inputs and Outputs'!C$7,0)</f>
        <v>0</v>
      </c>
      <c r="V235" s="43">
        <f ca="1">(T235*'Inputs and Outputs'!C$8)-(U235*'Inputs and Outputs'!C$9)</f>
        <v>3960</v>
      </c>
      <c r="Y235" s="44">
        <v>234</v>
      </c>
      <c r="Z235" s="42" t="s">
        <v>29</v>
      </c>
      <c r="AA235" s="42">
        <f t="shared" ca="1" si="33"/>
        <v>0.88522763772306789</v>
      </c>
      <c r="AB235" s="42">
        <f ca="1">VLOOKUP(AA235,'Inputs and Outputs'!B$24:C$33,2,TRUE)</f>
        <v>5</v>
      </c>
      <c r="AC235" s="42">
        <f t="shared" ca="1" si="34"/>
        <v>4.0599625494199265E-2</v>
      </c>
      <c r="AD235" s="42">
        <f ca="1">ROUND(_xlfn.NORM.INV(AC235,'Inputs and Outputs'!C$19,'Inputs and Outputs'!C$20),0)</f>
        <v>96</v>
      </c>
      <c r="AE235" s="42">
        <v>103</v>
      </c>
      <c r="AF235" s="42">
        <f t="shared" ca="1" si="35"/>
        <v>96</v>
      </c>
      <c r="AG235" s="42">
        <f ca="1">IF(AF235&gt;'Inputs and Outputs'!C$7,AF235-'Inputs and Outputs'!C$7,0)</f>
        <v>0</v>
      </c>
      <c r="AH235" s="43">
        <f ca="1">(AF235*'Inputs and Outputs'!C$8)-(AG235*'Inputs and Outputs'!C$10)</f>
        <v>3840</v>
      </c>
    </row>
    <row r="236" spans="1:34" x14ac:dyDescent="0.35">
      <c r="A236" s="44">
        <v>235</v>
      </c>
      <c r="B236" s="42" t="s">
        <v>24</v>
      </c>
      <c r="C236" s="42">
        <f t="shared" ca="1" si="27"/>
        <v>0.32606285158051129</v>
      </c>
      <c r="D236" s="42">
        <f ca="1">VLOOKUP(C236,'Inputs and Outputs'!B$24:C$33,2,TRUE)</f>
        <v>1</v>
      </c>
      <c r="E236" s="42">
        <f t="shared" ca="1" si="28"/>
        <v>0.765392879656275</v>
      </c>
      <c r="F236" s="42">
        <f ca="1">ROUND(_xlfn.NORM.INV(E236,'Inputs and Outputs'!C$15,'Inputs and Outputs'!C$16),0)</f>
        <v>105</v>
      </c>
      <c r="G236" s="42">
        <v>103</v>
      </c>
      <c r="H236" s="42">
        <f t="shared" ca="1" si="29"/>
        <v>103</v>
      </c>
      <c r="I236" s="42">
        <f ca="1">IF(H236&gt;'Inputs and Outputs'!C$7,H236-'Inputs and Outputs'!C$7,0)</f>
        <v>3</v>
      </c>
      <c r="J236" s="43">
        <f ca="1">(H236*'Inputs and Outputs'!C$8)-(I236*'Inputs and Outputs'!C$9)</f>
        <v>4045</v>
      </c>
      <c r="M236" s="44">
        <v>235</v>
      </c>
      <c r="N236" s="42" t="s">
        <v>26</v>
      </c>
      <c r="O236" s="42">
        <f t="shared" ca="1" si="30"/>
        <v>0.31969444928121793</v>
      </c>
      <c r="P236" s="42">
        <f ca="1">VLOOKUP(O236,'Inputs and Outputs'!B$24:C$33,2)</f>
        <v>1</v>
      </c>
      <c r="Q236" s="42">
        <f t="shared" ca="1" si="31"/>
        <v>0.16890990991019206</v>
      </c>
      <c r="R236" s="42">
        <f ca="1">ROUND(_xlfn.NORM.INV(Q236,'Inputs and Outputs'!C$17,'Inputs and Outputs'!C$18),0)</f>
        <v>98</v>
      </c>
      <c r="S236" s="42">
        <v>103</v>
      </c>
      <c r="T236" s="42">
        <f t="shared" ca="1" si="32"/>
        <v>98</v>
      </c>
      <c r="U236" s="42">
        <f ca="1">IF(T236&gt;'Inputs and Outputs'!C$7,T236-'Inputs and Outputs'!C$7,0)</f>
        <v>0</v>
      </c>
      <c r="V236" s="43">
        <f ca="1">(T236*'Inputs and Outputs'!C$8)-(U236*'Inputs and Outputs'!C$9)</f>
        <v>3920</v>
      </c>
      <c r="Y236" s="44">
        <v>235</v>
      </c>
      <c r="Z236" s="42" t="s">
        <v>29</v>
      </c>
      <c r="AA236" s="42">
        <f t="shared" ca="1" si="33"/>
        <v>0.64314879125477176</v>
      </c>
      <c r="AB236" s="42">
        <f ca="1">VLOOKUP(AA236,'Inputs and Outputs'!B$24:C$33,2,TRUE)</f>
        <v>3</v>
      </c>
      <c r="AC236" s="42">
        <f t="shared" ca="1" si="34"/>
        <v>0.98457131469156201</v>
      </c>
      <c r="AD236" s="42">
        <f ca="1">ROUND(_xlfn.NORM.INV(AC236,'Inputs and Outputs'!C$19,'Inputs and Outputs'!C$20),0)</f>
        <v>116</v>
      </c>
      <c r="AE236" s="42">
        <v>103</v>
      </c>
      <c r="AF236" s="42">
        <f t="shared" ca="1" si="35"/>
        <v>103</v>
      </c>
      <c r="AG236" s="42">
        <f ca="1">IF(AF236&gt;'Inputs and Outputs'!C$7,AF236-'Inputs and Outputs'!C$7,0)</f>
        <v>3</v>
      </c>
      <c r="AH236" s="43">
        <f ca="1">(AF236*'Inputs and Outputs'!C$8)-(AG236*'Inputs and Outputs'!C$10)</f>
        <v>3520</v>
      </c>
    </row>
    <row r="237" spans="1:34" x14ac:dyDescent="0.35">
      <c r="A237" s="44">
        <v>236</v>
      </c>
      <c r="B237" s="42" t="s">
        <v>24</v>
      </c>
      <c r="C237" s="42">
        <f t="shared" ca="1" si="27"/>
        <v>0.28025632581246762</v>
      </c>
      <c r="D237" s="42">
        <f ca="1">VLOOKUP(C237,'Inputs and Outputs'!B$24:C$33,2,TRUE)</f>
        <v>1</v>
      </c>
      <c r="E237" s="42">
        <f t="shared" ca="1" si="28"/>
        <v>0.37377342775879718</v>
      </c>
      <c r="F237" s="42">
        <f ca="1">ROUND(_xlfn.NORM.INV(E237,'Inputs and Outputs'!C$15,'Inputs and Outputs'!C$16),0)</f>
        <v>99</v>
      </c>
      <c r="G237" s="42">
        <v>103</v>
      </c>
      <c r="H237" s="42">
        <f t="shared" ca="1" si="29"/>
        <v>99</v>
      </c>
      <c r="I237" s="42">
        <f ca="1">IF(H237&gt;'Inputs and Outputs'!C$7,H237-'Inputs and Outputs'!C$7,0)</f>
        <v>0</v>
      </c>
      <c r="J237" s="43">
        <f ca="1">(H237*'Inputs and Outputs'!C$8)-(I237*'Inputs and Outputs'!C$9)</f>
        <v>3960</v>
      </c>
      <c r="M237" s="44">
        <v>236</v>
      </c>
      <c r="N237" s="42" t="s">
        <v>26</v>
      </c>
      <c r="O237" s="42">
        <f t="shared" ca="1" si="30"/>
        <v>0.57804395004834597</v>
      </c>
      <c r="P237" s="42">
        <f ca="1">VLOOKUP(O237,'Inputs and Outputs'!B$24:C$33,2)</f>
        <v>2</v>
      </c>
      <c r="Q237" s="42">
        <f t="shared" ca="1" si="31"/>
        <v>0.68983397674331182</v>
      </c>
      <c r="R237" s="42">
        <f ca="1">ROUND(_xlfn.NORM.INV(Q237,'Inputs and Outputs'!C$17,'Inputs and Outputs'!C$18),0)</f>
        <v>105</v>
      </c>
      <c r="S237" s="42">
        <v>103</v>
      </c>
      <c r="T237" s="42">
        <f t="shared" ca="1" si="32"/>
        <v>103</v>
      </c>
      <c r="U237" s="42">
        <f ca="1">IF(T237&gt;'Inputs and Outputs'!C$7,T237-'Inputs and Outputs'!C$7,0)</f>
        <v>3</v>
      </c>
      <c r="V237" s="43">
        <f ca="1">(T237*'Inputs and Outputs'!C$8)-(U237*'Inputs and Outputs'!C$9)</f>
        <v>4045</v>
      </c>
      <c r="Y237" s="44">
        <v>236</v>
      </c>
      <c r="Z237" s="42" t="s">
        <v>29</v>
      </c>
      <c r="AA237" s="42">
        <f t="shared" ca="1" si="33"/>
        <v>0.17654854177911072</v>
      </c>
      <c r="AB237" s="42">
        <f ca="1">VLOOKUP(AA237,'Inputs and Outputs'!B$24:C$33,2,TRUE)</f>
        <v>1</v>
      </c>
      <c r="AC237" s="42">
        <f t="shared" ca="1" si="34"/>
        <v>0.41965352270050538</v>
      </c>
      <c r="AD237" s="42">
        <f ca="1">ROUND(_xlfn.NORM.INV(AC237,'Inputs and Outputs'!C$19,'Inputs and Outputs'!C$20),0)</f>
        <v>104</v>
      </c>
      <c r="AE237" s="42">
        <v>103</v>
      </c>
      <c r="AF237" s="42">
        <f t="shared" ca="1" si="35"/>
        <v>103</v>
      </c>
      <c r="AG237" s="42">
        <f ca="1">IF(AF237&gt;'Inputs and Outputs'!C$7,AF237-'Inputs and Outputs'!C$7,0)</f>
        <v>3</v>
      </c>
      <c r="AH237" s="43">
        <f ca="1">(AF237*'Inputs and Outputs'!C$8)-(AG237*'Inputs and Outputs'!C$10)</f>
        <v>3520</v>
      </c>
    </row>
    <row r="238" spans="1:34" x14ac:dyDescent="0.35">
      <c r="A238" s="44">
        <v>237</v>
      </c>
      <c r="B238" s="42" t="s">
        <v>24</v>
      </c>
      <c r="C238" s="42">
        <f t="shared" ca="1" si="27"/>
        <v>0.35742233694299519</v>
      </c>
      <c r="D238" s="42">
        <f ca="1">VLOOKUP(C238,'Inputs and Outputs'!B$24:C$33,2,TRUE)</f>
        <v>1</v>
      </c>
      <c r="E238" s="42">
        <f t="shared" ca="1" si="28"/>
        <v>0.41027795332844408</v>
      </c>
      <c r="F238" s="42">
        <f ca="1">ROUND(_xlfn.NORM.INV(E238,'Inputs and Outputs'!C$15,'Inputs and Outputs'!C$16),0)</f>
        <v>100</v>
      </c>
      <c r="G238" s="42">
        <v>103</v>
      </c>
      <c r="H238" s="42">
        <f t="shared" ca="1" si="29"/>
        <v>100</v>
      </c>
      <c r="I238" s="42">
        <f ca="1">IF(H238&gt;'Inputs and Outputs'!C$7,H238-'Inputs and Outputs'!C$7,0)</f>
        <v>0</v>
      </c>
      <c r="J238" s="43">
        <f ca="1">(H238*'Inputs and Outputs'!C$8)-(I238*'Inputs and Outputs'!C$9)</f>
        <v>4000</v>
      </c>
      <c r="M238" s="44">
        <v>237</v>
      </c>
      <c r="N238" s="42" t="s">
        <v>26</v>
      </c>
      <c r="O238" s="42">
        <f t="shared" ca="1" si="30"/>
        <v>0.61934749252993715</v>
      </c>
      <c r="P238" s="42">
        <f ca="1">VLOOKUP(O238,'Inputs and Outputs'!B$24:C$33,2)</f>
        <v>3</v>
      </c>
      <c r="Q238" s="42">
        <f t="shared" ca="1" si="31"/>
        <v>0.21407583175594602</v>
      </c>
      <c r="R238" s="42">
        <f ca="1">ROUND(_xlfn.NORM.INV(Q238,'Inputs and Outputs'!C$17,'Inputs and Outputs'!C$18),0)</f>
        <v>99</v>
      </c>
      <c r="S238" s="42">
        <v>103</v>
      </c>
      <c r="T238" s="42">
        <f t="shared" ca="1" si="32"/>
        <v>99</v>
      </c>
      <c r="U238" s="42">
        <f ca="1">IF(T238&gt;'Inputs and Outputs'!C$7,T238-'Inputs and Outputs'!C$7,0)</f>
        <v>0</v>
      </c>
      <c r="V238" s="43">
        <f ca="1">(T238*'Inputs and Outputs'!C$8)-(U238*'Inputs and Outputs'!C$9)</f>
        <v>3960</v>
      </c>
      <c r="Y238" s="44">
        <v>237</v>
      </c>
      <c r="Z238" s="42" t="s">
        <v>29</v>
      </c>
      <c r="AA238" s="42">
        <f t="shared" ca="1" si="33"/>
        <v>0.43360945443096777</v>
      </c>
      <c r="AB238" s="42">
        <f ca="1">VLOOKUP(AA238,'Inputs and Outputs'!B$24:C$33,2,TRUE)</f>
        <v>2</v>
      </c>
      <c r="AC238" s="42">
        <f t="shared" ca="1" si="34"/>
        <v>0.81600720645103164</v>
      </c>
      <c r="AD238" s="42">
        <f ca="1">ROUND(_xlfn.NORM.INV(AC238,'Inputs and Outputs'!C$19,'Inputs and Outputs'!C$20),0)</f>
        <v>110</v>
      </c>
      <c r="AE238" s="42">
        <v>103</v>
      </c>
      <c r="AF238" s="42">
        <f t="shared" ca="1" si="35"/>
        <v>103</v>
      </c>
      <c r="AG238" s="42">
        <f ca="1">IF(AF238&gt;'Inputs and Outputs'!C$7,AF238-'Inputs and Outputs'!C$7,0)</f>
        <v>3</v>
      </c>
      <c r="AH238" s="43">
        <f ca="1">(AF238*'Inputs and Outputs'!C$8)-(AG238*'Inputs and Outputs'!C$10)</f>
        <v>3520</v>
      </c>
    </row>
    <row r="239" spans="1:34" x14ac:dyDescent="0.35">
      <c r="A239" s="44">
        <v>238</v>
      </c>
      <c r="B239" s="42" t="s">
        <v>24</v>
      </c>
      <c r="C239" s="42">
        <f t="shared" ca="1" si="27"/>
        <v>0.72198924461298963</v>
      </c>
      <c r="D239" s="42">
        <f ca="1">VLOOKUP(C239,'Inputs and Outputs'!B$24:C$33,2,TRUE)</f>
        <v>3</v>
      </c>
      <c r="E239" s="42">
        <f t="shared" ca="1" si="28"/>
        <v>0.39395014887823221</v>
      </c>
      <c r="F239" s="42">
        <f ca="1">ROUND(_xlfn.NORM.INV(E239,'Inputs and Outputs'!C$15,'Inputs and Outputs'!C$16),0)</f>
        <v>99</v>
      </c>
      <c r="G239" s="42">
        <v>103</v>
      </c>
      <c r="H239" s="42">
        <f t="shared" ca="1" si="29"/>
        <v>99</v>
      </c>
      <c r="I239" s="42">
        <f ca="1">IF(H239&gt;'Inputs and Outputs'!C$7,H239-'Inputs and Outputs'!C$7,0)</f>
        <v>0</v>
      </c>
      <c r="J239" s="43">
        <f ca="1">(H239*'Inputs and Outputs'!C$8)-(I239*'Inputs and Outputs'!C$9)</f>
        <v>3960</v>
      </c>
      <c r="M239" s="44">
        <v>238</v>
      </c>
      <c r="N239" s="42" t="s">
        <v>26</v>
      </c>
      <c r="O239" s="42">
        <f t="shared" ca="1" si="30"/>
        <v>0.89354300671231124</v>
      </c>
      <c r="P239" s="42">
        <f ca="1">VLOOKUP(O239,'Inputs and Outputs'!B$24:C$33,2)</f>
        <v>5</v>
      </c>
      <c r="Q239" s="42">
        <f t="shared" ca="1" si="31"/>
        <v>0.40517609171516078</v>
      </c>
      <c r="R239" s="42">
        <f ca="1">ROUND(_xlfn.NORM.INV(Q239,'Inputs and Outputs'!C$17,'Inputs and Outputs'!C$18),0)</f>
        <v>102</v>
      </c>
      <c r="S239" s="42">
        <v>103</v>
      </c>
      <c r="T239" s="42">
        <f t="shared" ca="1" si="32"/>
        <v>102</v>
      </c>
      <c r="U239" s="42">
        <f ca="1">IF(T239&gt;'Inputs and Outputs'!C$7,T239-'Inputs and Outputs'!C$7,0)</f>
        <v>2</v>
      </c>
      <c r="V239" s="43">
        <f ca="1">(T239*'Inputs and Outputs'!C$8)-(U239*'Inputs and Outputs'!C$9)</f>
        <v>4030</v>
      </c>
      <c r="Y239" s="44">
        <v>238</v>
      </c>
      <c r="Z239" s="42" t="s">
        <v>29</v>
      </c>
      <c r="AA239" s="42">
        <f t="shared" ca="1" si="33"/>
        <v>2.3751598763441018E-2</v>
      </c>
      <c r="AB239" s="42">
        <f ca="1">VLOOKUP(AA239,'Inputs and Outputs'!B$24:C$33,2,TRUE)</f>
        <v>0</v>
      </c>
      <c r="AC239" s="42">
        <f t="shared" ca="1" si="34"/>
        <v>0.75585185613315187</v>
      </c>
      <c r="AD239" s="42">
        <f ca="1">ROUND(_xlfn.NORM.INV(AC239,'Inputs and Outputs'!C$19,'Inputs and Outputs'!C$20),0)</f>
        <v>108</v>
      </c>
      <c r="AE239" s="42">
        <v>103</v>
      </c>
      <c r="AF239" s="42">
        <f t="shared" ca="1" si="35"/>
        <v>103</v>
      </c>
      <c r="AG239" s="42">
        <f ca="1">IF(AF239&gt;'Inputs and Outputs'!C$7,AF239-'Inputs and Outputs'!C$7,0)</f>
        <v>3</v>
      </c>
      <c r="AH239" s="43">
        <f ca="1">(AF239*'Inputs and Outputs'!C$8)-(AG239*'Inputs and Outputs'!C$10)</f>
        <v>3520</v>
      </c>
    </row>
    <row r="240" spans="1:34" x14ac:dyDescent="0.35">
      <c r="A240" s="44">
        <v>239</v>
      </c>
      <c r="B240" s="42" t="s">
        <v>24</v>
      </c>
      <c r="C240" s="42">
        <f t="shared" ca="1" si="27"/>
        <v>0.72980466574275282</v>
      </c>
      <c r="D240" s="42">
        <f ca="1">VLOOKUP(C240,'Inputs and Outputs'!B$24:C$33,2,TRUE)</f>
        <v>3</v>
      </c>
      <c r="E240" s="42">
        <f t="shared" ca="1" si="28"/>
        <v>0.57183244553755219</v>
      </c>
      <c r="F240" s="42">
        <f ca="1">ROUND(_xlfn.NORM.INV(E240,'Inputs and Outputs'!C$15,'Inputs and Outputs'!C$16),0)</f>
        <v>102</v>
      </c>
      <c r="G240" s="42">
        <v>103</v>
      </c>
      <c r="H240" s="42">
        <f t="shared" ca="1" si="29"/>
        <v>102</v>
      </c>
      <c r="I240" s="42">
        <f ca="1">IF(H240&gt;'Inputs and Outputs'!C$7,H240-'Inputs and Outputs'!C$7,0)</f>
        <v>2</v>
      </c>
      <c r="J240" s="43">
        <f ca="1">(H240*'Inputs and Outputs'!C$8)-(I240*'Inputs and Outputs'!C$9)</f>
        <v>4030</v>
      </c>
      <c r="M240" s="44">
        <v>239</v>
      </c>
      <c r="N240" s="42" t="s">
        <v>26</v>
      </c>
      <c r="O240" s="42">
        <f t="shared" ca="1" si="30"/>
        <v>9.4323719648529702E-2</v>
      </c>
      <c r="P240" s="42">
        <f ca="1">VLOOKUP(O240,'Inputs and Outputs'!B$24:C$33,2)</f>
        <v>0</v>
      </c>
      <c r="Q240" s="42">
        <f t="shared" ca="1" si="31"/>
        <v>0.8507077186212626</v>
      </c>
      <c r="R240" s="42">
        <f ca="1">ROUND(_xlfn.NORM.INV(Q240,'Inputs and Outputs'!C$17,'Inputs and Outputs'!C$18),0)</f>
        <v>108</v>
      </c>
      <c r="S240" s="42">
        <v>103</v>
      </c>
      <c r="T240" s="42">
        <f t="shared" ca="1" si="32"/>
        <v>103</v>
      </c>
      <c r="U240" s="42">
        <f ca="1">IF(T240&gt;'Inputs and Outputs'!C$7,T240-'Inputs and Outputs'!C$7,0)</f>
        <v>3</v>
      </c>
      <c r="V240" s="43">
        <f ca="1">(T240*'Inputs and Outputs'!C$8)-(U240*'Inputs and Outputs'!C$9)</f>
        <v>4045</v>
      </c>
      <c r="Y240" s="44">
        <v>239</v>
      </c>
      <c r="Z240" s="42" t="s">
        <v>29</v>
      </c>
      <c r="AA240" s="42">
        <f t="shared" ca="1" si="33"/>
        <v>5.6288233199161541E-2</v>
      </c>
      <c r="AB240" s="42">
        <f ca="1">VLOOKUP(AA240,'Inputs and Outputs'!B$24:C$33,2,TRUE)</f>
        <v>0</v>
      </c>
      <c r="AC240" s="42">
        <f t="shared" ca="1" si="34"/>
        <v>0.25411315139704627</v>
      </c>
      <c r="AD240" s="42">
        <f ca="1">ROUND(_xlfn.NORM.INV(AC240,'Inputs and Outputs'!C$19,'Inputs and Outputs'!C$20),0)</f>
        <v>102</v>
      </c>
      <c r="AE240" s="42">
        <v>103</v>
      </c>
      <c r="AF240" s="42">
        <f t="shared" ca="1" si="35"/>
        <v>102</v>
      </c>
      <c r="AG240" s="42">
        <f ca="1">IF(AF240&gt;'Inputs and Outputs'!C$7,AF240-'Inputs and Outputs'!C$7,0)</f>
        <v>2</v>
      </c>
      <c r="AH240" s="43">
        <f ca="1">(AF240*'Inputs and Outputs'!C$8)-(AG240*'Inputs and Outputs'!C$10)</f>
        <v>3680</v>
      </c>
    </row>
    <row r="241" spans="1:34" x14ac:dyDescent="0.35">
      <c r="A241" s="44">
        <v>240</v>
      </c>
      <c r="B241" s="42" t="s">
        <v>24</v>
      </c>
      <c r="C241" s="42">
        <f t="shared" ca="1" si="27"/>
        <v>0.87481466739558134</v>
      </c>
      <c r="D241" s="42">
        <f ca="1">VLOOKUP(C241,'Inputs and Outputs'!B$24:C$33,2,TRUE)</f>
        <v>5</v>
      </c>
      <c r="E241" s="42">
        <f t="shared" ca="1" si="28"/>
        <v>8.9760222044789728E-2</v>
      </c>
      <c r="F241" s="42">
        <f ca="1">ROUND(_xlfn.NORM.INV(E241,'Inputs and Outputs'!C$15,'Inputs and Outputs'!C$16),0)</f>
        <v>93</v>
      </c>
      <c r="G241" s="42">
        <v>103</v>
      </c>
      <c r="H241" s="42">
        <f t="shared" ca="1" si="29"/>
        <v>93</v>
      </c>
      <c r="I241" s="42">
        <f ca="1">IF(H241&gt;'Inputs and Outputs'!C$7,H241-'Inputs and Outputs'!C$7,0)</f>
        <v>0</v>
      </c>
      <c r="J241" s="43">
        <f ca="1">(H241*'Inputs and Outputs'!C$8)-(I241*'Inputs and Outputs'!C$9)</f>
        <v>3720</v>
      </c>
      <c r="M241" s="44">
        <v>240</v>
      </c>
      <c r="N241" s="42" t="s">
        <v>26</v>
      </c>
      <c r="O241" s="42">
        <f t="shared" ca="1" si="30"/>
        <v>0.36704029958106432</v>
      </c>
      <c r="P241" s="42">
        <f ca="1">VLOOKUP(O241,'Inputs and Outputs'!B$24:C$33,2)</f>
        <v>1</v>
      </c>
      <c r="Q241" s="42">
        <f t="shared" ca="1" si="31"/>
        <v>0.19250506389375699</v>
      </c>
      <c r="R241" s="42">
        <f ca="1">ROUND(_xlfn.NORM.INV(Q241,'Inputs and Outputs'!C$17,'Inputs and Outputs'!C$18),0)</f>
        <v>99</v>
      </c>
      <c r="S241" s="42">
        <v>103</v>
      </c>
      <c r="T241" s="42">
        <f t="shared" ca="1" si="32"/>
        <v>99</v>
      </c>
      <c r="U241" s="42">
        <f ca="1">IF(T241&gt;'Inputs and Outputs'!C$7,T241-'Inputs and Outputs'!C$7,0)</f>
        <v>0</v>
      </c>
      <c r="V241" s="43">
        <f ca="1">(T241*'Inputs and Outputs'!C$8)-(U241*'Inputs and Outputs'!C$9)</f>
        <v>3960</v>
      </c>
      <c r="Y241" s="44">
        <v>240</v>
      </c>
      <c r="Z241" s="42" t="s">
        <v>29</v>
      </c>
      <c r="AA241" s="42">
        <f t="shared" ca="1" si="33"/>
        <v>0.48922625036102341</v>
      </c>
      <c r="AB241" s="42">
        <f ca="1">VLOOKUP(AA241,'Inputs and Outputs'!B$24:C$33,2,TRUE)</f>
        <v>2</v>
      </c>
      <c r="AC241" s="42">
        <f t="shared" ca="1" si="34"/>
        <v>0.93485222314507566</v>
      </c>
      <c r="AD241" s="42">
        <f ca="1">ROUND(_xlfn.NORM.INV(AC241,'Inputs and Outputs'!C$19,'Inputs and Outputs'!C$20),0)</f>
        <v>113</v>
      </c>
      <c r="AE241" s="42">
        <v>103</v>
      </c>
      <c r="AF241" s="42">
        <f t="shared" ca="1" si="35"/>
        <v>103</v>
      </c>
      <c r="AG241" s="42">
        <f ca="1">IF(AF241&gt;'Inputs and Outputs'!C$7,AF241-'Inputs and Outputs'!C$7,0)</f>
        <v>3</v>
      </c>
      <c r="AH241" s="43">
        <f ca="1">(AF241*'Inputs and Outputs'!C$8)-(AG241*'Inputs and Outputs'!C$10)</f>
        <v>3520</v>
      </c>
    </row>
    <row r="242" spans="1:34" x14ac:dyDescent="0.35">
      <c r="A242" s="44">
        <v>241</v>
      </c>
      <c r="B242" s="42" t="s">
        <v>24</v>
      </c>
      <c r="C242" s="42">
        <f t="shared" ca="1" si="27"/>
        <v>0.6155901766763815</v>
      </c>
      <c r="D242" s="42">
        <f ca="1">VLOOKUP(C242,'Inputs and Outputs'!B$24:C$33,2,TRUE)</f>
        <v>3</v>
      </c>
      <c r="E242" s="42">
        <f t="shared" ca="1" si="28"/>
        <v>0.87497963430351644</v>
      </c>
      <c r="F242" s="42">
        <f ca="1">ROUND(_xlfn.NORM.INV(E242,'Inputs and Outputs'!C$15,'Inputs and Outputs'!C$16),0)</f>
        <v>108</v>
      </c>
      <c r="G242" s="42">
        <v>103</v>
      </c>
      <c r="H242" s="42">
        <f t="shared" ca="1" si="29"/>
        <v>103</v>
      </c>
      <c r="I242" s="42">
        <f ca="1">IF(H242&gt;'Inputs and Outputs'!C$7,H242-'Inputs and Outputs'!C$7,0)</f>
        <v>3</v>
      </c>
      <c r="J242" s="43">
        <f ca="1">(H242*'Inputs and Outputs'!C$8)-(I242*'Inputs and Outputs'!C$9)</f>
        <v>4045</v>
      </c>
      <c r="M242" s="44">
        <v>241</v>
      </c>
      <c r="N242" s="42" t="s">
        <v>26</v>
      </c>
      <c r="O242" s="42">
        <f t="shared" ca="1" si="30"/>
        <v>0.36752020782986217</v>
      </c>
      <c r="P242" s="42">
        <f ca="1">VLOOKUP(O242,'Inputs and Outputs'!B$24:C$33,2)</f>
        <v>1</v>
      </c>
      <c r="Q242" s="42">
        <f t="shared" ca="1" si="31"/>
        <v>7.2803011051695288E-2</v>
      </c>
      <c r="R242" s="42">
        <f ca="1">ROUND(_xlfn.NORM.INV(Q242,'Inputs and Outputs'!C$17,'Inputs and Outputs'!C$18),0)</f>
        <v>96</v>
      </c>
      <c r="S242" s="42">
        <v>103</v>
      </c>
      <c r="T242" s="42">
        <f t="shared" ca="1" si="32"/>
        <v>96</v>
      </c>
      <c r="U242" s="42">
        <f ca="1">IF(T242&gt;'Inputs and Outputs'!C$7,T242-'Inputs and Outputs'!C$7,0)</f>
        <v>0</v>
      </c>
      <c r="V242" s="43">
        <f ca="1">(T242*'Inputs and Outputs'!C$8)-(U242*'Inputs and Outputs'!C$9)</f>
        <v>3840</v>
      </c>
      <c r="Y242" s="44">
        <v>241</v>
      </c>
      <c r="Z242" s="42" t="s">
        <v>29</v>
      </c>
      <c r="AA242" s="42">
        <f t="shared" ca="1" si="33"/>
        <v>0.41665162538701916</v>
      </c>
      <c r="AB242" s="42">
        <f ca="1">VLOOKUP(AA242,'Inputs and Outputs'!B$24:C$33,2,TRUE)</f>
        <v>2</v>
      </c>
      <c r="AC242" s="42">
        <f t="shared" ca="1" si="34"/>
        <v>0.92132418798740423</v>
      </c>
      <c r="AD242" s="42">
        <f ca="1">ROUND(_xlfn.NORM.INV(AC242,'Inputs and Outputs'!C$19,'Inputs and Outputs'!C$20),0)</f>
        <v>112</v>
      </c>
      <c r="AE242" s="42">
        <v>103</v>
      </c>
      <c r="AF242" s="42">
        <f t="shared" ca="1" si="35"/>
        <v>103</v>
      </c>
      <c r="AG242" s="42">
        <f ca="1">IF(AF242&gt;'Inputs and Outputs'!C$7,AF242-'Inputs and Outputs'!C$7,0)</f>
        <v>3</v>
      </c>
      <c r="AH242" s="43">
        <f ca="1">(AF242*'Inputs and Outputs'!C$8)-(AG242*'Inputs and Outputs'!C$10)</f>
        <v>3520</v>
      </c>
    </row>
    <row r="243" spans="1:34" x14ac:dyDescent="0.35">
      <c r="A243" s="44">
        <v>242</v>
      </c>
      <c r="B243" s="42" t="s">
        <v>24</v>
      </c>
      <c r="C243" s="42">
        <f t="shared" ca="1" si="27"/>
        <v>9.9628529707774027E-2</v>
      </c>
      <c r="D243" s="42">
        <f ca="1">VLOOKUP(C243,'Inputs and Outputs'!B$24:C$33,2,TRUE)</f>
        <v>0</v>
      </c>
      <c r="E243" s="42">
        <f t="shared" ca="1" si="28"/>
        <v>0.24800015768191341</v>
      </c>
      <c r="F243" s="42">
        <f ca="1">ROUND(_xlfn.NORM.INV(E243,'Inputs and Outputs'!C$15,'Inputs and Outputs'!C$16),0)</f>
        <v>97</v>
      </c>
      <c r="G243" s="42">
        <v>103</v>
      </c>
      <c r="H243" s="42">
        <f t="shared" ca="1" si="29"/>
        <v>97</v>
      </c>
      <c r="I243" s="42">
        <f ca="1">IF(H243&gt;'Inputs and Outputs'!C$7,H243-'Inputs and Outputs'!C$7,0)</f>
        <v>0</v>
      </c>
      <c r="J243" s="43">
        <f ca="1">(H243*'Inputs and Outputs'!C$8)-(I243*'Inputs and Outputs'!C$9)</f>
        <v>3880</v>
      </c>
      <c r="M243" s="44">
        <v>242</v>
      </c>
      <c r="N243" s="42" t="s">
        <v>26</v>
      </c>
      <c r="O243" s="42">
        <f t="shared" ca="1" si="30"/>
        <v>0.74107212733842254</v>
      </c>
      <c r="P243" s="42">
        <f ca="1">VLOOKUP(O243,'Inputs and Outputs'!B$24:C$33,2)</f>
        <v>3</v>
      </c>
      <c r="Q243" s="42">
        <f t="shared" ca="1" si="31"/>
        <v>0.36673826078917338</v>
      </c>
      <c r="R243" s="42">
        <f ca="1">ROUND(_xlfn.NORM.INV(Q243,'Inputs and Outputs'!C$17,'Inputs and Outputs'!C$18),0)</f>
        <v>101</v>
      </c>
      <c r="S243" s="42">
        <v>103</v>
      </c>
      <c r="T243" s="42">
        <f t="shared" ca="1" si="32"/>
        <v>101</v>
      </c>
      <c r="U243" s="42">
        <f ca="1">IF(T243&gt;'Inputs and Outputs'!C$7,T243-'Inputs and Outputs'!C$7,0)</f>
        <v>1</v>
      </c>
      <c r="V243" s="43">
        <f ca="1">(T243*'Inputs and Outputs'!C$8)-(U243*'Inputs and Outputs'!C$9)</f>
        <v>4015</v>
      </c>
      <c r="Y243" s="44">
        <v>242</v>
      </c>
      <c r="Z243" s="42" t="s">
        <v>29</v>
      </c>
      <c r="AA243" s="42">
        <f t="shared" ca="1" si="33"/>
        <v>0.36035542218836769</v>
      </c>
      <c r="AB243" s="42">
        <f ca="1">VLOOKUP(AA243,'Inputs and Outputs'!B$24:C$33,2,TRUE)</f>
        <v>1</v>
      </c>
      <c r="AC243" s="42">
        <f t="shared" ca="1" si="34"/>
        <v>0.94504523747576574</v>
      </c>
      <c r="AD243" s="42">
        <f ca="1">ROUND(_xlfn.NORM.INV(AC243,'Inputs and Outputs'!C$19,'Inputs and Outputs'!C$20),0)</f>
        <v>113</v>
      </c>
      <c r="AE243" s="42">
        <v>103</v>
      </c>
      <c r="AF243" s="42">
        <f t="shared" ca="1" si="35"/>
        <v>103</v>
      </c>
      <c r="AG243" s="42">
        <f ca="1">IF(AF243&gt;'Inputs and Outputs'!C$7,AF243-'Inputs and Outputs'!C$7,0)</f>
        <v>3</v>
      </c>
      <c r="AH243" s="43">
        <f ca="1">(AF243*'Inputs and Outputs'!C$8)-(AG243*'Inputs and Outputs'!C$10)</f>
        <v>3520</v>
      </c>
    </row>
    <row r="244" spans="1:34" x14ac:dyDescent="0.35">
      <c r="A244" s="44">
        <v>243</v>
      </c>
      <c r="B244" s="42" t="s">
        <v>24</v>
      </c>
      <c r="C244" s="42">
        <f t="shared" ca="1" si="27"/>
        <v>0.94212098265160193</v>
      </c>
      <c r="D244" s="42">
        <f ca="1">VLOOKUP(C244,'Inputs and Outputs'!B$24:C$33,2,TRUE)</f>
        <v>6</v>
      </c>
      <c r="E244" s="42">
        <f t="shared" ca="1" si="28"/>
        <v>0.46863076477100907</v>
      </c>
      <c r="F244" s="42">
        <f ca="1">ROUND(_xlfn.NORM.INV(E244,'Inputs and Outputs'!C$15,'Inputs and Outputs'!C$16),0)</f>
        <v>101</v>
      </c>
      <c r="G244" s="42">
        <v>103</v>
      </c>
      <c r="H244" s="42">
        <f t="shared" ca="1" si="29"/>
        <v>101</v>
      </c>
      <c r="I244" s="42">
        <f ca="1">IF(H244&gt;'Inputs and Outputs'!C$7,H244-'Inputs and Outputs'!C$7,0)</f>
        <v>1</v>
      </c>
      <c r="J244" s="43">
        <f ca="1">(H244*'Inputs and Outputs'!C$8)-(I244*'Inputs and Outputs'!C$9)</f>
        <v>4015</v>
      </c>
      <c r="M244" s="44">
        <v>243</v>
      </c>
      <c r="N244" s="42" t="s">
        <v>26</v>
      </c>
      <c r="O244" s="42">
        <f t="shared" ca="1" si="30"/>
        <v>0.43543368418277562</v>
      </c>
      <c r="P244" s="42">
        <f ca="1">VLOOKUP(O244,'Inputs and Outputs'!B$24:C$33,2)</f>
        <v>2</v>
      </c>
      <c r="Q244" s="42">
        <f t="shared" ca="1" si="31"/>
        <v>0.91720818748221744</v>
      </c>
      <c r="R244" s="42">
        <f ca="1">ROUND(_xlfn.NORM.INV(Q244,'Inputs and Outputs'!C$17,'Inputs and Outputs'!C$18),0)</f>
        <v>110</v>
      </c>
      <c r="S244" s="42">
        <v>103</v>
      </c>
      <c r="T244" s="42">
        <f t="shared" ca="1" si="32"/>
        <v>103</v>
      </c>
      <c r="U244" s="42">
        <f ca="1">IF(T244&gt;'Inputs and Outputs'!C$7,T244-'Inputs and Outputs'!C$7,0)</f>
        <v>3</v>
      </c>
      <c r="V244" s="43">
        <f ca="1">(T244*'Inputs and Outputs'!C$8)-(U244*'Inputs and Outputs'!C$9)</f>
        <v>4045</v>
      </c>
      <c r="Y244" s="44">
        <v>243</v>
      </c>
      <c r="Z244" s="42" t="s">
        <v>29</v>
      </c>
      <c r="AA244" s="42">
        <f t="shared" ca="1" si="33"/>
        <v>0.30482813195611713</v>
      </c>
      <c r="AB244" s="42">
        <f ca="1">VLOOKUP(AA244,'Inputs and Outputs'!B$24:C$33,2,TRUE)</f>
        <v>1</v>
      </c>
      <c r="AC244" s="42">
        <f t="shared" ca="1" si="34"/>
        <v>0.51372202785314225</v>
      </c>
      <c r="AD244" s="42">
        <f ca="1">ROUND(_xlfn.NORM.INV(AC244,'Inputs and Outputs'!C$19,'Inputs and Outputs'!C$20),0)</f>
        <v>105</v>
      </c>
      <c r="AE244" s="42">
        <v>103</v>
      </c>
      <c r="AF244" s="42">
        <f t="shared" ca="1" si="35"/>
        <v>103</v>
      </c>
      <c r="AG244" s="42">
        <f ca="1">IF(AF244&gt;'Inputs and Outputs'!C$7,AF244-'Inputs and Outputs'!C$7,0)</f>
        <v>3</v>
      </c>
      <c r="AH244" s="43">
        <f ca="1">(AF244*'Inputs and Outputs'!C$8)-(AG244*'Inputs and Outputs'!C$10)</f>
        <v>3520</v>
      </c>
    </row>
    <row r="245" spans="1:34" x14ac:dyDescent="0.35">
      <c r="A245" s="44">
        <v>244</v>
      </c>
      <c r="B245" s="42" t="s">
        <v>24</v>
      </c>
      <c r="C245" s="42">
        <f t="shared" ca="1" si="27"/>
        <v>0.59813207092270293</v>
      </c>
      <c r="D245" s="42">
        <f ca="1">VLOOKUP(C245,'Inputs and Outputs'!B$24:C$33,2,TRUE)</f>
        <v>2</v>
      </c>
      <c r="E245" s="42">
        <f t="shared" ca="1" si="28"/>
        <v>0.13986327733398951</v>
      </c>
      <c r="F245" s="42">
        <f ca="1">ROUND(_xlfn.NORM.INV(E245,'Inputs and Outputs'!C$15,'Inputs and Outputs'!C$16),0)</f>
        <v>95</v>
      </c>
      <c r="G245" s="42">
        <v>103</v>
      </c>
      <c r="H245" s="42">
        <f t="shared" ca="1" si="29"/>
        <v>95</v>
      </c>
      <c r="I245" s="42">
        <f ca="1">IF(H245&gt;'Inputs and Outputs'!C$7,H245-'Inputs and Outputs'!C$7,0)</f>
        <v>0</v>
      </c>
      <c r="J245" s="43">
        <f ca="1">(H245*'Inputs and Outputs'!C$8)-(I245*'Inputs and Outputs'!C$9)</f>
        <v>3800</v>
      </c>
      <c r="M245" s="44">
        <v>244</v>
      </c>
      <c r="N245" s="42" t="s">
        <v>26</v>
      </c>
      <c r="O245" s="42">
        <f t="shared" ca="1" si="30"/>
        <v>0.24491368087516763</v>
      </c>
      <c r="P245" s="42">
        <f ca="1">VLOOKUP(O245,'Inputs and Outputs'!B$24:C$33,2)</f>
        <v>1</v>
      </c>
      <c r="Q245" s="42">
        <f t="shared" ca="1" si="31"/>
        <v>0.39669804115317686</v>
      </c>
      <c r="R245" s="42">
        <f ca="1">ROUND(_xlfn.NORM.INV(Q245,'Inputs and Outputs'!C$17,'Inputs and Outputs'!C$18),0)</f>
        <v>102</v>
      </c>
      <c r="S245" s="42">
        <v>103</v>
      </c>
      <c r="T245" s="42">
        <f t="shared" ca="1" si="32"/>
        <v>102</v>
      </c>
      <c r="U245" s="42">
        <f ca="1">IF(T245&gt;'Inputs and Outputs'!C$7,T245-'Inputs and Outputs'!C$7,0)</f>
        <v>2</v>
      </c>
      <c r="V245" s="43">
        <f ca="1">(T245*'Inputs and Outputs'!C$8)-(U245*'Inputs and Outputs'!C$9)</f>
        <v>4030</v>
      </c>
      <c r="Y245" s="44">
        <v>244</v>
      </c>
      <c r="Z245" s="42" t="s">
        <v>29</v>
      </c>
      <c r="AA245" s="42">
        <f t="shared" ca="1" si="33"/>
        <v>0.90553762817849426</v>
      </c>
      <c r="AB245" s="42">
        <f ca="1">VLOOKUP(AA245,'Inputs and Outputs'!B$24:C$33,2,TRUE)</f>
        <v>5</v>
      </c>
      <c r="AC245" s="42">
        <f t="shared" ca="1" si="34"/>
        <v>0.94961262733322815</v>
      </c>
      <c r="AD245" s="42">
        <f ca="1">ROUND(_xlfn.NORM.INV(AC245,'Inputs and Outputs'!C$19,'Inputs and Outputs'!C$20),0)</f>
        <v>113</v>
      </c>
      <c r="AE245" s="42">
        <v>103</v>
      </c>
      <c r="AF245" s="42">
        <f t="shared" ca="1" si="35"/>
        <v>103</v>
      </c>
      <c r="AG245" s="42">
        <f ca="1">IF(AF245&gt;'Inputs and Outputs'!C$7,AF245-'Inputs and Outputs'!C$7,0)</f>
        <v>3</v>
      </c>
      <c r="AH245" s="43">
        <f ca="1">(AF245*'Inputs and Outputs'!C$8)-(AG245*'Inputs and Outputs'!C$10)</f>
        <v>3520</v>
      </c>
    </row>
    <row r="246" spans="1:34" x14ac:dyDescent="0.35">
      <c r="A246" s="44">
        <v>245</v>
      </c>
      <c r="B246" s="42" t="s">
        <v>24</v>
      </c>
      <c r="C246" s="42">
        <f t="shared" ca="1" si="27"/>
        <v>0.16356258527890455</v>
      </c>
      <c r="D246" s="42">
        <f ca="1">VLOOKUP(C246,'Inputs and Outputs'!B$24:C$33,2,TRUE)</f>
        <v>0</v>
      </c>
      <c r="E246" s="42">
        <f t="shared" ca="1" si="28"/>
        <v>0.77275167471183381</v>
      </c>
      <c r="F246" s="42">
        <f ca="1">ROUND(_xlfn.NORM.INV(E246,'Inputs and Outputs'!C$15,'Inputs and Outputs'!C$16),0)</f>
        <v>105</v>
      </c>
      <c r="G246" s="42">
        <v>103</v>
      </c>
      <c r="H246" s="42">
        <f t="shared" ca="1" si="29"/>
        <v>103</v>
      </c>
      <c r="I246" s="42">
        <f ca="1">IF(H246&gt;'Inputs and Outputs'!C$7,H246-'Inputs and Outputs'!C$7,0)</f>
        <v>3</v>
      </c>
      <c r="J246" s="43">
        <f ca="1">(H246*'Inputs and Outputs'!C$8)-(I246*'Inputs and Outputs'!C$9)</f>
        <v>4045</v>
      </c>
      <c r="M246" s="44">
        <v>245</v>
      </c>
      <c r="N246" s="42" t="s">
        <v>26</v>
      </c>
      <c r="O246" s="42">
        <f t="shared" ca="1" si="30"/>
        <v>0.83161453624384363</v>
      </c>
      <c r="P246" s="42">
        <f ca="1">VLOOKUP(O246,'Inputs and Outputs'!B$24:C$33,2)</f>
        <v>4</v>
      </c>
      <c r="Q246" s="42">
        <f t="shared" ca="1" si="31"/>
        <v>0.23131583149230595</v>
      </c>
      <c r="R246" s="42">
        <f ca="1">ROUND(_xlfn.NORM.INV(Q246,'Inputs and Outputs'!C$17,'Inputs and Outputs'!C$18),0)</f>
        <v>99</v>
      </c>
      <c r="S246" s="42">
        <v>103</v>
      </c>
      <c r="T246" s="42">
        <f t="shared" ca="1" si="32"/>
        <v>99</v>
      </c>
      <c r="U246" s="42">
        <f ca="1">IF(T246&gt;'Inputs and Outputs'!C$7,T246-'Inputs and Outputs'!C$7,0)</f>
        <v>0</v>
      </c>
      <c r="V246" s="43">
        <f ca="1">(T246*'Inputs and Outputs'!C$8)-(U246*'Inputs and Outputs'!C$9)</f>
        <v>3960</v>
      </c>
      <c r="Y246" s="44">
        <v>245</v>
      </c>
      <c r="Z246" s="42" t="s">
        <v>29</v>
      </c>
      <c r="AA246" s="42">
        <f t="shared" ca="1" si="33"/>
        <v>0.90824511927763707</v>
      </c>
      <c r="AB246" s="42">
        <f ca="1">VLOOKUP(AA246,'Inputs and Outputs'!B$24:C$33,2,TRUE)</f>
        <v>5</v>
      </c>
      <c r="AC246" s="42">
        <f t="shared" ca="1" si="34"/>
        <v>0.37714651021422074</v>
      </c>
      <c r="AD246" s="42">
        <f ca="1">ROUND(_xlfn.NORM.INV(AC246,'Inputs and Outputs'!C$19,'Inputs and Outputs'!C$20),0)</f>
        <v>103</v>
      </c>
      <c r="AE246" s="42">
        <v>103</v>
      </c>
      <c r="AF246" s="42">
        <f t="shared" ca="1" si="35"/>
        <v>103</v>
      </c>
      <c r="AG246" s="42">
        <f ca="1">IF(AF246&gt;'Inputs and Outputs'!C$7,AF246-'Inputs and Outputs'!C$7,0)</f>
        <v>3</v>
      </c>
      <c r="AH246" s="43">
        <f ca="1">(AF246*'Inputs and Outputs'!C$8)-(AG246*'Inputs and Outputs'!C$10)</f>
        <v>3520</v>
      </c>
    </row>
    <row r="247" spans="1:34" x14ac:dyDescent="0.35">
      <c r="A247" s="44">
        <v>246</v>
      </c>
      <c r="B247" s="42" t="s">
        <v>24</v>
      </c>
      <c r="C247" s="42">
        <f t="shared" ca="1" si="27"/>
        <v>0.98980623445346505</v>
      </c>
      <c r="D247" s="42">
        <f ca="1">VLOOKUP(C247,'Inputs and Outputs'!B$24:C$33,2,TRUE)</f>
        <v>8</v>
      </c>
      <c r="E247" s="42">
        <f t="shared" ca="1" si="28"/>
        <v>8.3291614765919508E-2</v>
      </c>
      <c r="F247" s="42">
        <f ca="1">ROUND(_xlfn.NORM.INV(E247,'Inputs and Outputs'!C$15,'Inputs and Outputs'!C$16),0)</f>
        <v>93</v>
      </c>
      <c r="G247" s="42">
        <v>103</v>
      </c>
      <c r="H247" s="42">
        <f t="shared" ca="1" si="29"/>
        <v>93</v>
      </c>
      <c r="I247" s="42">
        <f ca="1">IF(H247&gt;'Inputs and Outputs'!C$7,H247-'Inputs and Outputs'!C$7,0)</f>
        <v>0</v>
      </c>
      <c r="J247" s="43">
        <f ca="1">(H247*'Inputs and Outputs'!C$8)-(I247*'Inputs and Outputs'!C$9)</f>
        <v>3720</v>
      </c>
      <c r="M247" s="44">
        <v>246</v>
      </c>
      <c r="N247" s="42" t="s">
        <v>26</v>
      </c>
      <c r="O247" s="42">
        <f t="shared" ca="1" si="30"/>
        <v>0.11467477384042202</v>
      </c>
      <c r="P247" s="42">
        <f ca="1">VLOOKUP(O247,'Inputs and Outputs'!B$24:C$33,2)</f>
        <v>0</v>
      </c>
      <c r="Q247" s="42">
        <f t="shared" ca="1" si="31"/>
        <v>0.3747511965116147</v>
      </c>
      <c r="R247" s="42">
        <f ca="1">ROUND(_xlfn.NORM.INV(Q247,'Inputs and Outputs'!C$17,'Inputs and Outputs'!C$18),0)</f>
        <v>101</v>
      </c>
      <c r="S247" s="42">
        <v>103</v>
      </c>
      <c r="T247" s="42">
        <f t="shared" ca="1" si="32"/>
        <v>101</v>
      </c>
      <c r="U247" s="42">
        <f ca="1">IF(T247&gt;'Inputs and Outputs'!C$7,T247-'Inputs and Outputs'!C$7,0)</f>
        <v>1</v>
      </c>
      <c r="V247" s="43">
        <f ca="1">(T247*'Inputs and Outputs'!C$8)-(U247*'Inputs and Outputs'!C$9)</f>
        <v>4015</v>
      </c>
      <c r="Y247" s="44">
        <v>246</v>
      </c>
      <c r="Z247" s="42" t="s">
        <v>29</v>
      </c>
      <c r="AA247" s="42">
        <f t="shared" ca="1" si="33"/>
        <v>0.68984518603062606</v>
      </c>
      <c r="AB247" s="42">
        <f ca="1">VLOOKUP(AA247,'Inputs and Outputs'!B$24:C$33,2,TRUE)</f>
        <v>3</v>
      </c>
      <c r="AC247" s="42">
        <f t="shared" ca="1" si="34"/>
        <v>0.57221821288493147</v>
      </c>
      <c r="AD247" s="42">
        <f ca="1">ROUND(_xlfn.NORM.INV(AC247,'Inputs and Outputs'!C$19,'Inputs and Outputs'!C$20),0)</f>
        <v>106</v>
      </c>
      <c r="AE247" s="42">
        <v>103</v>
      </c>
      <c r="AF247" s="42">
        <f t="shared" ca="1" si="35"/>
        <v>103</v>
      </c>
      <c r="AG247" s="42">
        <f ca="1">IF(AF247&gt;'Inputs and Outputs'!C$7,AF247-'Inputs and Outputs'!C$7,0)</f>
        <v>3</v>
      </c>
      <c r="AH247" s="43">
        <f ca="1">(AF247*'Inputs and Outputs'!C$8)-(AG247*'Inputs and Outputs'!C$10)</f>
        <v>3520</v>
      </c>
    </row>
    <row r="248" spans="1:34" x14ac:dyDescent="0.35">
      <c r="A248" s="44">
        <v>247</v>
      </c>
      <c r="B248" s="42" t="s">
        <v>24</v>
      </c>
      <c r="C248" s="42">
        <f t="shared" ca="1" si="27"/>
        <v>0.31302431511714834</v>
      </c>
      <c r="D248" s="42">
        <f ca="1">VLOOKUP(C248,'Inputs and Outputs'!B$24:C$33,2,TRUE)</f>
        <v>1</v>
      </c>
      <c r="E248" s="42">
        <f t="shared" ca="1" si="28"/>
        <v>0.54383851156136165</v>
      </c>
      <c r="F248" s="42">
        <f ca="1">ROUND(_xlfn.NORM.INV(E248,'Inputs and Outputs'!C$15,'Inputs and Outputs'!C$16),0)</f>
        <v>102</v>
      </c>
      <c r="G248" s="42">
        <v>103</v>
      </c>
      <c r="H248" s="42">
        <f t="shared" ca="1" si="29"/>
        <v>102</v>
      </c>
      <c r="I248" s="42">
        <f ca="1">IF(H248&gt;'Inputs and Outputs'!C$7,H248-'Inputs and Outputs'!C$7,0)</f>
        <v>2</v>
      </c>
      <c r="J248" s="43">
        <f ca="1">(H248*'Inputs and Outputs'!C$8)-(I248*'Inputs and Outputs'!C$9)</f>
        <v>4030</v>
      </c>
      <c r="M248" s="44">
        <v>247</v>
      </c>
      <c r="N248" s="42" t="s">
        <v>26</v>
      </c>
      <c r="O248" s="42">
        <f t="shared" ca="1" si="30"/>
        <v>0.13913942187557149</v>
      </c>
      <c r="P248" s="42">
        <f ca="1">VLOOKUP(O248,'Inputs and Outputs'!B$24:C$33,2)</f>
        <v>0</v>
      </c>
      <c r="Q248" s="42">
        <f t="shared" ca="1" si="31"/>
        <v>7.5147418367422003E-2</v>
      </c>
      <c r="R248" s="42">
        <f ca="1">ROUND(_xlfn.NORM.INV(Q248,'Inputs and Outputs'!C$17,'Inputs and Outputs'!C$18),0)</f>
        <v>96</v>
      </c>
      <c r="S248" s="42">
        <v>103</v>
      </c>
      <c r="T248" s="42">
        <f t="shared" ca="1" si="32"/>
        <v>96</v>
      </c>
      <c r="U248" s="42">
        <f ca="1">IF(T248&gt;'Inputs and Outputs'!C$7,T248-'Inputs and Outputs'!C$7,0)</f>
        <v>0</v>
      </c>
      <c r="V248" s="43">
        <f ca="1">(T248*'Inputs and Outputs'!C$8)-(U248*'Inputs and Outputs'!C$9)</f>
        <v>3840</v>
      </c>
      <c r="Y248" s="44">
        <v>247</v>
      </c>
      <c r="Z248" s="42" t="s">
        <v>29</v>
      </c>
      <c r="AA248" s="42">
        <f t="shared" ca="1" si="33"/>
        <v>0.9213735709912152</v>
      </c>
      <c r="AB248" s="42">
        <f ca="1">VLOOKUP(AA248,'Inputs and Outputs'!B$24:C$33,2,TRUE)</f>
        <v>5</v>
      </c>
      <c r="AC248" s="42">
        <f t="shared" ca="1" si="34"/>
        <v>0.33414791549907752</v>
      </c>
      <c r="AD248" s="42">
        <f ca="1">ROUND(_xlfn.NORM.INV(AC248,'Inputs and Outputs'!C$19,'Inputs and Outputs'!C$20),0)</f>
        <v>103</v>
      </c>
      <c r="AE248" s="42">
        <v>103</v>
      </c>
      <c r="AF248" s="42">
        <f t="shared" ca="1" si="35"/>
        <v>103</v>
      </c>
      <c r="AG248" s="42">
        <f ca="1">IF(AF248&gt;'Inputs and Outputs'!C$7,AF248-'Inputs and Outputs'!C$7,0)</f>
        <v>3</v>
      </c>
      <c r="AH248" s="43">
        <f ca="1">(AF248*'Inputs and Outputs'!C$8)-(AG248*'Inputs and Outputs'!C$10)</f>
        <v>3520</v>
      </c>
    </row>
    <row r="249" spans="1:34" x14ac:dyDescent="0.35">
      <c r="A249" s="44">
        <v>248</v>
      </c>
      <c r="B249" s="42" t="s">
        <v>24</v>
      </c>
      <c r="C249" s="42">
        <f t="shared" ca="1" si="27"/>
        <v>0.65673319597261481</v>
      </c>
      <c r="D249" s="42">
        <f ca="1">VLOOKUP(C249,'Inputs and Outputs'!B$24:C$33,2,TRUE)</f>
        <v>3</v>
      </c>
      <c r="E249" s="42">
        <f t="shared" ca="1" si="28"/>
        <v>0.71276020745452173</v>
      </c>
      <c r="F249" s="42">
        <f ca="1">ROUND(_xlfn.NORM.INV(E249,'Inputs and Outputs'!C$15,'Inputs and Outputs'!C$16),0)</f>
        <v>104</v>
      </c>
      <c r="G249" s="42">
        <v>103</v>
      </c>
      <c r="H249" s="42">
        <f t="shared" ca="1" si="29"/>
        <v>103</v>
      </c>
      <c r="I249" s="42">
        <f ca="1">IF(H249&gt;'Inputs and Outputs'!C$7,H249-'Inputs and Outputs'!C$7,0)</f>
        <v>3</v>
      </c>
      <c r="J249" s="43">
        <f ca="1">(H249*'Inputs and Outputs'!C$8)-(I249*'Inputs and Outputs'!C$9)</f>
        <v>4045</v>
      </c>
      <c r="M249" s="44">
        <v>248</v>
      </c>
      <c r="N249" s="42" t="s">
        <v>26</v>
      </c>
      <c r="O249" s="42">
        <f t="shared" ca="1" si="30"/>
        <v>0.53206179894688532</v>
      </c>
      <c r="P249" s="42">
        <f ca="1">VLOOKUP(O249,'Inputs and Outputs'!B$24:C$33,2)</f>
        <v>2</v>
      </c>
      <c r="Q249" s="42">
        <f t="shared" ca="1" si="31"/>
        <v>6.4437482128695933E-2</v>
      </c>
      <c r="R249" s="42">
        <f ca="1">ROUND(_xlfn.NORM.INV(Q249,'Inputs and Outputs'!C$17,'Inputs and Outputs'!C$18),0)</f>
        <v>95</v>
      </c>
      <c r="S249" s="42">
        <v>103</v>
      </c>
      <c r="T249" s="42">
        <f t="shared" ca="1" si="32"/>
        <v>95</v>
      </c>
      <c r="U249" s="42">
        <f ca="1">IF(T249&gt;'Inputs and Outputs'!C$7,T249-'Inputs and Outputs'!C$7,0)</f>
        <v>0</v>
      </c>
      <c r="V249" s="43">
        <f ca="1">(T249*'Inputs and Outputs'!C$8)-(U249*'Inputs and Outputs'!C$9)</f>
        <v>3800</v>
      </c>
      <c r="Y249" s="44">
        <v>248</v>
      </c>
      <c r="Z249" s="42" t="s">
        <v>29</v>
      </c>
      <c r="AA249" s="42">
        <f t="shared" ca="1" si="33"/>
        <v>0.3080002349760822</v>
      </c>
      <c r="AB249" s="42">
        <f ca="1">VLOOKUP(AA249,'Inputs and Outputs'!B$24:C$33,2,TRUE)</f>
        <v>1</v>
      </c>
      <c r="AC249" s="42">
        <f t="shared" ca="1" si="34"/>
        <v>0.95306967527905373</v>
      </c>
      <c r="AD249" s="42">
        <f ca="1">ROUND(_xlfn.NORM.INV(AC249,'Inputs and Outputs'!C$19,'Inputs and Outputs'!C$20),0)</f>
        <v>113</v>
      </c>
      <c r="AE249" s="42">
        <v>103</v>
      </c>
      <c r="AF249" s="42">
        <f t="shared" ca="1" si="35"/>
        <v>103</v>
      </c>
      <c r="AG249" s="42">
        <f ca="1">IF(AF249&gt;'Inputs and Outputs'!C$7,AF249-'Inputs and Outputs'!C$7,0)</f>
        <v>3</v>
      </c>
      <c r="AH249" s="43">
        <f ca="1">(AF249*'Inputs and Outputs'!C$8)-(AG249*'Inputs and Outputs'!C$10)</f>
        <v>3520</v>
      </c>
    </row>
    <row r="250" spans="1:34" x14ac:dyDescent="0.35">
      <c r="A250" s="44">
        <v>249</v>
      </c>
      <c r="B250" s="42" t="s">
        <v>24</v>
      </c>
      <c r="C250" s="42">
        <f t="shared" ca="1" si="27"/>
        <v>2.9456069232559612E-2</v>
      </c>
      <c r="D250" s="42">
        <f ca="1">VLOOKUP(C250,'Inputs and Outputs'!B$24:C$33,2,TRUE)</f>
        <v>0</v>
      </c>
      <c r="E250" s="42">
        <f t="shared" ca="1" si="28"/>
        <v>0.4812013365449368</v>
      </c>
      <c r="F250" s="42">
        <f ca="1">ROUND(_xlfn.NORM.INV(E250,'Inputs and Outputs'!C$15,'Inputs and Outputs'!C$16),0)</f>
        <v>101</v>
      </c>
      <c r="G250" s="42">
        <v>103</v>
      </c>
      <c r="H250" s="42">
        <f t="shared" ca="1" si="29"/>
        <v>101</v>
      </c>
      <c r="I250" s="42">
        <f ca="1">IF(H250&gt;'Inputs and Outputs'!C$7,H250-'Inputs and Outputs'!C$7,0)</f>
        <v>1</v>
      </c>
      <c r="J250" s="43">
        <f ca="1">(H250*'Inputs and Outputs'!C$8)-(I250*'Inputs and Outputs'!C$9)</f>
        <v>4015</v>
      </c>
      <c r="M250" s="44">
        <v>249</v>
      </c>
      <c r="N250" s="42" t="s">
        <v>26</v>
      </c>
      <c r="O250" s="42">
        <f t="shared" ca="1" si="30"/>
        <v>0.33194259977812668</v>
      </c>
      <c r="P250" s="42">
        <f ca="1">VLOOKUP(O250,'Inputs and Outputs'!B$24:C$33,2)</f>
        <v>1</v>
      </c>
      <c r="Q250" s="42">
        <f t="shared" ca="1" si="31"/>
        <v>0.26140173360557617</v>
      </c>
      <c r="R250" s="42">
        <f ca="1">ROUND(_xlfn.NORM.INV(Q250,'Inputs and Outputs'!C$17,'Inputs and Outputs'!C$18),0)</f>
        <v>100</v>
      </c>
      <c r="S250" s="42">
        <v>103</v>
      </c>
      <c r="T250" s="42">
        <f t="shared" ca="1" si="32"/>
        <v>100</v>
      </c>
      <c r="U250" s="42">
        <f ca="1">IF(T250&gt;'Inputs and Outputs'!C$7,T250-'Inputs and Outputs'!C$7,0)</f>
        <v>0</v>
      </c>
      <c r="V250" s="43">
        <f ca="1">(T250*'Inputs and Outputs'!C$8)-(U250*'Inputs and Outputs'!C$9)</f>
        <v>4000</v>
      </c>
      <c r="Y250" s="44">
        <v>249</v>
      </c>
      <c r="Z250" s="42" t="s">
        <v>29</v>
      </c>
      <c r="AA250" s="42">
        <f t="shared" ca="1" si="33"/>
        <v>0.54210000934350377</v>
      </c>
      <c r="AB250" s="42">
        <f ca="1">VLOOKUP(AA250,'Inputs and Outputs'!B$24:C$33,2,TRUE)</f>
        <v>2</v>
      </c>
      <c r="AC250" s="42">
        <f t="shared" ca="1" si="34"/>
        <v>0.93535309832704661</v>
      </c>
      <c r="AD250" s="42">
        <f ca="1">ROUND(_xlfn.NORM.INV(AC250,'Inputs and Outputs'!C$19,'Inputs and Outputs'!C$20),0)</f>
        <v>113</v>
      </c>
      <c r="AE250" s="42">
        <v>103</v>
      </c>
      <c r="AF250" s="42">
        <f t="shared" ca="1" si="35"/>
        <v>103</v>
      </c>
      <c r="AG250" s="42">
        <f ca="1">IF(AF250&gt;'Inputs and Outputs'!C$7,AF250-'Inputs and Outputs'!C$7,0)</f>
        <v>3</v>
      </c>
      <c r="AH250" s="43">
        <f ca="1">(AF250*'Inputs and Outputs'!C$8)-(AG250*'Inputs and Outputs'!C$10)</f>
        <v>3520</v>
      </c>
    </row>
    <row r="251" spans="1:34" x14ac:dyDescent="0.35">
      <c r="A251" s="44">
        <v>250</v>
      </c>
      <c r="B251" s="42" t="s">
        <v>24</v>
      </c>
      <c r="C251" s="42">
        <f t="shared" ca="1" si="27"/>
        <v>0.17309961630549742</v>
      </c>
      <c r="D251" s="42">
        <f ca="1">VLOOKUP(C251,'Inputs and Outputs'!B$24:C$33,2,TRUE)</f>
        <v>1</v>
      </c>
      <c r="E251" s="42">
        <f t="shared" ca="1" si="28"/>
        <v>0.94515871873561341</v>
      </c>
      <c r="F251" s="42">
        <f ca="1">ROUND(_xlfn.NORM.INV(E251,'Inputs and Outputs'!C$15,'Inputs and Outputs'!C$16),0)</f>
        <v>111</v>
      </c>
      <c r="G251" s="42">
        <v>103</v>
      </c>
      <c r="H251" s="42">
        <f t="shared" ca="1" si="29"/>
        <v>103</v>
      </c>
      <c r="I251" s="42">
        <f ca="1">IF(H251&gt;'Inputs and Outputs'!C$7,H251-'Inputs and Outputs'!C$7,0)</f>
        <v>3</v>
      </c>
      <c r="J251" s="43">
        <f ca="1">(H251*'Inputs and Outputs'!C$8)-(I251*'Inputs and Outputs'!C$9)</f>
        <v>4045</v>
      </c>
      <c r="M251" s="44">
        <v>250</v>
      </c>
      <c r="N251" s="42" t="s">
        <v>26</v>
      </c>
      <c r="O251" s="42">
        <f t="shared" ca="1" si="30"/>
        <v>0.57327165984883977</v>
      </c>
      <c r="P251" s="42">
        <f ca="1">VLOOKUP(O251,'Inputs and Outputs'!B$24:C$33,2)</f>
        <v>2</v>
      </c>
      <c r="Q251" s="42">
        <f t="shared" ca="1" si="31"/>
        <v>0.86409849336471412</v>
      </c>
      <c r="R251" s="42">
        <f ca="1">ROUND(_xlfn.NORM.INV(Q251,'Inputs and Outputs'!C$17,'Inputs and Outputs'!C$18),0)</f>
        <v>108</v>
      </c>
      <c r="S251" s="42">
        <v>103</v>
      </c>
      <c r="T251" s="42">
        <f t="shared" ca="1" si="32"/>
        <v>103</v>
      </c>
      <c r="U251" s="42">
        <f ca="1">IF(T251&gt;'Inputs and Outputs'!C$7,T251-'Inputs and Outputs'!C$7,0)</f>
        <v>3</v>
      </c>
      <c r="V251" s="43">
        <f ca="1">(T251*'Inputs and Outputs'!C$8)-(U251*'Inputs and Outputs'!C$9)</f>
        <v>4045</v>
      </c>
      <c r="Y251" s="44">
        <v>250</v>
      </c>
      <c r="Z251" s="42" t="s">
        <v>29</v>
      </c>
      <c r="AA251" s="42">
        <f t="shared" ca="1" si="33"/>
        <v>0.86494440341526591</v>
      </c>
      <c r="AB251" s="42">
        <f ca="1">VLOOKUP(AA251,'Inputs and Outputs'!B$24:C$33,2,TRUE)</f>
        <v>4</v>
      </c>
      <c r="AC251" s="42">
        <f t="shared" ca="1" si="34"/>
        <v>0.17625388768598926</v>
      </c>
      <c r="AD251" s="42">
        <f ca="1">ROUND(_xlfn.NORM.INV(AC251,'Inputs and Outputs'!C$19,'Inputs and Outputs'!C$20),0)</f>
        <v>100</v>
      </c>
      <c r="AE251" s="42">
        <v>103</v>
      </c>
      <c r="AF251" s="42">
        <f t="shared" ca="1" si="35"/>
        <v>100</v>
      </c>
      <c r="AG251" s="42">
        <f ca="1">IF(AF251&gt;'Inputs and Outputs'!C$7,AF251-'Inputs and Outputs'!C$7,0)</f>
        <v>0</v>
      </c>
      <c r="AH251" s="43">
        <f ca="1">(AF251*'Inputs and Outputs'!C$8)-(AG251*'Inputs and Outputs'!C$10)</f>
        <v>4000</v>
      </c>
    </row>
    <row r="252" spans="1:34" x14ac:dyDescent="0.35">
      <c r="A252" s="44">
        <v>251</v>
      </c>
      <c r="B252" s="42" t="s">
        <v>24</v>
      </c>
      <c r="C252" s="42">
        <f t="shared" ca="1" si="27"/>
        <v>0.8154792398459455</v>
      </c>
      <c r="D252" s="42">
        <f ca="1">VLOOKUP(C252,'Inputs and Outputs'!B$24:C$33,2,TRUE)</f>
        <v>4</v>
      </c>
      <c r="E252" s="42">
        <f t="shared" ca="1" si="28"/>
        <v>0.60883876121153657</v>
      </c>
      <c r="F252" s="42">
        <f ca="1">ROUND(_xlfn.NORM.INV(E252,'Inputs and Outputs'!C$15,'Inputs and Outputs'!C$16),0)</f>
        <v>103</v>
      </c>
      <c r="G252" s="42">
        <v>103</v>
      </c>
      <c r="H252" s="42">
        <f t="shared" ca="1" si="29"/>
        <v>103</v>
      </c>
      <c r="I252" s="42">
        <f ca="1">IF(H252&gt;'Inputs and Outputs'!C$7,H252-'Inputs and Outputs'!C$7,0)</f>
        <v>3</v>
      </c>
      <c r="J252" s="43">
        <f ca="1">(H252*'Inputs and Outputs'!C$8)-(I252*'Inputs and Outputs'!C$9)</f>
        <v>4045</v>
      </c>
      <c r="M252" s="44">
        <v>251</v>
      </c>
      <c r="N252" s="42" t="s">
        <v>26</v>
      </c>
      <c r="O252" s="42">
        <f t="shared" ca="1" si="30"/>
        <v>0.97728252595566667</v>
      </c>
      <c r="P252" s="42">
        <f ca="1">VLOOKUP(O252,'Inputs and Outputs'!B$24:C$33,2)</f>
        <v>7</v>
      </c>
      <c r="Q252" s="42">
        <f t="shared" ca="1" si="31"/>
        <v>0.42866944762564785</v>
      </c>
      <c r="R252" s="42">
        <f ca="1">ROUND(_xlfn.NORM.INV(Q252,'Inputs and Outputs'!C$17,'Inputs and Outputs'!C$18),0)</f>
        <v>102</v>
      </c>
      <c r="S252" s="42">
        <v>103</v>
      </c>
      <c r="T252" s="42">
        <f t="shared" ca="1" si="32"/>
        <v>102</v>
      </c>
      <c r="U252" s="42">
        <f ca="1">IF(T252&gt;'Inputs and Outputs'!C$7,T252-'Inputs and Outputs'!C$7,0)</f>
        <v>2</v>
      </c>
      <c r="V252" s="43">
        <f ca="1">(T252*'Inputs and Outputs'!C$8)-(U252*'Inputs and Outputs'!C$9)</f>
        <v>4030</v>
      </c>
      <c r="Y252" s="44">
        <v>251</v>
      </c>
      <c r="Z252" s="42" t="s">
        <v>29</v>
      </c>
      <c r="AA252" s="42">
        <f t="shared" ca="1" si="33"/>
        <v>0.20169765510411863</v>
      </c>
      <c r="AB252" s="42">
        <f ca="1">VLOOKUP(AA252,'Inputs and Outputs'!B$24:C$33,2,TRUE)</f>
        <v>1</v>
      </c>
      <c r="AC252" s="42">
        <f t="shared" ca="1" si="34"/>
        <v>0.3042007982691044</v>
      </c>
      <c r="AD252" s="42">
        <f ca="1">ROUND(_xlfn.NORM.INV(AC252,'Inputs and Outputs'!C$19,'Inputs and Outputs'!C$20),0)</f>
        <v>102</v>
      </c>
      <c r="AE252" s="42">
        <v>103</v>
      </c>
      <c r="AF252" s="42">
        <f t="shared" ca="1" si="35"/>
        <v>102</v>
      </c>
      <c r="AG252" s="42">
        <f ca="1">IF(AF252&gt;'Inputs and Outputs'!C$7,AF252-'Inputs and Outputs'!C$7,0)</f>
        <v>2</v>
      </c>
      <c r="AH252" s="43">
        <f ca="1">(AF252*'Inputs and Outputs'!C$8)-(AG252*'Inputs and Outputs'!C$10)</f>
        <v>3680</v>
      </c>
    </row>
    <row r="253" spans="1:34" x14ac:dyDescent="0.35">
      <c r="A253" s="44">
        <v>252</v>
      </c>
      <c r="B253" s="42" t="s">
        <v>24</v>
      </c>
      <c r="C253" s="42">
        <f t="shared" ca="1" si="27"/>
        <v>0.13384298449178056</v>
      </c>
      <c r="D253" s="42">
        <f ca="1">VLOOKUP(C253,'Inputs and Outputs'!B$24:C$33,2,TRUE)</f>
        <v>0</v>
      </c>
      <c r="E253" s="42">
        <f t="shared" ca="1" si="28"/>
        <v>0.62782528550859595</v>
      </c>
      <c r="F253" s="42">
        <f ca="1">ROUND(_xlfn.NORM.INV(E253,'Inputs and Outputs'!C$15,'Inputs and Outputs'!C$16),0)</f>
        <v>103</v>
      </c>
      <c r="G253" s="42">
        <v>103</v>
      </c>
      <c r="H253" s="42">
        <f t="shared" ca="1" si="29"/>
        <v>103</v>
      </c>
      <c r="I253" s="42">
        <f ca="1">IF(H253&gt;'Inputs and Outputs'!C$7,H253-'Inputs and Outputs'!C$7,0)</f>
        <v>3</v>
      </c>
      <c r="J253" s="43">
        <f ca="1">(H253*'Inputs and Outputs'!C$8)-(I253*'Inputs and Outputs'!C$9)</f>
        <v>4045</v>
      </c>
      <c r="M253" s="44">
        <v>252</v>
      </c>
      <c r="N253" s="42" t="s">
        <v>26</v>
      </c>
      <c r="O253" s="42">
        <f t="shared" ca="1" si="30"/>
        <v>0.4650537823634362</v>
      </c>
      <c r="P253" s="42">
        <f ca="1">VLOOKUP(O253,'Inputs and Outputs'!B$24:C$33,2)</f>
        <v>2</v>
      </c>
      <c r="Q253" s="42">
        <f t="shared" ca="1" si="31"/>
        <v>0.84582182251342941</v>
      </c>
      <c r="R253" s="42">
        <f ca="1">ROUND(_xlfn.NORM.INV(Q253,'Inputs and Outputs'!C$17,'Inputs and Outputs'!C$18),0)</f>
        <v>108</v>
      </c>
      <c r="S253" s="42">
        <v>103</v>
      </c>
      <c r="T253" s="42">
        <f t="shared" ca="1" si="32"/>
        <v>103</v>
      </c>
      <c r="U253" s="42">
        <f ca="1">IF(T253&gt;'Inputs and Outputs'!C$7,T253-'Inputs and Outputs'!C$7,0)</f>
        <v>3</v>
      </c>
      <c r="V253" s="43">
        <f ca="1">(T253*'Inputs and Outputs'!C$8)-(U253*'Inputs and Outputs'!C$9)</f>
        <v>4045</v>
      </c>
      <c r="Y253" s="44">
        <v>252</v>
      </c>
      <c r="Z253" s="42" t="s">
        <v>29</v>
      </c>
      <c r="AA253" s="42">
        <f t="shared" ca="1" si="33"/>
        <v>0.40738065360681242</v>
      </c>
      <c r="AB253" s="42">
        <f ca="1">VLOOKUP(AA253,'Inputs and Outputs'!B$24:C$33,2,TRUE)</f>
        <v>2</v>
      </c>
      <c r="AC253" s="42">
        <f t="shared" ca="1" si="34"/>
        <v>0.18471813822467087</v>
      </c>
      <c r="AD253" s="42">
        <f ca="1">ROUND(_xlfn.NORM.INV(AC253,'Inputs and Outputs'!C$19,'Inputs and Outputs'!C$20),0)</f>
        <v>101</v>
      </c>
      <c r="AE253" s="42">
        <v>103</v>
      </c>
      <c r="AF253" s="42">
        <f t="shared" ca="1" si="35"/>
        <v>101</v>
      </c>
      <c r="AG253" s="42">
        <f ca="1">IF(AF253&gt;'Inputs and Outputs'!C$7,AF253-'Inputs and Outputs'!C$7,0)</f>
        <v>1</v>
      </c>
      <c r="AH253" s="43">
        <f ca="1">(AF253*'Inputs and Outputs'!C$8)-(AG253*'Inputs and Outputs'!C$10)</f>
        <v>3840</v>
      </c>
    </row>
    <row r="254" spans="1:34" x14ac:dyDescent="0.35">
      <c r="A254" s="44">
        <v>253</v>
      </c>
      <c r="B254" s="42" t="s">
        <v>24</v>
      </c>
      <c r="C254" s="42">
        <f t="shared" ca="1" si="27"/>
        <v>0.30371138167295553</v>
      </c>
      <c r="D254" s="42">
        <f ca="1">VLOOKUP(C254,'Inputs and Outputs'!B$24:C$33,2,TRUE)</f>
        <v>1</v>
      </c>
      <c r="E254" s="42">
        <f t="shared" ca="1" si="28"/>
        <v>0.71309747131788581</v>
      </c>
      <c r="F254" s="42">
        <f ca="1">ROUND(_xlfn.NORM.INV(E254,'Inputs and Outputs'!C$15,'Inputs and Outputs'!C$16),0)</f>
        <v>104</v>
      </c>
      <c r="G254" s="42">
        <v>103</v>
      </c>
      <c r="H254" s="42">
        <f t="shared" ca="1" si="29"/>
        <v>103</v>
      </c>
      <c r="I254" s="42">
        <f ca="1">IF(H254&gt;'Inputs and Outputs'!C$7,H254-'Inputs and Outputs'!C$7,0)</f>
        <v>3</v>
      </c>
      <c r="J254" s="43">
        <f ca="1">(H254*'Inputs and Outputs'!C$8)-(I254*'Inputs and Outputs'!C$9)</f>
        <v>4045</v>
      </c>
      <c r="M254" s="44">
        <v>253</v>
      </c>
      <c r="N254" s="42" t="s">
        <v>26</v>
      </c>
      <c r="O254" s="42">
        <f t="shared" ca="1" si="30"/>
        <v>0.14647393105605744</v>
      </c>
      <c r="P254" s="42">
        <f ca="1">VLOOKUP(O254,'Inputs and Outputs'!B$24:C$33,2)</f>
        <v>0</v>
      </c>
      <c r="Q254" s="42">
        <f t="shared" ca="1" si="31"/>
        <v>2.2399825652954841E-2</v>
      </c>
      <c r="R254" s="42">
        <f ca="1">ROUND(_xlfn.NORM.INV(Q254,'Inputs and Outputs'!C$17,'Inputs and Outputs'!C$18),0)</f>
        <v>93</v>
      </c>
      <c r="S254" s="42">
        <v>103</v>
      </c>
      <c r="T254" s="42">
        <f t="shared" ca="1" si="32"/>
        <v>93</v>
      </c>
      <c r="U254" s="42">
        <f ca="1">IF(T254&gt;'Inputs and Outputs'!C$7,T254-'Inputs and Outputs'!C$7,0)</f>
        <v>0</v>
      </c>
      <c r="V254" s="43">
        <f ca="1">(T254*'Inputs and Outputs'!C$8)-(U254*'Inputs and Outputs'!C$9)</f>
        <v>3720</v>
      </c>
      <c r="Y254" s="44">
        <v>253</v>
      </c>
      <c r="Z254" s="42" t="s">
        <v>29</v>
      </c>
      <c r="AA254" s="42">
        <f t="shared" ca="1" si="33"/>
        <v>3.5387838659570514E-2</v>
      </c>
      <c r="AB254" s="42">
        <f ca="1">VLOOKUP(AA254,'Inputs and Outputs'!B$24:C$33,2,TRUE)</f>
        <v>0</v>
      </c>
      <c r="AC254" s="42">
        <f t="shared" ca="1" si="34"/>
        <v>0.89809563909556878</v>
      </c>
      <c r="AD254" s="42">
        <f ca="1">ROUND(_xlfn.NORM.INV(AC254,'Inputs and Outputs'!C$19,'Inputs and Outputs'!C$20),0)</f>
        <v>111</v>
      </c>
      <c r="AE254" s="42">
        <v>103</v>
      </c>
      <c r="AF254" s="42">
        <f t="shared" ca="1" si="35"/>
        <v>103</v>
      </c>
      <c r="AG254" s="42">
        <f ca="1">IF(AF254&gt;'Inputs and Outputs'!C$7,AF254-'Inputs and Outputs'!C$7,0)</f>
        <v>3</v>
      </c>
      <c r="AH254" s="43">
        <f ca="1">(AF254*'Inputs and Outputs'!C$8)-(AG254*'Inputs and Outputs'!C$10)</f>
        <v>3520</v>
      </c>
    </row>
    <row r="255" spans="1:34" x14ac:dyDescent="0.35">
      <c r="A255" s="44">
        <v>254</v>
      </c>
      <c r="B255" s="42" t="s">
        <v>24</v>
      </c>
      <c r="C255" s="42">
        <f t="shared" ca="1" si="27"/>
        <v>0.57860074946204876</v>
      </c>
      <c r="D255" s="42">
        <f ca="1">VLOOKUP(C255,'Inputs and Outputs'!B$24:C$33,2,TRUE)</f>
        <v>2</v>
      </c>
      <c r="E255" s="42">
        <f t="shared" ca="1" si="28"/>
        <v>0.39219402041375784</v>
      </c>
      <c r="F255" s="42">
        <f ca="1">ROUND(_xlfn.NORM.INV(E255,'Inputs and Outputs'!C$15,'Inputs and Outputs'!C$16),0)</f>
        <v>99</v>
      </c>
      <c r="G255" s="42">
        <v>103</v>
      </c>
      <c r="H255" s="42">
        <f t="shared" ca="1" si="29"/>
        <v>99</v>
      </c>
      <c r="I255" s="42">
        <f ca="1">IF(H255&gt;'Inputs and Outputs'!C$7,H255-'Inputs and Outputs'!C$7,0)</f>
        <v>0</v>
      </c>
      <c r="J255" s="43">
        <f ca="1">(H255*'Inputs and Outputs'!C$8)-(I255*'Inputs and Outputs'!C$9)</f>
        <v>3960</v>
      </c>
      <c r="M255" s="44">
        <v>254</v>
      </c>
      <c r="N255" s="42" t="s">
        <v>26</v>
      </c>
      <c r="O255" s="42">
        <f t="shared" ca="1" si="30"/>
        <v>0.94785267992159539</v>
      </c>
      <c r="P255" s="42">
        <f ca="1">VLOOKUP(O255,'Inputs and Outputs'!B$24:C$33,2)</f>
        <v>6</v>
      </c>
      <c r="Q255" s="42">
        <f t="shared" ca="1" si="31"/>
        <v>0.54010423136643415</v>
      </c>
      <c r="R255" s="42">
        <f ca="1">ROUND(_xlfn.NORM.INV(Q255,'Inputs and Outputs'!C$17,'Inputs and Outputs'!C$18),0)</f>
        <v>104</v>
      </c>
      <c r="S255" s="42">
        <v>103</v>
      </c>
      <c r="T255" s="42">
        <f t="shared" ca="1" si="32"/>
        <v>103</v>
      </c>
      <c r="U255" s="42">
        <f ca="1">IF(T255&gt;'Inputs and Outputs'!C$7,T255-'Inputs and Outputs'!C$7,0)</f>
        <v>3</v>
      </c>
      <c r="V255" s="43">
        <f ca="1">(T255*'Inputs and Outputs'!C$8)-(U255*'Inputs and Outputs'!C$9)</f>
        <v>4045</v>
      </c>
      <c r="Y255" s="44">
        <v>254</v>
      </c>
      <c r="Z255" s="42" t="s">
        <v>29</v>
      </c>
      <c r="AA255" s="42">
        <f t="shared" ca="1" si="33"/>
        <v>0.30983930485676359</v>
      </c>
      <c r="AB255" s="42">
        <f ca="1">VLOOKUP(AA255,'Inputs and Outputs'!B$24:C$33,2,TRUE)</f>
        <v>1</v>
      </c>
      <c r="AC255" s="42">
        <f t="shared" ca="1" si="34"/>
        <v>0.82272097036495506</v>
      </c>
      <c r="AD255" s="42">
        <f ca="1">ROUND(_xlfn.NORM.INV(AC255,'Inputs and Outputs'!C$19,'Inputs and Outputs'!C$20),0)</f>
        <v>110</v>
      </c>
      <c r="AE255" s="42">
        <v>103</v>
      </c>
      <c r="AF255" s="42">
        <f t="shared" ca="1" si="35"/>
        <v>103</v>
      </c>
      <c r="AG255" s="42">
        <f ca="1">IF(AF255&gt;'Inputs and Outputs'!C$7,AF255-'Inputs and Outputs'!C$7,0)</f>
        <v>3</v>
      </c>
      <c r="AH255" s="43">
        <f ca="1">(AF255*'Inputs and Outputs'!C$8)-(AG255*'Inputs and Outputs'!C$10)</f>
        <v>3520</v>
      </c>
    </row>
    <row r="256" spans="1:34" x14ac:dyDescent="0.35">
      <c r="A256" s="44">
        <v>255</v>
      </c>
      <c r="B256" s="42" t="s">
        <v>24</v>
      </c>
      <c r="C256" s="42">
        <f t="shared" ca="1" si="27"/>
        <v>0.27458169926496256</v>
      </c>
      <c r="D256" s="42">
        <f ca="1">VLOOKUP(C256,'Inputs and Outputs'!B$24:C$33,2,TRUE)</f>
        <v>1</v>
      </c>
      <c r="E256" s="42">
        <f t="shared" ca="1" si="28"/>
        <v>6.3031491866985312E-2</v>
      </c>
      <c r="F256" s="42">
        <f ca="1">ROUND(_xlfn.NORM.INV(E256,'Inputs and Outputs'!C$15,'Inputs and Outputs'!C$16),0)</f>
        <v>92</v>
      </c>
      <c r="G256" s="42">
        <v>103</v>
      </c>
      <c r="H256" s="42">
        <f t="shared" ca="1" si="29"/>
        <v>92</v>
      </c>
      <c r="I256" s="42">
        <f ca="1">IF(H256&gt;'Inputs and Outputs'!C$7,H256-'Inputs and Outputs'!C$7,0)</f>
        <v>0</v>
      </c>
      <c r="J256" s="43">
        <f ca="1">(H256*'Inputs and Outputs'!C$8)-(I256*'Inputs and Outputs'!C$9)</f>
        <v>3680</v>
      </c>
      <c r="M256" s="44">
        <v>255</v>
      </c>
      <c r="N256" s="42" t="s">
        <v>26</v>
      </c>
      <c r="O256" s="42">
        <f t="shared" ca="1" si="30"/>
        <v>0.98547775076115907</v>
      </c>
      <c r="P256" s="42">
        <f ca="1">VLOOKUP(O256,'Inputs and Outputs'!B$24:C$33,2)</f>
        <v>7</v>
      </c>
      <c r="Q256" s="42">
        <f t="shared" ca="1" si="31"/>
        <v>0.91904158495777655</v>
      </c>
      <c r="R256" s="42">
        <f ca="1">ROUND(_xlfn.NORM.INV(Q256,'Inputs and Outputs'!C$17,'Inputs and Outputs'!C$18),0)</f>
        <v>110</v>
      </c>
      <c r="S256" s="42">
        <v>103</v>
      </c>
      <c r="T256" s="42">
        <f t="shared" ca="1" si="32"/>
        <v>103</v>
      </c>
      <c r="U256" s="42">
        <f ca="1">IF(T256&gt;'Inputs and Outputs'!C$7,T256-'Inputs and Outputs'!C$7,0)</f>
        <v>3</v>
      </c>
      <c r="V256" s="43">
        <f ca="1">(T256*'Inputs and Outputs'!C$8)-(U256*'Inputs and Outputs'!C$9)</f>
        <v>4045</v>
      </c>
      <c r="Y256" s="44">
        <v>255</v>
      </c>
      <c r="Z256" s="42" t="s">
        <v>29</v>
      </c>
      <c r="AA256" s="42">
        <f t="shared" ca="1" si="33"/>
        <v>0.44064416487012814</v>
      </c>
      <c r="AB256" s="42">
        <f ca="1">VLOOKUP(AA256,'Inputs and Outputs'!B$24:C$33,2,TRUE)</f>
        <v>2</v>
      </c>
      <c r="AC256" s="42">
        <f t="shared" ca="1" si="34"/>
        <v>0.90643156311830875</v>
      </c>
      <c r="AD256" s="42">
        <f ca="1">ROUND(_xlfn.NORM.INV(AC256,'Inputs and Outputs'!C$19,'Inputs and Outputs'!C$20),0)</f>
        <v>112</v>
      </c>
      <c r="AE256" s="42">
        <v>103</v>
      </c>
      <c r="AF256" s="42">
        <f t="shared" ca="1" si="35"/>
        <v>103</v>
      </c>
      <c r="AG256" s="42">
        <f ca="1">IF(AF256&gt;'Inputs and Outputs'!C$7,AF256-'Inputs and Outputs'!C$7,0)</f>
        <v>3</v>
      </c>
      <c r="AH256" s="43">
        <f ca="1">(AF256*'Inputs and Outputs'!C$8)-(AG256*'Inputs and Outputs'!C$10)</f>
        <v>3520</v>
      </c>
    </row>
    <row r="257" spans="1:34" x14ac:dyDescent="0.35">
      <c r="A257" s="44">
        <v>256</v>
      </c>
      <c r="B257" s="42" t="s">
        <v>24</v>
      </c>
      <c r="C257" s="42">
        <f t="shared" ca="1" si="27"/>
        <v>0.11450123533350653</v>
      </c>
      <c r="D257" s="42">
        <f ca="1">VLOOKUP(C257,'Inputs and Outputs'!B$24:C$33,2,TRUE)</f>
        <v>0</v>
      </c>
      <c r="E257" s="42">
        <f t="shared" ca="1" si="28"/>
        <v>0.95901554571802095</v>
      </c>
      <c r="F257" s="42">
        <f ca="1">ROUND(_xlfn.NORM.INV(E257,'Inputs and Outputs'!C$15,'Inputs and Outputs'!C$16),0)</f>
        <v>111</v>
      </c>
      <c r="G257" s="42">
        <v>103</v>
      </c>
      <c r="H257" s="42">
        <f t="shared" ca="1" si="29"/>
        <v>103</v>
      </c>
      <c r="I257" s="42">
        <f ca="1">IF(H257&gt;'Inputs and Outputs'!C$7,H257-'Inputs and Outputs'!C$7,0)</f>
        <v>3</v>
      </c>
      <c r="J257" s="43">
        <f ca="1">(H257*'Inputs and Outputs'!C$8)-(I257*'Inputs and Outputs'!C$9)</f>
        <v>4045</v>
      </c>
      <c r="M257" s="44">
        <v>256</v>
      </c>
      <c r="N257" s="42" t="s">
        <v>26</v>
      </c>
      <c r="O257" s="42">
        <f t="shared" ca="1" si="30"/>
        <v>0.86545827426055189</v>
      </c>
      <c r="P257" s="42">
        <f ca="1">VLOOKUP(O257,'Inputs and Outputs'!B$24:C$33,2)</f>
        <v>4</v>
      </c>
      <c r="Q257" s="42">
        <f t="shared" ca="1" si="31"/>
        <v>0.1186962209802499</v>
      </c>
      <c r="R257" s="42">
        <f ca="1">ROUND(_xlfn.NORM.INV(Q257,'Inputs and Outputs'!C$17,'Inputs and Outputs'!C$18),0)</f>
        <v>97</v>
      </c>
      <c r="S257" s="42">
        <v>103</v>
      </c>
      <c r="T257" s="42">
        <f t="shared" ca="1" si="32"/>
        <v>97</v>
      </c>
      <c r="U257" s="42">
        <f ca="1">IF(T257&gt;'Inputs and Outputs'!C$7,T257-'Inputs and Outputs'!C$7,0)</f>
        <v>0</v>
      </c>
      <c r="V257" s="43">
        <f ca="1">(T257*'Inputs and Outputs'!C$8)-(U257*'Inputs and Outputs'!C$9)</f>
        <v>3880</v>
      </c>
      <c r="Y257" s="44">
        <v>256</v>
      </c>
      <c r="Z257" s="42" t="s">
        <v>29</v>
      </c>
      <c r="AA257" s="42">
        <f t="shared" ca="1" si="33"/>
        <v>0.88343403485995886</v>
      </c>
      <c r="AB257" s="42">
        <f ca="1">VLOOKUP(AA257,'Inputs and Outputs'!B$24:C$33,2,TRUE)</f>
        <v>5</v>
      </c>
      <c r="AC257" s="42">
        <f t="shared" ca="1" si="34"/>
        <v>0.60637858408648682</v>
      </c>
      <c r="AD257" s="42">
        <f ca="1">ROUND(_xlfn.NORM.INV(AC257,'Inputs and Outputs'!C$19,'Inputs and Outputs'!C$20),0)</f>
        <v>106</v>
      </c>
      <c r="AE257" s="42">
        <v>103</v>
      </c>
      <c r="AF257" s="42">
        <f t="shared" ca="1" si="35"/>
        <v>103</v>
      </c>
      <c r="AG257" s="42">
        <f ca="1">IF(AF257&gt;'Inputs and Outputs'!C$7,AF257-'Inputs and Outputs'!C$7,0)</f>
        <v>3</v>
      </c>
      <c r="AH257" s="43">
        <f ca="1">(AF257*'Inputs and Outputs'!C$8)-(AG257*'Inputs and Outputs'!C$10)</f>
        <v>3520</v>
      </c>
    </row>
    <row r="258" spans="1:34" x14ac:dyDescent="0.35">
      <c r="A258" s="44">
        <v>257</v>
      </c>
      <c r="B258" s="42" t="s">
        <v>24</v>
      </c>
      <c r="C258" s="42">
        <f t="shared" ca="1" si="27"/>
        <v>0.45738639917520141</v>
      </c>
      <c r="D258" s="42">
        <f ca="1">VLOOKUP(C258,'Inputs and Outputs'!B$24:C$33,2,TRUE)</f>
        <v>2</v>
      </c>
      <c r="E258" s="42">
        <f t="shared" ca="1" si="28"/>
        <v>0.51836722846566863</v>
      </c>
      <c r="F258" s="42">
        <f ca="1">ROUND(_xlfn.NORM.INV(E258,'Inputs and Outputs'!C$15,'Inputs and Outputs'!C$16),0)</f>
        <v>101</v>
      </c>
      <c r="G258" s="42">
        <v>103</v>
      </c>
      <c r="H258" s="42">
        <f t="shared" ca="1" si="29"/>
        <v>101</v>
      </c>
      <c r="I258" s="42">
        <f ca="1">IF(H258&gt;'Inputs and Outputs'!C$7,H258-'Inputs and Outputs'!C$7,0)</f>
        <v>1</v>
      </c>
      <c r="J258" s="43">
        <f ca="1">(H258*'Inputs and Outputs'!C$8)-(I258*'Inputs and Outputs'!C$9)</f>
        <v>4015</v>
      </c>
      <c r="M258" s="44">
        <v>257</v>
      </c>
      <c r="N258" s="42" t="s">
        <v>26</v>
      </c>
      <c r="O258" s="42">
        <f t="shared" ca="1" si="30"/>
        <v>0.94224213658878597</v>
      </c>
      <c r="P258" s="42">
        <f ca="1">VLOOKUP(O258,'Inputs and Outputs'!B$24:C$33,2)</f>
        <v>6</v>
      </c>
      <c r="Q258" s="42">
        <f t="shared" ca="1" si="31"/>
        <v>0.66630925251934892</v>
      </c>
      <c r="R258" s="42">
        <f ca="1">ROUND(_xlfn.NORM.INV(Q258,'Inputs and Outputs'!C$17,'Inputs and Outputs'!C$18),0)</f>
        <v>105</v>
      </c>
      <c r="S258" s="42">
        <v>103</v>
      </c>
      <c r="T258" s="42">
        <f t="shared" ca="1" si="32"/>
        <v>103</v>
      </c>
      <c r="U258" s="42">
        <f ca="1">IF(T258&gt;'Inputs and Outputs'!C$7,T258-'Inputs and Outputs'!C$7,0)</f>
        <v>3</v>
      </c>
      <c r="V258" s="43">
        <f ca="1">(T258*'Inputs and Outputs'!C$8)-(U258*'Inputs and Outputs'!C$9)</f>
        <v>4045</v>
      </c>
      <c r="Y258" s="44">
        <v>257</v>
      </c>
      <c r="Z258" s="42" t="s">
        <v>29</v>
      </c>
      <c r="AA258" s="42">
        <f t="shared" ca="1" si="33"/>
        <v>0.29175991646152855</v>
      </c>
      <c r="AB258" s="42">
        <f ca="1">VLOOKUP(AA258,'Inputs and Outputs'!B$24:C$33,2,TRUE)</f>
        <v>1</v>
      </c>
      <c r="AC258" s="42">
        <f t="shared" ca="1" si="34"/>
        <v>0.53961265573485306</v>
      </c>
      <c r="AD258" s="42">
        <f ca="1">ROUND(_xlfn.NORM.INV(AC258,'Inputs and Outputs'!C$19,'Inputs and Outputs'!C$20),0)</f>
        <v>105</v>
      </c>
      <c r="AE258" s="42">
        <v>103</v>
      </c>
      <c r="AF258" s="42">
        <f t="shared" ca="1" si="35"/>
        <v>103</v>
      </c>
      <c r="AG258" s="42">
        <f ca="1">IF(AF258&gt;'Inputs and Outputs'!C$7,AF258-'Inputs and Outputs'!C$7,0)</f>
        <v>3</v>
      </c>
      <c r="AH258" s="43">
        <f ca="1">(AF258*'Inputs and Outputs'!C$8)-(AG258*'Inputs and Outputs'!C$10)</f>
        <v>3520</v>
      </c>
    </row>
    <row r="259" spans="1:34" x14ac:dyDescent="0.35">
      <c r="A259" s="44">
        <v>258</v>
      </c>
      <c r="B259" s="42" t="s">
        <v>24</v>
      </c>
      <c r="C259" s="42">
        <f t="shared" ref="C259:C322" ca="1" si="36">RAND()</f>
        <v>0.53600130468888763</v>
      </c>
      <c r="D259" s="42">
        <f ca="1">VLOOKUP(C259,'Inputs and Outputs'!B$24:C$33,2,TRUE)</f>
        <v>2</v>
      </c>
      <c r="E259" s="42">
        <f t="shared" ref="E259:E322" ca="1" si="37">RAND()</f>
        <v>0.99053731055967509</v>
      </c>
      <c r="F259" s="42">
        <f ca="1">ROUND(_xlfn.NORM.INV(E259,'Inputs and Outputs'!C$15,'Inputs and Outputs'!C$16),0)</f>
        <v>115</v>
      </c>
      <c r="G259" s="42">
        <v>103</v>
      </c>
      <c r="H259" s="42">
        <f t="shared" ref="H259:H322" ca="1" si="38">MIN(F259,G259)</f>
        <v>103</v>
      </c>
      <c r="I259" s="42">
        <f ca="1">IF(H259&gt;'Inputs and Outputs'!C$7,H259-'Inputs and Outputs'!C$7,0)</f>
        <v>3</v>
      </c>
      <c r="J259" s="43">
        <f ca="1">(H259*'Inputs and Outputs'!C$8)-(I259*'Inputs and Outputs'!C$9)</f>
        <v>4045</v>
      </c>
      <c r="M259" s="44">
        <v>258</v>
      </c>
      <c r="N259" s="42" t="s">
        <v>26</v>
      </c>
      <c r="O259" s="42">
        <f t="shared" ref="O259:O322" ca="1" si="39">RAND()</f>
        <v>0.78278051630949408</v>
      </c>
      <c r="P259" s="42">
        <f ca="1">VLOOKUP(O259,'Inputs and Outputs'!B$24:C$33,2)</f>
        <v>4</v>
      </c>
      <c r="Q259" s="42">
        <f t="shared" ref="Q259:Q322" ca="1" si="40">RAND()</f>
        <v>0.19136847139114799</v>
      </c>
      <c r="R259" s="42">
        <f ca="1">ROUND(_xlfn.NORM.INV(Q259,'Inputs and Outputs'!C$17,'Inputs and Outputs'!C$18),0)</f>
        <v>99</v>
      </c>
      <c r="S259" s="42">
        <v>103</v>
      </c>
      <c r="T259" s="42">
        <f t="shared" ref="T259:T322" ca="1" si="41">MIN(R259,S259)</f>
        <v>99</v>
      </c>
      <c r="U259" s="42">
        <f ca="1">IF(T259&gt;'Inputs and Outputs'!C$7,T259-'Inputs and Outputs'!C$7,0)</f>
        <v>0</v>
      </c>
      <c r="V259" s="43">
        <f ca="1">(T259*'Inputs and Outputs'!C$8)-(U259*'Inputs and Outputs'!C$9)</f>
        <v>3960</v>
      </c>
      <c r="Y259" s="44">
        <v>258</v>
      </c>
      <c r="Z259" s="42" t="s">
        <v>29</v>
      </c>
      <c r="AA259" s="42">
        <f t="shared" ref="AA259:AA322" ca="1" si="42">RAND()</f>
        <v>0.40372315967795069</v>
      </c>
      <c r="AB259" s="42">
        <f ca="1">VLOOKUP(AA259,'Inputs and Outputs'!B$24:C$33,2,TRUE)</f>
        <v>2</v>
      </c>
      <c r="AC259" s="42">
        <f t="shared" ref="AC259:AC322" ca="1" si="43">RAND()</f>
        <v>0.95457601342548937</v>
      </c>
      <c r="AD259" s="42">
        <f ca="1">ROUND(_xlfn.NORM.INV(AC259,'Inputs and Outputs'!C$19,'Inputs and Outputs'!C$20),0)</f>
        <v>113</v>
      </c>
      <c r="AE259" s="42">
        <v>103</v>
      </c>
      <c r="AF259" s="42">
        <f t="shared" ref="AF259:AF322" ca="1" si="44">MIN(AD259,AE259)</f>
        <v>103</v>
      </c>
      <c r="AG259" s="42">
        <f ca="1">IF(AF259&gt;'Inputs and Outputs'!C$7,AF259-'Inputs and Outputs'!C$7,0)</f>
        <v>3</v>
      </c>
      <c r="AH259" s="43">
        <f ca="1">(AF259*'Inputs and Outputs'!C$8)-(AG259*'Inputs and Outputs'!C$10)</f>
        <v>3520</v>
      </c>
    </row>
    <row r="260" spans="1:34" x14ac:dyDescent="0.35">
      <c r="A260" s="44">
        <v>259</v>
      </c>
      <c r="B260" s="42" t="s">
        <v>24</v>
      </c>
      <c r="C260" s="42">
        <f t="shared" ca="1" si="36"/>
        <v>9.9548253018565513E-2</v>
      </c>
      <c r="D260" s="42">
        <f ca="1">VLOOKUP(C260,'Inputs and Outputs'!B$24:C$33,2,TRUE)</f>
        <v>0</v>
      </c>
      <c r="E260" s="42">
        <f t="shared" ca="1" si="37"/>
        <v>0.46879865821100719</v>
      </c>
      <c r="F260" s="42">
        <f ca="1">ROUND(_xlfn.NORM.INV(E260,'Inputs and Outputs'!C$15,'Inputs and Outputs'!C$16),0)</f>
        <v>101</v>
      </c>
      <c r="G260" s="42">
        <v>103</v>
      </c>
      <c r="H260" s="42">
        <f t="shared" ca="1" si="38"/>
        <v>101</v>
      </c>
      <c r="I260" s="42">
        <f ca="1">IF(H260&gt;'Inputs and Outputs'!C$7,H260-'Inputs and Outputs'!C$7,0)</f>
        <v>1</v>
      </c>
      <c r="J260" s="43">
        <f ca="1">(H260*'Inputs and Outputs'!C$8)-(I260*'Inputs and Outputs'!C$9)</f>
        <v>4015</v>
      </c>
      <c r="M260" s="44">
        <v>259</v>
      </c>
      <c r="N260" s="42" t="s">
        <v>26</v>
      </c>
      <c r="O260" s="42">
        <f t="shared" ca="1" si="39"/>
        <v>0.40933723569974589</v>
      </c>
      <c r="P260" s="42">
        <f ca="1">VLOOKUP(O260,'Inputs and Outputs'!B$24:C$33,2)</f>
        <v>2</v>
      </c>
      <c r="Q260" s="42">
        <f t="shared" ca="1" si="40"/>
        <v>0.56382243541162513</v>
      </c>
      <c r="R260" s="42">
        <f ca="1">ROUND(_xlfn.NORM.INV(Q260,'Inputs and Outputs'!C$17,'Inputs and Outputs'!C$18),0)</f>
        <v>104</v>
      </c>
      <c r="S260" s="42">
        <v>103</v>
      </c>
      <c r="T260" s="42">
        <f t="shared" ca="1" si="41"/>
        <v>103</v>
      </c>
      <c r="U260" s="42">
        <f ca="1">IF(T260&gt;'Inputs and Outputs'!C$7,T260-'Inputs and Outputs'!C$7,0)</f>
        <v>3</v>
      </c>
      <c r="V260" s="43">
        <f ca="1">(T260*'Inputs and Outputs'!C$8)-(U260*'Inputs and Outputs'!C$9)</f>
        <v>4045</v>
      </c>
      <c r="Y260" s="44">
        <v>259</v>
      </c>
      <c r="Z260" s="42" t="s">
        <v>29</v>
      </c>
      <c r="AA260" s="42">
        <f t="shared" ca="1" si="42"/>
        <v>0.40172802823998577</v>
      </c>
      <c r="AB260" s="42">
        <f ca="1">VLOOKUP(AA260,'Inputs and Outputs'!B$24:C$33,2,TRUE)</f>
        <v>2</v>
      </c>
      <c r="AC260" s="42">
        <f t="shared" ca="1" si="43"/>
        <v>0.55184646866634146</v>
      </c>
      <c r="AD260" s="42">
        <f ca="1">ROUND(_xlfn.NORM.INV(AC260,'Inputs and Outputs'!C$19,'Inputs and Outputs'!C$20),0)</f>
        <v>106</v>
      </c>
      <c r="AE260" s="42">
        <v>103</v>
      </c>
      <c r="AF260" s="42">
        <f t="shared" ca="1" si="44"/>
        <v>103</v>
      </c>
      <c r="AG260" s="42">
        <f ca="1">IF(AF260&gt;'Inputs and Outputs'!C$7,AF260-'Inputs and Outputs'!C$7,0)</f>
        <v>3</v>
      </c>
      <c r="AH260" s="43">
        <f ca="1">(AF260*'Inputs and Outputs'!C$8)-(AG260*'Inputs and Outputs'!C$10)</f>
        <v>3520</v>
      </c>
    </row>
    <row r="261" spans="1:34" x14ac:dyDescent="0.35">
      <c r="A261" s="44">
        <v>260</v>
      </c>
      <c r="B261" s="42" t="s">
        <v>24</v>
      </c>
      <c r="C261" s="42">
        <f t="shared" ca="1" si="36"/>
        <v>0.79915358664161784</v>
      </c>
      <c r="D261" s="42">
        <f ca="1">VLOOKUP(C261,'Inputs and Outputs'!B$24:C$33,2,TRUE)</f>
        <v>4</v>
      </c>
      <c r="E261" s="42">
        <f t="shared" ca="1" si="37"/>
        <v>0.88091429647395925</v>
      </c>
      <c r="F261" s="42">
        <f ca="1">ROUND(_xlfn.NORM.INV(E261,'Inputs and Outputs'!C$15,'Inputs and Outputs'!C$16),0)</f>
        <v>108</v>
      </c>
      <c r="G261" s="42">
        <v>103</v>
      </c>
      <c r="H261" s="42">
        <f t="shared" ca="1" si="38"/>
        <v>103</v>
      </c>
      <c r="I261" s="42">
        <f ca="1">IF(H261&gt;'Inputs and Outputs'!C$7,H261-'Inputs and Outputs'!C$7,0)</f>
        <v>3</v>
      </c>
      <c r="J261" s="43">
        <f ca="1">(H261*'Inputs and Outputs'!C$8)-(I261*'Inputs and Outputs'!C$9)</f>
        <v>4045</v>
      </c>
      <c r="M261" s="44">
        <v>260</v>
      </c>
      <c r="N261" s="42" t="s">
        <v>26</v>
      </c>
      <c r="O261" s="42">
        <f t="shared" ca="1" si="39"/>
        <v>0.40787792737766948</v>
      </c>
      <c r="P261" s="42">
        <f ca="1">VLOOKUP(O261,'Inputs and Outputs'!B$24:C$33,2)</f>
        <v>2</v>
      </c>
      <c r="Q261" s="42">
        <f t="shared" ca="1" si="40"/>
        <v>0.24698800572684165</v>
      </c>
      <c r="R261" s="42">
        <f ca="1">ROUND(_xlfn.NORM.INV(Q261,'Inputs and Outputs'!C$17,'Inputs and Outputs'!C$18),0)</f>
        <v>100</v>
      </c>
      <c r="S261" s="42">
        <v>103</v>
      </c>
      <c r="T261" s="42">
        <f t="shared" ca="1" si="41"/>
        <v>100</v>
      </c>
      <c r="U261" s="42">
        <f ca="1">IF(T261&gt;'Inputs and Outputs'!C$7,T261-'Inputs and Outputs'!C$7,0)</f>
        <v>0</v>
      </c>
      <c r="V261" s="43">
        <f ca="1">(T261*'Inputs and Outputs'!C$8)-(U261*'Inputs and Outputs'!C$9)</f>
        <v>4000</v>
      </c>
      <c r="Y261" s="44">
        <v>260</v>
      </c>
      <c r="Z261" s="42" t="s">
        <v>29</v>
      </c>
      <c r="AA261" s="42">
        <f t="shared" ca="1" si="42"/>
        <v>0.69202211957320947</v>
      </c>
      <c r="AB261" s="42">
        <f ca="1">VLOOKUP(AA261,'Inputs and Outputs'!B$24:C$33,2,TRUE)</f>
        <v>3</v>
      </c>
      <c r="AC261" s="42">
        <f t="shared" ca="1" si="43"/>
        <v>0.71213395474883967</v>
      </c>
      <c r="AD261" s="42">
        <f ca="1">ROUND(_xlfn.NORM.INV(AC261,'Inputs and Outputs'!C$19,'Inputs and Outputs'!C$20),0)</f>
        <v>108</v>
      </c>
      <c r="AE261" s="42">
        <v>103</v>
      </c>
      <c r="AF261" s="42">
        <f t="shared" ca="1" si="44"/>
        <v>103</v>
      </c>
      <c r="AG261" s="42">
        <f ca="1">IF(AF261&gt;'Inputs and Outputs'!C$7,AF261-'Inputs and Outputs'!C$7,0)</f>
        <v>3</v>
      </c>
      <c r="AH261" s="43">
        <f ca="1">(AF261*'Inputs and Outputs'!C$8)-(AG261*'Inputs and Outputs'!C$10)</f>
        <v>3520</v>
      </c>
    </row>
    <row r="262" spans="1:34" x14ac:dyDescent="0.35">
      <c r="A262" s="44">
        <v>261</v>
      </c>
      <c r="B262" s="42" t="s">
        <v>24</v>
      </c>
      <c r="C262" s="42">
        <f t="shared" ca="1" si="36"/>
        <v>0.30115467559920073</v>
      </c>
      <c r="D262" s="42">
        <f ca="1">VLOOKUP(C262,'Inputs and Outputs'!B$24:C$33,2,TRUE)</f>
        <v>1</v>
      </c>
      <c r="E262" s="42">
        <f t="shared" ca="1" si="37"/>
        <v>0.55391396568119611</v>
      </c>
      <c r="F262" s="42">
        <f ca="1">ROUND(_xlfn.NORM.INV(E262,'Inputs and Outputs'!C$15,'Inputs and Outputs'!C$16),0)</f>
        <v>102</v>
      </c>
      <c r="G262" s="42">
        <v>103</v>
      </c>
      <c r="H262" s="42">
        <f t="shared" ca="1" si="38"/>
        <v>102</v>
      </c>
      <c r="I262" s="42">
        <f ca="1">IF(H262&gt;'Inputs and Outputs'!C$7,H262-'Inputs and Outputs'!C$7,0)</f>
        <v>2</v>
      </c>
      <c r="J262" s="43">
        <f ca="1">(H262*'Inputs and Outputs'!C$8)-(I262*'Inputs and Outputs'!C$9)</f>
        <v>4030</v>
      </c>
      <c r="M262" s="44">
        <v>261</v>
      </c>
      <c r="N262" s="42" t="s">
        <v>26</v>
      </c>
      <c r="O262" s="42">
        <f t="shared" ca="1" si="39"/>
        <v>0.91983228165355457</v>
      </c>
      <c r="P262" s="42">
        <f ca="1">VLOOKUP(O262,'Inputs and Outputs'!B$24:C$33,2)</f>
        <v>5</v>
      </c>
      <c r="Q262" s="42">
        <f t="shared" ca="1" si="40"/>
        <v>0.84350810630964557</v>
      </c>
      <c r="R262" s="42">
        <f ca="1">ROUND(_xlfn.NORM.INV(Q262,'Inputs and Outputs'!C$17,'Inputs and Outputs'!C$18),0)</f>
        <v>108</v>
      </c>
      <c r="S262" s="42">
        <v>103</v>
      </c>
      <c r="T262" s="42">
        <f t="shared" ca="1" si="41"/>
        <v>103</v>
      </c>
      <c r="U262" s="42">
        <f ca="1">IF(T262&gt;'Inputs and Outputs'!C$7,T262-'Inputs and Outputs'!C$7,0)</f>
        <v>3</v>
      </c>
      <c r="V262" s="43">
        <f ca="1">(T262*'Inputs and Outputs'!C$8)-(U262*'Inputs and Outputs'!C$9)</f>
        <v>4045</v>
      </c>
      <c r="Y262" s="44">
        <v>261</v>
      </c>
      <c r="Z262" s="42" t="s">
        <v>29</v>
      </c>
      <c r="AA262" s="42">
        <f t="shared" ca="1" si="42"/>
        <v>0.49768421787549744</v>
      </c>
      <c r="AB262" s="42">
        <f ca="1">VLOOKUP(AA262,'Inputs and Outputs'!B$24:C$33,2,TRUE)</f>
        <v>2</v>
      </c>
      <c r="AC262" s="42">
        <f t="shared" ca="1" si="43"/>
        <v>0.5737365203916247</v>
      </c>
      <c r="AD262" s="42">
        <f ca="1">ROUND(_xlfn.NORM.INV(AC262,'Inputs and Outputs'!C$19,'Inputs and Outputs'!C$20),0)</f>
        <v>106</v>
      </c>
      <c r="AE262" s="42">
        <v>103</v>
      </c>
      <c r="AF262" s="42">
        <f t="shared" ca="1" si="44"/>
        <v>103</v>
      </c>
      <c r="AG262" s="42">
        <f ca="1">IF(AF262&gt;'Inputs and Outputs'!C$7,AF262-'Inputs and Outputs'!C$7,0)</f>
        <v>3</v>
      </c>
      <c r="AH262" s="43">
        <f ca="1">(AF262*'Inputs and Outputs'!C$8)-(AG262*'Inputs and Outputs'!C$10)</f>
        <v>3520</v>
      </c>
    </row>
    <row r="263" spans="1:34" x14ac:dyDescent="0.35">
      <c r="A263" s="44">
        <v>262</v>
      </c>
      <c r="B263" s="42" t="s">
        <v>24</v>
      </c>
      <c r="C263" s="42">
        <f t="shared" ca="1" si="36"/>
        <v>0.63128644545523904</v>
      </c>
      <c r="D263" s="42">
        <f ca="1">VLOOKUP(C263,'Inputs and Outputs'!B$24:C$33,2,TRUE)</f>
        <v>3</v>
      </c>
      <c r="E263" s="42">
        <f t="shared" ca="1" si="37"/>
        <v>0.33701730843806854</v>
      </c>
      <c r="F263" s="42">
        <f ca="1">ROUND(_xlfn.NORM.INV(E263,'Inputs and Outputs'!C$15,'Inputs and Outputs'!C$16),0)</f>
        <v>98</v>
      </c>
      <c r="G263" s="42">
        <v>103</v>
      </c>
      <c r="H263" s="42">
        <f t="shared" ca="1" si="38"/>
        <v>98</v>
      </c>
      <c r="I263" s="42">
        <f ca="1">IF(H263&gt;'Inputs and Outputs'!C$7,H263-'Inputs and Outputs'!C$7,0)</f>
        <v>0</v>
      </c>
      <c r="J263" s="43">
        <f ca="1">(H263*'Inputs and Outputs'!C$8)-(I263*'Inputs and Outputs'!C$9)</f>
        <v>3920</v>
      </c>
      <c r="M263" s="44">
        <v>262</v>
      </c>
      <c r="N263" s="42" t="s">
        <v>26</v>
      </c>
      <c r="O263" s="42">
        <f t="shared" ca="1" si="39"/>
        <v>0.23722695376088421</v>
      </c>
      <c r="P263" s="42">
        <f ca="1">VLOOKUP(O263,'Inputs and Outputs'!B$24:C$33,2)</f>
        <v>1</v>
      </c>
      <c r="Q263" s="42">
        <f t="shared" ca="1" si="40"/>
        <v>0.19446711217113577</v>
      </c>
      <c r="R263" s="42">
        <f ca="1">ROUND(_xlfn.NORM.INV(Q263,'Inputs and Outputs'!C$17,'Inputs and Outputs'!C$18),0)</f>
        <v>99</v>
      </c>
      <c r="S263" s="42">
        <v>103</v>
      </c>
      <c r="T263" s="42">
        <f t="shared" ca="1" si="41"/>
        <v>99</v>
      </c>
      <c r="U263" s="42">
        <f ca="1">IF(T263&gt;'Inputs and Outputs'!C$7,T263-'Inputs and Outputs'!C$7,0)</f>
        <v>0</v>
      </c>
      <c r="V263" s="43">
        <f ca="1">(T263*'Inputs and Outputs'!C$8)-(U263*'Inputs and Outputs'!C$9)</f>
        <v>3960</v>
      </c>
      <c r="Y263" s="44">
        <v>262</v>
      </c>
      <c r="Z263" s="42" t="s">
        <v>29</v>
      </c>
      <c r="AA263" s="42">
        <f t="shared" ca="1" si="42"/>
        <v>0.94790795472198719</v>
      </c>
      <c r="AB263" s="42">
        <f ca="1">VLOOKUP(AA263,'Inputs and Outputs'!B$24:C$33,2,TRUE)</f>
        <v>6</v>
      </c>
      <c r="AC263" s="42">
        <f t="shared" ca="1" si="43"/>
        <v>0.87471041805803906</v>
      </c>
      <c r="AD263" s="42">
        <f ca="1">ROUND(_xlfn.NORM.INV(AC263,'Inputs and Outputs'!C$19,'Inputs and Outputs'!C$20),0)</f>
        <v>111</v>
      </c>
      <c r="AE263" s="42">
        <v>103</v>
      </c>
      <c r="AF263" s="42">
        <f t="shared" ca="1" si="44"/>
        <v>103</v>
      </c>
      <c r="AG263" s="42">
        <f ca="1">IF(AF263&gt;'Inputs and Outputs'!C$7,AF263-'Inputs and Outputs'!C$7,0)</f>
        <v>3</v>
      </c>
      <c r="AH263" s="43">
        <f ca="1">(AF263*'Inputs and Outputs'!C$8)-(AG263*'Inputs and Outputs'!C$10)</f>
        <v>3520</v>
      </c>
    </row>
    <row r="264" spans="1:34" x14ac:dyDescent="0.35">
      <c r="A264" s="44">
        <v>263</v>
      </c>
      <c r="B264" s="42" t="s">
        <v>24</v>
      </c>
      <c r="C264" s="42">
        <f t="shared" ca="1" si="36"/>
        <v>0.85540083790049026</v>
      </c>
      <c r="D264" s="42">
        <f ca="1">VLOOKUP(C264,'Inputs and Outputs'!B$24:C$33,2,TRUE)</f>
        <v>4</v>
      </c>
      <c r="E264" s="42">
        <f t="shared" ca="1" si="37"/>
        <v>0.94087175499359466</v>
      </c>
      <c r="F264" s="42">
        <f ca="1">ROUND(_xlfn.NORM.INV(E264,'Inputs and Outputs'!C$15,'Inputs and Outputs'!C$16),0)</f>
        <v>110</v>
      </c>
      <c r="G264" s="42">
        <v>103</v>
      </c>
      <c r="H264" s="42">
        <f t="shared" ca="1" si="38"/>
        <v>103</v>
      </c>
      <c r="I264" s="42">
        <f ca="1">IF(H264&gt;'Inputs and Outputs'!C$7,H264-'Inputs and Outputs'!C$7,0)</f>
        <v>3</v>
      </c>
      <c r="J264" s="43">
        <f ca="1">(H264*'Inputs and Outputs'!C$8)-(I264*'Inputs and Outputs'!C$9)</f>
        <v>4045</v>
      </c>
      <c r="M264" s="44">
        <v>263</v>
      </c>
      <c r="N264" s="42" t="s">
        <v>26</v>
      </c>
      <c r="O264" s="42">
        <f t="shared" ca="1" si="39"/>
        <v>8.8948849075184078E-2</v>
      </c>
      <c r="P264" s="42">
        <f ca="1">VLOOKUP(O264,'Inputs and Outputs'!B$24:C$33,2)</f>
        <v>0</v>
      </c>
      <c r="Q264" s="42">
        <f t="shared" ca="1" si="40"/>
        <v>0.91652116451415055</v>
      </c>
      <c r="R264" s="42">
        <f ca="1">ROUND(_xlfn.NORM.INV(Q264,'Inputs and Outputs'!C$17,'Inputs and Outputs'!C$18),0)</f>
        <v>110</v>
      </c>
      <c r="S264" s="42">
        <v>103</v>
      </c>
      <c r="T264" s="42">
        <f t="shared" ca="1" si="41"/>
        <v>103</v>
      </c>
      <c r="U264" s="42">
        <f ca="1">IF(T264&gt;'Inputs and Outputs'!C$7,T264-'Inputs and Outputs'!C$7,0)</f>
        <v>3</v>
      </c>
      <c r="V264" s="43">
        <f ca="1">(T264*'Inputs and Outputs'!C$8)-(U264*'Inputs and Outputs'!C$9)</f>
        <v>4045</v>
      </c>
      <c r="Y264" s="44">
        <v>263</v>
      </c>
      <c r="Z264" s="42" t="s">
        <v>29</v>
      </c>
      <c r="AA264" s="42">
        <f t="shared" ca="1" si="42"/>
        <v>0.34849660844028707</v>
      </c>
      <c r="AB264" s="42">
        <f ca="1">VLOOKUP(AA264,'Inputs and Outputs'!B$24:C$33,2,TRUE)</f>
        <v>1</v>
      </c>
      <c r="AC264" s="42">
        <f t="shared" ca="1" si="43"/>
        <v>0.48475024380792975</v>
      </c>
      <c r="AD264" s="42">
        <f ca="1">ROUND(_xlfn.NORM.INV(AC264,'Inputs and Outputs'!C$19,'Inputs and Outputs'!C$20),0)</f>
        <v>105</v>
      </c>
      <c r="AE264" s="42">
        <v>103</v>
      </c>
      <c r="AF264" s="42">
        <f t="shared" ca="1" si="44"/>
        <v>103</v>
      </c>
      <c r="AG264" s="42">
        <f ca="1">IF(AF264&gt;'Inputs and Outputs'!C$7,AF264-'Inputs and Outputs'!C$7,0)</f>
        <v>3</v>
      </c>
      <c r="AH264" s="43">
        <f ca="1">(AF264*'Inputs and Outputs'!C$8)-(AG264*'Inputs and Outputs'!C$10)</f>
        <v>3520</v>
      </c>
    </row>
    <row r="265" spans="1:34" x14ac:dyDescent="0.35">
      <c r="A265" s="44">
        <v>264</v>
      </c>
      <c r="B265" s="42" t="s">
        <v>24</v>
      </c>
      <c r="C265" s="42">
        <f t="shared" ca="1" si="36"/>
        <v>0.13015653564480056</v>
      </c>
      <c r="D265" s="42">
        <f ca="1">VLOOKUP(C265,'Inputs and Outputs'!B$24:C$33,2,TRUE)</f>
        <v>0</v>
      </c>
      <c r="E265" s="42">
        <f t="shared" ca="1" si="37"/>
        <v>0.88300694448372707</v>
      </c>
      <c r="F265" s="42">
        <f ca="1">ROUND(_xlfn.NORM.INV(E265,'Inputs and Outputs'!C$15,'Inputs and Outputs'!C$16),0)</f>
        <v>108</v>
      </c>
      <c r="G265" s="42">
        <v>103</v>
      </c>
      <c r="H265" s="42">
        <f t="shared" ca="1" si="38"/>
        <v>103</v>
      </c>
      <c r="I265" s="42">
        <f ca="1">IF(H265&gt;'Inputs and Outputs'!C$7,H265-'Inputs and Outputs'!C$7,0)</f>
        <v>3</v>
      </c>
      <c r="J265" s="43">
        <f ca="1">(H265*'Inputs and Outputs'!C$8)-(I265*'Inputs and Outputs'!C$9)</f>
        <v>4045</v>
      </c>
      <c r="M265" s="44">
        <v>264</v>
      </c>
      <c r="N265" s="42" t="s">
        <v>26</v>
      </c>
      <c r="O265" s="42">
        <f t="shared" ca="1" si="39"/>
        <v>6.1757184651137442E-2</v>
      </c>
      <c r="P265" s="42">
        <f ca="1">VLOOKUP(O265,'Inputs and Outputs'!B$24:C$33,2)</f>
        <v>0</v>
      </c>
      <c r="Q265" s="42">
        <f t="shared" ca="1" si="40"/>
        <v>0.2267400149281239</v>
      </c>
      <c r="R265" s="42">
        <f ca="1">ROUND(_xlfn.NORM.INV(Q265,'Inputs and Outputs'!C$17,'Inputs and Outputs'!C$18),0)</f>
        <v>99</v>
      </c>
      <c r="S265" s="42">
        <v>103</v>
      </c>
      <c r="T265" s="42">
        <f t="shared" ca="1" si="41"/>
        <v>99</v>
      </c>
      <c r="U265" s="42">
        <f ca="1">IF(T265&gt;'Inputs and Outputs'!C$7,T265-'Inputs and Outputs'!C$7,0)</f>
        <v>0</v>
      </c>
      <c r="V265" s="43">
        <f ca="1">(T265*'Inputs and Outputs'!C$8)-(U265*'Inputs and Outputs'!C$9)</f>
        <v>3960</v>
      </c>
      <c r="Y265" s="44">
        <v>264</v>
      </c>
      <c r="Z265" s="42" t="s">
        <v>29</v>
      </c>
      <c r="AA265" s="42">
        <f t="shared" ca="1" si="42"/>
        <v>0.24998083033173601</v>
      </c>
      <c r="AB265" s="42">
        <f ca="1">VLOOKUP(AA265,'Inputs and Outputs'!B$24:C$33,2,TRUE)</f>
        <v>1</v>
      </c>
      <c r="AC265" s="42">
        <f t="shared" ca="1" si="43"/>
        <v>0.56468677079632956</v>
      </c>
      <c r="AD265" s="42">
        <f ca="1">ROUND(_xlfn.NORM.INV(AC265,'Inputs and Outputs'!C$19,'Inputs and Outputs'!C$20),0)</f>
        <v>106</v>
      </c>
      <c r="AE265" s="42">
        <v>103</v>
      </c>
      <c r="AF265" s="42">
        <f t="shared" ca="1" si="44"/>
        <v>103</v>
      </c>
      <c r="AG265" s="42">
        <f ca="1">IF(AF265&gt;'Inputs and Outputs'!C$7,AF265-'Inputs and Outputs'!C$7,0)</f>
        <v>3</v>
      </c>
      <c r="AH265" s="43">
        <f ca="1">(AF265*'Inputs and Outputs'!C$8)-(AG265*'Inputs and Outputs'!C$10)</f>
        <v>3520</v>
      </c>
    </row>
    <row r="266" spans="1:34" x14ac:dyDescent="0.35">
      <c r="A266" s="44">
        <v>265</v>
      </c>
      <c r="B266" s="42" t="s">
        <v>24</v>
      </c>
      <c r="C266" s="42">
        <f t="shared" ca="1" si="36"/>
        <v>0.37101885764158293</v>
      </c>
      <c r="D266" s="42">
        <f ca="1">VLOOKUP(C266,'Inputs and Outputs'!B$24:C$33,2,TRUE)</f>
        <v>1</v>
      </c>
      <c r="E266" s="42">
        <f t="shared" ca="1" si="37"/>
        <v>0.17659229617692307</v>
      </c>
      <c r="F266" s="42">
        <f ca="1">ROUND(_xlfn.NORM.INV(E266,'Inputs and Outputs'!C$15,'Inputs and Outputs'!C$16),0)</f>
        <v>95</v>
      </c>
      <c r="G266" s="42">
        <v>103</v>
      </c>
      <c r="H266" s="42">
        <f t="shared" ca="1" si="38"/>
        <v>95</v>
      </c>
      <c r="I266" s="42">
        <f ca="1">IF(H266&gt;'Inputs and Outputs'!C$7,H266-'Inputs and Outputs'!C$7,0)</f>
        <v>0</v>
      </c>
      <c r="J266" s="43">
        <f ca="1">(H266*'Inputs and Outputs'!C$8)-(I266*'Inputs and Outputs'!C$9)</f>
        <v>3800</v>
      </c>
      <c r="M266" s="44">
        <v>265</v>
      </c>
      <c r="N266" s="42" t="s">
        <v>26</v>
      </c>
      <c r="O266" s="42">
        <f t="shared" ca="1" si="39"/>
        <v>0.30955394091224664</v>
      </c>
      <c r="P266" s="42">
        <f ca="1">VLOOKUP(O266,'Inputs and Outputs'!B$24:C$33,2)</f>
        <v>1</v>
      </c>
      <c r="Q266" s="42">
        <f t="shared" ca="1" si="40"/>
        <v>0.48388854303015949</v>
      </c>
      <c r="R266" s="42">
        <f ca="1">ROUND(_xlfn.NORM.INV(Q266,'Inputs and Outputs'!C$17,'Inputs and Outputs'!C$18),0)</f>
        <v>103</v>
      </c>
      <c r="S266" s="42">
        <v>103</v>
      </c>
      <c r="T266" s="42">
        <f t="shared" ca="1" si="41"/>
        <v>103</v>
      </c>
      <c r="U266" s="42">
        <f ca="1">IF(T266&gt;'Inputs and Outputs'!C$7,T266-'Inputs and Outputs'!C$7,0)</f>
        <v>3</v>
      </c>
      <c r="V266" s="43">
        <f ca="1">(T266*'Inputs and Outputs'!C$8)-(U266*'Inputs and Outputs'!C$9)</f>
        <v>4045</v>
      </c>
      <c r="Y266" s="44">
        <v>265</v>
      </c>
      <c r="Z266" s="42" t="s">
        <v>29</v>
      </c>
      <c r="AA266" s="42">
        <f t="shared" ca="1" si="42"/>
        <v>0.63627190935607503</v>
      </c>
      <c r="AB266" s="42">
        <f ca="1">VLOOKUP(AA266,'Inputs and Outputs'!B$24:C$33,2,TRUE)</f>
        <v>3</v>
      </c>
      <c r="AC266" s="42">
        <f t="shared" ca="1" si="43"/>
        <v>8.4391094783634935E-2</v>
      </c>
      <c r="AD266" s="42">
        <f ca="1">ROUND(_xlfn.NORM.INV(AC266,'Inputs and Outputs'!C$19,'Inputs and Outputs'!C$20),0)</f>
        <v>98</v>
      </c>
      <c r="AE266" s="42">
        <v>103</v>
      </c>
      <c r="AF266" s="42">
        <f t="shared" ca="1" si="44"/>
        <v>98</v>
      </c>
      <c r="AG266" s="42">
        <f ca="1">IF(AF266&gt;'Inputs and Outputs'!C$7,AF266-'Inputs and Outputs'!C$7,0)</f>
        <v>0</v>
      </c>
      <c r="AH266" s="43">
        <f ca="1">(AF266*'Inputs and Outputs'!C$8)-(AG266*'Inputs and Outputs'!C$10)</f>
        <v>3920</v>
      </c>
    </row>
    <row r="267" spans="1:34" x14ac:dyDescent="0.35">
      <c r="A267" s="44">
        <v>266</v>
      </c>
      <c r="B267" s="42" t="s">
        <v>24</v>
      </c>
      <c r="C267" s="42">
        <f t="shared" ca="1" si="36"/>
        <v>0.72923467713734735</v>
      </c>
      <c r="D267" s="42">
        <f ca="1">VLOOKUP(C267,'Inputs and Outputs'!B$24:C$33,2,TRUE)</f>
        <v>3</v>
      </c>
      <c r="E267" s="42">
        <f t="shared" ca="1" si="37"/>
        <v>0.48605095941592691</v>
      </c>
      <c r="F267" s="42">
        <f ca="1">ROUND(_xlfn.NORM.INV(E267,'Inputs and Outputs'!C$15,'Inputs and Outputs'!C$16),0)</f>
        <v>101</v>
      </c>
      <c r="G267" s="42">
        <v>103</v>
      </c>
      <c r="H267" s="42">
        <f t="shared" ca="1" si="38"/>
        <v>101</v>
      </c>
      <c r="I267" s="42">
        <f ca="1">IF(H267&gt;'Inputs and Outputs'!C$7,H267-'Inputs and Outputs'!C$7,0)</f>
        <v>1</v>
      </c>
      <c r="J267" s="43">
        <f ca="1">(H267*'Inputs and Outputs'!C$8)-(I267*'Inputs and Outputs'!C$9)</f>
        <v>4015</v>
      </c>
      <c r="M267" s="44">
        <v>266</v>
      </c>
      <c r="N267" s="42" t="s">
        <v>26</v>
      </c>
      <c r="O267" s="42">
        <f t="shared" ca="1" si="39"/>
        <v>0.88029596855184811</v>
      </c>
      <c r="P267" s="42">
        <f ca="1">VLOOKUP(O267,'Inputs and Outputs'!B$24:C$33,2)</f>
        <v>5</v>
      </c>
      <c r="Q267" s="42">
        <f t="shared" ca="1" si="40"/>
        <v>0.23441999669799163</v>
      </c>
      <c r="R267" s="42">
        <f ca="1">ROUND(_xlfn.NORM.INV(Q267,'Inputs and Outputs'!C$17,'Inputs and Outputs'!C$18),0)</f>
        <v>99</v>
      </c>
      <c r="S267" s="42">
        <v>103</v>
      </c>
      <c r="T267" s="42">
        <f t="shared" ca="1" si="41"/>
        <v>99</v>
      </c>
      <c r="U267" s="42">
        <f ca="1">IF(T267&gt;'Inputs and Outputs'!C$7,T267-'Inputs and Outputs'!C$7,0)</f>
        <v>0</v>
      </c>
      <c r="V267" s="43">
        <f ca="1">(T267*'Inputs and Outputs'!C$8)-(U267*'Inputs and Outputs'!C$9)</f>
        <v>3960</v>
      </c>
      <c r="Y267" s="44">
        <v>266</v>
      </c>
      <c r="Z267" s="42" t="s">
        <v>29</v>
      </c>
      <c r="AA267" s="42">
        <f t="shared" ca="1" si="42"/>
        <v>0.25179511384914266</v>
      </c>
      <c r="AB267" s="42">
        <f ca="1">VLOOKUP(AA267,'Inputs and Outputs'!B$24:C$33,2,TRUE)</f>
        <v>1</v>
      </c>
      <c r="AC267" s="42">
        <f t="shared" ca="1" si="43"/>
        <v>0.73479880225195748</v>
      </c>
      <c r="AD267" s="42">
        <f ca="1">ROUND(_xlfn.NORM.INV(AC267,'Inputs and Outputs'!C$19,'Inputs and Outputs'!C$20),0)</f>
        <v>108</v>
      </c>
      <c r="AE267" s="42">
        <v>103</v>
      </c>
      <c r="AF267" s="42">
        <f t="shared" ca="1" si="44"/>
        <v>103</v>
      </c>
      <c r="AG267" s="42">
        <f ca="1">IF(AF267&gt;'Inputs and Outputs'!C$7,AF267-'Inputs and Outputs'!C$7,0)</f>
        <v>3</v>
      </c>
      <c r="AH267" s="43">
        <f ca="1">(AF267*'Inputs and Outputs'!C$8)-(AG267*'Inputs and Outputs'!C$10)</f>
        <v>3520</v>
      </c>
    </row>
    <row r="268" spans="1:34" x14ac:dyDescent="0.35">
      <c r="A268" s="44">
        <v>267</v>
      </c>
      <c r="B268" s="42" t="s">
        <v>24</v>
      </c>
      <c r="C268" s="42">
        <f t="shared" ca="1" si="36"/>
        <v>0.62336688044655408</v>
      </c>
      <c r="D268" s="42">
        <f ca="1">VLOOKUP(C268,'Inputs and Outputs'!B$24:C$33,2,TRUE)</f>
        <v>3</v>
      </c>
      <c r="E268" s="42">
        <f t="shared" ca="1" si="37"/>
        <v>1.3005767668401225E-2</v>
      </c>
      <c r="F268" s="42">
        <f ca="1">ROUND(_xlfn.NORM.INV(E268,'Inputs and Outputs'!C$15,'Inputs and Outputs'!C$16),0)</f>
        <v>88</v>
      </c>
      <c r="G268" s="42">
        <v>103</v>
      </c>
      <c r="H268" s="42">
        <f t="shared" ca="1" si="38"/>
        <v>88</v>
      </c>
      <c r="I268" s="42">
        <f ca="1">IF(H268&gt;'Inputs and Outputs'!C$7,H268-'Inputs and Outputs'!C$7,0)</f>
        <v>0</v>
      </c>
      <c r="J268" s="43">
        <f ca="1">(H268*'Inputs and Outputs'!C$8)-(I268*'Inputs and Outputs'!C$9)</f>
        <v>3520</v>
      </c>
      <c r="M268" s="44">
        <v>267</v>
      </c>
      <c r="N268" s="42" t="s">
        <v>26</v>
      </c>
      <c r="O268" s="42">
        <f t="shared" ca="1" si="39"/>
        <v>0.9115069554263443</v>
      </c>
      <c r="P268" s="42">
        <f ca="1">VLOOKUP(O268,'Inputs and Outputs'!B$24:C$33,2)</f>
        <v>5</v>
      </c>
      <c r="Q268" s="42">
        <f t="shared" ca="1" si="40"/>
        <v>0.80838633105932001</v>
      </c>
      <c r="R268" s="42">
        <f ca="1">ROUND(_xlfn.NORM.INV(Q268,'Inputs and Outputs'!C$17,'Inputs and Outputs'!C$18),0)</f>
        <v>107</v>
      </c>
      <c r="S268" s="42">
        <v>103</v>
      </c>
      <c r="T268" s="42">
        <f t="shared" ca="1" si="41"/>
        <v>103</v>
      </c>
      <c r="U268" s="42">
        <f ca="1">IF(T268&gt;'Inputs and Outputs'!C$7,T268-'Inputs and Outputs'!C$7,0)</f>
        <v>3</v>
      </c>
      <c r="V268" s="43">
        <f ca="1">(T268*'Inputs and Outputs'!C$8)-(U268*'Inputs and Outputs'!C$9)</f>
        <v>4045</v>
      </c>
      <c r="Y268" s="44">
        <v>267</v>
      </c>
      <c r="Z268" s="42" t="s">
        <v>29</v>
      </c>
      <c r="AA268" s="42">
        <f t="shared" ca="1" si="42"/>
        <v>0.38718400051400048</v>
      </c>
      <c r="AB268" s="42">
        <f ca="1">VLOOKUP(AA268,'Inputs and Outputs'!B$24:C$33,2,TRUE)</f>
        <v>1</v>
      </c>
      <c r="AC268" s="42">
        <f t="shared" ca="1" si="43"/>
        <v>0.29409345328828684</v>
      </c>
      <c r="AD268" s="42">
        <f ca="1">ROUND(_xlfn.NORM.INV(AC268,'Inputs and Outputs'!C$19,'Inputs and Outputs'!C$20),0)</f>
        <v>102</v>
      </c>
      <c r="AE268" s="42">
        <v>103</v>
      </c>
      <c r="AF268" s="42">
        <f t="shared" ca="1" si="44"/>
        <v>102</v>
      </c>
      <c r="AG268" s="42">
        <f ca="1">IF(AF268&gt;'Inputs and Outputs'!C$7,AF268-'Inputs and Outputs'!C$7,0)</f>
        <v>2</v>
      </c>
      <c r="AH268" s="43">
        <f ca="1">(AF268*'Inputs and Outputs'!C$8)-(AG268*'Inputs and Outputs'!C$10)</f>
        <v>3680</v>
      </c>
    </row>
    <row r="269" spans="1:34" x14ac:dyDescent="0.35">
      <c r="A269" s="44">
        <v>268</v>
      </c>
      <c r="B269" s="42" t="s">
        <v>24</v>
      </c>
      <c r="C269" s="42">
        <f t="shared" ca="1" si="36"/>
        <v>0.38461417656489283</v>
      </c>
      <c r="D269" s="42">
        <f ca="1">VLOOKUP(C269,'Inputs and Outputs'!B$24:C$33,2,TRUE)</f>
        <v>1</v>
      </c>
      <c r="E269" s="42">
        <f t="shared" ca="1" si="37"/>
        <v>0.7474755910487163</v>
      </c>
      <c r="F269" s="42">
        <f ca="1">ROUND(_xlfn.NORM.INV(E269,'Inputs and Outputs'!C$15,'Inputs and Outputs'!C$16),0)</f>
        <v>105</v>
      </c>
      <c r="G269" s="42">
        <v>103</v>
      </c>
      <c r="H269" s="42">
        <f t="shared" ca="1" si="38"/>
        <v>103</v>
      </c>
      <c r="I269" s="42">
        <f ca="1">IF(H269&gt;'Inputs and Outputs'!C$7,H269-'Inputs and Outputs'!C$7,0)</f>
        <v>3</v>
      </c>
      <c r="J269" s="43">
        <f ca="1">(H269*'Inputs and Outputs'!C$8)-(I269*'Inputs and Outputs'!C$9)</f>
        <v>4045</v>
      </c>
      <c r="M269" s="44">
        <v>268</v>
      </c>
      <c r="N269" s="42" t="s">
        <v>26</v>
      </c>
      <c r="O269" s="42">
        <f t="shared" ca="1" si="39"/>
        <v>0.72893348053353801</v>
      </c>
      <c r="P269" s="42">
        <f ca="1">VLOOKUP(O269,'Inputs and Outputs'!B$24:C$33,2)</f>
        <v>3</v>
      </c>
      <c r="Q269" s="42">
        <f t="shared" ca="1" si="40"/>
        <v>0.17749350160214139</v>
      </c>
      <c r="R269" s="42">
        <f ca="1">ROUND(_xlfn.NORM.INV(Q269,'Inputs and Outputs'!C$17,'Inputs and Outputs'!C$18),0)</f>
        <v>98</v>
      </c>
      <c r="S269" s="42">
        <v>103</v>
      </c>
      <c r="T269" s="42">
        <f t="shared" ca="1" si="41"/>
        <v>98</v>
      </c>
      <c r="U269" s="42">
        <f ca="1">IF(T269&gt;'Inputs and Outputs'!C$7,T269-'Inputs and Outputs'!C$7,0)</f>
        <v>0</v>
      </c>
      <c r="V269" s="43">
        <f ca="1">(T269*'Inputs and Outputs'!C$8)-(U269*'Inputs and Outputs'!C$9)</f>
        <v>3920</v>
      </c>
      <c r="Y269" s="44">
        <v>268</v>
      </c>
      <c r="Z269" s="42" t="s">
        <v>29</v>
      </c>
      <c r="AA269" s="42">
        <f t="shared" ca="1" si="42"/>
        <v>0.88344224648844583</v>
      </c>
      <c r="AB269" s="42">
        <f ca="1">VLOOKUP(AA269,'Inputs and Outputs'!B$24:C$33,2,TRUE)</f>
        <v>5</v>
      </c>
      <c r="AC269" s="42">
        <f t="shared" ca="1" si="43"/>
        <v>0.74013445133052036</v>
      </c>
      <c r="AD269" s="42">
        <f ca="1">ROUND(_xlfn.NORM.INV(AC269,'Inputs and Outputs'!C$19,'Inputs and Outputs'!C$20),0)</f>
        <v>108</v>
      </c>
      <c r="AE269" s="42">
        <v>103</v>
      </c>
      <c r="AF269" s="42">
        <f t="shared" ca="1" si="44"/>
        <v>103</v>
      </c>
      <c r="AG269" s="42">
        <f ca="1">IF(AF269&gt;'Inputs and Outputs'!C$7,AF269-'Inputs and Outputs'!C$7,0)</f>
        <v>3</v>
      </c>
      <c r="AH269" s="43">
        <f ca="1">(AF269*'Inputs and Outputs'!C$8)-(AG269*'Inputs and Outputs'!C$10)</f>
        <v>3520</v>
      </c>
    </row>
    <row r="270" spans="1:34" x14ac:dyDescent="0.35">
      <c r="A270" s="44">
        <v>269</v>
      </c>
      <c r="B270" s="42" t="s">
        <v>24</v>
      </c>
      <c r="C270" s="42">
        <f t="shared" ca="1" si="36"/>
        <v>0.89566584893949741</v>
      </c>
      <c r="D270" s="42">
        <f ca="1">VLOOKUP(C270,'Inputs and Outputs'!B$24:C$33,2,TRUE)</f>
        <v>5</v>
      </c>
      <c r="E270" s="42">
        <f t="shared" ca="1" si="37"/>
        <v>0.40632948686423953</v>
      </c>
      <c r="F270" s="42">
        <f ca="1">ROUND(_xlfn.NORM.INV(E270,'Inputs and Outputs'!C$15,'Inputs and Outputs'!C$16),0)</f>
        <v>100</v>
      </c>
      <c r="G270" s="42">
        <v>103</v>
      </c>
      <c r="H270" s="42">
        <f t="shared" ca="1" si="38"/>
        <v>100</v>
      </c>
      <c r="I270" s="42">
        <f ca="1">IF(H270&gt;'Inputs and Outputs'!C$7,H270-'Inputs and Outputs'!C$7,0)</f>
        <v>0</v>
      </c>
      <c r="J270" s="43">
        <f ca="1">(H270*'Inputs and Outputs'!C$8)-(I270*'Inputs and Outputs'!C$9)</f>
        <v>4000</v>
      </c>
      <c r="M270" s="44">
        <v>269</v>
      </c>
      <c r="N270" s="42" t="s">
        <v>26</v>
      </c>
      <c r="O270" s="42">
        <f t="shared" ca="1" si="39"/>
        <v>0.21504461398540398</v>
      </c>
      <c r="P270" s="42">
        <f ca="1">VLOOKUP(O270,'Inputs and Outputs'!B$24:C$33,2)</f>
        <v>1</v>
      </c>
      <c r="Q270" s="42">
        <f t="shared" ca="1" si="40"/>
        <v>0.47061203011272279</v>
      </c>
      <c r="R270" s="42">
        <f ca="1">ROUND(_xlfn.NORM.INV(Q270,'Inputs and Outputs'!C$17,'Inputs and Outputs'!C$18),0)</f>
        <v>103</v>
      </c>
      <c r="S270" s="42">
        <v>103</v>
      </c>
      <c r="T270" s="42">
        <f t="shared" ca="1" si="41"/>
        <v>103</v>
      </c>
      <c r="U270" s="42">
        <f ca="1">IF(T270&gt;'Inputs and Outputs'!C$7,T270-'Inputs and Outputs'!C$7,0)</f>
        <v>3</v>
      </c>
      <c r="V270" s="43">
        <f ca="1">(T270*'Inputs and Outputs'!C$8)-(U270*'Inputs and Outputs'!C$9)</f>
        <v>4045</v>
      </c>
      <c r="Y270" s="44">
        <v>269</v>
      </c>
      <c r="Z270" s="42" t="s">
        <v>29</v>
      </c>
      <c r="AA270" s="42">
        <f t="shared" ca="1" si="42"/>
        <v>6.5013400436056523E-2</v>
      </c>
      <c r="AB270" s="42">
        <f ca="1">VLOOKUP(AA270,'Inputs and Outputs'!B$24:C$33,2,TRUE)</f>
        <v>0</v>
      </c>
      <c r="AC270" s="42">
        <f t="shared" ca="1" si="43"/>
        <v>0.50504257370888872</v>
      </c>
      <c r="AD270" s="42">
        <f ca="1">ROUND(_xlfn.NORM.INV(AC270,'Inputs and Outputs'!C$19,'Inputs and Outputs'!C$20),0)</f>
        <v>105</v>
      </c>
      <c r="AE270" s="42">
        <v>103</v>
      </c>
      <c r="AF270" s="42">
        <f t="shared" ca="1" si="44"/>
        <v>103</v>
      </c>
      <c r="AG270" s="42">
        <f ca="1">IF(AF270&gt;'Inputs and Outputs'!C$7,AF270-'Inputs and Outputs'!C$7,0)</f>
        <v>3</v>
      </c>
      <c r="AH270" s="43">
        <f ca="1">(AF270*'Inputs and Outputs'!C$8)-(AG270*'Inputs and Outputs'!C$10)</f>
        <v>3520</v>
      </c>
    </row>
    <row r="271" spans="1:34" x14ac:dyDescent="0.35">
      <c r="A271" s="44">
        <v>270</v>
      </c>
      <c r="B271" s="42" t="s">
        <v>24</v>
      </c>
      <c r="C271" s="42">
        <f t="shared" ca="1" si="36"/>
        <v>0.86332601996241032</v>
      </c>
      <c r="D271" s="42">
        <f ca="1">VLOOKUP(C271,'Inputs and Outputs'!B$24:C$33,2,TRUE)</f>
        <v>4</v>
      </c>
      <c r="E271" s="42">
        <f t="shared" ca="1" si="37"/>
        <v>0.31143847066761421</v>
      </c>
      <c r="F271" s="42">
        <f ca="1">ROUND(_xlfn.NORM.INV(E271,'Inputs and Outputs'!C$15,'Inputs and Outputs'!C$16),0)</f>
        <v>98</v>
      </c>
      <c r="G271" s="42">
        <v>103</v>
      </c>
      <c r="H271" s="42">
        <f t="shared" ca="1" si="38"/>
        <v>98</v>
      </c>
      <c r="I271" s="42">
        <f ca="1">IF(H271&gt;'Inputs and Outputs'!C$7,H271-'Inputs and Outputs'!C$7,0)</f>
        <v>0</v>
      </c>
      <c r="J271" s="43">
        <f ca="1">(H271*'Inputs and Outputs'!C$8)-(I271*'Inputs and Outputs'!C$9)</f>
        <v>3920</v>
      </c>
      <c r="M271" s="44">
        <v>270</v>
      </c>
      <c r="N271" s="42" t="s">
        <v>26</v>
      </c>
      <c r="O271" s="42">
        <f t="shared" ca="1" si="39"/>
        <v>0.23239816809824343</v>
      </c>
      <c r="P271" s="42">
        <f ca="1">VLOOKUP(O271,'Inputs and Outputs'!B$24:C$33,2)</f>
        <v>1</v>
      </c>
      <c r="Q271" s="42">
        <f t="shared" ca="1" si="40"/>
        <v>0.438934832289958</v>
      </c>
      <c r="R271" s="42">
        <f ca="1">ROUND(_xlfn.NORM.INV(Q271,'Inputs and Outputs'!C$17,'Inputs and Outputs'!C$18),0)</f>
        <v>102</v>
      </c>
      <c r="S271" s="42">
        <v>103</v>
      </c>
      <c r="T271" s="42">
        <f t="shared" ca="1" si="41"/>
        <v>102</v>
      </c>
      <c r="U271" s="42">
        <f ca="1">IF(T271&gt;'Inputs and Outputs'!C$7,T271-'Inputs and Outputs'!C$7,0)</f>
        <v>2</v>
      </c>
      <c r="V271" s="43">
        <f ca="1">(T271*'Inputs and Outputs'!C$8)-(U271*'Inputs and Outputs'!C$9)</f>
        <v>4030</v>
      </c>
      <c r="Y271" s="44">
        <v>270</v>
      </c>
      <c r="Z271" s="42" t="s">
        <v>29</v>
      </c>
      <c r="AA271" s="42">
        <f t="shared" ca="1" si="42"/>
        <v>0.42788417025348657</v>
      </c>
      <c r="AB271" s="42">
        <f ca="1">VLOOKUP(AA271,'Inputs and Outputs'!B$24:C$33,2,TRUE)</f>
        <v>2</v>
      </c>
      <c r="AC271" s="42">
        <f t="shared" ca="1" si="43"/>
        <v>0.56603850519431598</v>
      </c>
      <c r="AD271" s="42">
        <f ca="1">ROUND(_xlfn.NORM.INV(AC271,'Inputs and Outputs'!C$19,'Inputs and Outputs'!C$20),0)</f>
        <v>106</v>
      </c>
      <c r="AE271" s="42">
        <v>103</v>
      </c>
      <c r="AF271" s="42">
        <f t="shared" ca="1" si="44"/>
        <v>103</v>
      </c>
      <c r="AG271" s="42">
        <f ca="1">IF(AF271&gt;'Inputs and Outputs'!C$7,AF271-'Inputs and Outputs'!C$7,0)</f>
        <v>3</v>
      </c>
      <c r="AH271" s="43">
        <f ca="1">(AF271*'Inputs and Outputs'!C$8)-(AG271*'Inputs and Outputs'!C$10)</f>
        <v>3520</v>
      </c>
    </row>
    <row r="272" spans="1:34" x14ac:dyDescent="0.35">
      <c r="A272" s="44">
        <v>271</v>
      </c>
      <c r="B272" s="42" t="s">
        <v>24</v>
      </c>
      <c r="C272" s="42">
        <f t="shared" ca="1" si="36"/>
        <v>0.11411505106467068</v>
      </c>
      <c r="D272" s="42">
        <f ca="1">VLOOKUP(C272,'Inputs and Outputs'!B$24:C$33,2,TRUE)</f>
        <v>0</v>
      </c>
      <c r="E272" s="42">
        <f t="shared" ca="1" si="37"/>
        <v>0.47490116129349602</v>
      </c>
      <c r="F272" s="42">
        <f ca="1">ROUND(_xlfn.NORM.INV(E272,'Inputs and Outputs'!C$15,'Inputs and Outputs'!C$16),0)</f>
        <v>101</v>
      </c>
      <c r="G272" s="42">
        <v>103</v>
      </c>
      <c r="H272" s="42">
        <f t="shared" ca="1" si="38"/>
        <v>101</v>
      </c>
      <c r="I272" s="42">
        <f ca="1">IF(H272&gt;'Inputs and Outputs'!C$7,H272-'Inputs and Outputs'!C$7,0)</f>
        <v>1</v>
      </c>
      <c r="J272" s="43">
        <f ca="1">(H272*'Inputs and Outputs'!C$8)-(I272*'Inputs and Outputs'!C$9)</f>
        <v>4015</v>
      </c>
      <c r="M272" s="44">
        <v>271</v>
      </c>
      <c r="N272" s="42" t="s">
        <v>26</v>
      </c>
      <c r="O272" s="42">
        <f t="shared" ca="1" si="39"/>
        <v>0.94430899454636497</v>
      </c>
      <c r="P272" s="42">
        <f ca="1">VLOOKUP(O272,'Inputs and Outputs'!B$24:C$33,2)</f>
        <v>6</v>
      </c>
      <c r="Q272" s="42">
        <f t="shared" ca="1" si="40"/>
        <v>0.71657580520648245</v>
      </c>
      <c r="R272" s="42">
        <f ca="1">ROUND(_xlfn.NORM.INV(Q272,'Inputs and Outputs'!C$17,'Inputs and Outputs'!C$18),0)</f>
        <v>106</v>
      </c>
      <c r="S272" s="42">
        <v>103</v>
      </c>
      <c r="T272" s="42">
        <f t="shared" ca="1" si="41"/>
        <v>103</v>
      </c>
      <c r="U272" s="42">
        <f ca="1">IF(T272&gt;'Inputs and Outputs'!C$7,T272-'Inputs and Outputs'!C$7,0)</f>
        <v>3</v>
      </c>
      <c r="V272" s="43">
        <f ca="1">(T272*'Inputs and Outputs'!C$8)-(U272*'Inputs and Outputs'!C$9)</f>
        <v>4045</v>
      </c>
      <c r="Y272" s="44">
        <v>271</v>
      </c>
      <c r="Z272" s="42" t="s">
        <v>29</v>
      </c>
      <c r="AA272" s="42">
        <f t="shared" ca="1" si="42"/>
        <v>0.42926877533656149</v>
      </c>
      <c r="AB272" s="42">
        <f ca="1">VLOOKUP(AA272,'Inputs and Outputs'!B$24:C$33,2,TRUE)</f>
        <v>2</v>
      </c>
      <c r="AC272" s="42">
        <f t="shared" ca="1" si="43"/>
        <v>0.37319137219695586</v>
      </c>
      <c r="AD272" s="42">
        <f ca="1">ROUND(_xlfn.NORM.INV(AC272,'Inputs and Outputs'!C$19,'Inputs and Outputs'!C$20),0)</f>
        <v>103</v>
      </c>
      <c r="AE272" s="42">
        <v>103</v>
      </c>
      <c r="AF272" s="42">
        <f t="shared" ca="1" si="44"/>
        <v>103</v>
      </c>
      <c r="AG272" s="42">
        <f ca="1">IF(AF272&gt;'Inputs and Outputs'!C$7,AF272-'Inputs and Outputs'!C$7,0)</f>
        <v>3</v>
      </c>
      <c r="AH272" s="43">
        <f ca="1">(AF272*'Inputs and Outputs'!C$8)-(AG272*'Inputs and Outputs'!C$10)</f>
        <v>3520</v>
      </c>
    </row>
    <row r="273" spans="1:34" x14ac:dyDescent="0.35">
      <c r="A273" s="44">
        <v>272</v>
      </c>
      <c r="B273" s="42" t="s">
        <v>24</v>
      </c>
      <c r="C273" s="42">
        <f t="shared" ca="1" si="36"/>
        <v>0.45483674567407351</v>
      </c>
      <c r="D273" s="42">
        <f ca="1">VLOOKUP(C273,'Inputs and Outputs'!B$24:C$33,2,TRUE)</f>
        <v>2</v>
      </c>
      <c r="E273" s="42">
        <f t="shared" ca="1" si="37"/>
        <v>0.8354881843147075</v>
      </c>
      <c r="F273" s="42">
        <f ca="1">ROUND(_xlfn.NORM.INV(E273,'Inputs and Outputs'!C$15,'Inputs and Outputs'!C$16),0)</f>
        <v>107</v>
      </c>
      <c r="G273" s="42">
        <v>103</v>
      </c>
      <c r="H273" s="42">
        <f t="shared" ca="1" si="38"/>
        <v>103</v>
      </c>
      <c r="I273" s="42">
        <f ca="1">IF(H273&gt;'Inputs and Outputs'!C$7,H273-'Inputs and Outputs'!C$7,0)</f>
        <v>3</v>
      </c>
      <c r="J273" s="43">
        <f ca="1">(H273*'Inputs and Outputs'!C$8)-(I273*'Inputs and Outputs'!C$9)</f>
        <v>4045</v>
      </c>
      <c r="M273" s="44">
        <v>272</v>
      </c>
      <c r="N273" s="42" t="s">
        <v>26</v>
      </c>
      <c r="O273" s="42">
        <f t="shared" ca="1" si="39"/>
        <v>0.98094560666872899</v>
      </c>
      <c r="P273" s="42">
        <f ca="1">VLOOKUP(O273,'Inputs and Outputs'!B$24:C$33,2)</f>
        <v>7</v>
      </c>
      <c r="Q273" s="42">
        <f t="shared" ca="1" si="40"/>
        <v>0.25589699186558168</v>
      </c>
      <c r="R273" s="42">
        <f ca="1">ROUND(_xlfn.NORM.INV(Q273,'Inputs and Outputs'!C$17,'Inputs and Outputs'!C$18),0)</f>
        <v>100</v>
      </c>
      <c r="S273" s="42">
        <v>103</v>
      </c>
      <c r="T273" s="42">
        <f t="shared" ca="1" si="41"/>
        <v>100</v>
      </c>
      <c r="U273" s="42">
        <f ca="1">IF(T273&gt;'Inputs and Outputs'!C$7,T273-'Inputs and Outputs'!C$7,0)</f>
        <v>0</v>
      </c>
      <c r="V273" s="43">
        <f ca="1">(T273*'Inputs and Outputs'!C$8)-(U273*'Inputs and Outputs'!C$9)</f>
        <v>4000</v>
      </c>
      <c r="Y273" s="44">
        <v>272</v>
      </c>
      <c r="Z273" s="42" t="s">
        <v>29</v>
      </c>
      <c r="AA273" s="42">
        <f t="shared" ca="1" si="42"/>
        <v>0.15064460379808953</v>
      </c>
      <c r="AB273" s="42">
        <f ca="1">VLOOKUP(AA273,'Inputs and Outputs'!B$24:C$33,2,TRUE)</f>
        <v>0</v>
      </c>
      <c r="AC273" s="42">
        <f t="shared" ca="1" si="43"/>
        <v>0.62254889782242662</v>
      </c>
      <c r="AD273" s="42">
        <f ca="1">ROUND(_xlfn.NORM.INV(AC273,'Inputs and Outputs'!C$19,'Inputs and Outputs'!C$20),0)</f>
        <v>107</v>
      </c>
      <c r="AE273" s="42">
        <v>103</v>
      </c>
      <c r="AF273" s="42">
        <f t="shared" ca="1" si="44"/>
        <v>103</v>
      </c>
      <c r="AG273" s="42">
        <f ca="1">IF(AF273&gt;'Inputs and Outputs'!C$7,AF273-'Inputs and Outputs'!C$7,0)</f>
        <v>3</v>
      </c>
      <c r="AH273" s="43">
        <f ca="1">(AF273*'Inputs and Outputs'!C$8)-(AG273*'Inputs and Outputs'!C$10)</f>
        <v>3520</v>
      </c>
    </row>
    <row r="274" spans="1:34" x14ac:dyDescent="0.35">
      <c r="A274" s="44">
        <v>273</v>
      </c>
      <c r="B274" s="42" t="s">
        <v>24</v>
      </c>
      <c r="C274" s="42">
        <f t="shared" ca="1" si="36"/>
        <v>0.84612903967043596</v>
      </c>
      <c r="D274" s="42">
        <f ca="1">VLOOKUP(C274,'Inputs and Outputs'!B$24:C$33,2,TRUE)</f>
        <v>4</v>
      </c>
      <c r="E274" s="42">
        <f t="shared" ca="1" si="37"/>
        <v>0.99888313706472032</v>
      </c>
      <c r="F274" s="42">
        <f ca="1">ROUND(_xlfn.NORM.INV(E274,'Inputs and Outputs'!C$15,'Inputs and Outputs'!C$16),0)</f>
        <v>119</v>
      </c>
      <c r="G274" s="42">
        <v>103</v>
      </c>
      <c r="H274" s="42">
        <f t="shared" ca="1" si="38"/>
        <v>103</v>
      </c>
      <c r="I274" s="42">
        <f ca="1">IF(H274&gt;'Inputs and Outputs'!C$7,H274-'Inputs and Outputs'!C$7,0)</f>
        <v>3</v>
      </c>
      <c r="J274" s="43">
        <f ca="1">(H274*'Inputs and Outputs'!C$8)-(I274*'Inputs and Outputs'!C$9)</f>
        <v>4045</v>
      </c>
      <c r="M274" s="44">
        <v>273</v>
      </c>
      <c r="N274" s="42" t="s">
        <v>26</v>
      </c>
      <c r="O274" s="42">
        <f t="shared" ca="1" si="39"/>
        <v>0.7344928493181474</v>
      </c>
      <c r="P274" s="42">
        <f ca="1">VLOOKUP(O274,'Inputs and Outputs'!B$24:C$33,2)</f>
        <v>3</v>
      </c>
      <c r="Q274" s="42">
        <f t="shared" ca="1" si="40"/>
        <v>0.62767348340194584</v>
      </c>
      <c r="R274" s="42">
        <f ca="1">ROUND(_xlfn.NORM.INV(Q274,'Inputs and Outputs'!C$17,'Inputs and Outputs'!C$18),0)</f>
        <v>105</v>
      </c>
      <c r="S274" s="42">
        <v>103</v>
      </c>
      <c r="T274" s="42">
        <f t="shared" ca="1" si="41"/>
        <v>103</v>
      </c>
      <c r="U274" s="42">
        <f ca="1">IF(T274&gt;'Inputs and Outputs'!C$7,T274-'Inputs and Outputs'!C$7,0)</f>
        <v>3</v>
      </c>
      <c r="V274" s="43">
        <f ca="1">(T274*'Inputs and Outputs'!C$8)-(U274*'Inputs and Outputs'!C$9)</f>
        <v>4045</v>
      </c>
      <c r="Y274" s="44">
        <v>273</v>
      </c>
      <c r="Z274" s="42" t="s">
        <v>29</v>
      </c>
      <c r="AA274" s="42">
        <f t="shared" ca="1" si="42"/>
        <v>0.63440676917802408</v>
      </c>
      <c r="AB274" s="42">
        <f ca="1">VLOOKUP(AA274,'Inputs and Outputs'!B$24:C$33,2,TRUE)</f>
        <v>3</v>
      </c>
      <c r="AC274" s="42">
        <f t="shared" ca="1" si="43"/>
        <v>0.69112796167186408</v>
      </c>
      <c r="AD274" s="42">
        <f ca="1">ROUND(_xlfn.NORM.INV(AC274,'Inputs and Outputs'!C$19,'Inputs and Outputs'!C$20),0)</f>
        <v>107</v>
      </c>
      <c r="AE274" s="42">
        <v>103</v>
      </c>
      <c r="AF274" s="42">
        <f t="shared" ca="1" si="44"/>
        <v>103</v>
      </c>
      <c r="AG274" s="42">
        <f ca="1">IF(AF274&gt;'Inputs and Outputs'!C$7,AF274-'Inputs and Outputs'!C$7,0)</f>
        <v>3</v>
      </c>
      <c r="AH274" s="43">
        <f ca="1">(AF274*'Inputs and Outputs'!C$8)-(AG274*'Inputs and Outputs'!C$10)</f>
        <v>3520</v>
      </c>
    </row>
    <row r="275" spans="1:34" x14ac:dyDescent="0.35">
      <c r="A275" s="44">
        <v>274</v>
      </c>
      <c r="B275" s="42" t="s">
        <v>24</v>
      </c>
      <c r="C275" s="42">
        <f t="shared" ca="1" si="36"/>
        <v>0.79075813473978473</v>
      </c>
      <c r="D275" s="42">
        <f ca="1">VLOOKUP(C275,'Inputs and Outputs'!B$24:C$33,2,TRUE)</f>
        <v>4</v>
      </c>
      <c r="E275" s="42">
        <f t="shared" ca="1" si="37"/>
        <v>0.25143427028437393</v>
      </c>
      <c r="F275" s="42">
        <f ca="1">ROUND(_xlfn.NORM.INV(E275,'Inputs and Outputs'!C$15,'Inputs and Outputs'!C$16),0)</f>
        <v>97</v>
      </c>
      <c r="G275" s="42">
        <v>103</v>
      </c>
      <c r="H275" s="42">
        <f t="shared" ca="1" si="38"/>
        <v>97</v>
      </c>
      <c r="I275" s="42">
        <f ca="1">IF(H275&gt;'Inputs and Outputs'!C$7,H275-'Inputs and Outputs'!C$7,0)</f>
        <v>0</v>
      </c>
      <c r="J275" s="43">
        <f ca="1">(H275*'Inputs and Outputs'!C$8)-(I275*'Inputs and Outputs'!C$9)</f>
        <v>3880</v>
      </c>
      <c r="M275" s="44">
        <v>274</v>
      </c>
      <c r="N275" s="42" t="s">
        <v>26</v>
      </c>
      <c r="O275" s="42">
        <f t="shared" ca="1" si="39"/>
        <v>0.49733353563062654</v>
      </c>
      <c r="P275" s="42">
        <f ca="1">VLOOKUP(O275,'Inputs and Outputs'!B$24:C$33,2)</f>
        <v>2</v>
      </c>
      <c r="Q275" s="42">
        <f t="shared" ca="1" si="40"/>
        <v>0.10155326148151855</v>
      </c>
      <c r="R275" s="42">
        <f ca="1">ROUND(_xlfn.NORM.INV(Q275,'Inputs and Outputs'!C$17,'Inputs and Outputs'!C$18),0)</f>
        <v>97</v>
      </c>
      <c r="S275" s="42">
        <v>103</v>
      </c>
      <c r="T275" s="42">
        <f t="shared" ca="1" si="41"/>
        <v>97</v>
      </c>
      <c r="U275" s="42">
        <f ca="1">IF(T275&gt;'Inputs and Outputs'!C$7,T275-'Inputs and Outputs'!C$7,0)</f>
        <v>0</v>
      </c>
      <c r="V275" s="43">
        <f ca="1">(T275*'Inputs and Outputs'!C$8)-(U275*'Inputs and Outputs'!C$9)</f>
        <v>3880</v>
      </c>
      <c r="Y275" s="44">
        <v>274</v>
      </c>
      <c r="Z275" s="42" t="s">
        <v>29</v>
      </c>
      <c r="AA275" s="42">
        <f t="shared" ca="1" si="42"/>
        <v>0.10294711869119111</v>
      </c>
      <c r="AB275" s="42">
        <f ca="1">VLOOKUP(AA275,'Inputs and Outputs'!B$24:C$33,2,TRUE)</f>
        <v>0</v>
      </c>
      <c r="AC275" s="42">
        <f t="shared" ca="1" si="43"/>
        <v>0.90597082492167924</v>
      </c>
      <c r="AD275" s="42">
        <f ca="1">ROUND(_xlfn.NORM.INV(AC275,'Inputs and Outputs'!C$19,'Inputs and Outputs'!C$20),0)</f>
        <v>112</v>
      </c>
      <c r="AE275" s="42">
        <v>103</v>
      </c>
      <c r="AF275" s="42">
        <f t="shared" ca="1" si="44"/>
        <v>103</v>
      </c>
      <c r="AG275" s="42">
        <f ca="1">IF(AF275&gt;'Inputs and Outputs'!C$7,AF275-'Inputs and Outputs'!C$7,0)</f>
        <v>3</v>
      </c>
      <c r="AH275" s="43">
        <f ca="1">(AF275*'Inputs and Outputs'!C$8)-(AG275*'Inputs and Outputs'!C$10)</f>
        <v>3520</v>
      </c>
    </row>
    <row r="276" spans="1:34" x14ac:dyDescent="0.35">
      <c r="A276" s="44">
        <v>275</v>
      </c>
      <c r="B276" s="42" t="s">
        <v>24</v>
      </c>
      <c r="C276" s="42">
        <f t="shared" ca="1" si="36"/>
        <v>0.36860212611900234</v>
      </c>
      <c r="D276" s="42">
        <f ca="1">VLOOKUP(C276,'Inputs and Outputs'!B$24:C$33,2,TRUE)</f>
        <v>1</v>
      </c>
      <c r="E276" s="42">
        <f t="shared" ca="1" si="37"/>
        <v>0.1197444405561765</v>
      </c>
      <c r="F276" s="42">
        <f ca="1">ROUND(_xlfn.NORM.INV(E276,'Inputs and Outputs'!C$15,'Inputs and Outputs'!C$16),0)</f>
        <v>94</v>
      </c>
      <c r="G276" s="42">
        <v>103</v>
      </c>
      <c r="H276" s="42">
        <f t="shared" ca="1" si="38"/>
        <v>94</v>
      </c>
      <c r="I276" s="42">
        <f ca="1">IF(H276&gt;'Inputs and Outputs'!C$7,H276-'Inputs and Outputs'!C$7,0)</f>
        <v>0</v>
      </c>
      <c r="J276" s="43">
        <f ca="1">(H276*'Inputs and Outputs'!C$8)-(I276*'Inputs and Outputs'!C$9)</f>
        <v>3760</v>
      </c>
      <c r="M276" s="44">
        <v>275</v>
      </c>
      <c r="N276" s="42" t="s">
        <v>26</v>
      </c>
      <c r="O276" s="42">
        <f t="shared" ca="1" si="39"/>
        <v>7.9739012745252635E-2</v>
      </c>
      <c r="P276" s="42">
        <f ca="1">VLOOKUP(O276,'Inputs and Outputs'!B$24:C$33,2)</f>
        <v>0</v>
      </c>
      <c r="Q276" s="42">
        <f t="shared" ca="1" si="40"/>
        <v>0.90183359504001392</v>
      </c>
      <c r="R276" s="42">
        <f ca="1">ROUND(_xlfn.NORM.INV(Q276,'Inputs and Outputs'!C$17,'Inputs and Outputs'!C$18),0)</f>
        <v>109</v>
      </c>
      <c r="S276" s="42">
        <v>103</v>
      </c>
      <c r="T276" s="42">
        <f t="shared" ca="1" si="41"/>
        <v>103</v>
      </c>
      <c r="U276" s="42">
        <f ca="1">IF(T276&gt;'Inputs and Outputs'!C$7,T276-'Inputs and Outputs'!C$7,0)</f>
        <v>3</v>
      </c>
      <c r="V276" s="43">
        <f ca="1">(T276*'Inputs and Outputs'!C$8)-(U276*'Inputs and Outputs'!C$9)</f>
        <v>4045</v>
      </c>
      <c r="Y276" s="44">
        <v>275</v>
      </c>
      <c r="Z276" s="42" t="s">
        <v>29</v>
      </c>
      <c r="AA276" s="42">
        <f t="shared" ca="1" si="42"/>
        <v>0.61716727576489472</v>
      </c>
      <c r="AB276" s="42">
        <f ca="1">VLOOKUP(AA276,'Inputs and Outputs'!B$24:C$33,2,TRUE)</f>
        <v>3</v>
      </c>
      <c r="AC276" s="42">
        <f t="shared" ca="1" si="43"/>
        <v>0.97200662462566223</v>
      </c>
      <c r="AD276" s="42">
        <f ca="1">ROUND(_xlfn.NORM.INV(AC276,'Inputs and Outputs'!C$19,'Inputs and Outputs'!C$20),0)</f>
        <v>115</v>
      </c>
      <c r="AE276" s="42">
        <v>103</v>
      </c>
      <c r="AF276" s="42">
        <f t="shared" ca="1" si="44"/>
        <v>103</v>
      </c>
      <c r="AG276" s="42">
        <f ca="1">IF(AF276&gt;'Inputs and Outputs'!C$7,AF276-'Inputs and Outputs'!C$7,0)</f>
        <v>3</v>
      </c>
      <c r="AH276" s="43">
        <f ca="1">(AF276*'Inputs and Outputs'!C$8)-(AG276*'Inputs and Outputs'!C$10)</f>
        <v>3520</v>
      </c>
    </row>
    <row r="277" spans="1:34" x14ac:dyDescent="0.35">
      <c r="A277" s="44">
        <v>276</v>
      </c>
      <c r="B277" s="42" t="s">
        <v>24</v>
      </c>
      <c r="C277" s="42">
        <f t="shared" ca="1" si="36"/>
        <v>0.65275189189506</v>
      </c>
      <c r="D277" s="42">
        <f ca="1">VLOOKUP(C277,'Inputs and Outputs'!B$24:C$33,2,TRUE)</f>
        <v>3</v>
      </c>
      <c r="E277" s="42">
        <f t="shared" ca="1" si="37"/>
        <v>0.43626716462160664</v>
      </c>
      <c r="F277" s="42">
        <f ca="1">ROUND(_xlfn.NORM.INV(E277,'Inputs and Outputs'!C$15,'Inputs and Outputs'!C$16),0)</f>
        <v>100</v>
      </c>
      <c r="G277" s="42">
        <v>103</v>
      </c>
      <c r="H277" s="42">
        <f t="shared" ca="1" si="38"/>
        <v>100</v>
      </c>
      <c r="I277" s="42">
        <f ca="1">IF(H277&gt;'Inputs and Outputs'!C$7,H277-'Inputs and Outputs'!C$7,0)</f>
        <v>0</v>
      </c>
      <c r="J277" s="43">
        <f ca="1">(H277*'Inputs and Outputs'!C$8)-(I277*'Inputs and Outputs'!C$9)</f>
        <v>4000</v>
      </c>
      <c r="M277" s="44">
        <v>276</v>
      </c>
      <c r="N277" s="42" t="s">
        <v>26</v>
      </c>
      <c r="O277" s="42">
        <f t="shared" ca="1" si="39"/>
        <v>0.78843934837832585</v>
      </c>
      <c r="P277" s="42">
        <f ca="1">VLOOKUP(O277,'Inputs and Outputs'!B$24:C$33,2)</f>
        <v>4</v>
      </c>
      <c r="Q277" s="42">
        <f t="shared" ca="1" si="40"/>
        <v>0.75612347183582052</v>
      </c>
      <c r="R277" s="42">
        <f ca="1">ROUND(_xlfn.NORM.INV(Q277,'Inputs and Outputs'!C$17,'Inputs and Outputs'!C$18),0)</f>
        <v>106</v>
      </c>
      <c r="S277" s="42">
        <v>103</v>
      </c>
      <c r="T277" s="42">
        <f t="shared" ca="1" si="41"/>
        <v>103</v>
      </c>
      <c r="U277" s="42">
        <f ca="1">IF(T277&gt;'Inputs and Outputs'!C$7,T277-'Inputs and Outputs'!C$7,0)</f>
        <v>3</v>
      </c>
      <c r="V277" s="43">
        <f ca="1">(T277*'Inputs and Outputs'!C$8)-(U277*'Inputs and Outputs'!C$9)</f>
        <v>4045</v>
      </c>
      <c r="Y277" s="44">
        <v>276</v>
      </c>
      <c r="Z277" s="42" t="s">
        <v>29</v>
      </c>
      <c r="AA277" s="42">
        <f t="shared" ca="1" si="42"/>
        <v>1.0803359919064892E-4</v>
      </c>
      <c r="AB277" s="42">
        <f ca="1">VLOOKUP(AA277,'Inputs and Outputs'!B$24:C$33,2,TRUE)</f>
        <v>0</v>
      </c>
      <c r="AC277" s="42">
        <f t="shared" ca="1" si="43"/>
        <v>0.63487859824824333</v>
      </c>
      <c r="AD277" s="42">
        <f ca="1">ROUND(_xlfn.NORM.INV(AC277,'Inputs and Outputs'!C$19,'Inputs and Outputs'!C$20),0)</f>
        <v>107</v>
      </c>
      <c r="AE277" s="42">
        <v>103</v>
      </c>
      <c r="AF277" s="42">
        <f t="shared" ca="1" si="44"/>
        <v>103</v>
      </c>
      <c r="AG277" s="42">
        <f ca="1">IF(AF277&gt;'Inputs and Outputs'!C$7,AF277-'Inputs and Outputs'!C$7,0)</f>
        <v>3</v>
      </c>
      <c r="AH277" s="43">
        <f ca="1">(AF277*'Inputs and Outputs'!C$8)-(AG277*'Inputs and Outputs'!C$10)</f>
        <v>3520</v>
      </c>
    </row>
    <row r="278" spans="1:34" x14ac:dyDescent="0.35">
      <c r="A278" s="44">
        <v>277</v>
      </c>
      <c r="B278" s="42" t="s">
        <v>24</v>
      </c>
      <c r="C278" s="42">
        <f t="shared" ca="1" si="36"/>
        <v>0.96765419796095098</v>
      </c>
      <c r="D278" s="42">
        <f ca="1">VLOOKUP(C278,'Inputs and Outputs'!B$24:C$33,2,TRUE)</f>
        <v>6</v>
      </c>
      <c r="E278" s="42">
        <f t="shared" ca="1" si="37"/>
        <v>0.19258710198703188</v>
      </c>
      <c r="F278" s="42">
        <f ca="1">ROUND(_xlfn.NORM.INV(E278,'Inputs and Outputs'!C$15,'Inputs and Outputs'!C$16),0)</f>
        <v>96</v>
      </c>
      <c r="G278" s="42">
        <v>103</v>
      </c>
      <c r="H278" s="42">
        <f t="shared" ca="1" si="38"/>
        <v>96</v>
      </c>
      <c r="I278" s="42">
        <f ca="1">IF(H278&gt;'Inputs and Outputs'!C$7,H278-'Inputs and Outputs'!C$7,0)</f>
        <v>0</v>
      </c>
      <c r="J278" s="43">
        <f ca="1">(H278*'Inputs and Outputs'!C$8)-(I278*'Inputs and Outputs'!C$9)</f>
        <v>3840</v>
      </c>
      <c r="M278" s="44">
        <v>277</v>
      </c>
      <c r="N278" s="42" t="s">
        <v>26</v>
      </c>
      <c r="O278" s="42">
        <f t="shared" ca="1" si="39"/>
        <v>0.16295041620400463</v>
      </c>
      <c r="P278" s="42">
        <f ca="1">VLOOKUP(O278,'Inputs and Outputs'!B$24:C$33,2)</f>
        <v>0</v>
      </c>
      <c r="Q278" s="42">
        <f t="shared" ca="1" si="40"/>
        <v>0.22890794854645335</v>
      </c>
      <c r="R278" s="42">
        <f ca="1">ROUND(_xlfn.NORM.INV(Q278,'Inputs and Outputs'!C$17,'Inputs and Outputs'!C$18),0)</f>
        <v>99</v>
      </c>
      <c r="S278" s="42">
        <v>103</v>
      </c>
      <c r="T278" s="42">
        <f t="shared" ca="1" si="41"/>
        <v>99</v>
      </c>
      <c r="U278" s="42">
        <f ca="1">IF(T278&gt;'Inputs and Outputs'!C$7,T278-'Inputs and Outputs'!C$7,0)</f>
        <v>0</v>
      </c>
      <c r="V278" s="43">
        <f ca="1">(T278*'Inputs and Outputs'!C$8)-(U278*'Inputs and Outputs'!C$9)</f>
        <v>3960</v>
      </c>
      <c r="Y278" s="44">
        <v>277</v>
      </c>
      <c r="Z278" s="42" t="s">
        <v>29</v>
      </c>
      <c r="AA278" s="42">
        <f t="shared" ca="1" si="42"/>
        <v>0.49115979663476772</v>
      </c>
      <c r="AB278" s="42">
        <f ca="1">VLOOKUP(AA278,'Inputs and Outputs'!B$24:C$33,2,TRUE)</f>
        <v>2</v>
      </c>
      <c r="AC278" s="42">
        <f t="shared" ca="1" si="43"/>
        <v>0.70961503309467033</v>
      </c>
      <c r="AD278" s="42">
        <f ca="1">ROUND(_xlfn.NORM.INV(AC278,'Inputs and Outputs'!C$19,'Inputs and Outputs'!C$20),0)</f>
        <v>108</v>
      </c>
      <c r="AE278" s="42">
        <v>103</v>
      </c>
      <c r="AF278" s="42">
        <f t="shared" ca="1" si="44"/>
        <v>103</v>
      </c>
      <c r="AG278" s="42">
        <f ca="1">IF(AF278&gt;'Inputs and Outputs'!C$7,AF278-'Inputs and Outputs'!C$7,0)</f>
        <v>3</v>
      </c>
      <c r="AH278" s="43">
        <f ca="1">(AF278*'Inputs and Outputs'!C$8)-(AG278*'Inputs and Outputs'!C$10)</f>
        <v>3520</v>
      </c>
    </row>
    <row r="279" spans="1:34" x14ac:dyDescent="0.35">
      <c r="A279" s="44">
        <v>278</v>
      </c>
      <c r="B279" s="42" t="s">
        <v>24</v>
      </c>
      <c r="C279" s="42">
        <f t="shared" ca="1" si="36"/>
        <v>0.16126236473845157</v>
      </c>
      <c r="D279" s="42">
        <f ca="1">VLOOKUP(C279,'Inputs and Outputs'!B$24:C$33,2,TRUE)</f>
        <v>0</v>
      </c>
      <c r="E279" s="42">
        <f t="shared" ca="1" si="37"/>
        <v>0.25945358192055712</v>
      </c>
      <c r="F279" s="42">
        <f ca="1">ROUND(_xlfn.NORM.INV(E279,'Inputs and Outputs'!C$15,'Inputs and Outputs'!C$16),0)</f>
        <v>97</v>
      </c>
      <c r="G279" s="42">
        <v>103</v>
      </c>
      <c r="H279" s="42">
        <f t="shared" ca="1" si="38"/>
        <v>97</v>
      </c>
      <c r="I279" s="42">
        <f ca="1">IF(H279&gt;'Inputs and Outputs'!C$7,H279-'Inputs and Outputs'!C$7,0)</f>
        <v>0</v>
      </c>
      <c r="J279" s="43">
        <f ca="1">(H279*'Inputs and Outputs'!C$8)-(I279*'Inputs and Outputs'!C$9)</f>
        <v>3880</v>
      </c>
      <c r="M279" s="44">
        <v>278</v>
      </c>
      <c r="N279" s="42" t="s">
        <v>26</v>
      </c>
      <c r="O279" s="42">
        <f t="shared" ca="1" si="39"/>
        <v>0.17064055575352233</v>
      </c>
      <c r="P279" s="42">
        <f ca="1">VLOOKUP(O279,'Inputs and Outputs'!B$24:C$33,2)</f>
        <v>0</v>
      </c>
      <c r="Q279" s="42">
        <f t="shared" ca="1" si="40"/>
        <v>0.5680558165585391</v>
      </c>
      <c r="R279" s="42">
        <f ca="1">ROUND(_xlfn.NORM.INV(Q279,'Inputs and Outputs'!C$17,'Inputs and Outputs'!C$18),0)</f>
        <v>104</v>
      </c>
      <c r="S279" s="42">
        <v>103</v>
      </c>
      <c r="T279" s="42">
        <f t="shared" ca="1" si="41"/>
        <v>103</v>
      </c>
      <c r="U279" s="42">
        <f ca="1">IF(T279&gt;'Inputs and Outputs'!C$7,T279-'Inputs and Outputs'!C$7,0)</f>
        <v>3</v>
      </c>
      <c r="V279" s="43">
        <f ca="1">(T279*'Inputs and Outputs'!C$8)-(U279*'Inputs and Outputs'!C$9)</f>
        <v>4045</v>
      </c>
      <c r="Y279" s="44">
        <v>278</v>
      </c>
      <c r="Z279" s="42" t="s">
        <v>29</v>
      </c>
      <c r="AA279" s="42">
        <f t="shared" ca="1" si="42"/>
        <v>0.17294896855641906</v>
      </c>
      <c r="AB279" s="42">
        <f ca="1">VLOOKUP(AA279,'Inputs and Outputs'!B$24:C$33,2,TRUE)</f>
        <v>0</v>
      </c>
      <c r="AC279" s="42">
        <f t="shared" ca="1" si="43"/>
        <v>0.81887521378170836</v>
      </c>
      <c r="AD279" s="42">
        <f ca="1">ROUND(_xlfn.NORM.INV(AC279,'Inputs and Outputs'!C$19,'Inputs and Outputs'!C$20),0)</f>
        <v>110</v>
      </c>
      <c r="AE279" s="42">
        <v>103</v>
      </c>
      <c r="AF279" s="42">
        <f t="shared" ca="1" si="44"/>
        <v>103</v>
      </c>
      <c r="AG279" s="42">
        <f ca="1">IF(AF279&gt;'Inputs and Outputs'!C$7,AF279-'Inputs and Outputs'!C$7,0)</f>
        <v>3</v>
      </c>
      <c r="AH279" s="43">
        <f ca="1">(AF279*'Inputs and Outputs'!C$8)-(AG279*'Inputs and Outputs'!C$10)</f>
        <v>3520</v>
      </c>
    </row>
    <row r="280" spans="1:34" x14ac:dyDescent="0.35">
      <c r="A280" s="44">
        <v>279</v>
      </c>
      <c r="B280" s="42" t="s">
        <v>24</v>
      </c>
      <c r="C280" s="42">
        <f t="shared" ca="1" si="36"/>
        <v>0.37050308324345871</v>
      </c>
      <c r="D280" s="42">
        <f ca="1">VLOOKUP(C280,'Inputs and Outputs'!B$24:C$33,2,TRUE)</f>
        <v>1</v>
      </c>
      <c r="E280" s="42">
        <f t="shared" ca="1" si="37"/>
        <v>0.97502038707053218</v>
      </c>
      <c r="F280" s="42">
        <f ca="1">ROUND(_xlfn.NORM.INV(E280,'Inputs and Outputs'!C$15,'Inputs and Outputs'!C$16),0)</f>
        <v>113</v>
      </c>
      <c r="G280" s="42">
        <v>103</v>
      </c>
      <c r="H280" s="42">
        <f t="shared" ca="1" si="38"/>
        <v>103</v>
      </c>
      <c r="I280" s="42">
        <f ca="1">IF(H280&gt;'Inputs and Outputs'!C$7,H280-'Inputs and Outputs'!C$7,0)</f>
        <v>3</v>
      </c>
      <c r="J280" s="43">
        <f ca="1">(H280*'Inputs and Outputs'!C$8)-(I280*'Inputs and Outputs'!C$9)</f>
        <v>4045</v>
      </c>
      <c r="M280" s="44">
        <v>279</v>
      </c>
      <c r="N280" s="42" t="s">
        <v>26</v>
      </c>
      <c r="O280" s="42">
        <f t="shared" ca="1" si="39"/>
        <v>0.24198852533252446</v>
      </c>
      <c r="P280" s="42">
        <f ca="1">VLOOKUP(O280,'Inputs and Outputs'!B$24:C$33,2)</f>
        <v>1</v>
      </c>
      <c r="Q280" s="42">
        <f t="shared" ca="1" si="40"/>
        <v>0.79384771980355162</v>
      </c>
      <c r="R280" s="42">
        <f ca="1">ROUND(_xlfn.NORM.INV(Q280,'Inputs and Outputs'!C$17,'Inputs and Outputs'!C$18),0)</f>
        <v>107</v>
      </c>
      <c r="S280" s="42">
        <v>103</v>
      </c>
      <c r="T280" s="42">
        <f t="shared" ca="1" si="41"/>
        <v>103</v>
      </c>
      <c r="U280" s="42">
        <f ca="1">IF(T280&gt;'Inputs and Outputs'!C$7,T280-'Inputs and Outputs'!C$7,0)</f>
        <v>3</v>
      </c>
      <c r="V280" s="43">
        <f ca="1">(T280*'Inputs and Outputs'!C$8)-(U280*'Inputs and Outputs'!C$9)</f>
        <v>4045</v>
      </c>
      <c r="Y280" s="44">
        <v>279</v>
      </c>
      <c r="Z280" s="42" t="s">
        <v>29</v>
      </c>
      <c r="AA280" s="42">
        <f t="shared" ca="1" si="42"/>
        <v>0.51942461714405397</v>
      </c>
      <c r="AB280" s="42">
        <f ca="1">VLOOKUP(AA280,'Inputs and Outputs'!B$24:C$33,2,TRUE)</f>
        <v>2</v>
      </c>
      <c r="AC280" s="42">
        <f t="shared" ca="1" si="43"/>
        <v>0.85256710324613627</v>
      </c>
      <c r="AD280" s="42">
        <f ca="1">ROUND(_xlfn.NORM.INV(AC280,'Inputs and Outputs'!C$19,'Inputs and Outputs'!C$20),0)</f>
        <v>110</v>
      </c>
      <c r="AE280" s="42">
        <v>103</v>
      </c>
      <c r="AF280" s="42">
        <f t="shared" ca="1" si="44"/>
        <v>103</v>
      </c>
      <c r="AG280" s="42">
        <f ca="1">IF(AF280&gt;'Inputs and Outputs'!C$7,AF280-'Inputs and Outputs'!C$7,0)</f>
        <v>3</v>
      </c>
      <c r="AH280" s="43">
        <f ca="1">(AF280*'Inputs and Outputs'!C$8)-(AG280*'Inputs and Outputs'!C$10)</f>
        <v>3520</v>
      </c>
    </row>
    <row r="281" spans="1:34" x14ac:dyDescent="0.35">
      <c r="A281" s="44">
        <v>280</v>
      </c>
      <c r="B281" s="42" t="s">
        <v>24</v>
      </c>
      <c r="C281" s="42">
        <f t="shared" ca="1" si="36"/>
        <v>0.82833411657706457</v>
      </c>
      <c r="D281" s="42">
        <f ca="1">VLOOKUP(C281,'Inputs and Outputs'!B$24:C$33,2,TRUE)</f>
        <v>4</v>
      </c>
      <c r="E281" s="42">
        <f t="shared" ca="1" si="37"/>
        <v>0.96383503399584081</v>
      </c>
      <c r="F281" s="42">
        <f ca="1">ROUND(_xlfn.NORM.INV(E281,'Inputs and Outputs'!C$15,'Inputs and Outputs'!C$16),0)</f>
        <v>112</v>
      </c>
      <c r="G281" s="42">
        <v>103</v>
      </c>
      <c r="H281" s="42">
        <f t="shared" ca="1" si="38"/>
        <v>103</v>
      </c>
      <c r="I281" s="42">
        <f ca="1">IF(H281&gt;'Inputs and Outputs'!C$7,H281-'Inputs and Outputs'!C$7,0)</f>
        <v>3</v>
      </c>
      <c r="J281" s="43">
        <f ca="1">(H281*'Inputs and Outputs'!C$8)-(I281*'Inputs and Outputs'!C$9)</f>
        <v>4045</v>
      </c>
      <c r="M281" s="44">
        <v>280</v>
      </c>
      <c r="N281" s="42" t="s">
        <v>26</v>
      </c>
      <c r="O281" s="42">
        <f t="shared" ca="1" si="39"/>
        <v>0.64255405770110974</v>
      </c>
      <c r="P281" s="42">
        <f ca="1">VLOOKUP(O281,'Inputs and Outputs'!B$24:C$33,2)</f>
        <v>3</v>
      </c>
      <c r="Q281" s="42">
        <f t="shared" ca="1" si="40"/>
        <v>0.13850222862309802</v>
      </c>
      <c r="R281" s="42">
        <f ca="1">ROUND(_xlfn.NORM.INV(Q281,'Inputs and Outputs'!C$17,'Inputs and Outputs'!C$18),0)</f>
        <v>98</v>
      </c>
      <c r="S281" s="42">
        <v>103</v>
      </c>
      <c r="T281" s="42">
        <f t="shared" ca="1" si="41"/>
        <v>98</v>
      </c>
      <c r="U281" s="42">
        <f ca="1">IF(T281&gt;'Inputs and Outputs'!C$7,T281-'Inputs and Outputs'!C$7,0)</f>
        <v>0</v>
      </c>
      <c r="V281" s="43">
        <f ca="1">(T281*'Inputs and Outputs'!C$8)-(U281*'Inputs and Outputs'!C$9)</f>
        <v>3920</v>
      </c>
      <c r="Y281" s="44">
        <v>280</v>
      </c>
      <c r="Z281" s="42" t="s">
        <v>29</v>
      </c>
      <c r="AA281" s="42">
        <f t="shared" ca="1" si="42"/>
        <v>0.68062036812820248</v>
      </c>
      <c r="AB281" s="42">
        <f ca="1">VLOOKUP(AA281,'Inputs and Outputs'!B$24:C$33,2,TRUE)</f>
        <v>3</v>
      </c>
      <c r="AC281" s="42">
        <f t="shared" ca="1" si="43"/>
        <v>0.76111537605807711</v>
      </c>
      <c r="AD281" s="42">
        <f ca="1">ROUND(_xlfn.NORM.INV(AC281,'Inputs and Outputs'!C$19,'Inputs and Outputs'!C$20),0)</f>
        <v>109</v>
      </c>
      <c r="AE281" s="42">
        <v>103</v>
      </c>
      <c r="AF281" s="42">
        <f t="shared" ca="1" si="44"/>
        <v>103</v>
      </c>
      <c r="AG281" s="42">
        <f ca="1">IF(AF281&gt;'Inputs and Outputs'!C$7,AF281-'Inputs and Outputs'!C$7,0)</f>
        <v>3</v>
      </c>
      <c r="AH281" s="43">
        <f ca="1">(AF281*'Inputs and Outputs'!C$8)-(AG281*'Inputs and Outputs'!C$10)</f>
        <v>3520</v>
      </c>
    </row>
    <row r="282" spans="1:34" x14ac:dyDescent="0.35">
      <c r="A282" s="44">
        <v>281</v>
      </c>
      <c r="B282" s="42" t="s">
        <v>24</v>
      </c>
      <c r="C282" s="42">
        <f t="shared" ca="1" si="36"/>
        <v>0.47003415914044999</v>
      </c>
      <c r="D282" s="42">
        <f ca="1">VLOOKUP(C282,'Inputs and Outputs'!B$24:C$33,2,TRUE)</f>
        <v>2</v>
      </c>
      <c r="E282" s="42">
        <f t="shared" ca="1" si="37"/>
        <v>0.71046691332044565</v>
      </c>
      <c r="F282" s="42">
        <f ca="1">ROUND(_xlfn.NORM.INV(E282,'Inputs and Outputs'!C$15,'Inputs and Outputs'!C$16),0)</f>
        <v>104</v>
      </c>
      <c r="G282" s="42">
        <v>103</v>
      </c>
      <c r="H282" s="42">
        <f t="shared" ca="1" si="38"/>
        <v>103</v>
      </c>
      <c r="I282" s="42">
        <f ca="1">IF(H282&gt;'Inputs and Outputs'!C$7,H282-'Inputs and Outputs'!C$7,0)</f>
        <v>3</v>
      </c>
      <c r="J282" s="43">
        <f ca="1">(H282*'Inputs and Outputs'!C$8)-(I282*'Inputs and Outputs'!C$9)</f>
        <v>4045</v>
      </c>
      <c r="M282" s="44">
        <v>281</v>
      </c>
      <c r="N282" s="42" t="s">
        <v>26</v>
      </c>
      <c r="O282" s="42">
        <f t="shared" ca="1" si="39"/>
        <v>0.88470408828916991</v>
      </c>
      <c r="P282" s="42">
        <f ca="1">VLOOKUP(O282,'Inputs and Outputs'!B$24:C$33,2)</f>
        <v>5</v>
      </c>
      <c r="Q282" s="42">
        <f t="shared" ca="1" si="40"/>
        <v>0.43661847222662153</v>
      </c>
      <c r="R282" s="42">
        <f ca="1">ROUND(_xlfn.NORM.INV(Q282,'Inputs and Outputs'!C$17,'Inputs and Outputs'!C$18),0)</f>
        <v>102</v>
      </c>
      <c r="S282" s="42">
        <v>103</v>
      </c>
      <c r="T282" s="42">
        <f t="shared" ca="1" si="41"/>
        <v>102</v>
      </c>
      <c r="U282" s="42">
        <f ca="1">IF(T282&gt;'Inputs and Outputs'!C$7,T282-'Inputs and Outputs'!C$7,0)</f>
        <v>2</v>
      </c>
      <c r="V282" s="43">
        <f ca="1">(T282*'Inputs and Outputs'!C$8)-(U282*'Inputs and Outputs'!C$9)</f>
        <v>4030</v>
      </c>
      <c r="Y282" s="44">
        <v>281</v>
      </c>
      <c r="Z282" s="42" t="s">
        <v>29</v>
      </c>
      <c r="AA282" s="42">
        <f t="shared" ca="1" si="42"/>
        <v>0.21005108193413946</v>
      </c>
      <c r="AB282" s="42">
        <f ca="1">VLOOKUP(AA282,'Inputs and Outputs'!B$24:C$33,2,TRUE)</f>
        <v>1</v>
      </c>
      <c r="AC282" s="42">
        <f t="shared" ca="1" si="43"/>
        <v>0.59271733753593814</v>
      </c>
      <c r="AD282" s="42">
        <f ca="1">ROUND(_xlfn.NORM.INV(AC282,'Inputs and Outputs'!C$19,'Inputs and Outputs'!C$20),0)</f>
        <v>106</v>
      </c>
      <c r="AE282" s="42">
        <v>103</v>
      </c>
      <c r="AF282" s="42">
        <f t="shared" ca="1" si="44"/>
        <v>103</v>
      </c>
      <c r="AG282" s="42">
        <f ca="1">IF(AF282&gt;'Inputs and Outputs'!C$7,AF282-'Inputs and Outputs'!C$7,0)</f>
        <v>3</v>
      </c>
      <c r="AH282" s="43">
        <f ca="1">(AF282*'Inputs and Outputs'!C$8)-(AG282*'Inputs and Outputs'!C$10)</f>
        <v>3520</v>
      </c>
    </row>
    <row r="283" spans="1:34" x14ac:dyDescent="0.35">
      <c r="A283" s="44">
        <v>282</v>
      </c>
      <c r="B283" s="42" t="s">
        <v>24</v>
      </c>
      <c r="C283" s="42">
        <f t="shared" ca="1" si="36"/>
        <v>0.99740017291364957</v>
      </c>
      <c r="D283" s="42">
        <f ca="1">VLOOKUP(C283,'Inputs and Outputs'!B$24:C$33,2,TRUE)</f>
        <v>9</v>
      </c>
      <c r="E283" s="42">
        <f t="shared" ca="1" si="37"/>
        <v>0.55500250236322179</v>
      </c>
      <c r="F283" s="42">
        <f ca="1">ROUND(_xlfn.NORM.INV(E283,'Inputs and Outputs'!C$15,'Inputs and Outputs'!C$16),0)</f>
        <v>102</v>
      </c>
      <c r="G283" s="42">
        <v>103</v>
      </c>
      <c r="H283" s="42">
        <f t="shared" ca="1" si="38"/>
        <v>102</v>
      </c>
      <c r="I283" s="42">
        <f ca="1">IF(H283&gt;'Inputs and Outputs'!C$7,H283-'Inputs and Outputs'!C$7,0)</f>
        <v>2</v>
      </c>
      <c r="J283" s="43">
        <f ca="1">(H283*'Inputs and Outputs'!C$8)-(I283*'Inputs and Outputs'!C$9)</f>
        <v>4030</v>
      </c>
      <c r="M283" s="44">
        <v>282</v>
      </c>
      <c r="N283" s="42" t="s">
        <v>26</v>
      </c>
      <c r="O283" s="42">
        <f t="shared" ca="1" si="39"/>
        <v>0.66659638427765755</v>
      </c>
      <c r="P283" s="42">
        <f ca="1">VLOOKUP(O283,'Inputs and Outputs'!B$24:C$33,2)</f>
        <v>3</v>
      </c>
      <c r="Q283" s="42">
        <f t="shared" ca="1" si="40"/>
        <v>0.28489531112385058</v>
      </c>
      <c r="R283" s="42">
        <f ca="1">ROUND(_xlfn.NORM.INV(Q283,'Inputs and Outputs'!C$17,'Inputs and Outputs'!C$18),0)</f>
        <v>100</v>
      </c>
      <c r="S283" s="42">
        <v>103</v>
      </c>
      <c r="T283" s="42">
        <f t="shared" ca="1" si="41"/>
        <v>100</v>
      </c>
      <c r="U283" s="42">
        <f ca="1">IF(T283&gt;'Inputs and Outputs'!C$7,T283-'Inputs and Outputs'!C$7,0)</f>
        <v>0</v>
      </c>
      <c r="V283" s="43">
        <f ca="1">(T283*'Inputs and Outputs'!C$8)-(U283*'Inputs and Outputs'!C$9)</f>
        <v>4000</v>
      </c>
      <c r="Y283" s="44">
        <v>282</v>
      </c>
      <c r="Z283" s="42" t="s">
        <v>29</v>
      </c>
      <c r="AA283" s="42">
        <f t="shared" ca="1" si="42"/>
        <v>0.65452602285702333</v>
      </c>
      <c r="AB283" s="42">
        <f ca="1">VLOOKUP(AA283,'Inputs and Outputs'!B$24:C$33,2,TRUE)</f>
        <v>3</v>
      </c>
      <c r="AC283" s="42">
        <f t="shared" ca="1" si="43"/>
        <v>0.653048962111483</v>
      </c>
      <c r="AD283" s="42">
        <f ca="1">ROUND(_xlfn.NORM.INV(AC283,'Inputs and Outputs'!C$19,'Inputs and Outputs'!C$20),0)</f>
        <v>107</v>
      </c>
      <c r="AE283" s="42">
        <v>103</v>
      </c>
      <c r="AF283" s="42">
        <f t="shared" ca="1" si="44"/>
        <v>103</v>
      </c>
      <c r="AG283" s="42">
        <f ca="1">IF(AF283&gt;'Inputs and Outputs'!C$7,AF283-'Inputs and Outputs'!C$7,0)</f>
        <v>3</v>
      </c>
      <c r="AH283" s="43">
        <f ca="1">(AF283*'Inputs and Outputs'!C$8)-(AG283*'Inputs and Outputs'!C$10)</f>
        <v>3520</v>
      </c>
    </row>
    <row r="284" spans="1:34" x14ac:dyDescent="0.35">
      <c r="A284" s="44">
        <v>283</v>
      </c>
      <c r="B284" s="42" t="s">
        <v>24</v>
      </c>
      <c r="C284" s="42">
        <f t="shared" ca="1" si="36"/>
        <v>0.58057859072897433</v>
      </c>
      <c r="D284" s="42">
        <f ca="1">VLOOKUP(C284,'Inputs and Outputs'!B$24:C$33,2,TRUE)</f>
        <v>2</v>
      </c>
      <c r="E284" s="42">
        <f t="shared" ca="1" si="37"/>
        <v>0.14793390431640363</v>
      </c>
      <c r="F284" s="42">
        <f ca="1">ROUND(_xlfn.NORM.INV(E284,'Inputs and Outputs'!C$15,'Inputs and Outputs'!C$16),0)</f>
        <v>95</v>
      </c>
      <c r="G284" s="42">
        <v>103</v>
      </c>
      <c r="H284" s="42">
        <f t="shared" ca="1" si="38"/>
        <v>95</v>
      </c>
      <c r="I284" s="42">
        <f ca="1">IF(H284&gt;'Inputs and Outputs'!C$7,H284-'Inputs and Outputs'!C$7,0)</f>
        <v>0</v>
      </c>
      <c r="J284" s="43">
        <f ca="1">(H284*'Inputs and Outputs'!C$8)-(I284*'Inputs and Outputs'!C$9)</f>
        <v>3800</v>
      </c>
      <c r="M284" s="44">
        <v>283</v>
      </c>
      <c r="N284" s="42" t="s">
        <v>26</v>
      </c>
      <c r="O284" s="42">
        <f t="shared" ca="1" si="39"/>
        <v>0.54586889643355663</v>
      </c>
      <c r="P284" s="42">
        <f ca="1">VLOOKUP(O284,'Inputs and Outputs'!B$24:C$33,2)</f>
        <v>2</v>
      </c>
      <c r="Q284" s="42">
        <f t="shared" ca="1" si="40"/>
        <v>0.20409770105238068</v>
      </c>
      <c r="R284" s="42">
        <f ca="1">ROUND(_xlfn.NORM.INV(Q284,'Inputs and Outputs'!C$17,'Inputs and Outputs'!C$18),0)</f>
        <v>99</v>
      </c>
      <c r="S284" s="42">
        <v>103</v>
      </c>
      <c r="T284" s="42">
        <f t="shared" ca="1" si="41"/>
        <v>99</v>
      </c>
      <c r="U284" s="42">
        <f ca="1">IF(T284&gt;'Inputs and Outputs'!C$7,T284-'Inputs and Outputs'!C$7,0)</f>
        <v>0</v>
      </c>
      <c r="V284" s="43">
        <f ca="1">(T284*'Inputs and Outputs'!C$8)-(U284*'Inputs and Outputs'!C$9)</f>
        <v>3960</v>
      </c>
      <c r="Y284" s="44">
        <v>283</v>
      </c>
      <c r="Z284" s="42" t="s">
        <v>29</v>
      </c>
      <c r="AA284" s="42">
        <f t="shared" ca="1" si="42"/>
        <v>0.11657745141489018</v>
      </c>
      <c r="AB284" s="42">
        <f ca="1">VLOOKUP(AA284,'Inputs and Outputs'!B$24:C$33,2,TRUE)</f>
        <v>0</v>
      </c>
      <c r="AC284" s="42">
        <f t="shared" ca="1" si="43"/>
        <v>0.97688314312676228</v>
      </c>
      <c r="AD284" s="42">
        <f ca="1">ROUND(_xlfn.NORM.INV(AC284,'Inputs and Outputs'!C$19,'Inputs and Outputs'!C$20),0)</f>
        <v>115</v>
      </c>
      <c r="AE284" s="42">
        <v>103</v>
      </c>
      <c r="AF284" s="42">
        <f t="shared" ca="1" si="44"/>
        <v>103</v>
      </c>
      <c r="AG284" s="42">
        <f ca="1">IF(AF284&gt;'Inputs and Outputs'!C$7,AF284-'Inputs and Outputs'!C$7,0)</f>
        <v>3</v>
      </c>
      <c r="AH284" s="43">
        <f ca="1">(AF284*'Inputs and Outputs'!C$8)-(AG284*'Inputs and Outputs'!C$10)</f>
        <v>3520</v>
      </c>
    </row>
    <row r="285" spans="1:34" x14ac:dyDescent="0.35">
      <c r="A285" s="44">
        <v>284</v>
      </c>
      <c r="B285" s="42" t="s">
        <v>24</v>
      </c>
      <c r="C285" s="42">
        <f t="shared" ca="1" si="36"/>
        <v>0.25363475521338463</v>
      </c>
      <c r="D285" s="42">
        <f ca="1">VLOOKUP(C285,'Inputs and Outputs'!B$24:C$33,2,TRUE)</f>
        <v>1</v>
      </c>
      <c r="E285" s="42">
        <f t="shared" ca="1" si="37"/>
        <v>0.56899356092513365</v>
      </c>
      <c r="F285" s="42">
        <f ca="1">ROUND(_xlfn.NORM.INV(E285,'Inputs and Outputs'!C$15,'Inputs and Outputs'!C$16),0)</f>
        <v>102</v>
      </c>
      <c r="G285" s="42">
        <v>103</v>
      </c>
      <c r="H285" s="42">
        <f t="shared" ca="1" si="38"/>
        <v>102</v>
      </c>
      <c r="I285" s="42">
        <f ca="1">IF(H285&gt;'Inputs and Outputs'!C$7,H285-'Inputs and Outputs'!C$7,0)</f>
        <v>2</v>
      </c>
      <c r="J285" s="43">
        <f ca="1">(H285*'Inputs and Outputs'!C$8)-(I285*'Inputs and Outputs'!C$9)</f>
        <v>4030</v>
      </c>
      <c r="M285" s="44">
        <v>284</v>
      </c>
      <c r="N285" s="42" t="s">
        <v>26</v>
      </c>
      <c r="O285" s="42">
        <f t="shared" ca="1" si="39"/>
        <v>0.32426306167086771</v>
      </c>
      <c r="P285" s="42">
        <f ca="1">VLOOKUP(O285,'Inputs and Outputs'!B$24:C$33,2)</f>
        <v>1</v>
      </c>
      <c r="Q285" s="42">
        <f t="shared" ca="1" si="40"/>
        <v>0.60742590264937657</v>
      </c>
      <c r="R285" s="42">
        <f ca="1">ROUND(_xlfn.NORM.INV(Q285,'Inputs and Outputs'!C$17,'Inputs and Outputs'!C$18),0)</f>
        <v>104</v>
      </c>
      <c r="S285" s="42">
        <v>103</v>
      </c>
      <c r="T285" s="42">
        <f t="shared" ca="1" si="41"/>
        <v>103</v>
      </c>
      <c r="U285" s="42">
        <f ca="1">IF(T285&gt;'Inputs and Outputs'!C$7,T285-'Inputs and Outputs'!C$7,0)</f>
        <v>3</v>
      </c>
      <c r="V285" s="43">
        <f ca="1">(T285*'Inputs and Outputs'!C$8)-(U285*'Inputs and Outputs'!C$9)</f>
        <v>4045</v>
      </c>
      <c r="Y285" s="44">
        <v>284</v>
      </c>
      <c r="Z285" s="42" t="s">
        <v>29</v>
      </c>
      <c r="AA285" s="42">
        <f t="shared" ca="1" si="42"/>
        <v>0.74002836244950965</v>
      </c>
      <c r="AB285" s="42">
        <f ca="1">VLOOKUP(AA285,'Inputs and Outputs'!B$24:C$33,2,TRUE)</f>
        <v>3</v>
      </c>
      <c r="AC285" s="42">
        <f t="shared" ca="1" si="43"/>
        <v>0.18943490535608221</v>
      </c>
      <c r="AD285" s="42">
        <f ca="1">ROUND(_xlfn.NORM.INV(AC285,'Inputs and Outputs'!C$19,'Inputs and Outputs'!C$20),0)</f>
        <v>101</v>
      </c>
      <c r="AE285" s="42">
        <v>103</v>
      </c>
      <c r="AF285" s="42">
        <f t="shared" ca="1" si="44"/>
        <v>101</v>
      </c>
      <c r="AG285" s="42">
        <f ca="1">IF(AF285&gt;'Inputs and Outputs'!C$7,AF285-'Inputs and Outputs'!C$7,0)</f>
        <v>1</v>
      </c>
      <c r="AH285" s="43">
        <f ca="1">(AF285*'Inputs and Outputs'!C$8)-(AG285*'Inputs and Outputs'!C$10)</f>
        <v>3840</v>
      </c>
    </row>
    <row r="286" spans="1:34" x14ac:dyDescent="0.35">
      <c r="A286" s="44">
        <v>285</v>
      </c>
      <c r="B286" s="42" t="s">
        <v>24</v>
      </c>
      <c r="C286" s="42">
        <f t="shared" ca="1" si="36"/>
        <v>6.6248447308340008E-2</v>
      </c>
      <c r="D286" s="42">
        <f ca="1">VLOOKUP(C286,'Inputs and Outputs'!B$24:C$33,2,TRUE)</f>
        <v>0</v>
      </c>
      <c r="E286" s="42">
        <f t="shared" ca="1" si="37"/>
        <v>0.2260575256261349</v>
      </c>
      <c r="F286" s="42">
        <f ca="1">ROUND(_xlfn.NORM.INV(E286,'Inputs and Outputs'!C$15,'Inputs and Outputs'!C$16),0)</f>
        <v>96</v>
      </c>
      <c r="G286" s="42">
        <v>103</v>
      </c>
      <c r="H286" s="42">
        <f t="shared" ca="1" si="38"/>
        <v>96</v>
      </c>
      <c r="I286" s="42">
        <f ca="1">IF(H286&gt;'Inputs and Outputs'!C$7,H286-'Inputs and Outputs'!C$7,0)</f>
        <v>0</v>
      </c>
      <c r="J286" s="43">
        <f ca="1">(H286*'Inputs and Outputs'!C$8)-(I286*'Inputs and Outputs'!C$9)</f>
        <v>3840</v>
      </c>
      <c r="M286" s="44">
        <v>285</v>
      </c>
      <c r="N286" s="42" t="s">
        <v>26</v>
      </c>
      <c r="O286" s="42">
        <f t="shared" ca="1" si="39"/>
        <v>0.19833430787702866</v>
      </c>
      <c r="P286" s="42">
        <f ca="1">VLOOKUP(O286,'Inputs and Outputs'!B$24:C$33,2)</f>
        <v>1</v>
      </c>
      <c r="Q286" s="42">
        <f t="shared" ca="1" si="40"/>
        <v>0.87068980927409689</v>
      </c>
      <c r="R286" s="42">
        <f ca="1">ROUND(_xlfn.NORM.INV(Q286,'Inputs and Outputs'!C$17,'Inputs and Outputs'!C$18),0)</f>
        <v>109</v>
      </c>
      <c r="S286" s="42">
        <v>103</v>
      </c>
      <c r="T286" s="42">
        <f t="shared" ca="1" si="41"/>
        <v>103</v>
      </c>
      <c r="U286" s="42">
        <f ca="1">IF(T286&gt;'Inputs and Outputs'!C$7,T286-'Inputs and Outputs'!C$7,0)</f>
        <v>3</v>
      </c>
      <c r="V286" s="43">
        <f ca="1">(T286*'Inputs and Outputs'!C$8)-(U286*'Inputs and Outputs'!C$9)</f>
        <v>4045</v>
      </c>
      <c r="Y286" s="44">
        <v>285</v>
      </c>
      <c r="Z286" s="42" t="s">
        <v>29</v>
      </c>
      <c r="AA286" s="42">
        <f t="shared" ca="1" si="42"/>
        <v>0.51800366084084404</v>
      </c>
      <c r="AB286" s="42">
        <f ca="1">VLOOKUP(AA286,'Inputs and Outputs'!B$24:C$33,2,TRUE)</f>
        <v>2</v>
      </c>
      <c r="AC286" s="42">
        <f t="shared" ca="1" si="43"/>
        <v>0.78511312765295482</v>
      </c>
      <c r="AD286" s="42">
        <f ca="1">ROUND(_xlfn.NORM.INV(AC286,'Inputs and Outputs'!C$19,'Inputs and Outputs'!C$20),0)</f>
        <v>109</v>
      </c>
      <c r="AE286" s="42">
        <v>103</v>
      </c>
      <c r="AF286" s="42">
        <f t="shared" ca="1" si="44"/>
        <v>103</v>
      </c>
      <c r="AG286" s="42">
        <f ca="1">IF(AF286&gt;'Inputs and Outputs'!C$7,AF286-'Inputs and Outputs'!C$7,0)</f>
        <v>3</v>
      </c>
      <c r="AH286" s="43">
        <f ca="1">(AF286*'Inputs and Outputs'!C$8)-(AG286*'Inputs and Outputs'!C$10)</f>
        <v>3520</v>
      </c>
    </row>
    <row r="287" spans="1:34" x14ac:dyDescent="0.35">
      <c r="A287" s="44">
        <v>286</v>
      </c>
      <c r="B287" s="42" t="s">
        <v>24</v>
      </c>
      <c r="C287" s="42">
        <f t="shared" ca="1" si="36"/>
        <v>0.16324599810516283</v>
      </c>
      <c r="D287" s="42">
        <f ca="1">VLOOKUP(C287,'Inputs and Outputs'!B$24:C$33,2,TRUE)</f>
        <v>0</v>
      </c>
      <c r="E287" s="42">
        <f t="shared" ca="1" si="37"/>
        <v>0.97505724662260684</v>
      </c>
      <c r="F287" s="42">
        <f ca="1">ROUND(_xlfn.NORM.INV(E287,'Inputs and Outputs'!C$15,'Inputs and Outputs'!C$16),0)</f>
        <v>113</v>
      </c>
      <c r="G287" s="42">
        <v>103</v>
      </c>
      <c r="H287" s="42">
        <f t="shared" ca="1" si="38"/>
        <v>103</v>
      </c>
      <c r="I287" s="42">
        <f ca="1">IF(H287&gt;'Inputs and Outputs'!C$7,H287-'Inputs and Outputs'!C$7,0)</f>
        <v>3</v>
      </c>
      <c r="J287" s="43">
        <f ca="1">(H287*'Inputs and Outputs'!C$8)-(I287*'Inputs and Outputs'!C$9)</f>
        <v>4045</v>
      </c>
      <c r="M287" s="44">
        <v>286</v>
      </c>
      <c r="N287" s="42" t="s">
        <v>26</v>
      </c>
      <c r="O287" s="42">
        <f t="shared" ca="1" si="39"/>
        <v>0.56736274271488196</v>
      </c>
      <c r="P287" s="42">
        <f ca="1">VLOOKUP(O287,'Inputs and Outputs'!B$24:C$33,2)</f>
        <v>2</v>
      </c>
      <c r="Q287" s="42">
        <f t="shared" ca="1" si="40"/>
        <v>0.12614920105867278</v>
      </c>
      <c r="R287" s="42">
        <f ca="1">ROUND(_xlfn.NORM.INV(Q287,'Inputs and Outputs'!C$17,'Inputs and Outputs'!C$18),0)</f>
        <v>97</v>
      </c>
      <c r="S287" s="42">
        <v>103</v>
      </c>
      <c r="T287" s="42">
        <f t="shared" ca="1" si="41"/>
        <v>97</v>
      </c>
      <c r="U287" s="42">
        <f ca="1">IF(T287&gt;'Inputs and Outputs'!C$7,T287-'Inputs and Outputs'!C$7,0)</f>
        <v>0</v>
      </c>
      <c r="V287" s="43">
        <f ca="1">(T287*'Inputs and Outputs'!C$8)-(U287*'Inputs and Outputs'!C$9)</f>
        <v>3880</v>
      </c>
      <c r="Y287" s="44">
        <v>286</v>
      </c>
      <c r="Z287" s="42" t="s">
        <v>29</v>
      </c>
      <c r="AA287" s="42">
        <f t="shared" ca="1" si="42"/>
        <v>0.50498642381553827</v>
      </c>
      <c r="AB287" s="42">
        <f ca="1">VLOOKUP(AA287,'Inputs and Outputs'!B$24:C$33,2,TRUE)</f>
        <v>2</v>
      </c>
      <c r="AC287" s="42">
        <f t="shared" ca="1" si="43"/>
        <v>0.63142872119480853</v>
      </c>
      <c r="AD287" s="42">
        <f ca="1">ROUND(_xlfn.NORM.INV(AC287,'Inputs and Outputs'!C$19,'Inputs and Outputs'!C$20),0)</f>
        <v>107</v>
      </c>
      <c r="AE287" s="42">
        <v>103</v>
      </c>
      <c r="AF287" s="42">
        <f t="shared" ca="1" si="44"/>
        <v>103</v>
      </c>
      <c r="AG287" s="42">
        <f ca="1">IF(AF287&gt;'Inputs and Outputs'!C$7,AF287-'Inputs and Outputs'!C$7,0)</f>
        <v>3</v>
      </c>
      <c r="AH287" s="43">
        <f ca="1">(AF287*'Inputs and Outputs'!C$8)-(AG287*'Inputs and Outputs'!C$10)</f>
        <v>3520</v>
      </c>
    </row>
    <row r="288" spans="1:34" x14ac:dyDescent="0.35">
      <c r="A288" s="44">
        <v>287</v>
      </c>
      <c r="B288" s="42" t="s">
        <v>24</v>
      </c>
      <c r="C288" s="42">
        <f t="shared" ca="1" si="36"/>
        <v>0.64387790476132056</v>
      </c>
      <c r="D288" s="42">
        <f ca="1">VLOOKUP(C288,'Inputs and Outputs'!B$24:C$33,2,TRUE)</f>
        <v>3</v>
      </c>
      <c r="E288" s="42">
        <f t="shared" ca="1" si="37"/>
        <v>1.9876866592117959E-2</v>
      </c>
      <c r="F288" s="42">
        <f ca="1">ROUND(_xlfn.NORM.INV(E288,'Inputs and Outputs'!C$15,'Inputs and Outputs'!C$16),0)</f>
        <v>89</v>
      </c>
      <c r="G288" s="42">
        <v>103</v>
      </c>
      <c r="H288" s="42">
        <f t="shared" ca="1" si="38"/>
        <v>89</v>
      </c>
      <c r="I288" s="42">
        <f ca="1">IF(H288&gt;'Inputs and Outputs'!C$7,H288-'Inputs and Outputs'!C$7,0)</f>
        <v>0</v>
      </c>
      <c r="J288" s="43">
        <f ca="1">(H288*'Inputs and Outputs'!C$8)-(I288*'Inputs and Outputs'!C$9)</f>
        <v>3560</v>
      </c>
      <c r="M288" s="44">
        <v>287</v>
      </c>
      <c r="N288" s="42" t="s">
        <v>26</v>
      </c>
      <c r="O288" s="42">
        <f t="shared" ca="1" si="39"/>
        <v>0.11785667859046423</v>
      </c>
      <c r="P288" s="42">
        <f ca="1">VLOOKUP(O288,'Inputs and Outputs'!B$24:C$33,2)</f>
        <v>0</v>
      </c>
      <c r="Q288" s="42">
        <f t="shared" ca="1" si="40"/>
        <v>0.39335956953025286</v>
      </c>
      <c r="R288" s="42">
        <f ca="1">ROUND(_xlfn.NORM.INV(Q288,'Inputs and Outputs'!C$17,'Inputs and Outputs'!C$18),0)</f>
        <v>102</v>
      </c>
      <c r="S288" s="42">
        <v>103</v>
      </c>
      <c r="T288" s="42">
        <f t="shared" ca="1" si="41"/>
        <v>102</v>
      </c>
      <c r="U288" s="42">
        <f ca="1">IF(T288&gt;'Inputs and Outputs'!C$7,T288-'Inputs and Outputs'!C$7,0)</f>
        <v>2</v>
      </c>
      <c r="V288" s="43">
        <f ca="1">(T288*'Inputs and Outputs'!C$8)-(U288*'Inputs and Outputs'!C$9)</f>
        <v>4030</v>
      </c>
      <c r="Y288" s="44">
        <v>287</v>
      </c>
      <c r="Z288" s="42" t="s">
        <v>29</v>
      </c>
      <c r="AA288" s="42">
        <f t="shared" ca="1" si="42"/>
        <v>1.0189642689061529E-2</v>
      </c>
      <c r="AB288" s="42">
        <f ca="1">VLOOKUP(AA288,'Inputs and Outputs'!B$24:C$33,2,TRUE)</f>
        <v>0</v>
      </c>
      <c r="AC288" s="42">
        <f t="shared" ca="1" si="43"/>
        <v>0.69564102443908982</v>
      </c>
      <c r="AD288" s="42">
        <f ca="1">ROUND(_xlfn.NORM.INV(AC288,'Inputs and Outputs'!C$19,'Inputs and Outputs'!C$20),0)</f>
        <v>108</v>
      </c>
      <c r="AE288" s="42">
        <v>103</v>
      </c>
      <c r="AF288" s="42">
        <f t="shared" ca="1" si="44"/>
        <v>103</v>
      </c>
      <c r="AG288" s="42">
        <f ca="1">IF(AF288&gt;'Inputs and Outputs'!C$7,AF288-'Inputs and Outputs'!C$7,0)</f>
        <v>3</v>
      </c>
      <c r="AH288" s="43">
        <f ca="1">(AF288*'Inputs and Outputs'!C$8)-(AG288*'Inputs and Outputs'!C$10)</f>
        <v>3520</v>
      </c>
    </row>
    <row r="289" spans="1:34" x14ac:dyDescent="0.35">
      <c r="A289" s="44">
        <v>288</v>
      </c>
      <c r="B289" s="42" t="s">
        <v>24</v>
      </c>
      <c r="C289" s="42">
        <f t="shared" ca="1" si="36"/>
        <v>5.0419793239837585E-2</v>
      </c>
      <c r="D289" s="42">
        <f ca="1">VLOOKUP(C289,'Inputs and Outputs'!B$24:C$33,2,TRUE)</f>
        <v>0</v>
      </c>
      <c r="E289" s="42">
        <f t="shared" ca="1" si="37"/>
        <v>6.7361940934149822E-2</v>
      </c>
      <c r="F289" s="42">
        <f ca="1">ROUND(_xlfn.NORM.INV(E289,'Inputs and Outputs'!C$15,'Inputs and Outputs'!C$16),0)</f>
        <v>92</v>
      </c>
      <c r="G289" s="42">
        <v>103</v>
      </c>
      <c r="H289" s="42">
        <f t="shared" ca="1" si="38"/>
        <v>92</v>
      </c>
      <c r="I289" s="42">
        <f ca="1">IF(H289&gt;'Inputs and Outputs'!C$7,H289-'Inputs and Outputs'!C$7,0)</f>
        <v>0</v>
      </c>
      <c r="J289" s="43">
        <f ca="1">(H289*'Inputs and Outputs'!C$8)-(I289*'Inputs and Outputs'!C$9)</f>
        <v>3680</v>
      </c>
      <c r="M289" s="44">
        <v>288</v>
      </c>
      <c r="N289" s="42" t="s">
        <v>26</v>
      </c>
      <c r="O289" s="42">
        <f t="shared" ca="1" si="39"/>
        <v>0.37582294338116518</v>
      </c>
      <c r="P289" s="42">
        <f ca="1">VLOOKUP(O289,'Inputs and Outputs'!B$24:C$33,2)</f>
        <v>1</v>
      </c>
      <c r="Q289" s="42">
        <f t="shared" ca="1" si="40"/>
        <v>1.9560512650539041E-2</v>
      </c>
      <c r="R289" s="42">
        <f ca="1">ROUND(_xlfn.NORM.INV(Q289,'Inputs and Outputs'!C$17,'Inputs and Outputs'!C$18),0)</f>
        <v>93</v>
      </c>
      <c r="S289" s="42">
        <v>103</v>
      </c>
      <c r="T289" s="42">
        <f t="shared" ca="1" si="41"/>
        <v>93</v>
      </c>
      <c r="U289" s="42">
        <f ca="1">IF(T289&gt;'Inputs and Outputs'!C$7,T289-'Inputs and Outputs'!C$7,0)</f>
        <v>0</v>
      </c>
      <c r="V289" s="43">
        <f ca="1">(T289*'Inputs and Outputs'!C$8)-(U289*'Inputs and Outputs'!C$9)</f>
        <v>3720</v>
      </c>
      <c r="Y289" s="44">
        <v>288</v>
      </c>
      <c r="Z289" s="42" t="s">
        <v>29</v>
      </c>
      <c r="AA289" s="42">
        <f t="shared" ca="1" si="42"/>
        <v>0.86815226577365412</v>
      </c>
      <c r="AB289" s="42">
        <f ca="1">VLOOKUP(AA289,'Inputs and Outputs'!B$24:C$33,2,TRUE)</f>
        <v>5</v>
      </c>
      <c r="AC289" s="42">
        <f t="shared" ca="1" si="43"/>
        <v>0.38263506944369785</v>
      </c>
      <c r="AD289" s="42">
        <f ca="1">ROUND(_xlfn.NORM.INV(AC289,'Inputs and Outputs'!C$19,'Inputs and Outputs'!C$20),0)</f>
        <v>104</v>
      </c>
      <c r="AE289" s="42">
        <v>103</v>
      </c>
      <c r="AF289" s="42">
        <f t="shared" ca="1" si="44"/>
        <v>103</v>
      </c>
      <c r="AG289" s="42">
        <f ca="1">IF(AF289&gt;'Inputs and Outputs'!C$7,AF289-'Inputs and Outputs'!C$7,0)</f>
        <v>3</v>
      </c>
      <c r="AH289" s="43">
        <f ca="1">(AF289*'Inputs and Outputs'!C$8)-(AG289*'Inputs and Outputs'!C$10)</f>
        <v>3520</v>
      </c>
    </row>
    <row r="290" spans="1:34" x14ac:dyDescent="0.35">
      <c r="A290" s="44">
        <v>289</v>
      </c>
      <c r="B290" s="42" t="s">
        <v>24</v>
      </c>
      <c r="C290" s="42">
        <f t="shared" ca="1" si="36"/>
        <v>0.75458508812203939</v>
      </c>
      <c r="D290" s="42">
        <f ca="1">VLOOKUP(C290,'Inputs and Outputs'!B$24:C$33,2,TRUE)</f>
        <v>4</v>
      </c>
      <c r="E290" s="42">
        <f t="shared" ca="1" si="37"/>
        <v>0.40380317198926352</v>
      </c>
      <c r="F290" s="42">
        <f ca="1">ROUND(_xlfn.NORM.INV(E290,'Inputs and Outputs'!C$15,'Inputs and Outputs'!C$16),0)</f>
        <v>100</v>
      </c>
      <c r="G290" s="42">
        <v>103</v>
      </c>
      <c r="H290" s="42">
        <f t="shared" ca="1" si="38"/>
        <v>100</v>
      </c>
      <c r="I290" s="42">
        <f ca="1">IF(H290&gt;'Inputs and Outputs'!C$7,H290-'Inputs and Outputs'!C$7,0)</f>
        <v>0</v>
      </c>
      <c r="J290" s="43">
        <f ca="1">(H290*'Inputs and Outputs'!C$8)-(I290*'Inputs and Outputs'!C$9)</f>
        <v>4000</v>
      </c>
      <c r="M290" s="44">
        <v>289</v>
      </c>
      <c r="N290" s="42" t="s">
        <v>26</v>
      </c>
      <c r="O290" s="42">
        <f t="shared" ca="1" si="39"/>
        <v>0.49427111509813371</v>
      </c>
      <c r="P290" s="42">
        <f ca="1">VLOOKUP(O290,'Inputs and Outputs'!B$24:C$33,2)</f>
        <v>2</v>
      </c>
      <c r="Q290" s="42">
        <f t="shared" ca="1" si="40"/>
        <v>0.38935723613013029</v>
      </c>
      <c r="R290" s="42">
        <f ca="1">ROUND(_xlfn.NORM.INV(Q290,'Inputs and Outputs'!C$17,'Inputs and Outputs'!C$18),0)</f>
        <v>102</v>
      </c>
      <c r="S290" s="42">
        <v>103</v>
      </c>
      <c r="T290" s="42">
        <f t="shared" ca="1" si="41"/>
        <v>102</v>
      </c>
      <c r="U290" s="42">
        <f ca="1">IF(T290&gt;'Inputs and Outputs'!C$7,T290-'Inputs and Outputs'!C$7,0)</f>
        <v>2</v>
      </c>
      <c r="V290" s="43">
        <f ca="1">(T290*'Inputs and Outputs'!C$8)-(U290*'Inputs and Outputs'!C$9)</f>
        <v>4030</v>
      </c>
      <c r="Y290" s="44">
        <v>289</v>
      </c>
      <c r="Z290" s="42" t="s">
        <v>29</v>
      </c>
      <c r="AA290" s="42">
        <f t="shared" ca="1" si="42"/>
        <v>0.47469013276873218</v>
      </c>
      <c r="AB290" s="42">
        <f ca="1">VLOOKUP(AA290,'Inputs and Outputs'!B$24:C$33,2,TRUE)</f>
        <v>2</v>
      </c>
      <c r="AC290" s="42">
        <f t="shared" ca="1" si="43"/>
        <v>0.21919673954769758</v>
      </c>
      <c r="AD290" s="42">
        <f ca="1">ROUND(_xlfn.NORM.INV(AC290,'Inputs and Outputs'!C$19,'Inputs and Outputs'!C$20),0)</f>
        <v>101</v>
      </c>
      <c r="AE290" s="42">
        <v>103</v>
      </c>
      <c r="AF290" s="42">
        <f t="shared" ca="1" si="44"/>
        <v>101</v>
      </c>
      <c r="AG290" s="42">
        <f ca="1">IF(AF290&gt;'Inputs and Outputs'!C$7,AF290-'Inputs and Outputs'!C$7,0)</f>
        <v>1</v>
      </c>
      <c r="AH290" s="43">
        <f ca="1">(AF290*'Inputs and Outputs'!C$8)-(AG290*'Inputs and Outputs'!C$10)</f>
        <v>3840</v>
      </c>
    </row>
    <row r="291" spans="1:34" x14ac:dyDescent="0.35">
      <c r="A291" s="44">
        <v>290</v>
      </c>
      <c r="B291" s="42" t="s">
        <v>24</v>
      </c>
      <c r="C291" s="42">
        <f t="shared" ca="1" si="36"/>
        <v>0.83787335026021448</v>
      </c>
      <c r="D291" s="42">
        <f ca="1">VLOOKUP(C291,'Inputs and Outputs'!B$24:C$33,2,TRUE)</f>
        <v>4</v>
      </c>
      <c r="E291" s="42">
        <f t="shared" ca="1" si="37"/>
        <v>0.39182046419810634</v>
      </c>
      <c r="F291" s="42">
        <f ca="1">ROUND(_xlfn.NORM.INV(E291,'Inputs and Outputs'!C$15,'Inputs and Outputs'!C$16),0)</f>
        <v>99</v>
      </c>
      <c r="G291" s="42">
        <v>103</v>
      </c>
      <c r="H291" s="42">
        <f t="shared" ca="1" si="38"/>
        <v>99</v>
      </c>
      <c r="I291" s="42">
        <f ca="1">IF(H291&gt;'Inputs and Outputs'!C$7,H291-'Inputs and Outputs'!C$7,0)</f>
        <v>0</v>
      </c>
      <c r="J291" s="43">
        <f ca="1">(H291*'Inputs and Outputs'!C$8)-(I291*'Inputs and Outputs'!C$9)</f>
        <v>3960</v>
      </c>
      <c r="M291" s="44">
        <v>290</v>
      </c>
      <c r="N291" s="42" t="s">
        <v>26</v>
      </c>
      <c r="O291" s="42">
        <f t="shared" ca="1" si="39"/>
        <v>0.16520074247862371</v>
      </c>
      <c r="P291" s="42">
        <f ca="1">VLOOKUP(O291,'Inputs and Outputs'!B$24:C$33,2)</f>
        <v>0</v>
      </c>
      <c r="Q291" s="42">
        <f t="shared" ca="1" si="40"/>
        <v>0.55761778174132326</v>
      </c>
      <c r="R291" s="42">
        <f ca="1">ROUND(_xlfn.NORM.INV(Q291,'Inputs and Outputs'!C$17,'Inputs and Outputs'!C$18),0)</f>
        <v>104</v>
      </c>
      <c r="S291" s="42">
        <v>103</v>
      </c>
      <c r="T291" s="42">
        <f t="shared" ca="1" si="41"/>
        <v>103</v>
      </c>
      <c r="U291" s="42">
        <f ca="1">IF(T291&gt;'Inputs and Outputs'!C$7,T291-'Inputs and Outputs'!C$7,0)</f>
        <v>3</v>
      </c>
      <c r="V291" s="43">
        <f ca="1">(T291*'Inputs and Outputs'!C$8)-(U291*'Inputs and Outputs'!C$9)</f>
        <v>4045</v>
      </c>
      <c r="Y291" s="44">
        <v>290</v>
      </c>
      <c r="Z291" s="42" t="s">
        <v>29</v>
      </c>
      <c r="AA291" s="42">
        <f t="shared" ca="1" si="42"/>
        <v>0.6765143422712685</v>
      </c>
      <c r="AB291" s="42">
        <f ca="1">VLOOKUP(AA291,'Inputs and Outputs'!B$24:C$33,2,TRUE)</f>
        <v>3</v>
      </c>
      <c r="AC291" s="42">
        <f t="shared" ca="1" si="43"/>
        <v>0.83796815301206873</v>
      </c>
      <c r="AD291" s="42">
        <f ca="1">ROUND(_xlfn.NORM.INV(AC291,'Inputs and Outputs'!C$19,'Inputs and Outputs'!C$20),0)</f>
        <v>110</v>
      </c>
      <c r="AE291" s="42">
        <v>103</v>
      </c>
      <c r="AF291" s="42">
        <f t="shared" ca="1" si="44"/>
        <v>103</v>
      </c>
      <c r="AG291" s="42">
        <f ca="1">IF(AF291&gt;'Inputs and Outputs'!C$7,AF291-'Inputs and Outputs'!C$7,0)</f>
        <v>3</v>
      </c>
      <c r="AH291" s="43">
        <f ca="1">(AF291*'Inputs and Outputs'!C$8)-(AG291*'Inputs and Outputs'!C$10)</f>
        <v>3520</v>
      </c>
    </row>
    <row r="292" spans="1:34" x14ac:dyDescent="0.35">
      <c r="A292" s="44">
        <v>291</v>
      </c>
      <c r="B292" s="42" t="s">
        <v>24</v>
      </c>
      <c r="C292" s="42">
        <f t="shared" ca="1" si="36"/>
        <v>0.21785320561624366</v>
      </c>
      <c r="D292" s="42">
        <f ca="1">VLOOKUP(C292,'Inputs and Outputs'!B$24:C$33,2,TRUE)</f>
        <v>1</v>
      </c>
      <c r="E292" s="42">
        <f t="shared" ca="1" si="37"/>
        <v>0.4342712515330277</v>
      </c>
      <c r="F292" s="42">
        <f ca="1">ROUND(_xlfn.NORM.INV(E292,'Inputs and Outputs'!C$15,'Inputs and Outputs'!C$16),0)</f>
        <v>100</v>
      </c>
      <c r="G292" s="42">
        <v>103</v>
      </c>
      <c r="H292" s="42">
        <f t="shared" ca="1" si="38"/>
        <v>100</v>
      </c>
      <c r="I292" s="42">
        <f ca="1">IF(H292&gt;'Inputs and Outputs'!C$7,H292-'Inputs and Outputs'!C$7,0)</f>
        <v>0</v>
      </c>
      <c r="J292" s="43">
        <f ca="1">(H292*'Inputs and Outputs'!C$8)-(I292*'Inputs and Outputs'!C$9)</f>
        <v>4000</v>
      </c>
      <c r="M292" s="44">
        <v>291</v>
      </c>
      <c r="N292" s="42" t="s">
        <v>26</v>
      </c>
      <c r="O292" s="42">
        <f t="shared" ca="1" si="39"/>
        <v>0.4136634721178013</v>
      </c>
      <c r="P292" s="42">
        <f ca="1">VLOOKUP(O292,'Inputs and Outputs'!B$24:C$33,2)</f>
        <v>2</v>
      </c>
      <c r="Q292" s="42">
        <f t="shared" ca="1" si="40"/>
        <v>0.60760396779031045</v>
      </c>
      <c r="R292" s="42">
        <f ca="1">ROUND(_xlfn.NORM.INV(Q292,'Inputs and Outputs'!C$17,'Inputs and Outputs'!C$18),0)</f>
        <v>104</v>
      </c>
      <c r="S292" s="42">
        <v>103</v>
      </c>
      <c r="T292" s="42">
        <f t="shared" ca="1" si="41"/>
        <v>103</v>
      </c>
      <c r="U292" s="42">
        <f ca="1">IF(T292&gt;'Inputs and Outputs'!C$7,T292-'Inputs and Outputs'!C$7,0)</f>
        <v>3</v>
      </c>
      <c r="V292" s="43">
        <f ca="1">(T292*'Inputs and Outputs'!C$8)-(U292*'Inputs and Outputs'!C$9)</f>
        <v>4045</v>
      </c>
      <c r="Y292" s="44">
        <v>291</v>
      </c>
      <c r="Z292" s="42" t="s">
        <v>29</v>
      </c>
      <c r="AA292" s="42">
        <f t="shared" ca="1" si="42"/>
        <v>0.57764396564750098</v>
      </c>
      <c r="AB292" s="42">
        <f ca="1">VLOOKUP(AA292,'Inputs and Outputs'!B$24:C$33,2,TRUE)</f>
        <v>2</v>
      </c>
      <c r="AC292" s="42">
        <f t="shared" ca="1" si="43"/>
        <v>0.56802840167255575</v>
      </c>
      <c r="AD292" s="42">
        <f ca="1">ROUND(_xlfn.NORM.INV(AC292,'Inputs and Outputs'!C$19,'Inputs and Outputs'!C$20),0)</f>
        <v>106</v>
      </c>
      <c r="AE292" s="42">
        <v>103</v>
      </c>
      <c r="AF292" s="42">
        <f t="shared" ca="1" si="44"/>
        <v>103</v>
      </c>
      <c r="AG292" s="42">
        <f ca="1">IF(AF292&gt;'Inputs and Outputs'!C$7,AF292-'Inputs and Outputs'!C$7,0)</f>
        <v>3</v>
      </c>
      <c r="AH292" s="43">
        <f ca="1">(AF292*'Inputs and Outputs'!C$8)-(AG292*'Inputs and Outputs'!C$10)</f>
        <v>3520</v>
      </c>
    </row>
    <row r="293" spans="1:34" x14ac:dyDescent="0.35">
      <c r="A293" s="44">
        <v>292</v>
      </c>
      <c r="B293" s="42" t="s">
        <v>24</v>
      </c>
      <c r="C293" s="42">
        <f t="shared" ca="1" si="36"/>
        <v>3.1789712236268031E-2</v>
      </c>
      <c r="D293" s="42">
        <f ca="1">VLOOKUP(C293,'Inputs and Outputs'!B$24:C$33,2,TRUE)</f>
        <v>0</v>
      </c>
      <c r="E293" s="42">
        <f t="shared" ca="1" si="37"/>
        <v>0.84195305772425011</v>
      </c>
      <c r="F293" s="42">
        <f ca="1">ROUND(_xlfn.NORM.INV(E293,'Inputs and Outputs'!C$15,'Inputs and Outputs'!C$16),0)</f>
        <v>107</v>
      </c>
      <c r="G293" s="42">
        <v>103</v>
      </c>
      <c r="H293" s="42">
        <f t="shared" ca="1" si="38"/>
        <v>103</v>
      </c>
      <c r="I293" s="42">
        <f ca="1">IF(H293&gt;'Inputs and Outputs'!C$7,H293-'Inputs and Outputs'!C$7,0)</f>
        <v>3</v>
      </c>
      <c r="J293" s="43">
        <f ca="1">(H293*'Inputs and Outputs'!C$8)-(I293*'Inputs and Outputs'!C$9)</f>
        <v>4045</v>
      </c>
      <c r="M293" s="44">
        <v>292</v>
      </c>
      <c r="N293" s="42" t="s">
        <v>26</v>
      </c>
      <c r="O293" s="42">
        <f t="shared" ca="1" si="39"/>
        <v>0.6519934039571369</v>
      </c>
      <c r="P293" s="42">
        <f ca="1">VLOOKUP(O293,'Inputs and Outputs'!B$24:C$33,2)</f>
        <v>3</v>
      </c>
      <c r="Q293" s="42">
        <f t="shared" ca="1" si="40"/>
        <v>0.77420920564839701</v>
      </c>
      <c r="R293" s="42">
        <f ca="1">ROUND(_xlfn.NORM.INV(Q293,'Inputs and Outputs'!C$17,'Inputs and Outputs'!C$18),0)</f>
        <v>107</v>
      </c>
      <c r="S293" s="42">
        <v>103</v>
      </c>
      <c r="T293" s="42">
        <f t="shared" ca="1" si="41"/>
        <v>103</v>
      </c>
      <c r="U293" s="42">
        <f ca="1">IF(T293&gt;'Inputs and Outputs'!C$7,T293-'Inputs and Outputs'!C$7,0)</f>
        <v>3</v>
      </c>
      <c r="V293" s="43">
        <f ca="1">(T293*'Inputs and Outputs'!C$8)-(U293*'Inputs and Outputs'!C$9)</f>
        <v>4045</v>
      </c>
      <c r="Y293" s="44">
        <v>292</v>
      </c>
      <c r="Z293" s="42" t="s">
        <v>29</v>
      </c>
      <c r="AA293" s="42">
        <f t="shared" ca="1" si="42"/>
        <v>0.54547844726974204</v>
      </c>
      <c r="AB293" s="42">
        <f ca="1">VLOOKUP(AA293,'Inputs and Outputs'!B$24:C$33,2,TRUE)</f>
        <v>2</v>
      </c>
      <c r="AC293" s="42">
        <f t="shared" ca="1" si="43"/>
        <v>0.72087366751859117</v>
      </c>
      <c r="AD293" s="42">
        <f ca="1">ROUND(_xlfn.NORM.INV(AC293,'Inputs and Outputs'!C$19,'Inputs and Outputs'!C$20),0)</f>
        <v>108</v>
      </c>
      <c r="AE293" s="42">
        <v>103</v>
      </c>
      <c r="AF293" s="42">
        <f t="shared" ca="1" si="44"/>
        <v>103</v>
      </c>
      <c r="AG293" s="42">
        <f ca="1">IF(AF293&gt;'Inputs and Outputs'!C$7,AF293-'Inputs and Outputs'!C$7,0)</f>
        <v>3</v>
      </c>
      <c r="AH293" s="43">
        <f ca="1">(AF293*'Inputs and Outputs'!C$8)-(AG293*'Inputs and Outputs'!C$10)</f>
        <v>3520</v>
      </c>
    </row>
    <row r="294" spans="1:34" x14ac:dyDescent="0.35">
      <c r="A294" s="44">
        <v>293</v>
      </c>
      <c r="B294" s="42" t="s">
        <v>24</v>
      </c>
      <c r="C294" s="42">
        <f t="shared" ca="1" si="36"/>
        <v>0.67503679253398541</v>
      </c>
      <c r="D294" s="42">
        <f ca="1">VLOOKUP(C294,'Inputs and Outputs'!B$24:C$33,2,TRUE)</f>
        <v>3</v>
      </c>
      <c r="E294" s="42">
        <f t="shared" ca="1" si="37"/>
        <v>0.36395290437158745</v>
      </c>
      <c r="F294" s="42">
        <f ca="1">ROUND(_xlfn.NORM.INV(E294,'Inputs and Outputs'!C$15,'Inputs and Outputs'!C$16),0)</f>
        <v>99</v>
      </c>
      <c r="G294" s="42">
        <v>103</v>
      </c>
      <c r="H294" s="42">
        <f t="shared" ca="1" si="38"/>
        <v>99</v>
      </c>
      <c r="I294" s="42">
        <f ca="1">IF(H294&gt;'Inputs and Outputs'!C$7,H294-'Inputs and Outputs'!C$7,0)</f>
        <v>0</v>
      </c>
      <c r="J294" s="43">
        <f ca="1">(H294*'Inputs and Outputs'!C$8)-(I294*'Inputs and Outputs'!C$9)</f>
        <v>3960</v>
      </c>
      <c r="M294" s="44">
        <v>293</v>
      </c>
      <c r="N294" s="42" t="s">
        <v>26</v>
      </c>
      <c r="O294" s="42">
        <f t="shared" ca="1" si="39"/>
        <v>0.80329890968063999</v>
      </c>
      <c r="P294" s="42">
        <f ca="1">VLOOKUP(O294,'Inputs and Outputs'!B$24:C$33,2)</f>
        <v>4</v>
      </c>
      <c r="Q294" s="42">
        <f t="shared" ca="1" si="40"/>
        <v>4.4415998047028005E-2</v>
      </c>
      <c r="R294" s="42">
        <f ca="1">ROUND(_xlfn.NORM.INV(Q294,'Inputs and Outputs'!C$17,'Inputs and Outputs'!C$18),0)</f>
        <v>94</v>
      </c>
      <c r="S294" s="42">
        <v>103</v>
      </c>
      <c r="T294" s="42">
        <f t="shared" ca="1" si="41"/>
        <v>94</v>
      </c>
      <c r="U294" s="42">
        <f ca="1">IF(T294&gt;'Inputs and Outputs'!C$7,T294-'Inputs and Outputs'!C$7,0)</f>
        <v>0</v>
      </c>
      <c r="V294" s="43">
        <f ca="1">(T294*'Inputs and Outputs'!C$8)-(U294*'Inputs and Outputs'!C$9)</f>
        <v>3760</v>
      </c>
      <c r="Y294" s="44">
        <v>293</v>
      </c>
      <c r="Z294" s="42" t="s">
        <v>29</v>
      </c>
      <c r="AA294" s="42">
        <f t="shared" ca="1" si="42"/>
        <v>0.65478434856550827</v>
      </c>
      <c r="AB294" s="42">
        <f ca="1">VLOOKUP(AA294,'Inputs and Outputs'!B$24:C$33,2,TRUE)</f>
        <v>3</v>
      </c>
      <c r="AC294" s="42">
        <f t="shared" ca="1" si="43"/>
        <v>0.67859206826259855</v>
      </c>
      <c r="AD294" s="42">
        <f ca="1">ROUND(_xlfn.NORM.INV(AC294,'Inputs and Outputs'!C$19,'Inputs and Outputs'!C$20),0)</f>
        <v>107</v>
      </c>
      <c r="AE294" s="42">
        <v>103</v>
      </c>
      <c r="AF294" s="42">
        <f t="shared" ca="1" si="44"/>
        <v>103</v>
      </c>
      <c r="AG294" s="42">
        <f ca="1">IF(AF294&gt;'Inputs and Outputs'!C$7,AF294-'Inputs and Outputs'!C$7,0)</f>
        <v>3</v>
      </c>
      <c r="AH294" s="43">
        <f ca="1">(AF294*'Inputs and Outputs'!C$8)-(AG294*'Inputs and Outputs'!C$10)</f>
        <v>3520</v>
      </c>
    </row>
    <row r="295" spans="1:34" x14ac:dyDescent="0.35">
      <c r="A295" s="44">
        <v>294</v>
      </c>
      <c r="B295" s="42" t="s">
        <v>24</v>
      </c>
      <c r="C295" s="42">
        <f t="shared" ca="1" si="36"/>
        <v>0.55943478359294485</v>
      </c>
      <c r="D295" s="42">
        <f ca="1">VLOOKUP(C295,'Inputs and Outputs'!B$24:C$33,2,TRUE)</f>
        <v>2</v>
      </c>
      <c r="E295" s="42">
        <f t="shared" ca="1" si="37"/>
        <v>0.99522322213386372</v>
      </c>
      <c r="F295" s="42">
        <f ca="1">ROUND(_xlfn.NORM.INV(E295,'Inputs and Outputs'!C$15,'Inputs and Outputs'!C$16),0)</f>
        <v>117</v>
      </c>
      <c r="G295" s="42">
        <v>103</v>
      </c>
      <c r="H295" s="42">
        <f t="shared" ca="1" si="38"/>
        <v>103</v>
      </c>
      <c r="I295" s="42">
        <f ca="1">IF(H295&gt;'Inputs and Outputs'!C$7,H295-'Inputs and Outputs'!C$7,0)</f>
        <v>3</v>
      </c>
      <c r="J295" s="43">
        <f ca="1">(H295*'Inputs and Outputs'!C$8)-(I295*'Inputs and Outputs'!C$9)</f>
        <v>4045</v>
      </c>
      <c r="M295" s="44">
        <v>294</v>
      </c>
      <c r="N295" s="42" t="s">
        <v>26</v>
      </c>
      <c r="O295" s="42">
        <f t="shared" ca="1" si="39"/>
        <v>0.54846172152246753</v>
      </c>
      <c r="P295" s="42">
        <f ca="1">VLOOKUP(O295,'Inputs and Outputs'!B$24:C$33,2)</f>
        <v>2</v>
      </c>
      <c r="Q295" s="42">
        <f t="shared" ca="1" si="40"/>
        <v>0.45419785150929826</v>
      </c>
      <c r="R295" s="42">
        <f ca="1">ROUND(_xlfn.NORM.INV(Q295,'Inputs and Outputs'!C$17,'Inputs and Outputs'!C$18),0)</f>
        <v>102</v>
      </c>
      <c r="S295" s="42">
        <v>103</v>
      </c>
      <c r="T295" s="42">
        <f t="shared" ca="1" si="41"/>
        <v>102</v>
      </c>
      <c r="U295" s="42">
        <f ca="1">IF(T295&gt;'Inputs and Outputs'!C$7,T295-'Inputs and Outputs'!C$7,0)</f>
        <v>2</v>
      </c>
      <c r="V295" s="43">
        <f ca="1">(T295*'Inputs and Outputs'!C$8)-(U295*'Inputs and Outputs'!C$9)</f>
        <v>4030</v>
      </c>
      <c r="Y295" s="44">
        <v>294</v>
      </c>
      <c r="Z295" s="42" t="s">
        <v>29</v>
      </c>
      <c r="AA295" s="42">
        <f t="shared" ca="1" si="42"/>
        <v>0.40051349832077299</v>
      </c>
      <c r="AB295" s="42">
        <f ca="1">VLOOKUP(AA295,'Inputs and Outputs'!B$24:C$33,2,TRUE)</f>
        <v>2</v>
      </c>
      <c r="AC295" s="42">
        <f t="shared" ca="1" si="43"/>
        <v>0.30767638249937312</v>
      </c>
      <c r="AD295" s="42">
        <f ca="1">ROUND(_xlfn.NORM.INV(AC295,'Inputs and Outputs'!C$19,'Inputs and Outputs'!C$20),0)</f>
        <v>102</v>
      </c>
      <c r="AE295" s="42">
        <v>103</v>
      </c>
      <c r="AF295" s="42">
        <f t="shared" ca="1" si="44"/>
        <v>102</v>
      </c>
      <c r="AG295" s="42">
        <f ca="1">IF(AF295&gt;'Inputs and Outputs'!C$7,AF295-'Inputs and Outputs'!C$7,0)</f>
        <v>2</v>
      </c>
      <c r="AH295" s="43">
        <f ca="1">(AF295*'Inputs and Outputs'!C$8)-(AG295*'Inputs and Outputs'!C$10)</f>
        <v>3680</v>
      </c>
    </row>
    <row r="296" spans="1:34" x14ac:dyDescent="0.35">
      <c r="A296" s="44">
        <v>295</v>
      </c>
      <c r="B296" s="42" t="s">
        <v>24</v>
      </c>
      <c r="C296" s="42">
        <f t="shared" ca="1" si="36"/>
        <v>1.4589477866610689E-2</v>
      </c>
      <c r="D296" s="42">
        <f ca="1">VLOOKUP(C296,'Inputs and Outputs'!B$24:C$33,2,TRUE)</f>
        <v>0</v>
      </c>
      <c r="E296" s="42">
        <f t="shared" ca="1" si="37"/>
        <v>0.38555677024971902</v>
      </c>
      <c r="F296" s="42">
        <f ca="1">ROUND(_xlfn.NORM.INV(E296,'Inputs and Outputs'!C$15,'Inputs and Outputs'!C$16),0)</f>
        <v>99</v>
      </c>
      <c r="G296" s="42">
        <v>103</v>
      </c>
      <c r="H296" s="42">
        <f t="shared" ca="1" si="38"/>
        <v>99</v>
      </c>
      <c r="I296" s="42">
        <f ca="1">IF(H296&gt;'Inputs and Outputs'!C$7,H296-'Inputs and Outputs'!C$7,0)</f>
        <v>0</v>
      </c>
      <c r="J296" s="43">
        <f ca="1">(H296*'Inputs and Outputs'!C$8)-(I296*'Inputs and Outputs'!C$9)</f>
        <v>3960</v>
      </c>
      <c r="M296" s="44">
        <v>295</v>
      </c>
      <c r="N296" s="42" t="s">
        <v>26</v>
      </c>
      <c r="O296" s="42">
        <f t="shared" ca="1" si="39"/>
        <v>7.1832358017292597E-2</v>
      </c>
      <c r="P296" s="42">
        <f ca="1">VLOOKUP(O296,'Inputs and Outputs'!B$24:C$33,2)</f>
        <v>0</v>
      </c>
      <c r="Q296" s="42">
        <f t="shared" ca="1" si="40"/>
        <v>0.94132590779321934</v>
      </c>
      <c r="R296" s="42">
        <f ca="1">ROUND(_xlfn.NORM.INV(Q296,'Inputs and Outputs'!C$17,'Inputs and Outputs'!C$18),0)</f>
        <v>111</v>
      </c>
      <c r="S296" s="42">
        <v>103</v>
      </c>
      <c r="T296" s="42">
        <f t="shared" ca="1" si="41"/>
        <v>103</v>
      </c>
      <c r="U296" s="42">
        <f ca="1">IF(T296&gt;'Inputs and Outputs'!C$7,T296-'Inputs and Outputs'!C$7,0)</f>
        <v>3</v>
      </c>
      <c r="V296" s="43">
        <f ca="1">(T296*'Inputs and Outputs'!C$8)-(U296*'Inputs and Outputs'!C$9)</f>
        <v>4045</v>
      </c>
      <c r="Y296" s="44">
        <v>295</v>
      </c>
      <c r="Z296" s="42" t="s">
        <v>29</v>
      </c>
      <c r="AA296" s="42">
        <f t="shared" ca="1" si="42"/>
        <v>0.26167860869998916</v>
      </c>
      <c r="AB296" s="42">
        <f ca="1">VLOOKUP(AA296,'Inputs and Outputs'!B$24:C$33,2,TRUE)</f>
        <v>1</v>
      </c>
      <c r="AC296" s="42">
        <f t="shared" ca="1" si="43"/>
        <v>0.39050312375897045</v>
      </c>
      <c r="AD296" s="42">
        <f ca="1">ROUND(_xlfn.NORM.INV(AC296,'Inputs and Outputs'!C$19,'Inputs and Outputs'!C$20),0)</f>
        <v>104</v>
      </c>
      <c r="AE296" s="42">
        <v>103</v>
      </c>
      <c r="AF296" s="42">
        <f t="shared" ca="1" si="44"/>
        <v>103</v>
      </c>
      <c r="AG296" s="42">
        <f ca="1">IF(AF296&gt;'Inputs and Outputs'!C$7,AF296-'Inputs and Outputs'!C$7,0)</f>
        <v>3</v>
      </c>
      <c r="AH296" s="43">
        <f ca="1">(AF296*'Inputs and Outputs'!C$8)-(AG296*'Inputs and Outputs'!C$10)</f>
        <v>3520</v>
      </c>
    </row>
    <row r="297" spans="1:34" x14ac:dyDescent="0.35">
      <c r="A297" s="44">
        <v>296</v>
      </c>
      <c r="B297" s="42" t="s">
        <v>24</v>
      </c>
      <c r="C297" s="42">
        <f t="shared" ca="1" si="36"/>
        <v>0.43896401576591326</v>
      </c>
      <c r="D297" s="42">
        <f ca="1">VLOOKUP(C297,'Inputs and Outputs'!B$24:C$33,2,TRUE)</f>
        <v>2</v>
      </c>
      <c r="E297" s="42">
        <f t="shared" ca="1" si="37"/>
        <v>0.27223893188491399</v>
      </c>
      <c r="F297" s="42">
        <f ca="1">ROUND(_xlfn.NORM.INV(E297,'Inputs and Outputs'!C$15,'Inputs and Outputs'!C$16),0)</f>
        <v>97</v>
      </c>
      <c r="G297" s="42">
        <v>103</v>
      </c>
      <c r="H297" s="42">
        <f t="shared" ca="1" si="38"/>
        <v>97</v>
      </c>
      <c r="I297" s="42">
        <f ca="1">IF(H297&gt;'Inputs and Outputs'!C$7,H297-'Inputs and Outputs'!C$7,0)</f>
        <v>0</v>
      </c>
      <c r="J297" s="43">
        <f ca="1">(H297*'Inputs and Outputs'!C$8)-(I297*'Inputs and Outputs'!C$9)</f>
        <v>3880</v>
      </c>
      <c r="M297" s="44">
        <v>296</v>
      </c>
      <c r="N297" s="42" t="s">
        <v>26</v>
      </c>
      <c r="O297" s="42">
        <f t="shared" ca="1" si="39"/>
        <v>0.48285926880848273</v>
      </c>
      <c r="P297" s="42">
        <f ca="1">VLOOKUP(O297,'Inputs and Outputs'!B$24:C$33,2)</f>
        <v>2</v>
      </c>
      <c r="Q297" s="42">
        <f t="shared" ca="1" si="40"/>
        <v>0.69073553789974051</v>
      </c>
      <c r="R297" s="42">
        <f ca="1">ROUND(_xlfn.NORM.INV(Q297,'Inputs and Outputs'!C$17,'Inputs and Outputs'!C$18),0)</f>
        <v>105</v>
      </c>
      <c r="S297" s="42">
        <v>103</v>
      </c>
      <c r="T297" s="42">
        <f t="shared" ca="1" si="41"/>
        <v>103</v>
      </c>
      <c r="U297" s="42">
        <f ca="1">IF(T297&gt;'Inputs and Outputs'!C$7,T297-'Inputs and Outputs'!C$7,0)</f>
        <v>3</v>
      </c>
      <c r="V297" s="43">
        <f ca="1">(T297*'Inputs and Outputs'!C$8)-(U297*'Inputs and Outputs'!C$9)</f>
        <v>4045</v>
      </c>
      <c r="Y297" s="44">
        <v>296</v>
      </c>
      <c r="Z297" s="42" t="s">
        <v>29</v>
      </c>
      <c r="AA297" s="42">
        <f t="shared" ca="1" si="42"/>
        <v>0.48532200720870233</v>
      </c>
      <c r="AB297" s="42">
        <f ca="1">VLOOKUP(AA297,'Inputs and Outputs'!B$24:C$33,2,TRUE)</f>
        <v>2</v>
      </c>
      <c r="AC297" s="42">
        <f t="shared" ca="1" si="43"/>
        <v>0.17816688686929838</v>
      </c>
      <c r="AD297" s="42">
        <f ca="1">ROUND(_xlfn.NORM.INV(AC297,'Inputs and Outputs'!C$19,'Inputs and Outputs'!C$20),0)</f>
        <v>100</v>
      </c>
      <c r="AE297" s="42">
        <v>103</v>
      </c>
      <c r="AF297" s="42">
        <f t="shared" ca="1" si="44"/>
        <v>100</v>
      </c>
      <c r="AG297" s="42">
        <f ca="1">IF(AF297&gt;'Inputs and Outputs'!C$7,AF297-'Inputs and Outputs'!C$7,0)</f>
        <v>0</v>
      </c>
      <c r="AH297" s="43">
        <f ca="1">(AF297*'Inputs and Outputs'!C$8)-(AG297*'Inputs and Outputs'!C$10)</f>
        <v>4000</v>
      </c>
    </row>
    <row r="298" spans="1:34" x14ac:dyDescent="0.35">
      <c r="A298" s="44">
        <v>297</v>
      </c>
      <c r="B298" s="42" t="s">
        <v>24</v>
      </c>
      <c r="C298" s="42">
        <f t="shared" ca="1" si="36"/>
        <v>0.31099458319051565</v>
      </c>
      <c r="D298" s="42">
        <f ca="1">VLOOKUP(C298,'Inputs and Outputs'!B$24:C$33,2,TRUE)</f>
        <v>1</v>
      </c>
      <c r="E298" s="42">
        <f t="shared" ca="1" si="37"/>
        <v>0.40690918711718971</v>
      </c>
      <c r="F298" s="42">
        <f ca="1">ROUND(_xlfn.NORM.INV(E298,'Inputs and Outputs'!C$15,'Inputs and Outputs'!C$16),0)</f>
        <v>100</v>
      </c>
      <c r="G298" s="42">
        <v>103</v>
      </c>
      <c r="H298" s="42">
        <f t="shared" ca="1" si="38"/>
        <v>100</v>
      </c>
      <c r="I298" s="42">
        <f ca="1">IF(H298&gt;'Inputs and Outputs'!C$7,H298-'Inputs and Outputs'!C$7,0)</f>
        <v>0</v>
      </c>
      <c r="J298" s="43">
        <f ca="1">(H298*'Inputs and Outputs'!C$8)-(I298*'Inputs and Outputs'!C$9)</f>
        <v>4000</v>
      </c>
      <c r="M298" s="44">
        <v>297</v>
      </c>
      <c r="N298" s="42" t="s">
        <v>26</v>
      </c>
      <c r="O298" s="42">
        <f t="shared" ca="1" si="39"/>
        <v>0.7522786758725486</v>
      </c>
      <c r="P298" s="42">
        <f ca="1">VLOOKUP(O298,'Inputs and Outputs'!B$24:C$33,2)</f>
        <v>3</v>
      </c>
      <c r="Q298" s="42">
        <f t="shared" ca="1" si="40"/>
        <v>0.8891186388955733</v>
      </c>
      <c r="R298" s="42">
        <f ca="1">ROUND(_xlfn.NORM.INV(Q298,'Inputs and Outputs'!C$17,'Inputs and Outputs'!C$18),0)</f>
        <v>109</v>
      </c>
      <c r="S298" s="42">
        <v>103</v>
      </c>
      <c r="T298" s="42">
        <f t="shared" ca="1" si="41"/>
        <v>103</v>
      </c>
      <c r="U298" s="42">
        <f ca="1">IF(T298&gt;'Inputs and Outputs'!C$7,T298-'Inputs and Outputs'!C$7,0)</f>
        <v>3</v>
      </c>
      <c r="V298" s="43">
        <f ca="1">(T298*'Inputs and Outputs'!C$8)-(U298*'Inputs and Outputs'!C$9)</f>
        <v>4045</v>
      </c>
      <c r="Y298" s="44">
        <v>297</v>
      </c>
      <c r="Z298" s="42" t="s">
        <v>29</v>
      </c>
      <c r="AA298" s="42">
        <f t="shared" ca="1" si="42"/>
        <v>0.51661288792537252</v>
      </c>
      <c r="AB298" s="42">
        <f ca="1">VLOOKUP(AA298,'Inputs and Outputs'!B$24:C$33,2,TRUE)</f>
        <v>2</v>
      </c>
      <c r="AC298" s="42">
        <f t="shared" ca="1" si="43"/>
        <v>0.84458668846034068</v>
      </c>
      <c r="AD298" s="42">
        <f ca="1">ROUND(_xlfn.NORM.INV(AC298,'Inputs and Outputs'!C$19,'Inputs and Outputs'!C$20),0)</f>
        <v>110</v>
      </c>
      <c r="AE298" s="42">
        <v>103</v>
      </c>
      <c r="AF298" s="42">
        <f t="shared" ca="1" si="44"/>
        <v>103</v>
      </c>
      <c r="AG298" s="42">
        <f ca="1">IF(AF298&gt;'Inputs and Outputs'!C$7,AF298-'Inputs and Outputs'!C$7,0)</f>
        <v>3</v>
      </c>
      <c r="AH298" s="43">
        <f ca="1">(AF298*'Inputs and Outputs'!C$8)-(AG298*'Inputs and Outputs'!C$10)</f>
        <v>3520</v>
      </c>
    </row>
    <row r="299" spans="1:34" x14ac:dyDescent="0.35">
      <c r="A299" s="44">
        <v>298</v>
      </c>
      <c r="B299" s="42" t="s">
        <v>24</v>
      </c>
      <c r="C299" s="42">
        <f t="shared" ca="1" si="36"/>
        <v>0.62137028981611464</v>
      </c>
      <c r="D299" s="42">
        <f ca="1">VLOOKUP(C299,'Inputs and Outputs'!B$24:C$33,2,TRUE)</f>
        <v>3</v>
      </c>
      <c r="E299" s="42">
        <f t="shared" ca="1" si="37"/>
        <v>0.92658410674124325</v>
      </c>
      <c r="F299" s="42">
        <f ca="1">ROUND(_xlfn.NORM.INV(E299,'Inputs and Outputs'!C$15,'Inputs and Outputs'!C$16),0)</f>
        <v>110</v>
      </c>
      <c r="G299" s="42">
        <v>103</v>
      </c>
      <c r="H299" s="42">
        <f t="shared" ca="1" si="38"/>
        <v>103</v>
      </c>
      <c r="I299" s="42">
        <f ca="1">IF(H299&gt;'Inputs and Outputs'!C$7,H299-'Inputs and Outputs'!C$7,0)</f>
        <v>3</v>
      </c>
      <c r="J299" s="43">
        <f ca="1">(H299*'Inputs and Outputs'!C$8)-(I299*'Inputs and Outputs'!C$9)</f>
        <v>4045</v>
      </c>
      <c r="M299" s="44">
        <v>298</v>
      </c>
      <c r="N299" s="42" t="s">
        <v>26</v>
      </c>
      <c r="O299" s="42">
        <f t="shared" ca="1" si="39"/>
        <v>0.13859902662147672</v>
      </c>
      <c r="P299" s="42">
        <f ca="1">VLOOKUP(O299,'Inputs and Outputs'!B$24:C$33,2)</f>
        <v>0</v>
      </c>
      <c r="Q299" s="42">
        <f t="shared" ca="1" si="40"/>
        <v>3.0398169768748318E-3</v>
      </c>
      <c r="R299" s="42">
        <f ca="1">ROUND(_xlfn.NORM.INV(Q299,'Inputs and Outputs'!C$17,'Inputs and Outputs'!C$18),0)</f>
        <v>89</v>
      </c>
      <c r="S299" s="42">
        <v>103</v>
      </c>
      <c r="T299" s="42">
        <f t="shared" ca="1" si="41"/>
        <v>89</v>
      </c>
      <c r="U299" s="42">
        <f ca="1">IF(T299&gt;'Inputs and Outputs'!C$7,T299-'Inputs and Outputs'!C$7,0)</f>
        <v>0</v>
      </c>
      <c r="V299" s="43">
        <f ca="1">(T299*'Inputs and Outputs'!C$8)-(U299*'Inputs and Outputs'!C$9)</f>
        <v>3560</v>
      </c>
      <c r="Y299" s="44">
        <v>298</v>
      </c>
      <c r="Z299" s="42" t="s">
        <v>29</v>
      </c>
      <c r="AA299" s="42">
        <f t="shared" ca="1" si="42"/>
        <v>0.54861194787698941</v>
      </c>
      <c r="AB299" s="42">
        <f ca="1">VLOOKUP(AA299,'Inputs and Outputs'!B$24:C$33,2,TRUE)</f>
        <v>2</v>
      </c>
      <c r="AC299" s="42">
        <f t="shared" ca="1" si="43"/>
        <v>9.9996917785176498E-2</v>
      </c>
      <c r="AD299" s="42">
        <f ca="1">ROUND(_xlfn.NORM.INV(AC299,'Inputs and Outputs'!C$19,'Inputs and Outputs'!C$20),0)</f>
        <v>99</v>
      </c>
      <c r="AE299" s="42">
        <v>103</v>
      </c>
      <c r="AF299" s="42">
        <f t="shared" ca="1" si="44"/>
        <v>99</v>
      </c>
      <c r="AG299" s="42">
        <f ca="1">IF(AF299&gt;'Inputs and Outputs'!C$7,AF299-'Inputs and Outputs'!C$7,0)</f>
        <v>0</v>
      </c>
      <c r="AH299" s="43">
        <f ca="1">(AF299*'Inputs and Outputs'!C$8)-(AG299*'Inputs and Outputs'!C$10)</f>
        <v>3960</v>
      </c>
    </row>
    <row r="300" spans="1:34" x14ac:dyDescent="0.35">
      <c r="A300" s="44">
        <v>299</v>
      </c>
      <c r="B300" s="42" t="s">
        <v>24</v>
      </c>
      <c r="C300" s="42">
        <f t="shared" ca="1" si="36"/>
        <v>0.41142986867126385</v>
      </c>
      <c r="D300" s="42">
        <f ca="1">VLOOKUP(C300,'Inputs and Outputs'!B$24:C$33,2,TRUE)</f>
        <v>2</v>
      </c>
      <c r="E300" s="42">
        <f t="shared" ca="1" si="37"/>
        <v>0.62303932804810847</v>
      </c>
      <c r="F300" s="42">
        <f ca="1">ROUND(_xlfn.NORM.INV(E300,'Inputs and Outputs'!C$15,'Inputs and Outputs'!C$16),0)</f>
        <v>103</v>
      </c>
      <c r="G300" s="42">
        <v>103</v>
      </c>
      <c r="H300" s="42">
        <f t="shared" ca="1" si="38"/>
        <v>103</v>
      </c>
      <c r="I300" s="42">
        <f ca="1">IF(H300&gt;'Inputs and Outputs'!C$7,H300-'Inputs and Outputs'!C$7,0)</f>
        <v>3</v>
      </c>
      <c r="J300" s="43">
        <f ca="1">(H300*'Inputs and Outputs'!C$8)-(I300*'Inputs and Outputs'!C$9)</f>
        <v>4045</v>
      </c>
      <c r="M300" s="44">
        <v>299</v>
      </c>
      <c r="N300" s="42" t="s">
        <v>26</v>
      </c>
      <c r="O300" s="42">
        <f t="shared" ca="1" si="39"/>
        <v>0.83659577198161761</v>
      </c>
      <c r="P300" s="42">
        <f ca="1">VLOOKUP(O300,'Inputs and Outputs'!B$24:C$33,2)</f>
        <v>4</v>
      </c>
      <c r="Q300" s="42">
        <f t="shared" ca="1" si="40"/>
        <v>0.17521061013895556</v>
      </c>
      <c r="R300" s="42">
        <f ca="1">ROUND(_xlfn.NORM.INV(Q300,'Inputs and Outputs'!C$17,'Inputs and Outputs'!C$18),0)</f>
        <v>98</v>
      </c>
      <c r="S300" s="42">
        <v>103</v>
      </c>
      <c r="T300" s="42">
        <f t="shared" ca="1" si="41"/>
        <v>98</v>
      </c>
      <c r="U300" s="42">
        <f ca="1">IF(T300&gt;'Inputs and Outputs'!C$7,T300-'Inputs and Outputs'!C$7,0)</f>
        <v>0</v>
      </c>
      <c r="V300" s="43">
        <f ca="1">(T300*'Inputs and Outputs'!C$8)-(U300*'Inputs and Outputs'!C$9)</f>
        <v>3920</v>
      </c>
      <c r="Y300" s="44">
        <v>299</v>
      </c>
      <c r="Z300" s="42" t="s">
        <v>29</v>
      </c>
      <c r="AA300" s="42">
        <f t="shared" ca="1" si="42"/>
        <v>2.9107629989151063E-2</v>
      </c>
      <c r="AB300" s="42">
        <f ca="1">VLOOKUP(AA300,'Inputs and Outputs'!B$24:C$33,2,TRUE)</f>
        <v>0</v>
      </c>
      <c r="AC300" s="42">
        <f t="shared" ca="1" si="43"/>
        <v>0.95706740981625682</v>
      </c>
      <c r="AD300" s="42">
        <f ca="1">ROUND(_xlfn.NORM.INV(AC300,'Inputs and Outputs'!C$19,'Inputs and Outputs'!C$20),0)</f>
        <v>114</v>
      </c>
      <c r="AE300" s="42">
        <v>103</v>
      </c>
      <c r="AF300" s="42">
        <f t="shared" ca="1" si="44"/>
        <v>103</v>
      </c>
      <c r="AG300" s="42">
        <f ca="1">IF(AF300&gt;'Inputs and Outputs'!C$7,AF300-'Inputs and Outputs'!C$7,0)</f>
        <v>3</v>
      </c>
      <c r="AH300" s="43">
        <f ca="1">(AF300*'Inputs and Outputs'!C$8)-(AG300*'Inputs and Outputs'!C$10)</f>
        <v>3520</v>
      </c>
    </row>
    <row r="301" spans="1:34" x14ac:dyDescent="0.35">
      <c r="A301" s="44">
        <v>300</v>
      </c>
      <c r="B301" s="42" t="s">
        <v>24</v>
      </c>
      <c r="C301" s="42">
        <f t="shared" ca="1" si="36"/>
        <v>0.23064447439226987</v>
      </c>
      <c r="D301" s="42">
        <f ca="1">VLOOKUP(C301,'Inputs and Outputs'!B$24:C$33,2,TRUE)</f>
        <v>1</v>
      </c>
      <c r="E301" s="42">
        <f t="shared" ca="1" si="37"/>
        <v>0.48768522898648625</v>
      </c>
      <c r="F301" s="42">
        <f ca="1">ROUND(_xlfn.NORM.INV(E301,'Inputs and Outputs'!C$15,'Inputs and Outputs'!C$16),0)</f>
        <v>101</v>
      </c>
      <c r="G301" s="42">
        <v>103</v>
      </c>
      <c r="H301" s="42">
        <f t="shared" ca="1" si="38"/>
        <v>101</v>
      </c>
      <c r="I301" s="42">
        <f ca="1">IF(H301&gt;'Inputs and Outputs'!C$7,H301-'Inputs and Outputs'!C$7,0)</f>
        <v>1</v>
      </c>
      <c r="J301" s="43">
        <f ca="1">(H301*'Inputs and Outputs'!C$8)-(I301*'Inputs and Outputs'!C$9)</f>
        <v>4015</v>
      </c>
      <c r="M301" s="44">
        <v>300</v>
      </c>
      <c r="N301" s="42" t="s">
        <v>26</v>
      </c>
      <c r="O301" s="42">
        <f t="shared" ca="1" si="39"/>
        <v>0.91018405441020023</v>
      </c>
      <c r="P301" s="42">
        <f ca="1">VLOOKUP(O301,'Inputs and Outputs'!B$24:C$33,2)</f>
        <v>5</v>
      </c>
      <c r="Q301" s="42">
        <f t="shared" ca="1" si="40"/>
        <v>0.40824186602137802</v>
      </c>
      <c r="R301" s="42">
        <f ca="1">ROUND(_xlfn.NORM.INV(Q301,'Inputs and Outputs'!C$17,'Inputs and Outputs'!C$18),0)</f>
        <v>102</v>
      </c>
      <c r="S301" s="42">
        <v>103</v>
      </c>
      <c r="T301" s="42">
        <f t="shared" ca="1" si="41"/>
        <v>102</v>
      </c>
      <c r="U301" s="42">
        <f ca="1">IF(T301&gt;'Inputs and Outputs'!C$7,T301-'Inputs and Outputs'!C$7,0)</f>
        <v>2</v>
      </c>
      <c r="V301" s="43">
        <f ca="1">(T301*'Inputs and Outputs'!C$8)-(U301*'Inputs and Outputs'!C$9)</f>
        <v>4030</v>
      </c>
      <c r="Y301" s="44">
        <v>300</v>
      </c>
      <c r="Z301" s="42" t="s">
        <v>29</v>
      </c>
      <c r="AA301" s="42">
        <f t="shared" ca="1" si="42"/>
        <v>7.3327230970568369E-2</v>
      </c>
      <c r="AB301" s="42">
        <f ca="1">VLOOKUP(AA301,'Inputs and Outputs'!B$24:C$33,2,TRUE)</f>
        <v>0</v>
      </c>
      <c r="AC301" s="42">
        <f t="shared" ca="1" si="43"/>
        <v>4.8023618788271216E-2</v>
      </c>
      <c r="AD301" s="42">
        <f ca="1">ROUND(_xlfn.NORM.INV(AC301,'Inputs and Outputs'!C$19,'Inputs and Outputs'!C$20),0)</f>
        <v>97</v>
      </c>
      <c r="AE301" s="42">
        <v>103</v>
      </c>
      <c r="AF301" s="42">
        <f t="shared" ca="1" si="44"/>
        <v>97</v>
      </c>
      <c r="AG301" s="42">
        <f ca="1">IF(AF301&gt;'Inputs and Outputs'!C$7,AF301-'Inputs and Outputs'!C$7,0)</f>
        <v>0</v>
      </c>
      <c r="AH301" s="43">
        <f ca="1">(AF301*'Inputs and Outputs'!C$8)-(AG301*'Inputs and Outputs'!C$10)</f>
        <v>3880</v>
      </c>
    </row>
    <row r="302" spans="1:34" x14ac:dyDescent="0.35">
      <c r="A302" s="44">
        <v>301</v>
      </c>
      <c r="B302" s="42" t="s">
        <v>24</v>
      </c>
      <c r="C302" s="42">
        <f t="shared" ca="1" si="36"/>
        <v>0.63350101205738163</v>
      </c>
      <c r="D302" s="42">
        <f ca="1">VLOOKUP(C302,'Inputs and Outputs'!B$24:C$33,2,TRUE)</f>
        <v>3</v>
      </c>
      <c r="E302" s="42">
        <f t="shared" ca="1" si="37"/>
        <v>0.23301694136040219</v>
      </c>
      <c r="F302" s="42">
        <f ca="1">ROUND(_xlfn.NORM.INV(E302,'Inputs and Outputs'!C$15,'Inputs and Outputs'!C$16),0)</f>
        <v>97</v>
      </c>
      <c r="G302" s="42">
        <v>103</v>
      </c>
      <c r="H302" s="42">
        <f t="shared" ca="1" si="38"/>
        <v>97</v>
      </c>
      <c r="I302" s="42">
        <f ca="1">IF(H302&gt;'Inputs and Outputs'!C$7,H302-'Inputs and Outputs'!C$7,0)</f>
        <v>0</v>
      </c>
      <c r="J302" s="43">
        <f ca="1">(H302*'Inputs and Outputs'!C$8)-(I302*'Inputs and Outputs'!C$9)</f>
        <v>3880</v>
      </c>
      <c r="M302" s="44">
        <v>301</v>
      </c>
      <c r="N302" s="42" t="s">
        <v>26</v>
      </c>
      <c r="O302" s="42">
        <f t="shared" ca="1" si="39"/>
        <v>0.27419486025519402</v>
      </c>
      <c r="P302" s="42">
        <f ca="1">VLOOKUP(O302,'Inputs and Outputs'!B$24:C$33,2)</f>
        <v>1</v>
      </c>
      <c r="Q302" s="42">
        <f t="shared" ca="1" si="40"/>
        <v>0.26056492679642829</v>
      </c>
      <c r="R302" s="42">
        <f ca="1">ROUND(_xlfn.NORM.INV(Q302,'Inputs and Outputs'!C$17,'Inputs and Outputs'!C$18),0)</f>
        <v>100</v>
      </c>
      <c r="S302" s="42">
        <v>103</v>
      </c>
      <c r="T302" s="42">
        <f t="shared" ca="1" si="41"/>
        <v>100</v>
      </c>
      <c r="U302" s="42">
        <f ca="1">IF(T302&gt;'Inputs and Outputs'!C$7,T302-'Inputs and Outputs'!C$7,0)</f>
        <v>0</v>
      </c>
      <c r="V302" s="43">
        <f ca="1">(T302*'Inputs and Outputs'!C$8)-(U302*'Inputs and Outputs'!C$9)</f>
        <v>4000</v>
      </c>
      <c r="Y302" s="44">
        <v>301</v>
      </c>
      <c r="Z302" s="42" t="s">
        <v>29</v>
      </c>
      <c r="AA302" s="42">
        <f t="shared" ca="1" si="42"/>
        <v>0.84834634890076077</v>
      </c>
      <c r="AB302" s="42">
        <f ca="1">VLOOKUP(AA302,'Inputs and Outputs'!B$24:C$33,2,TRUE)</f>
        <v>4</v>
      </c>
      <c r="AC302" s="42">
        <f t="shared" ca="1" si="43"/>
        <v>0.10369402250789861</v>
      </c>
      <c r="AD302" s="42">
        <f ca="1">ROUND(_xlfn.NORM.INV(AC302,'Inputs and Outputs'!C$19,'Inputs and Outputs'!C$20),0)</f>
        <v>99</v>
      </c>
      <c r="AE302" s="42">
        <v>103</v>
      </c>
      <c r="AF302" s="42">
        <f t="shared" ca="1" si="44"/>
        <v>99</v>
      </c>
      <c r="AG302" s="42">
        <f ca="1">IF(AF302&gt;'Inputs and Outputs'!C$7,AF302-'Inputs and Outputs'!C$7,0)</f>
        <v>0</v>
      </c>
      <c r="AH302" s="43">
        <f ca="1">(AF302*'Inputs and Outputs'!C$8)-(AG302*'Inputs and Outputs'!C$10)</f>
        <v>3960</v>
      </c>
    </row>
    <row r="303" spans="1:34" x14ac:dyDescent="0.35">
      <c r="A303" s="44">
        <v>302</v>
      </c>
      <c r="B303" s="42" t="s">
        <v>24</v>
      </c>
      <c r="C303" s="42">
        <f t="shared" ca="1" si="36"/>
        <v>0.77666669693806523</v>
      </c>
      <c r="D303" s="42">
        <f ca="1">VLOOKUP(C303,'Inputs and Outputs'!B$24:C$33,2,TRUE)</f>
        <v>4</v>
      </c>
      <c r="E303" s="42">
        <f t="shared" ca="1" si="37"/>
        <v>0.27427743276717664</v>
      </c>
      <c r="F303" s="42">
        <f ca="1">ROUND(_xlfn.NORM.INV(E303,'Inputs and Outputs'!C$15,'Inputs and Outputs'!C$16),0)</f>
        <v>97</v>
      </c>
      <c r="G303" s="42">
        <v>103</v>
      </c>
      <c r="H303" s="42">
        <f t="shared" ca="1" si="38"/>
        <v>97</v>
      </c>
      <c r="I303" s="42">
        <f ca="1">IF(H303&gt;'Inputs and Outputs'!C$7,H303-'Inputs and Outputs'!C$7,0)</f>
        <v>0</v>
      </c>
      <c r="J303" s="43">
        <f ca="1">(H303*'Inputs and Outputs'!C$8)-(I303*'Inputs and Outputs'!C$9)</f>
        <v>3880</v>
      </c>
      <c r="M303" s="44">
        <v>302</v>
      </c>
      <c r="N303" s="42" t="s">
        <v>26</v>
      </c>
      <c r="O303" s="42">
        <f t="shared" ca="1" si="39"/>
        <v>0.59707687891011696</v>
      </c>
      <c r="P303" s="42">
        <f ca="1">VLOOKUP(O303,'Inputs and Outputs'!B$24:C$33,2)</f>
        <v>2</v>
      </c>
      <c r="Q303" s="42">
        <f t="shared" ca="1" si="40"/>
        <v>0.12726394610285285</v>
      </c>
      <c r="R303" s="42">
        <f ca="1">ROUND(_xlfn.NORM.INV(Q303,'Inputs and Outputs'!C$17,'Inputs and Outputs'!C$18),0)</f>
        <v>97</v>
      </c>
      <c r="S303" s="42">
        <v>103</v>
      </c>
      <c r="T303" s="42">
        <f t="shared" ca="1" si="41"/>
        <v>97</v>
      </c>
      <c r="U303" s="42">
        <f ca="1">IF(T303&gt;'Inputs and Outputs'!C$7,T303-'Inputs and Outputs'!C$7,0)</f>
        <v>0</v>
      </c>
      <c r="V303" s="43">
        <f ca="1">(T303*'Inputs and Outputs'!C$8)-(U303*'Inputs and Outputs'!C$9)</f>
        <v>3880</v>
      </c>
      <c r="Y303" s="44">
        <v>302</v>
      </c>
      <c r="Z303" s="42" t="s">
        <v>29</v>
      </c>
      <c r="AA303" s="42">
        <f t="shared" ca="1" si="42"/>
        <v>7.6231135555898E-2</v>
      </c>
      <c r="AB303" s="42">
        <f ca="1">VLOOKUP(AA303,'Inputs and Outputs'!B$24:C$33,2,TRUE)</f>
        <v>0</v>
      </c>
      <c r="AC303" s="42">
        <f t="shared" ca="1" si="43"/>
        <v>0.69845822850207684</v>
      </c>
      <c r="AD303" s="42">
        <f ca="1">ROUND(_xlfn.NORM.INV(AC303,'Inputs and Outputs'!C$19,'Inputs and Outputs'!C$20),0)</f>
        <v>108</v>
      </c>
      <c r="AE303" s="42">
        <v>103</v>
      </c>
      <c r="AF303" s="42">
        <f t="shared" ca="1" si="44"/>
        <v>103</v>
      </c>
      <c r="AG303" s="42">
        <f ca="1">IF(AF303&gt;'Inputs and Outputs'!C$7,AF303-'Inputs and Outputs'!C$7,0)</f>
        <v>3</v>
      </c>
      <c r="AH303" s="43">
        <f ca="1">(AF303*'Inputs and Outputs'!C$8)-(AG303*'Inputs and Outputs'!C$10)</f>
        <v>3520</v>
      </c>
    </row>
    <row r="304" spans="1:34" x14ac:dyDescent="0.35">
      <c r="A304" s="44">
        <v>303</v>
      </c>
      <c r="B304" s="42" t="s">
        <v>24</v>
      </c>
      <c r="C304" s="42">
        <f t="shared" ca="1" si="36"/>
        <v>0.66297256835096408</v>
      </c>
      <c r="D304" s="42">
        <f ca="1">VLOOKUP(C304,'Inputs and Outputs'!B$24:C$33,2,TRUE)</f>
        <v>3</v>
      </c>
      <c r="E304" s="42">
        <f t="shared" ca="1" si="37"/>
        <v>0.83180655661566949</v>
      </c>
      <c r="F304" s="42">
        <f ca="1">ROUND(_xlfn.NORM.INV(E304,'Inputs and Outputs'!C$15,'Inputs and Outputs'!C$16),0)</f>
        <v>107</v>
      </c>
      <c r="G304" s="42">
        <v>103</v>
      </c>
      <c r="H304" s="42">
        <f t="shared" ca="1" si="38"/>
        <v>103</v>
      </c>
      <c r="I304" s="42">
        <f ca="1">IF(H304&gt;'Inputs and Outputs'!C$7,H304-'Inputs and Outputs'!C$7,0)</f>
        <v>3</v>
      </c>
      <c r="J304" s="43">
        <f ca="1">(H304*'Inputs and Outputs'!C$8)-(I304*'Inputs and Outputs'!C$9)</f>
        <v>4045</v>
      </c>
      <c r="M304" s="44">
        <v>303</v>
      </c>
      <c r="N304" s="42" t="s">
        <v>26</v>
      </c>
      <c r="O304" s="42">
        <f t="shared" ca="1" si="39"/>
        <v>0.19757168139311565</v>
      </c>
      <c r="P304" s="42">
        <f ca="1">VLOOKUP(O304,'Inputs and Outputs'!B$24:C$33,2)</f>
        <v>1</v>
      </c>
      <c r="Q304" s="42">
        <f t="shared" ca="1" si="40"/>
        <v>0.38270828529218026</v>
      </c>
      <c r="R304" s="42">
        <f ca="1">ROUND(_xlfn.NORM.INV(Q304,'Inputs and Outputs'!C$17,'Inputs and Outputs'!C$18),0)</f>
        <v>102</v>
      </c>
      <c r="S304" s="42">
        <v>103</v>
      </c>
      <c r="T304" s="42">
        <f t="shared" ca="1" si="41"/>
        <v>102</v>
      </c>
      <c r="U304" s="42">
        <f ca="1">IF(T304&gt;'Inputs and Outputs'!C$7,T304-'Inputs and Outputs'!C$7,0)</f>
        <v>2</v>
      </c>
      <c r="V304" s="43">
        <f ca="1">(T304*'Inputs and Outputs'!C$8)-(U304*'Inputs and Outputs'!C$9)</f>
        <v>4030</v>
      </c>
      <c r="Y304" s="44">
        <v>303</v>
      </c>
      <c r="Z304" s="42" t="s">
        <v>29</v>
      </c>
      <c r="AA304" s="42">
        <f t="shared" ca="1" si="42"/>
        <v>0.91464186266958447</v>
      </c>
      <c r="AB304" s="42">
        <f ca="1">VLOOKUP(AA304,'Inputs and Outputs'!B$24:C$33,2,TRUE)</f>
        <v>5</v>
      </c>
      <c r="AC304" s="42">
        <f t="shared" ca="1" si="43"/>
        <v>0.48947808200808662</v>
      </c>
      <c r="AD304" s="42">
        <f ca="1">ROUND(_xlfn.NORM.INV(AC304,'Inputs and Outputs'!C$19,'Inputs and Outputs'!C$20),0)</f>
        <v>105</v>
      </c>
      <c r="AE304" s="42">
        <v>103</v>
      </c>
      <c r="AF304" s="42">
        <f t="shared" ca="1" si="44"/>
        <v>103</v>
      </c>
      <c r="AG304" s="42">
        <f ca="1">IF(AF304&gt;'Inputs and Outputs'!C$7,AF304-'Inputs and Outputs'!C$7,0)</f>
        <v>3</v>
      </c>
      <c r="AH304" s="43">
        <f ca="1">(AF304*'Inputs and Outputs'!C$8)-(AG304*'Inputs and Outputs'!C$10)</f>
        <v>3520</v>
      </c>
    </row>
    <row r="305" spans="1:34" x14ac:dyDescent="0.35">
      <c r="A305" s="44">
        <v>304</v>
      </c>
      <c r="B305" s="42" t="s">
        <v>24</v>
      </c>
      <c r="C305" s="42">
        <f t="shared" ca="1" si="36"/>
        <v>0.5049446687947079</v>
      </c>
      <c r="D305" s="42">
        <f ca="1">VLOOKUP(C305,'Inputs and Outputs'!B$24:C$33,2,TRUE)</f>
        <v>2</v>
      </c>
      <c r="E305" s="42">
        <f t="shared" ca="1" si="37"/>
        <v>0.33207007383426301</v>
      </c>
      <c r="F305" s="42">
        <f ca="1">ROUND(_xlfn.NORM.INV(E305,'Inputs and Outputs'!C$15,'Inputs and Outputs'!C$16),0)</f>
        <v>98</v>
      </c>
      <c r="G305" s="42">
        <v>103</v>
      </c>
      <c r="H305" s="42">
        <f t="shared" ca="1" si="38"/>
        <v>98</v>
      </c>
      <c r="I305" s="42">
        <f ca="1">IF(H305&gt;'Inputs and Outputs'!C$7,H305-'Inputs and Outputs'!C$7,0)</f>
        <v>0</v>
      </c>
      <c r="J305" s="43">
        <f ca="1">(H305*'Inputs and Outputs'!C$8)-(I305*'Inputs and Outputs'!C$9)</f>
        <v>3920</v>
      </c>
      <c r="M305" s="44">
        <v>304</v>
      </c>
      <c r="N305" s="42" t="s">
        <v>26</v>
      </c>
      <c r="O305" s="42">
        <f t="shared" ca="1" si="39"/>
        <v>0.53792034033252256</v>
      </c>
      <c r="P305" s="42">
        <f ca="1">VLOOKUP(O305,'Inputs and Outputs'!B$24:C$33,2)</f>
        <v>2</v>
      </c>
      <c r="Q305" s="42">
        <f t="shared" ca="1" si="40"/>
        <v>0.79815483228299178</v>
      </c>
      <c r="R305" s="42">
        <f ca="1">ROUND(_xlfn.NORM.INV(Q305,'Inputs and Outputs'!C$17,'Inputs and Outputs'!C$18),0)</f>
        <v>107</v>
      </c>
      <c r="S305" s="42">
        <v>103</v>
      </c>
      <c r="T305" s="42">
        <f t="shared" ca="1" si="41"/>
        <v>103</v>
      </c>
      <c r="U305" s="42">
        <f ca="1">IF(T305&gt;'Inputs and Outputs'!C$7,T305-'Inputs and Outputs'!C$7,0)</f>
        <v>3</v>
      </c>
      <c r="V305" s="43">
        <f ca="1">(T305*'Inputs and Outputs'!C$8)-(U305*'Inputs and Outputs'!C$9)</f>
        <v>4045</v>
      </c>
      <c r="Y305" s="44">
        <v>304</v>
      </c>
      <c r="Z305" s="42" t="s">
        <v>29</v>
      </c>
      <c r="AA305" s="42">
        <f t="shared" ca="1" si="42"/>
        <v>0.62122216134771946</v>
      </c>
      <c r="AB305" s="42">
        <f ca="1">VLOOKUP(AA305,'Inputs and Outputs'!B$24:C$33,2,TRUE)</f>
        <v>3</v>
      </c>
      <c r="AC305" s="42">
        <f t="shared" ca="1" si="43"/>
        <v>0.12192051665167558</v>
      </c>
      <c r="AD305" s="42">
        <f ca="1">ROUND(_xlfn.NORM.INV(AC305,'Inputs and Outputs'!C$19,'Inputs and Outputs'!C$20),0)</f>
        <v>99</v>
      </c>
      <c r="AE305" s="42">
        <v>103</v>
      </c>
      <c r="AF305" s="42">
        <f t="shared" ca="1" si="44"/>
        <v>99</v>
      </c>
      <c r="AG305" s="42">
        <f ca="1">IF(AF305&gt;'Inputs and Outputs'!C$7,AF305-'Inputs and Outputs'!C$7,0)</f>
        <v>0</v>
      </c>
      <c r="AH305" s="43">
        <f ca="1">(AF305*'Inputs and Outputs'!C$8)-(AG305*'Inputs and Outputs'!C$10)</f>
        <v>3960</v>
      </c>
    </row>
    <row r="306" spans="1:34" x14ac:dyDescent="0.35">
      <c r="A306" s="44">
        <v>305</v>
      </c>
      <c r="B306" s="42" t="s">
        <v>24</v>
      </c>
      <c r="C306" s="42">
        <f t="shared" ca="1" si="36"/>
        <v>3.3366069059326486E-2</v>
      </c>
      <c r="D306" s="42">
        <f ca="1">VLOOKUP(C306,'Inputs and Outputs'!B$24:C$33,2,TRUE)</f>
        <v>0</v>
      </c>
      <c r="E306" s="42">
        <f t="shared" ca="1" si="37"/>
        <v>0.83218612943859638</v>
      </c>
      <c r="F306" s="42">
        <f ca="1">ROUND(_xlfn.NORM.INV(E306,'Inputs and Outputs'!C$15,'Inputs and Outputs'!C$16),0)</f>
        <v>107</v>
      </c>
      <c r="G306" s="42">
        <v>103</v>
      </c>
      <c r="H306" s="42">
        <f t="shared" ca="1" si="38"/>
        <v>103</v>
      </c>
      <c r="I306" s="42">
        <f ca="1">IF(H306&gt;'Inputs and Outputs'!C$7,H306-'Inputs and Outputs'!C$7,0)</f>
        <v>3</v>
      </c>
      <c r="J306" s="43">
        <f ca="1">(H306*'Inputs and Outputs'!C$8)-(I306*'Inputs and Outputs'!C$9)</f>
        <v>4045</v>
      </c>
      <c r="M306" s="44">
        <v>305</v>
      </c>
      <c r="N306" s="42" t="s">
        <v>26</v>
      </c>
      <c r="O306" s="42">
        <f t="shared" ca="1" si="39"/>
        <v>0.92094793688732746</v>
      </c>
      <c r="P306" s="42">
        <f ca="1">VLOOKUP(O306,'Inputs and Outputs'!B$24:C$33,2)</f>
        <v>5</v>
      </c>
      <c r="Q306" s="42">
        <f t="shared" ca="1" si="40"/>
        <v>0.14706446892287828</v>
      </c>
      <c r="R306" s="42">
        <f ca="1">ROUND(_xlfn.NORM.INV(Q306,'Inputs and Outputs'!C$17,'Inputs and Outputs'!C$18),0)</f>
        <v>98</v>
      </c>
      <c r="S306" s="42">
        <v>103</v>
      </c>
      <c r="T306" s="42">
        <f t="shared" ca="1" si="41"/>
        <v>98</v>
      </c>
      <c r="U306" s="42">
        <f ca="1">IF(T306&gt;'Inputs and Outputs'!C$7,T306-'Inputs and Outputs'!C$7,0)</f>
        <v>0</v>
      </c>
      <c r="V306" s="43">
        <f ca="1">(T306*'Inputs and Outputs'!C$8)-(U306*'Inputs and Outputs'!C$9)</f>
        <v>3920</v>
      </c>
      <c r="Y306" s="44">
        <v>305</v>
      </c>
      <c r="Z306" s="42" t="s">
        <v>29</v>
      </c>
      <c r="AA306" s="42">
        <f t="shared" ca="1" si="42"/>
        <v>0.4846208311613287</v>
      </c>
      <c r="AB306" s="42">
        <f ca="1">VLOOKUP(AA306,'Inputs and Outputs'!B$24:C$33,2,TRUE)</f>
        <v>2</v>
      </c>
      <c r="AC306" s="42">
        <f t="shared" ca="1" si="43"/>
        <v>0.78327208765720702</v>
      </c>
      <c r="AD306" s="42">
        <f ca="1">ROUND(_xlfn.NORM.INV(AC306,'Inputs and Outputs'!C$19,'Inputs and Outputs'!C$20),0)</f>
        <v>109</v>
      </c>
      <c r="AE306" s="42">
        <v>103</v>
      </c>
      <c r="AF306" s="42">
        <f t="shared" ca="1" si="44"/>
        <v>103</v>
      </c>
      <c r="AG306" s="42">
        <f ca="1">IF(AF306&gt;'Inputs and Outputs'!C$7,AF306-'Inputs and Outputs'!C$7,0)</f>
        <v>3</v>
      </c>
      <c r="AH306" s="43">
        <f ca="1">(AF306*'Inputs and Outputs'!C$8)-(AG306*'Inputs and Outputs'!C$10)</f>
        <v>3520</v>
      </c>
    </row>
    <row r="307" spans="1:34" x14ac:dyDescent="0.35">
      <c r="A307" s="44">
        <v>306</v>
      </c>
      <c r="B307" s="42" t="s">
        <v>24</v>
      </c>
      <c r="C307" s="42">
        <f t="shared" ca="1" si="36"/>
        <v>0.60383687986857848</v>
      </c>
      <c r="D307" s="42">
        <f ca="1">VLOOKUP(C307,'Inputs and Outputs'!B$24:C$33,2,TRUE)</f>
        <v>3</v>
      </c>
      <c r="E307" s="42">
        <f t="shared" ca="1" si="37"/>
        <v>0.28937635073202239</v>
      </c>
      <c r="F307" s="42">
        <f ca="1">ROUND(_xlfn.NORM.INV(E307,'Inputs and Outputs'!C$15,'Inputs and Outputs'!C$16),0)</f>
        <v>98</v>
      </c>
      <c r="G307" s="42">
        <v>103</v>
      </c>
      <c r="H307" s="42">
        <f t="shared" ca="1" si="38"/>
        <v>98</v>
      </c>
      <c r="I307" s="42">
        <f ca="1">IF(H307&gt;'Inputs and Outputs'!C$7,H307-'Inputs and Outputs'!C$7,0)</f>
        <v>0</v>
      </c>
      <c r="J307" s="43">
        <f ca="1">(H307*'Inputs and Outputs'!C$8)-(I307*'Inputs and Outputs'!C$9)</f>
        <v>3920</v>
      </c>
      <c r="M307" s="44">
        <v>306</v>
      </c>
      <c r="N307" s="42" t="s">
        <v>26</v>
      </c>
      <c r="O307" s="42">
        <f t="shared" ca="1" si="39"/>
        <v>0.44669063463381409</v>
      </c>
      <c r="P307" s="42">
        <f ca="1">VLOOKUP(O307,'Inputs and Outputs'!B$24:C$33,2)</f>
        <v>2</v>
      </c>
      <c r="Q307" s="42">
        <f t="shared" ca="1" si="40"/>
        <v>0.54826782916713346</v>
      </c>
      <c r="R307" s="42">
        <f ca="1">ROUND(_xlfn.NORM.INV(Q307,'Inputs and Outputs'!C$17,'Inputs and Outputs'!C$18),0)</f>
        <v>104</v>
      </c>
      <c r="S307" s="42">
        <v>103</v>
      </c>
      <c r="T307" s="42">
        <f t="shared" ca="1" si="41"/>
        <v>103</v>
      </c>
      <c r="U307" s="42">
        <f ca="1">IF(T307&gt;'Inputs and Outputs'!C$7,T307-'Inputs and Outputs'!C$7,0)</f>
        <v>3</v>
      </c>
      <c r="V307" s="43">
        <f ca="1">(T307*'Inputs and Outputs'!C$8)-(U307*'Inputs and Outputs'!C$9)</f>
        <v>4045</v>
      </c>
      <c r="Y307" s="44">
        <v>306</v>
      </c>
      <c r="Z307" s="42" t="s">
        <v>29</v>
      </c>
      <c r="AA307" s="42">
        <f t="shared" ca="1" si="42"/>
        <v>2.6036985736360596E-2</v>
      </c>
      <c r="AB307" s="42">
        <f ca="1">VLOOKUP(AA307,'Inputs and Outputs'!B$24:C$33,2,TRUE)</f>
        <v>0</v>
      </c>
      <c r="AC307" s="42">
        <f t="shared" ca="1" si="43"/>
        <v>0.3790402533164543</v>
      </c>
      <c r="AD307" s="42">
        <f ca="1">ROUND(_xlfn.NORM.INV(AC307,'Inputs and Outputs'!C$19,'Inputs and Outputs'!C$20),0)</f>
        <v>103</v>
      </c>
      <c r="AE307" s="42">
        <v>103</v>
      </c>
      <c r="AF307" s="42">
        <f t="shared" ca="1" si="44"/>
        <v>103</v>
      </c>
      <c r="AG307" s="42">
        <f ca="1">IF(AF307&gt;'Inputs and Outputs'!C$7,AF307-'Inputs and Outputs'!C$7,0)</f>
        <v>3</v>
      </c>
      <c r="AH307" s="43">
        <f ca="1">(AF307*'Inputs and Outputs'!C$8)-(AG307*'Inputs and Outputs'!C$10)</f>
        <v>3520</v>
      </c>
    </row>
    <row r="308" spans="1:34" x14ac:dyDescent="0.35">
      <c r="A308" s="44">
        <v>307</v>
      </c>
      <c r="B308" s="42" t="s">
        <v>24</v>
      </c>
      <c r="C308" s="42">
        <f t="shared" ca="1" si="36"/>
        <v>9.2949048317815253E-2</v>
      </c>
      <c r="D308" s="42">
        <f ca="1">VLOOKUP(C308,'Inputs and Outputs'!B$24:C$33,2,TRUE)</f>
        <v>0</v>
      </c>
      <c r="E308" s="42">
        <f t="shared" ca="1" si="37"/>
        <v>0.41395559610264487</v>
      </c>
      <c r="F308" s="42">
        <f ca="1">ROUND(_xlfn.NORM.INV(E308,'Inputs and Outputs'!C$15,'Inputs and Outputs'!C$16),0)</f>
        <v>100</v>
      </c>
      <c r="G308" s="42">
        <v>103</v>
      </c>
      <c r="H308" s="42">
        <f t="shared" ca="1" si="38"/>
        <v>100</v>
      </c>
      <c r="I308" s="42">
        <f ca="1">IF(H308&gt;'Inputs and Outputs'!C$7,H308-'Inputs and Outputs'!C$7,0)</f>
        <v>0</v>
      </c>
      <c r="J308" s="43">
        <f ca="1">(H308*'Inputs and Outputs'!C$8)-(I308*'Inputs and Outputs'!C$9)</f>
        <v>4000</v>
      </c>
      <c r="M308" s="44">
        <v>307</v>
      </c>
      <c r="N308" s="42" t="s">
        <v>26</v>
      </c>
      <c r="O308" s="42">
        <f t="shared" ca="1" si="39"/>
        <v>0.41049672253805736</v>
      </c>
      <c r="P308" s="42">
        <f ca="1">VLOOKUP(O308,'Inputs and Outputs'!B$24:C$33,2)</f>
        <v>2</v>
      </c>
      <c r="Q308" s="42">
        <f t="shared" ca="1" si="40"/>
        <v>0.38007651354529914</v>
      </c>
      <c r="R308" s="42">
        <f ca="1">ROUND(_xlfn.NORM.INV(Q308,'Inputs and Outputs'!C$17,'Inputs and Outputs'!C$18),0)</f>
        <v>101</v>
      </c>
      <c r="S308" s="42">
        <v>103</v>
      </c>
      <c r="T308" s="42">
        <f t="shared" ca="1" si="41"/>
        <v>101</v>
      </c>
      <c r="U308" s="42">
        <f ca="1">IF(T308&gt;'Inputs and Outputs'!C$7,T308-'Inputs and Outputs'!C$7,0)</f>
        <v>1</v>
      </c>
      <c r="V308" s="43">
        <f ca="1">(T308*'Inputs and Outputs'!C$8)-(U308*'Inputs and Outputs'!C$9)</f>
        <v>4015</v>
      </c>
      <c r="Y308" s="44">
        <v>307</v>
      </c>
      <c r="Z308" s="42" t="s">
        <v>29</v>
      </c>
      <c r="AA308" s="42">
        <f t="shared" ca="1" si="42"/>
        <v>0.81503180394859198</v>
      </c>
      <c r="AB308" s="42">
        <f ca="1">VLOOKUP(AA308,'Inputs and Outputs'!B$24:C$33,2,TRUE)</f>
        <v>4</v>
      </c>
      <c r="AC308" s="42">
        <f t="shared" ca="1" si="43"/>
        <v>8.9720457216262206E-2</v>
      </c>
      <c r="AD308" s="42">
        <f ca="1">ROUND(_xlfn.NORM.INV(AC308,'Inputs and Outputs'!C$19,'Inputs and Outputs'!C$20),0)</f>
        <v>98</v>
      </c>
      <c r="AE308" s="42">
        <v>103</v>
      </c>
      <c r="AF308" s="42">
        <f t="shared" ca="1" si="44"/>
        <v>98</v>
      </c>
      <c r="AG308" s="42">
        <f ca="1">IF(AF308&gt;'Inputs and Outputs'!C$7,AF308-'Inputs and Outputs'!C$7,0)</f>
        <v>0</v>
      </c>
      <c r="AH308" s="43">
        <f ca="1">(AF308*'Inputs and Outputs'!C$8)-(AG308*'Inputs and Outputs'!C$10)</f>
        <v>3920</v>
      </c>
    </row>
    <row r="309" spans="1:34" x14ac:dyDescent="0.35">
      <c r="A309" s="44">
        <v>308</v>
      </c>
      <c r="B309" s="42" t="s">
        <v>24</v>
      </c>
      <c r="C309" s="42">
        <f t="shared" ca="1" si="36"/>
        <v>9.708015054613417E-2</v>
      </c>
      <c r="D309" s="42">
        <f ca="1">VLOOKUP(C309,'Inputs and Outputs'!B$24:C$33,2,TRUE)</f>
        <v>0</v>
      </c>
      <c r="E309" s="42">
        <f t="shared" ca="1" si="37"/>
        <v>0.21292951997208398</v>
      </c>
      <c r="F309" s="42">
        <f ca="1">ROUND(_xlfn.NORM.INV(E309,'Inputs and Outputs'!C$15,'Inputs and Outputs'!C$16),0)</f>
        <v>96</v>
      </c>
      <c r="G309" s="42">
        <v>103</v>
      </c>
      <c r="H309" s="42">
        <f t="shared" ca="1" si="38"/>
        <v>96</v>
      </c>
      <c r="I309" s="42">
        <f ca="1">IF(H309&gt;'Inputs and Outputs'!C$7,H309-'Inputs and Outputs'!C$7,0)</f>
        <v>0</v>
      </c>
      <c r="J309" s="43">
        <f ca="1">(H309*'Inputs and Outputs'!C$8)-(I309*'Inputs and Outputs'!C$9)</f>
        <v>3840</v>
      </c>
      <c r="M309" s="44">
        <v>308</v>
      </c>
      <c r="N309" s="42" t="s">
        <v>26</v>
      </c>
      <c r="O309" s="42">
        <f t="shared" ca="1" si="39"/>
        <v>0.48234500528582214</v>
      </c>
      <c r="P309" s="42">
        <f ca="1">VLOOKUP(O309,'Inputs and Outputs'!B$24:C$33,2)</f>
        <v>2</v>
      </c>
      <c r="Q309" s="42">
        <f t="shared" ca="1" si="40"/>
        <v>0.54514092795253066</v>
      </c>
      <c r="R309" s="42">
        <f ca="1">ROUND(_xlfn.NORM.INV(Q309,'Inputs and Outputs'!C$17,'Inputs and Outputs'!C$18),0)</f>
        <v>104</v>
      </c>
      <c r="S309" s="42">
        <v>103</v>
      </c>
      <c r="T309" s="42">
        <f t="shared" ca="1" si="41"/>
        <v>103</v>
      </c>
      <c r="U309" s="42">
        <f ca="1">IF(T309&gt;'Inputs and Outputs'!C$7,T309-'Inputs and Outputs'!C$7,0)</f>
        <v>3</v>
      </c>
      <c r="V309" s="43">
        <f ca="1">(T309*'Inputs and Outputs'!C$8)-(U309*'Inputs and Outputs'!C$9)</f>
        <v>4045</v>
      </c>
      <c r="Y309" s="44">
        <v>308</v>
      </c>
      <c r="Z309" s="42" t="s">
        <v>29</v>
      </c>
      <c r="AA309" s="42">
        <f t="shared" ca="1" si="42"/>
        <v>0.18682242559339668</v>
      </c>
      <c r="AB309" s="42">
        <f ca="1">VLOOKUP(AA309,'Inputs and Outputs'!B$24:C$33,2,TRUE)</f>
        <v>1</v>
      </c>
      <c r="AC309" s="42">
        <f t="shared" ca="1" si="43"/>
        <v>6.5917113361822266E-2</v>
      </c>
      <c r="AD309" s="42">
        <f ca="1">ROUND(_xlfn.NORM.INV(AC309,'Inputs and Outputs'!C$19,'Inputs and Outputs'!C$20),0)</f>
        <v>97</v>
      </c>
      <c r="AE309" s="42">
        <v>103</v>
      </c>
      <c r="AF309" s="42">
        <f t="shared" ca="1" si="44"/>
        <v>97</v>
      </c>
      <c r="AG309" s="42">
        <f ca="1">IF(AF309&gt;'Inputs and Outputs'!C$7,AF309-'Inputs and Outputs'!C$7,0)</f>
        <v>0</v>
      </c>
      <c r="AH309" s="43">
        <f ca="1">(AF309*'Inputs and Outputs'!C$8)-(AG309*'Inputs and Outputs'!C$10)</f>
        <v>3880</v>
      </c>
    </row>
    <row r="310" spans="1:34" x14ac:dyDescent="0.35">
      <c r="A310" s="44">
        <v>309</v>
      </c>
      <c r="B310" s="42" t="s">
        <v>24</v>
      </c>
      <c r="C310" s="42">
        <f t="shared" ca="1" si="36"/>
        <v>0.48310145917279568</v>
      </c>
      <c r="D310" s="42">
        <f ca="1">VLOOKUP(C310,'Inputs and Outputs'!B$24:C$33,2,TRUE)</f>
        <v>2</v>
      </c>
      <c r="E310" s="42">
        <f t="shared" ca="1" si="37"/>
        <v>0.49542164204340466</v>
      </c>
      <c r="F310" s="42">
        <f ca="1">ROUND(_xlfn.NORM.INV(E310,'Inputs and Outputs'!C$15,'Inputs and Outputs'!C$16),0)</f>
        <v>101</v>
      </c>
      <c r="G310" s="42">
        <v>103</v>
      </c>
      <c r="H310" s="42">
        <f t="shared" ca="1" si="38"/>
        <v>101</v>
      </c>
      <c r="I310" s="42">
        <f ca="1">IF(H310&gt;'Inputs and Outputs'!C$7,H310-'Inputs and Outputs'!C$7,0)</f>
        <v>1</v>
      </c>
      <c r="J310" s="43">
        <f ca="1">(H310*'Inputs and Outputs'!C$8)-(I310*'Inputs and Outputs'!C$9)</f>
        <v>4015</v>
      </c>
      <c r="M310" s="44">
        <v>309</v>
      </c>
      <c r="N310" s="42" t="s">
        <v>26</v>
      </c>
      <c r="O310" s="42">
        <f t="shared" ca="1" si="39"/>
        <v>0.95683144501019546</v>
      </c>
      <c r="P310" s="42">
        <f ca="1">VLOOKUP(O310,'Inputs and Outputs'!B$24:C$33,2)</f>
        <v>6</v>
      </c>
      <c r="Q310" s="42">
        <f t="shared" ca="1" si="40"/>
        <v>0.49628508834465568</v>
      </c>
      <c r="R310" s="42">
        <f ca="1">ROUND(_xlfn.NORM.INV(Q310,'Inputs and Outputs'!C$17,'Inputs and Outputs'!C$18),0)</f>
        <v>103</v>
      </c>
      <c r="S310" s="42">
        <v>103</v>
      </c>
      <c r="T310" s="42">
        <f t="shared" ca="1" si="41"/>
        <v>103</v>
      </c>
      <c r="U310" s="42">
        <f ca="1">IF(T310&gt;'Inputs and Outputs'!C$7,T310-'Inputs and Outputs'!C$7,0)</f>
        <v>3</v>
      </c>
      <c r="V310" s="43">
        <f ca="1">(T310*'Inputs and Outputs'!C$8)-(U310*'Inputs and Outputs'!C$9)</f>
        <v>4045</v>
      </c>
      <c r="Y310" s="44">
        <v>309</v>
      </c>
      <c r="Z310" s="42" t="s">
        <v>29</v>
      </c>
      <c r="AA310" s="42">
        <f t="shared" ca="1" si="42"/>
        <v>0.79002680078204224</v>
      </c>
      <c r="AB310" s="42">
        <f ca="1">VLOOKUP(AA310,'Inputs and Outputs'!B$24:C$33,2,TRUE)</f>
        <v>4</v>
      </c>
      <c r="AC310" s="42">
        <f t="shared" ca="1" si="43"/>
        <v>0.65491726264858474</v>
      </c>
      <c r="AD310" s="42">
        <f ca="1">ROUND(_xlfn.NORM.INV(AC310,'Inputs and Outputs'!C$19,'Inputs and Outputs'!C$20),0)</f>
        <v>107</v>
      </c>
      <c r="AE310" s="42">
        <v>103</v>
      </c>
      <c r="AF310" s="42">
        <f t="shared" ca="1" si="44"/>
        <v>103</v>
      </c>
      <c r="AG310" s="42">
        <f ca="1">IF(AF310&gt;'Inputs and Outputs'!C$7,AF310-'Inputs and Outputs'!C$7,0)</f>
        <v>3</v>
      </c>
      <c r="AH310" s="43">
        <f ca="1">(AF310*'Inputs and Outputs'!C$8)-(AG310*'Inputs and Outputs'!C$10)</f>
        <v>3520</v>
      </c>
    </row>
    <row r="311" spans="1:34" x14ac:dyDescent="0.35">
      <c r="A311" s="44">
        <v>310</v>
      </c>
      <c r="B311" s="42" t="s">
        <v>24</v>
      </c>
      <c r="C311" s="42">
        <f t="shared" ca="1" si="36"/>
        <v>0.34459730731909599</v>
      </c>
      <c r="D311" s="42">
        <f ca="1">VLOOKUP(C311,'Inputs and Outputs'!B$24:C$33,2,TRUE)</f>
        <v>1</v>
      </c>
      <c r="E311" s="42">
        <f t="shared" ca="1" si="37"/>
        <v>0.57546376918500386</v>
      </c>
      <c r="F311" s="42">
        <f ca="1">ROUND(_xlfn.NORM.INV(E311,'Inputs and Outputs'!C$15,'Inputs and Outputs'!C$16),0)</f>
        <v>102</v>
      </c>
      <c r="G311" s="42">
        <v>103</v>
      </c>
      <c r="H311" s="42">
        <f t="shared" ca="1" si="38"/>
        <v>102</v>
      </c>
      <c r="I311" s="42">
        <f ca="1">IF(H311&gt;'Inputs and Outputs'!C$7,H311-'Inputs and Outputs'!C$7,0)</f>
        <v>2</v>
      </c>
      <c r="J311" s="43">
        <f ca="1">(H311*'Inputs and Outputs'!C$8)-(I311*'Inputs and Outputs'!C$9)</f>
        <v>4030</v>
      </c>
      <c r="M311" s="44">
        <v>310</v>
      </c>
      <c r="N311" s="42" t="s">
        <v>26</v>
      </c>
      <c r="O311" s="42">
        <f t="shared" ca="1" si="39"/>
        <v>0.9151558437507471</v>
      </c>
      <c r="P311" s="42">
        <f ca="1">VLOOKUP(O311,'Inputs and Outputs'!B$24:C$33,2)</f>
        <v>5</v>
      </c>
      <c r="Q311" s="42">
        <f t="shared" ca="1" si="40"/>
        <v>0.14100397826665079</v>
      </c>
      <c r="R311" s="42">
        <f ca="1">ROUND(_xlfn.NORM.INV(Q311,'Inputs and Outputs'!C$17,'Inputs and Outputs'!C$18),0)</f>
        <v>98</v>
      </c>
      <c r="S311" s="42">
        <v>103</v>
      </c>
      <c r="T311" s="42">
        <f t="shared" ca="1" si="41"/>
        <v>98</v>
      </c>
      <c r="U311" s="42">
        <f ca="1">IF(T311&gt;'Inputs and Outputs'!C$7,T311-'Inputs and Outputs'!C$7,0)</f>
        <v>0</v>
      </c>
      <c r="V311" s="43">
        <f ca="1">(T311*'Inputs and Outputs'!C$8)-(U311*'Inputs and Outputs'!C$9)</f>
        <v>3920</v>
      </c>
      <c r="Y311" s="44">
        <v>310</v>
      </c>
      <c r="Z311" s="42" t="s">
        <v>29</v>
      </c>
      <c r="AA311" s="42">
        <f t="shared" ca="1" si="42"/>
        <v>0.60026506739242347</v>
      </c>
      <c r="AB311" s="42">
        <f ca="1">VLOOKUP(AA311,'Inputs and Outputs'!B$24:C$33,2,TRUE)</f>
        <v>2</v>
      </c>
      <c r="AC311" s="42">
        <f t="shared" ca="1" si="43"/>
        <v>0.65769655638462543</v>
      </c>
      <c r="AD311" s="42">
        <f ca="1">ROUND(_xlfn.NORM.INV(AC311,'Inputs and Outputs'!C$19,'Inputs and Outputs'!C$20),0)</f>
        <v>107</v>
      </c>
      <c r="AE311" s="42">
        <v>103</v>
      </c>
      <c r="AF311" s="42">
        <f t="shared" ca="1" si="44"/>
        <v>103</v>
      </c>
      <c r="AG311" s="42">
        <f ca="1">IF(AF311&gt;'Inputs and Outputs'!C$7,AF311-'Inputs and Outputs'!C$7,0)</f>
        <v>3</v>
      </c>
      <c r="AH311" s="43">
        <f ca="1">(AF311*'Inputs and Outputs'!C$8)-(AG311*'Inputs and Outputs'!C$10)</f>
        <v>3520</v>
      </c>
    </row>
    <row r="312" spans="1:34" x14ac:dyDescent="0.35">
      <c r="A312" s="44">
        <v>311</v>
      </c>
      <c r="B312" s="42" t="s">
        <v>24</v>
      </c>
      <c r="C312" s="42">
        <f t="shared" ca="1" si="36"/>
        <v>0.65595301524118621</v>
      </c>
      <c r="D312" s="42">
        <f ca="1">VLOOKUP(C312,'Inputs and Outputs'!B$24:C$33,2,TRUE)</f>
        <v>3</v>
      </c>
      <c r="E312" s="42">
        <f t="shared" ca="1" si="37"/>
        <v>0.27302226368326521</v>
      </c>
      <c r="F312" s="42">
        <f ca="1">ROUND(_xlfn.NORM.INV(E312,'Inputs and Outputs'!C$15,'Inputs and Outputs'!C$16),0)</f>
        <v>97</v>
      </c>
      <c r="G312" s="42">
        <v>103</v>
      </c>
      <c r="H312" s="42">
        <f t="shared" ca="1" si="38"/>
        <v>97</v>
      </c>
      <c r="I312" s="42">
        <f ca="1">IF(H312&gt;'Inputs and Outputs'!C$7,H312-'Inputs and Outputs'!C$7,0)</f>
        <v>0</v>
      </c>
      <c r="J312" s="43">
        <f ca="1">(H312*'Inputs and Outputs'!C$8)-(I312*'Inputs and Outputs'!C$9)</f>
        <v>3880</v>
      </c>
      <c r="M312" s="44">
        <v>311</v>
      </c>
      <c r="N312" s="42" t="s">
        <v>26</v>
      </c>
      <c r="O312" s="42">
        <f t="shared" ca="1" si="39"/>
        <v>3.812877002167947E-2</v>
      </c>
      <c r="P312" s="42">
        <f ca="1">VLOOKUP(O312,'Inputs and Outputs'!B$24:C$33,2)</f>
        <v>0</v>
      </c>
      <c r="Q312" s="42">
        <f t="shared" ca="1" si="40"/>
        <v>0.87543619540115647</v>
      </c>
      <c r="R312" s="42">
        <f ca="1">ROUND(_xlfn.NORM.INV(Q312,'Inputs and Outputs'!C$17,'Inputs and Outputs'!C$18),0)</f>
        <v>109</v>
      </c>
      <c r="S312" s="42">
        <v>103</v>
      </c>
      <c r="T312" s="42">
        <f t="shared" ca="1" si="41"/>
        <v>103</v>
      </c>
      <c r="U312" s="42">
        <f ca="1">IF(T312&gt;'Inputs and Outputs'!C$7,T312-'Inputs and Outputs'!C$7,0)</f>
        <v>3</v>
      </c>
      <c r="V312" s="43">
        <f ca="1">(T312*'Inputs and Outputs'!C$8)-(U312*'Inputs and Outputs'!C$9)</f>
        <v>4045</v>
      </c>
      <c r="Y312" s="44">
        <v>311</v>
      </c>
      <c r="Z312" s="42" t="s">
        <v>29</v>
      </c>
      <c r="AA312" s="42">
        <f t="shared" ca="1" si="42"/>
        <v>0.40387132293549732</v>
      </c>
      <c r="AB312" s="42">
        <f ca="1">VLOOKUP(AA312,'Inputs and Outputs'!B$24:C$33,2,TRUE)</f>
        <v>2</v>
      </c>
      <c r="AC312" s="42">
        <f t="shared" ca="1" si="43"/>
        <v>8.2857757961916412E-2</v>
      </c>
      <c r="AD312" s="42">
        <f ca="1">ROUND(_xlfn.NORM.INV(AC312,'Inputs and Outputs'!C$19,'Inputs and Outputs'!C$20),0)</f>
        <v>98</v>
      </c>
      <c r="AE312" s="42">
        <v>103</v>
      </c>
      <c r="AF312" s="42">
        <f t="shared" ca="1" si="44"/>
        <v>98</v>
      </c>
      <c r="AG312" s="42">
        <f ca="1">IF(AF312&gt;'Inputs and Outputs'!C$7,AF312-'Inputs and Outputs'!C$7,0)</f>
        <v>0</v>
      </c>
      <c r="AH312" s="43">
        <f ca="1">(AF312*'Inputs and Outputs'!C$8)-(AG312*'Inputs and Outputs'!C$10)</f>
        <v>3920</v>
      </c>
    </row>
    <row r="313" spans="1:34" x14ac:dyDescent="0.35">
      <c r="A313" s="44">
        <v>312</v>
      </c>
      <c r="B313" s="42" t="s">
        <v>24</v>
      </c>
      <c r="C313" s="42">
        <f t="shared" ca="1" si="36"/>
        <v>0.92970042308596135</v>
      </c>
      <c r="D313" s="42">
        <f ca="1">VLOOKUP(C313,'Inputs and Outputs'!B$24:C$33,2,TRUE)</f>
        <v>5</v>
      </c>
      <c r="E313" s="42">
        <f t="shared" ca="1" si="37"/>
        <v>0.91586739998626288</v>
      </c>
      <c r="F313" s="42">
        <f ca="1">ROUND(_xlfn.NORM.INV(E313,'Inputs and Outputs'!C$15,'Inputs and Outputs'!C$16),0)</f>
        <v>109</v>
      </c>
      <c r="G313" s="42">
        <v>103</v>
      </c>
      <c r="H313" s="42">
        <f t="shared" ca="1" si="38"/>
        <v>103</v>
      </c>
      <c r="I313" s="42">
        <f ca="1">IF(H313&gt;'Inputs and Outputs'!C$7,H313-'Inputs and Outputs'!C$7,0)</f>
        <v>3</v>
      </c>
      <c r="J313" s="43">
        <f ca="1">(H313*'Inputs and Outputs'!C$8)-(I313*'Inputs and Outputs'!C$9)</f>
        <v>4045</v>
      </c>
      <c r="M313" s="44">
        <v>312</v>
      </c>
      <c r="N313" s="42" t="s">
        <v>26</v>
      </c>
      <c r="O313" s="42">
        <f t="shared" ca="1" si="39"/>
        <v>0.58231317928308712</v>
      </c>
      <c r="P313" s="42">
        <f ca="1">VLOOKUP(O313,'Inputs and Outputs'!B$24:C$33,2)</f>
        <v>2</v>
      </c>
      <c r="Q313" s="42">
        <f t="shared" ca="1" si="40"/>
        <v>0.90612771838363626</v>
      </c>
      <c r="R313" s="42">
        <f ca="1">ROUND(_xlfn.NORM.INV(Q313,'Inputs and Outputs'!C$17,'Inputs and Outputs'!C$18),0)</f>
        <v>110</v>
      </c>
      <c r="S313" s="42">
        <v>103</v>
      </c>
      <c r="T313" s="42">
        <f t="shared" ca="1" si="41"/>
        <v>103</v>
      </c>
      <c r="U313" s="42">
        <f ca="1">IF(T313&gt;'Inputs and Outputs'!C$7,T313-'Inputs and Outputs'!C$7,0)</f>
        <v>3</v>
      </c>
      <c r="V313" s="43">
        <f ca="1">(T313*'Inputs and Outputs'!C$8)-(U313*'Inputs and Outputs'!C$9)</f>
        <v>4045</v>
      </c>
      <c r="Y313" s="44">
        <v>312</v>
      </c>
      <c r="Z313" s="42" t="s">
        <v>29</v>
      </c>
      <c r="AA313" s="42">
        <f t="shared" ca="1" si="42"/>
        <v>0.86257732683826249</v>
      </c>
      <c r="AB313" s="42">
        <f ca="1">VLOOKUP(AA313,'Inputs and Outputs'!B$24:C$33,2,TRUE)</f>
        <v>4</v>
      </c>
      <c r="AC313" s="42">
        <f t="shared" ca="1" si="43"/>
        <v>0.99218453955268138</v>
      </c>
      <c r="AD313" s="42">
        <f ca="1">ROUND(_xlfn.NORM.INV(AC313,'Inputs and Outputs'!C$19,'Inputs and Outputs'!C$20),0)</f>
        <v>117</v>
      </c>
      <c r="AE313" s="42">
        <v>103</v>
      </c>
      <c r="AF313" s="42">
        <f t="shared" ca="1" si="44"/>
        <v>103</v>
      </c>
      <c r="AG313" s="42">
        <f ca="1">IF(AF313&gt;'Inputs and Outputs'!C$7,AF313-'Inputs and Outputs'!C$7,0)</f>
        <v>3</v>
      </c>
      <c r="AH313" s="43">
        <f ca="1">(AF313*'Inputs and Outputs'!C$8)-(AG313*'Inputs and Outputs'!C$10)</f>
        <v>3520</v>
      </c>
    </row>
    <row r="314" spans="1:34" x14ac:dyDescent="0.35">
      <c r="A314" s="44">
        <v>313</v>
      </c>
      <c r="B314" s="42" t="s">
        <v>24</v>
      </c>
      <c r="C314" s="42">
        <f t="shared" ca="1" si="36"/>
        <v>0.53516243898519988</v>
      </c>
      <c r="D314" s="42">
        <f ca="1">VLOOKUP(C314,'Inputs and Outputs'!B$24:C$33,2,TRUE)</f>
        <v>2</v>
      </c>
      <c r="E314" s="42">
        <f t="shared" ca="1" si="37"/>
        <v>0.58660953373901281</v>
      </c>
      <c r="F314" s="42">
        <f ca="1">ROUND(_xlfn.NORM.INV(E314,'Inputs and Outputs'!C$15,'Inputs and Outputs'!C$16),0)</f>
        <v>102</v>
      </c>
      <c r="G314" s="42">
        <v>103</v>
      </c>
      <c r="H314" s="42">
        <f t="shared" ca="1" si="38"/>
        <v>102</v>
      </c>
      <c r="I314" s="42">
        <f ca="1">IF(H314&gt;'Inputs and Outputs'!C$7,H314-'Inputs and Outputs'!C$7,0)</f>
        <v>2</v>
      </c>
      <c r="J314" s="43">
        <f ca="1">(H314*'Inputs and Outputs'!C$8)-(I314*'Inputs and Outputs'!C$9)</f>
        <v>4030</v>
      </c>
      <c r="M314" s="44">
        <v>313</v>
      </c>
      <c r="N314" s="42" t="s">
        <v>26</v>
      </c>
      <c r="O314" s="42">
        <f t="shared" ca="1" si="39"/>
        <v>0.22817112121343652</v>
      </c>
      <c r="P314" s="42">
        <f ca="1">VLOOKUP(O314,'Inputs and Outputs'!B$24:C$33,2)</f>
        <v>1</v>
      </c>
      <c r="Q314" s="42">
        <f t="shared" ca="1" si="40"/>
        <v>0.65921943615455603</v>
      </c>
      <c r="R314" s="42">
        <f ca="1">ROUND(_xlfn.NORM.INV(Q314,'Inputs and Outputs'!C$17,'Inputs and Outputs'!C$18),0)</f>
        <v>105</v>
      </c>
      <c r="S314" s="42">
        <v>103</v>
      </c>
      <c r="T314" s="42">
        <f t="shared" ca="1" si="41"/>
        <v>103</v>
      </c>
      <c r="U314" s="42">
        <f ca="1">IF(T314&gt;'Inputs and Outputs'!C$7,T314-'Inputs and Outputs'!C$7,0)</f>
        <v>3</v>
      </c>
      <c r="V314" s="43">
        <f ca="1">(T314*'Inputs and Outputs'!C$8)-(U314*'Inputs and Outputs'!C$9)</f>
        <v>4045</v>
      </c>
      <c r="Y314" s="44">
        <v>313</v>
      </c>
      <c r="Z314" s="42" t="s">
        <v>29</v>
      </c>
      <c r="AA314" s="42">
        <f t="shared" ca="1" si="42"/>
        <v>0.15671914312568069</v>
      </c>
      <c r="AB314" s="42">
        <f ca="1">VLOOKUP(AA314,'Inputs and Outputs'!B$24:C$33,2,TRUE)</f>
        <v>0</v>
      </c>
      <c r="AC314" s="42">
        <f t="shared" ca="1" si="43"/>
        <v>0.77911008043452001</v>
      </c>
      <c r="AD314" s="42">
        <f ca="1">ROUND(_xlfn.NORM.INV(AC314,'Inputs and Outputs'!C$19,'Inputs and Outputs'!C$20),0)</f>
        <v>109</v>
      </c>
      <c r="AE314" s="42">
        <v>103</v>
      </c>
      <c r="AF314" s="42">
        <f t="shared" ca="1" si="44"/>
        <v>103</v>
      </c>
      <c r="AG314" s="42">
        <f ca="1">IF(AF314&gt;'Inputs and Outputs'!C$7,AF314-'Inputs and Outputs'!C$7,0)</f>
        <v>3</v>
      </c>
      <c r="AH314" s="43">
        <f ca="1">(AF314*'Inputs and Outputs'!C$8)-(AG314*'Inputs and Outputs'!C$10)</f>
        <v>3520</v>
      </c>
    </row>
    <row r="315" spans="1:34" x14ac:dyDescent="0.35">
      <c r="A315" s="44">
        <v>314</v>
      </c>
      <c r="B315" s="42" t="s">
        <v>24</v>
      </c>
      <c r="C315" s="42">
        <f t="shared" ca="1" si="36"/>
        <v>0.4077895788475655</v>
      </c>
      <c r="D315" s="42">
        <f ca="1">VLOOKUP(C315,'Inputs and Outputs'!B$24:C$33,2,TRUE)</f>
        <v>2</v>
      </c>
      <c r="E315" s="42">
        <f t="shared" ca="1" si="37"/>
        <v>0.12582128110554869</v>
      </c>
      <c r="F315" s="42">
        <f ca="1">ROUND(_xlfn.NORM.INV(E315,'Inputs and Outputs'!C$15,'Inputs and Outputs'!C$16),0)</f>
        <v>94</v>
      </c>
      <c r="G315" s="42">
        <v>103</v>
      </c>
      <c r="H315" s="42">
        <f t="shared" ca="1" si="38"/>
        <v>94</v>
      </c>
      <c r="I315" s="42">
        <f ca="1">IF(H315&gt;'Inputs and Outputs'!C$7,H315-'Inputs and Outputs'!C$7,0)</f>
        <v>0</v>
      </c>
      <c r="J315" s="43">
        <f ca="1">(H315*'Inputs and Outputs'!C$8)-(I315*'Inputs and Outputs'!C$9)</f>
        <v>3760</v>
      </c>
      <c r="M315" s="44">
        <v>314</v>
      </c>
      <c r="N315" s="42" t="s">
        <v>26</v>
      </c>
      <c r="O315" s="42">
        <f t="shared" ca="1" si="39"/>
        <v>0.13826687559013828</v>
      </c>
      <c r="P315" s="42">
        <f ca="1">VLOOKUP(O315,'Inputs and Outputs'!B$24:C$33,2)</f>
        <v>0</v>
      </c>
      <c r="Q315" s="42">
        <f t="shared" ca="1" si="40"/>
        <v>0.44652176145875278</v>
      </c>
      <c r="R315" s="42">
        <f ca="1">ROUND(_xlfn.NORM.INV(Q315,'Inputs and Outputs'!C$17,'Inputs and Outputs'!C$18),0)</f>
        <v>102</v>
      </c>
      <c r="S315" s="42">
        <v>103</v>
      </c>
      <c r="T315" s="42">
        <f t="shared" ca="1" si="41"/>
        <v>102</v>
      </c>
      <c r="U315" s="42">
        <f ca="1">IF(T315&gt;'Inputs and Outputs'!C$7,T315-'Inputs and Outputs'!C$7,0)</f>
        <v>2</v>
      </c>
      <c r="V315" s="43">
        <f ca="1">(T315*'Inputs and Outputs'!C$8)-(U315*'Inputs and Outputs'!C$9)</f>
        <v>4030</v>
      </c>
      <c r="Y315" s="44">
        <v>314</v>
      </c>
      <c r="Z315" s="42" t="s">
        <v>29</v>
      </c>
      <c r="AA315" s="42">
        <f t="shared" ca="1" si="42"/>
        <v>0.11344212853375102</v>
      </c>
      <c r="AB315" s="42">
        <f ca="1">VLOOKUP(AA315,'Inputs and Outputs'!B$24:C$33,2,TRUE)</f>
        <v>0</v>
      </c>
      <c r="AC315" s="42">
        <f t="shared" ca="1" si="43"/>
        <v>0.85594651407424316</v>
      </c>
      <c r="AD315" s="42">
        <f ca="1">ROUND(_xlfn.NORM.INV(AC315,'Inputs and Outputs'!C$19,'Inputs and Outputs'!C$20),0)</f>
        <v>110</v>
      </c>
      <c r="AE315" s="42">
        <v>103</v>
      </c>
      <c r="AF315" s="42">
        <f t="shared" ca="1" si="44"/>
        <v>103</v>
      </c>
      <c r="AG315" s="42">
        <f ca="1">IF(AF315&gt;'Inputs and Outputs'!C$7,AF315-'Inputs and Outputs'!C$7,0)</f>
        <v>3</v>
      </c>
      <c r="AH315" s="43">
        <f ca="1">(AF315*'Inputs and Outputs'!C$8)-(AG315*'Inputs and Outputs'!C$10)</f>
        <v>3520</v>
      </c>
    </row>
    <row r="316" spans="1:34" x14ac:dyDescent="0.35">
      <c r="A316" s="44">
        <v>315</v>
      </c>
      <c r="B316" s="42" t="s">
        <v>24</v>
      </c>
      <c r="C316" s="42">
        <f t="shared" ca="1" si="36"/>
        <v>0.5309087622567672</v>
      </c>
      <c r="D316" s="42">
        <f ca="1">VLOOKUP(C316,'Inputs and Outputs'!B$24:C$33,2,TRUE)</f>
        <v>2</v>
      </c>
      <c r="E316" s="42">
        <f t="shared" ca="1" si="37"/>
        <v>0.92939240502835563</v>
      </c>
      <c r="F316" s="42">
        <f ca="1">ROUND(_xlfn.NORM.INV(E316,'Inputs and Outputs'!C$15,'Inputs and Outputs'!C$16),0)</f>
        <v>110</v>
      </c>
      <c r="G316" s="42">
        <v>103</v>
      </c>
      <c r="H316" s="42">
        <f t="shared" ca="1" si="38"/>
        <v>103</v>
      </c>
      <c r="I316" s="42">
        <f ca="1">IF(H316&gt;'Inputs and Outputs'!C$7,H316-'Inputs and Outputs'!C$7,0)</f>
        <v>3</v>
      </c>
      <c r="J316" s="43">
        <f ca="1">(H316*'Inputs and Outputs'!C$8)-(I316*'Inputs and Outputs'!C$9)</f>
        <v>4045</v>
      </c>
      <c r="M316" s="44">
        <v>315</v>
      </c>
      <c r="N316" s="42" t="s">
        <v>26</v>
      </c>
      <c r="O316" s="42">
        <f t="shared" ca="1" si="39"/>
        <v>0.54328404801692931</v>
      </c>
      <c r="P316" s="42">
        <f ca="1">VLOOKUP(O316,'Inputs and Outputs'!B$24:C$33,2)</f>
        <v>2</v>
      </c>
      <c r="Q316" s="42">
        <f t="shared" ca="1" si="40"/>
        <v>0.85092070683514931</v>
      </c>
      <c r="R316" s="42">
        <f ca="1">ROUND(_xlfn.NORM.INV(Q316,'Inputs and Outputs'!C$17,'Inputs and Outputs'!C$18),0)</f>
        <v>108</v>
      </c>
      <c r="S316" s="42">
        <v>103</v>
      </c>
      <c r="T316" s="42">
        <f t="shared" ca="1" si="41"/>
        <v>103</v>
      </c>
      <c r="U316" s="42">
        <f ca="1">IF(T316&gt;'Inputs and Outputs'!C$7,T316-'Inputs and Outputs'!C$7,0)</f>
        <v>3</v>
      </c>
      <c r="V316" s="43">
        <f ca="1">(T316*'Inputs and Outputs'!C$8)-(U316*'Inputs and Outputs'!C$9)</f>
        <v>4045</v>
      </c>
      <c r="Y316" s="44">
        <v>315</v>
      </c>
      <c r="Z316" s="42" t="s">
        <v>29</v>
      </c>
      <c r="AA316" s="42">
        <f t="shared" ca="1" si="42"/>
        <v>0.91721410055993136</v>
      </c>
      <c r="AB316" s="42">
        <f ca="1">VLOOKUP(AA316,'Inputs and Outputs'!B$24:C$33,2,TRUE)</f>
        <v>5</v>
      </c>
      <c r="AC316" s="42">
        <f t="shared" ca="1" si="43"/>
        <v>0.40396854427257167</v>
      </c>
      <c r="AD316" s="42">
        <f ca="1">ROUND(_xlfn.NORM.INV(AC316,'Inputs and Outputs'!C$19,'Inputs and Outputs'!C$20),0)</f>
        <v>104</v>
      </c>
      <c r="AE316" s="42">
        <v>103</v>
      </c>
      <c r="AF316" s="42">
        <f t="shared" ca="1" si="44"/>
        <v>103</v>
      </c>
      <c r="AG316" s="42">
        <f ca="1">IF(AF316&gt;'Inputs and Outputs'!C$7,AF316-'Inputs and Outputs'!C$7,0)</f>
        <v>3</v>
      </c>
      <c r="AH316" s="43">
        <f ca="1">(AF316*'Inputs and Outputs'!C$8)-(AG316*'Inputs and Outputs'!C$10)</f>
        <v>3520</v>
      </c>
    </row>
    <row r="317" spans="1:34" x14ac:dyDescent="0.35">
      <c r="A317" s="44">
        <v>316</v>
      </c>
      <c r="B317" s="42" t="s">
        <v>24</v>
      </c>
      <c r="C317" s="42">
        <f t="shared" ca="1" si="36"/>
        <v>0.64299735032527061</v>
      </c>
      <c r="D317" s="42">
        <f ca="1">VLOOKUP(C317,'Inputs and Outputs'!B$24:C$33,2,TRUE)</f>
        <v>3</v>
      </c>
      <c r="E317" s="42">
        <f t="shared" ca="1" si="37"/>
        <v>0.70539962870554307</v>
      </c>
      <c r="F317" s="42">
        <f ca="1">ROUND(_xlfn.NORM.INV(E317,'Inputs and Outputs'!C$15,'Inputs and Outputs'!C$16),0)</f>
        <v>104</v>
      </c>
      <c r="G317" s="42">
        <v>103</v>
      </c>
      <c r="H317" s="42">
        <f t="shared" ca="1" si="38"/>
        <v>103</v>
      </c>
      <c r="I317" s="42">
        <f ca="1">IF(H317&gt;'Inputs and Outputs'!C$7,H317-'Inputs and Outputs'!C$7,0)</f>
        <v>3</v>
      </c>
      <c r="J317" s="43">
        <f ca="1">(H317*'Inputs and Outputs'!C$8)-(I317*'Inputs and Outputs'!C$9)</f>
        <v>4045</v>
      </c>
      <c r="M317" s="44">
        <v>316</v>
      </c>
      <c r="N317" s="42" t="s">
        <v>26</v>
      </c>
      <c r="O317" s="42">
        <f t="shared" ca="1" si="39"/>
        <v>6.3600066798168764E-2</v>
      </c>
      <c r="P317" s="42">
        <f ca="1">VLOOKUP(O317,'Inputs and Outputs'!B$24:C$33,2)</f>
        <v>0</v>
      </c>
      <c r="Q317" s="42">
        <f t="shared" ca="1" si="40"/>
        <v>0.73014074934118067</v>
      </c>
      <c r="R317" s="42">
        <f ca="1">ROUND(_xlfn.NORM.INV(Q317,'Inputs and Outputs'!C$17,'Inputs and Outputs'!C$18),0)</f>
        <v>106</v>
      </c>
      <c r="S317" s="42">
        <v>103</v>
      </c>
      <c r="T317" s="42">
        <f t="shared" ca="1" si="41"/>
        <v>103</v>
      </c>
      <c r="U317" s="42">
        <f ca="1">IF(T317&gt;'Inputs and Outputs'!C$7,T317-'Inputs and Outputs'!C$7,0)</f>
        <v>3</v>
      </c>
      <c r="V317" s="43">
        <f ca="1">(T317*'Inputs and Outputs'!C$8)-(U317*'Inputs and Outputs'!C$9)</f>
        <v>4045</v>
      </c>
      <c r="Y317" s="44">
        <v>316</v>
      </c>
      <c r="Z317" s="42" t="s">
        <v>29</v>
      </c>
      <c r="AA317" s="42">
        <f t="shared" ca="1" si="42"/>
        <v>0.62864296872472103</v>
      </c>
      <c r="AB317" s="42">
        <f ca="1">VLOOKUP(AA317,'Inputs and Outputs'!B$24:C$33,2,TRUE)</f>
        <v>3</v>
      </c>
      <c r="AC317" s="42">
        <f t="shared" ca="1" si="43"/>
        <v>0.40505124133738268</v>
      </c>
      <c r="AD317" s="42">
        <f ca="1">ROUND(_xlfn.NORM.INV(AC317,'Inputs and Outputs'!C$19,'Inputs and Outputs'!C$20),0)</f>
        <v>104</v>
      </c>
      <c r="AE317" s="42">
        <v>103</v>
      </c>
      <c r="AF317" s="42">
        <f t="shared" ca="1" si="44"/>
        <v>103</v>
      </c>
      <c r="AG317" s="42">
        <f ca="1">IF(AF317&gt;'Inputs and Outputs'!C$7,AF317-'Inputs and Outputs'!C$7,0)</f>
        <v>3</v>
      </c>
      <c r="AH317" s="43">
        <f ca="1">(AF317*'Inputs and Outputs'!C$8)-(AG317*'Inputs and Outputs'!C$10)</f>
        <v>3520</v>
      </c>
    </row>
    <row r="318" spans="1:34" x14ac:dyDescent="0.35">
      <c r="A318" s="44">
        <v>317</v>
      </c>
      <c r="B318" s="42" t="s">
        <v>24</v>
      </c>
      <c r="C318" s="42">
        <f t="shared" ca="1" si="36"/>
        <v>0.32611562511259906</v>
      </c>
      <c r="D318" s="42">
        <f ca="1">VLOOKUP(C318,'Inputs and Outputs'!B$24:C$33,2,TRUE)</f>
        <v>1</v>
      </c>
      <c r="E318" s="42">
        <f t="shared" ca="1" si="37"/>
        <v>0.4994407274951761</v>
      </c>
      <c r="F318" s="42">
        <f ca="1">ROUND(_xlfn.NORM.INV(E318,'Inputs and Outputs'!C$15,'Inputs and Outputs'!C$16),0)</f>
        <v>101</v>
      </c>
      <c r="G318" s="42">
        <v>103</v>
      </c>
      <c r="H318" s="42">
        <f t="shared" ca="1" si="38"/>
        <v>101</v>
      </c>
      <c r="I318" s="42">
        <f ca="1">IF(H318&gt;'Inputs and Outputs'!C$7,H318-'Inputs and Outputs'!C$7,0)</f>
        <v>1</v>
      </c>
      <c r="J318" s="43">
        <f ca="1">(H318*'Inputs and Outputs'!C$8)-(I318*'Inputs and Outputs'!C$9)</f>
        <v>4015</v>
      </c>
      <c r="M318" s="44">
        <v>317</v>
      </c>
      <c r="N318" s="42" t="s">
        <v>26</v>
      </c>
      <c r="O318" s="42">
        <f t="shared" ca="1" si="39"/>
        <v>0.25694104850363841</v>
      </c>
      <c r="P318" s="42">
        <f ca="1">VLOOKUP(O318,'Inputs and Outputs'!B$24:C$33,2)</f>
        <v>1</v>
      </c>
      <c r="Q318" s="42">
        <f t="shared" ca="1" si="40"/>
        <v>0.79462281591156925</v>
      </c>
      <c r="R318" s="42">
        <f ca="1">ROUND(_xlfn.NORM.INV(Q318,'Inputs and Outputs'!C$17,'Inputs and Outputs'!C$18),0)</f>
        <v>107</v>
      </c>
      <c r="S318" s="42">
        <v>103</v>
      </c>
      <c r="T318" s="42">
        <f t="shared" ca="1" si="41"/>
        <v>103</v>
      </c>
      <c r="U318" s="42">
        <f ca="1">IF(T318&gt;'Inputs and Outputs'!C$7,T318-'Inputs and Outputs'!C$7,0)</f>
        <v>3</v>
      </c>
      <c r="V318" s="43">
        <f ca="1">(T318*'Inputs and Outputs'!C$8)-(U318*'Inputs and Outputs'!C$9)</f>
        <v>4045</v>
      </c>
      <c r="Y318" s="44">
        <v>317</v>
      </c>
      <c r="Z318" s="42" t="s">
        <v>29</v>
      </c>
      <c r="AA318" s="42">
        <f t="shared" ca="1" si="42"/>
        <v>0.1750402249234857</v>
      </c>
      <c r="AB318" s="42">
        <f ca="1">VLOOKUP(AA318,'Inputs and Outputs'!B$24:C$33,2,TRUE)</f>
        <v>1</v>
      </c>
      <c r="AC318" s="42">
        <f t="shared" ca="1" si="43"/>
        <v>0.76296389136708553</v>
      </c>
      <c r="AD318" s="42">
        <f ca="1">ROUND(_xlfn.NORM.INV(AC318,'Inputs and Outputs'!C$19,'Inputs and Outputs'!C$20),0)</f>
        <v>109</v>
      </c>
      <c r="AE318" s="42">
        <v>103</v>
      </c>
      <c r="AF318" s="42">
        <f t="shared" ca="1" si="44"/>
        <v>103</v>
      </c>
      <c r="AG318" s="42">
        <f ca="1">IF(AF318&gt;'Inputs and Outputs'!C$7,AF318-'Inputs and Outputs'!C$7,0)</f>
        <v>3</v>
      </c>
      <c r="AH318" s="43">
        <f ca="1">(AF318*'Inputs and Outputs'!C$8)-(AG318*'Inputs and Outputs'!C$10)</f>
        <v>3520</v>
      </c>
    </row>
    <row r="319" spans="1:34" x14ac:dyDescent="0.35">
      <c r="A319" s="44">
        <v>318</v>
      </c>
      <c r="B319" s="42" t="s">
        <v>24</v>
      </c>
      <c r="C319" s="42">
        <f t="shared" ca="1" si="36"/>
        <v>1.2654583331780933E-2</v>
      </c>
      <c r="D319" s="42">
        <f ca="1">VLOOKUP(C319,'Inputs and Outputs'!B$24:C$33,2,TRUE)</f>
        <v>0</v>
      </c>
      <c r="E319" s="42">
        <f t="shared" ca="1" si="37"/>
        <v>0.78216633825745574</v>
      </c>
      <c r="F319" s="42">
        <f ca="1">ROUND(_xlfn.NORM.INV(E319,'Inputs and Outputs'!C$15,'Inputs and Outputs'!C$16),0)</f>
        <v>106</v>
      </c>
      <c r="G319" s="42">
        <v>103</v>
      </c>
      <c r="H319" s="42">
        <f t="shared" ca="1" si="38"/>
        <v>103</v>
      </c>
      <c r="I319" s="42">
        <f ca="1">IF(H319&gt;'Inputs and Outputs'!C$7,H319-'Inputs and Outputs'!C$7,0)</f>
        <v>3</v>
      </c>
      <c r="J319" s="43">
        <f ca="1">(H319*'Inputs and Outputs'!C$8)-(I319*'Inputs and Outputs'!C$9)</f>
        <v>4045</v>
      </c>
      <c r="M319" s="44">
        <v>318</v>
      </c>
      <c r="N319" s="42" t="s">
        <v>26</v>
      </c>
      <c r="O319" s="42">
        <f t="shared" ca="1" si="39"/>
        <v>0.49768194729541126</v>
      </c>
      <c r="P319" s="42">
        <f ca="1">VLOOKUP(O319,'Inputs and Outputs'!B$24:C$33,2)</f>
        <v>2</v>
      </c>
      <c r="Q319" s="42">
        <f t="shared" ca="1" si="40"/>
        <v>0.99326712328151034</v>
      </c>
      <c r="R319" s="42">
        <f ca="1">ROUND(_xlfn.NORM.INV(Q319,'Inputs and Outputs'!C$17,'Inputs and Outputs'!C$18),0)</f>
        <v>115</v>
      </c>
      <c r="S319" s="42">
        <v>103</v>
      </c>
      <c r="T319" s="42">
        <f t="shared" ca="1" si="41"/>
        <v>103</v>
      </c>
      <c r="U319" s="42">
        <f ca="1">IF(T319&gt;'Inputs and Outputs'!C$7,T319-'Inputs and Outputs'!C$7,0)</f>
        <v>3</v>
      </c>
      <c r="V319" s="43">
        <f ca="1">(T319*'Inputs and Outputs'!C$8)-(U319*'Inputs and Outputs'!C$9)</f>
        <v>4045</v>
      </c>
      <c r="Y319" s="44">
        <v>318</v>
      </c>
      <c r="Z319" s="42" t="s">
        <v>29</v>
      </c>
      <c r="AA319" s="42">
        <f t="shared" ca="1" si="42"/>
        <v>9.5341442760535577E-2</v>
      </c>
      <c r="AB319" s="42">
        <f ca="1">VLOOKUP(AA319,'Inputs and Outputs'!B$24:C$33,2,TRUE)</f>
        <v>0</v>
      </c>
      <c r="AC319" s="42">
        <f t="shared" ca="1" si="43"/>
        <v>0.18433661253289801</v>
      </c>
      <c r="AD319" s="42">
        <f ca="1">ROUND(_xlfn.NORM.INV(AC319,'Inputs and Outputs'!C$19,'Inputs and Outputs'!C$20),0)</f>
        <v>101</v>
      </c>
      <c r="AE319" s="42">
        <v>103</v>
      </c>
      <c r="AF319" s="42">
        <f t="shared" ca="1" si="44"/>
        <v>101</v>
      </c>
      <c r="AG319" s="42">
        <f ca="1">IF(AF319&gt;'Inputs and Outputs'!C$7,AF319-'Inputs and Outputs'!C$7,0)</f>
        <v>1</v>
      </c>
      <c r="AH319" s="43">
        <f ca="1">(AF319*'Inputs and Outputs'!C$8)-(AG319*'Inputs and Outputs'!C$10)</f>
        <v>3840</v>
      </c>
    </row>
    <row r="320" spans="1:34" x14ac:dyDescent="0.35">
      <c r="A320" s="44">
        <v>319</v>
      </c>
      <c r="B320" s="42" t="s">
        <v>24</v>
      </c>
      <c r="C320" s="42">
        <f t="shared" ca="1" si="36"/>
        <v>0.32762144830063666</v>
      </c>
      <c r="D320" s="42">
        <f ca="1">VLOOKUP(C320,'Inputs and Outputs'!B$24:C$33,2,TRUE)</f>
        <v>1</v>
      </c>
      <c r="E320" s="42">
        <f t="shared" ca="1" si="37"/>
        <v>0.14435809792058052</v>
      </c>
      <c r="F320" s="42">
        <f ca="1">ROUND(_xlfn.NORM.INV(E320,'Inputs and Outputs'!C$15,'Inputs and Outputs'!C$16),0)</f>
        <v>95</v>
      </c>
      <c r="G320" s="42">
        <v>103</v>
      </c>
      <c r="H320" s="42">
        <f t="shared" ca="1" si="38"/>
        <v>95</v>
      </c>
      <c r="I320" s="42">
        <f ca="1">IF(H320&gt;'Inputs and Outputs'!C$7,H320-'Inputs and Outputs'!C$7,0)</f>
        <v>0</v>
      </c>
      <c r="J320" s="43">
        <f ca="1">(H320*'Inputs and Outputs'!C$8)-(I320*'Inputs and Outputs'!C$9)</f>
        <v>3800</v>
      </c>
      <c r="M320" s="44">
        <v>319</v>
      </c>
      <c r="N320" s="42" t="s">
        <v>26</v>
      </c>
      <c r="O320" s="42">
        <f t="shared" ca="1" si="39"/>
        <v>0.58734664801307335</v>
      </c>
      <c r="P320" s="42">
        <f ca="1">VLOOKUP(O320,'Inputs and Outputs'!B$24:C$33,2)</f>
        <v>2</v>
      </c>
      <c r="Q320" s="42">
        <f t="shared" ca="1" si="40"/>
        <v>0.89450049198201131</v>
      </c>
      <c r="R320" s="42">
        <f ca="1">ROUND(_xlfn.NORM.INV(Q320,'Inputs and Outputs'!C$17,'Inputs and Outputs'!C$18),0)</f>
        <v>109</v>
      </c>
      <c r="S320" s="42">
        <v>103</v>
      </c>
      <c r="T320" s="42">
        <f t="shared" ca="1" si="41"/>
        <v>103</v>
      </c>
      <c r="U320" s="42">
        <f ca="1">IF(T320&gt;'Inputs and Outputs'!C$7,T320-'Inputs and Outputs'!C$7,0)</f>
        <v>3</v>
      </c>
      <c r="V320" s="43">
        <f ca="1">(T320*'Inputs and Outputs'!C$8)-(U320*'Inputs and Outputs'!C$9)</f>
        <v>4045</v>
      </c>
      <c r="Y320" s="44">
        <v>319</v>
      </c>
      <c r="Z320" s="42" t="s">
        <v>29</v>
      </c>
      <c r="AA320" s="42">
        <f t="shared" ca="1" si="42"/>
        <v>0.91745329050433388</v>
      </c>
      <c r="AB320" s="42">
        <f ca="1">VLOOKUP(AA320,'Inputs and Outputs'!B$24:C$33,2,TRUE)</f>
        <v>5</v>
      </c>
      <c r="AC320" s="42">
        <f t="shared" ca="1" si="43"/>
        <v>0.93247038097375401</v>
      </c>
      <c r="AD320" s="42">
        <f ca="1">ROUND(_xlfn.NORM.INV(AC320,'Inputs and Outputs'!C$19,'Inputs and Outputs'!C$20),0)</f>
        <v>112</v>
      </c>
      <c r="AE320" s="42">
        <v>103</v>
      </c>
      <c r="AF320" s="42">
        <f t="shared" ca="1" si="44"/>
        <v>103</v>
      </c>
      <c r="AG320" s="42">
        <f ca="1">IF(AF320&gt;'Inputs and Outputs'!C$7,AF320-'Inputs and Outputs'!C$7,0)</f>
        <v>3</v>
      </c>
      <c r="AH320" s="43">
        <f ca="1">(AF320*'Inputs and Outputs'!C$8)-(AG320*'Inputs and Outputs'!C$10)</f>
        <v>3520</v>
      </c>
    </row>
    <row r="321" spans="1:34" x14ac:dyDescent="0.35">
      <c r="A321" s="44">
        <v>320</v>
      </c>
      <c r="B321" s="42" t="s">
        <v>24</v>
      </c>
      <c r="C321" s="42">
        <f t="shared" ca="1" si="36"/>
        <v>9.2485920891444473E-2</v>
      </c>
      <c r="D321" s="42">
        <f ca="1">VLOOKUP(C321,'Inputs and Outputs'!B$24:C$33,2,TRUE)</f>
        <v>0</v>
      </c>
      <c r="E321" s="42">
        <f t="shared" ca="1" si="37"/>
        <v>0.31181392264473928</v>
      </c>
      <c r="F321" s="42">
        <f ca="1">ROUND(_xlfn.NORM.INV(E321,'Inputs and Outputs'!C$15,'Inputs and Outputs'!C$16),0)</f>
        <v>98</v>
      </c>
      <c r="G321" s="42">
        <v>103</v>
      </c>
      <c r="H321" s="42">
        <f t="shared" ca="1" si="38"/>
        <v>98</v>
      </c>
      <c r="I321" s="42">
        <f ca="1">IF(H321&gt;'Inputs and Outputs'!C$7,H321-'Inputs and Outputs'!C$7,0)</f>
        <v>0</v>
      </c>
      <c r="J321" s="43">
        <f ca="1">(H321*'Inputs and Outputs'!C$8)-(I321*'Inputs and Outputs'!C$9)</f>
        <v>3920</v>
      </c>
      <c r="M321" s="44">
        <v>320</v>
      </c>
      <c r="N321" s="42" t="s">
        <v>26</v>
      </c>
      <c r="O321" s="42">
        <f t="shared" ca="1" si="39"/>
        <v>2.5046329146605428E-2</v>
      </c>
      <c r="P321" s="42">
        <f ca="1">VLOOKUP(O321,'Inputs and Outputs'!B$24:C$33,2)</f>
        <v>0</v>
      </c>
      <c r="Q321" s="42">
        <f t="shared" ca="1" si="40"/>
        <v>0.47051750613081567</v>
      </c>
      <c r="R321" s="42">
        <f ca="1">ROUND(_xlfn.NORM.INV(Q321,'Inputs and Outputs'!C$17,'Inputs and Outputs'!C$18),0)</f>
        <v>103</v>
      </c>
      <c r="S321" s="42">
        <v>103</v>
      </c>
      <c r="T321" s="42">
        <f t="shared" ca="1" si="41"/>
        <v>103</v>
      </c>
      <c r="U321" s="42">
        <f ca="1">IF(T321&gt;'Inputs and Outputs'!C$7,T321-'Inputs and Outputs'!C$7,0)</f>
        <v>3</v>
      </c>
      <c r="V321" s="43">
        <f ca="1">(T321*'Inputs and Outputs'!C$8)-(U321*'Inputs and Outputs'!C$9)</f>
        <v>4045</v>
      </c>
      <c r="Y321" s="44">
        <v>320</v>
      </c>
      <c r="Z321" s="42" t="s">
        <v>29</v>
      </c>
      <c r="AA321" s="42">
        <f t="shared" ca="1" si="42"/>
        <v>0.53444511380167348</v>
      </c>
      <c r="AB321" s="42">
        <f ca="1">VLOOKUP(AA321,'Inputs and Outputs'!B$24:C$33,2,TRUE)</f>
        <v>2</v>
      </c>
      <c r="AC321" s="42">
        <f t="shared" ca="1" si="43"/>
        <v>0.52250736656278829</v>
      </c>
      <c r="AD321" s="42">
        <f ca="1">ROUND(_xlfn.NORM.INV(AC321,'Inputs and Outputs'!C$19,'Inputs and Outputs'!C$20),0)</f>
        <v>105</v>
      </c>
      <c r="AE321" s="42">
        <v>103</v>
      </c>
      <c r="AF321" s="42">
        <f t="shared" ca="1" si="44"/>
        <v>103</v>
      </c>
      <c r="AG321" s="42">
        <f ca="1">IF(AF321&gt;'Inputs and Outputs'!C$7,AF321-'Inputs and Outputs'!C$7,0)</f>
        <v>3</v>
      </c>
      <c r="AH321" s="43">
        <f ca="1">(AF321*'Inputs and Outputs'!C$8)-(AG321*'Inputs and Outputs'!C$10)</f>
        <v>3520</v>
      </c>
    </row>
    <row r="322" spans="1:34" x14ac:dyDescent="0.35">
      <c r="A322" s="44">
        <v>321</v>
      </c>
      <c r="B322" s="42" t="s">
        <v>24</v>
      </c>
      <c r="C322" s="42">
        <f t="shared" ca="1" si="36"/>
        <v>0.52169501001536289</v>
      </c>
      <c r="D322" s="42">
        <f ca="1">VLOOKUP(C322,'Inputs and Outputs'!B$24:C$33,2,TRUE)</f>
        <v>2</v>
      </c>
      <c r="E322" s="42">
        <f t="shared" ca="1" si="37"/>
        <v>0.10200670637600895</v>
      </c>
      <c r="F322" s="42">
        <f ca="1">ROUND(_xlfn.NORM.INV(E322,'Inputs and Outputs'!C$15,'Inputs and Outputs'!C$16),0)</f>
        <v>93</v>
      </c>
      <c r="G322" s="42">
        <v>103</v>
      </c>
      <c r="H322" s="42">
        <f t="shared" ca="1" si="38"/>
        <v>93</v>
      </c>
      <c r="I322" s="42">
        <f ca="1">IF(H322&gt;'Inputs and Outputs'!C$7,H322-'Inputs and Outputs'!C$7,0)</f>
        <v>0</v>
      </c>
      <c r="J322" s="43">
        <f ca="1">(H322*'Inputs and Outputs'!C$8)-(I322*'Inputs and Outputs'!C$9)</f>
        <v>3720</v>
      </c>
      <c r="M322" s="44">
        <v>321</v>
      </c>
      <c r="N322" s="42" t="s">
        <v>26</v>
      </c>
      <c r="O322" s="42">
        <f t="shared" ca="1" si="39"/>
        <v>0.32678286588398664</v>
      </c>
      <c r="P322" s="42">
        <f ca="1">VLOOKUP(O322,'Inputs and Outputs'!B$24:C$33,2)</f>
        <v>1</v>
      </c>
      <c r="Q322" s="42">
        <f t="shared" ca="1" si="40"/>
        <v>0.23731486699502891</v>
      </c>
      <c r="R322" s="42">
        <f ca="1">ROUND(_xlfn.NORM.INV(Q322,'Inputs and Outputs'!C$17,'Inputs and Outputs'!C$18),0)</f>
        <v>99</v>
      </c>
      <c r="S322" s="42">
        <v>103</v>
      </c>
      <c r="T322" s="42">
        <f t="shared" ca="1" si="41"/>
        <v>99</v>
      </c>
      <c r="U322" s="42">
        <f ca="1">IF(T322&gt;'Inputs and Outputs'!C$7,T322-'Inputs and Outputs'!C$7,0)</f>
        <v>0</v>
      </c>
      <c r="V322" s="43">
        <f ca="1">(T322*'Inputs and Outputs'!C$8)-(U322*'Inputs and Outputs'!C$9)</f>
        <v>3960</v>
      </c>
      <c r="Y322" s="44">
        <v>321</v>
      </c>
      <c r="Z322" s="42" t="s">
        <v>29</v>
      </c>
      <c r="AA322" s="42">
        <f t="shared" ca="1" si="42"/>
        <v>0.66628542139791636</v>
      </c>
      <c r="AB322" s="42">
        <f ca="1">VLOOKUP(AA322,'Inputs and Outputs'!B$24:C$33,2,TRUE)</f>
        <v>3</v>
      </c>
      <c r="AC322" s="42">
        <f t="shared" ca="1" si="43"/>
        <v>0.50162441013075343</v>
      </c>
      <c r="AD322" s="42">
        <f ca="1">ROUND(_xlfn.NORM.INV(AC322,'Inputs and Outputs'!C$19,'Inputs and Outputs'!C$20),0)</f>
        <v>105</v>
      </c>
      <c r="AE322" s="42">
        <v>103</v>
      </c>
      <c r="AF322" s="42">
        <f t="shared" ca="1" si="44"/>
        <v>103</v>
      </c>
      <c r="AG322" s="42">
        <f ca="1">IF(AF322&gt;'Inputs and Outputs'!C$7,AF322-'Inputs and Outputs'!C$7,0)</f>
        <v>3</v>
      </c>
      <c r="AH322" s="43">
        <f ca="1">(AF322*'Inputs and Outputs'!C$8)-(AG322*'Inputs and Outputs'!C$10)</f>
        <v>3520</v>
      </c>
    </row>
    <row r="323" spans="1:34" x14ac:dyDescent="0.35">
      <c r="A323" s="44">
        <v>322</v>
      </c>
      <c r="B323" s="42" t="s">
        <v>24</v>
      </c>
      <c r="C323" s="42">
        <f t="shared" ref="C323:C386" ca="1" si="45">RAND()</f>
        <v>0.84632445507251142</v>
      </c>
      <c r="D323" s="42">
        <f ca="1">VLOOKUP(C323,'Inputs and Outputs'!B$24:C$33,2,TRUE)</f>
        <v>4</v>
      </c>
      <c r="E323" s="42">
        <f t="shared" ref="E323:E386" ca="1" si="46">RAND()</f>
        <v>0.77962449183123816</v>
      </c>
      <c r="F323" s="42">
        <f ca="1">ROUND(_xlfn.NORM.INV(E323,'Inputs and Outputs'!C$15,'Inputs and Outputs'!C$16),0)</f>
        <v>106</v>
      </c>
      <c r="G323" s="42">
        <v>103</v>
      </c>
      <c r="H323" s="42">
        <f t="shared" ref="H323:H386" ca="1" si="47">MIN(F323,G323)</f>
        <v>103</v>
      </c>
      <c r="I323" s="42">
        <f ca="1">IF(H323&gt;'Inputs and Outputs'!C$7,H323-'Inputs and Outputs'!C$7,0)</f>
        <v>3</v>
      </c>
      <c r="J323" s="43">
        <f ca="1">(H323*'Inputs and Outputs'!C$8)-(I323*'Inputs and Outputs'!C$9)</f>
        <v>4045</v>
      </c>
      <c r="M323" s="44">
        <v>322</v>
      </c>
      <c r="N323" s="42" t="s">
        <v>26</v>
      </c>
      <c r="O323" s="42">
        <f t="shared" ref="O323:O386" ca="1" si="48">RAND()</f>
        <v>0.58936641177469906</v>
      </c>
      <c r="P323" s="42">
        <f ca="1">VLOOKUP(O323,'Inputs and Outputs'!B$24:C$33,2)</f>
        <v>2</v>
      </c>
      <c r="Q323" s="42">
        <f t="shared" ref="Q323:Q386" ca="1" si="49">RAND()</f>
        <v>0.50601422832969789</v>
      </c>
      <c r="R323" s="42">
        <f ca="1">ROUND(_xlfn.NORM.INV(Q323,'Inputs and Outputs'!C$17,'Inputs and Outputs'!C$18),0)</f>
        <v>103</v>
      </c>
      <c r="S323" s="42">
        <v>103</v>
      </c>
      <c r="T323" s="42">
        <f t="shared" ref="T323:T386" ca="1" si="50">MIN(R323,S323)</f>
        <v>103</v>
      </c>
      <c r="U323" s="42">
        <f ca="1">IF(T323&gt;'Inputs and Outputs'!C$7,T323-'Inputs and Outputs'!C$7,0)</f>
        <v>3</v>
      </c>
      <c r="V323" s="43">
        <f ca="1">(T323*'Inputs and Outputs'!C$8)-(U323*'Inputs and Outputs'!C$9)</f>
        <v>4045</v>
      </c>
      <c r="Y323" s="44">
        <v>322</v>
      </c>
      <c r="Z323" s="42" t="s">
        <v>29</v>
      </c>
      <c r="AA323" s="42">
        <f t="shared" ref="AA323:AA386" ca="1" si="51">RAND()</f>
        <v>0.5571741255200342</v>
      </c>
      <c r="AB323" s="42">
        <f ca="1">VLOOKUP(AA323,'Inputs and Outputs'!B$24:C$33,2,TRUE)</f>
        <v>2</v>
      </c>
      <c r="AC323" s="42">
        <f t="shared" ref="AC323:AC386" ca="1" si="52">RAND()</f>
        <v>0.3395516360124009</v>
      </c>
      <c r="AD323" s="42">
        <f ca="1">ROUND(_xlfn.NORM.INV(AC323,'Inputs and Outputs'!C$19,'Inputs and Outputs'!C$20),0)</f>
        <v>103</v>
      </c>
      <c r="AE323" s="42">
        <v>103</v>
      </c>
      <c r="AF323" s="42">
        <f t="shared" ref="AF323:AF386" ca="1" si="53">MIN(AD323,AE323)</f>
        <v>103</v>
      </c>
      <c r="AG323" s="42">
        <f ca="1">IF(AF323&gt;'Inputs and Outputs'!C$7,AF323-'Inputs and Outputs'!C$7,0)</f>
        <v>3</v>
      </c>
      <c r="AH323" s="43">
        <f ca="1">(AF323*'Inputs and Outputs'!C$8)-(AG323*'Inputs and Outputs'!C$10)</f>
        <v>3520</v>
      </c>
    </row>
    <row r="324" spans="1:34" x14ac:dyDescent="0.35">
      <c r="A324" s="44">
        <v>323</v>
      </c>
      <c r="B324" s="42" t="s">
        <v>24</v>
      </c>
      <c r="C324" s="42">
        <f t="shared" ca="1" si="45"/>
        <v>0.51151381879738878</v>
      </c>
      <c r="D324" s="42">
        <f ca="1">VLOOKUP(C324,'Inputs and Outputs'!B$24:C$33,2,TRUE)</f>
        <v>2</v>
      </c>
      <c r="E324" s="42">
        <f t="shared" ca="1" si="46"/>
        <v>8.4764490885472554E-2</v>
      </c>
      <c r="F324" s="42">
        <f ca="1">ROUND(_xlfn.NORM.INV(E324,'Inputs and Outputs'!C$15,'Inputs and Outputs'!C$16),0)</f>
        <v>93</v>
      </c>
      <c r="G324" s="42">
        <v>103</v>
      </c>
      <c r="H324" s="42">
        <f t="shared" ca="1" si="47"/>
        <v>93</v>
      </c>
      <c r="I324" s="42">
        <f ca="1">IF(H324&gt;'Inputs and Outputs'!C$7,H324-'Inputs and Outputs'!C$7,0)</f>
        <v>0</v>
      </c>
      <c r="J324" s="43">
        <f ca="1">(H324*'Inputs and Outputs'!C$8)-(I324*'Inputs and Outputs'!C$9)</f>
        <v>3720</v>
      </c>
      <c r="M324" s="44">
        <v>323</v>
      </c>
      <c r="N324" s="42" t="s">
        <v>26</v>
      </c>
      <c r="O324" s="42">
        <f t="shared" ca="1" si="48"/>
        <v>0.55266497668176051</v>
      </c>
      <c r="P324" s="42">
        <f ca="1">VLOOKUP(O324,'Inputs and Outputs'!B$24:C$33,2)</f>
        <v>2</v>
      </c>
      <c r="Q324" s="42">
        <f t="shared" ca="1" si="49"/>
        <v>8.8826948218584389E-3</v>
      </c>
      <c r="R324" s="42">
        <f ca="1">ROUND(_xlfn.NORM.INV(Q324,'Inputs and Outputs'!C$17,'Inputs and Outputs'!C$18),0)</f>
        <v>91</v>
      </c>
      <c r="S324" s="42">
        <v>103</v>
      </c>
      <c r="T324" s="42">
        <f t="shared" ca="1" si="50"/>
        <v>91</v>
      </c>
      <c r="U324" s="42">
        <f ca="1">IF(T324&gt;'Inputs and Outputs'!C$7,T324-'Inputs and Outputs'!C$7,0)</f>
        <v>0</v>
      </c>
      <c r="V324" s="43">
        <f ca="1">(T324*'Inputs and Outputs'!C$8)-(U324*'Inputs and Outputs'!C$9)</f>
        <v>3640</v>
      </c>
      <c r="Y324" s="44">
        <v>323</v>
      </c>
      <c r="Z324" s="42" t="s">
        <v>29</v>
      </c>
      <c r="AA324" s="42">
        <f t="shared" ca="1" si="51"/>
        <v>0.61830193735435279</v>
      </c>
      <c r="AB324" s="42">
        <f ca="1">VLOOKUP(AA324,'Inputs and Outputs'!B$24:C$33,2,TRUE)</f>
        <v>3</v>
      </c>
      <c r="AC324" s="42">
        <f t="shared" ca="1" si="52"/>
        <v>0.61327591449402197</v>
      </c>
      <c r="AD324" s="42">
        <f ca="1">ROUND(_xlfn.NORM.INV(AC324,'Inputs and Outputs'!C$19,'Inputs and Outputs'!C$20),0)</f>
        <v>106</v>
      </c>
      <c r="AE324" s="42">
        <v>103</v>
      </c>
      <c r="AF324" s="42">
        <f t="shared" ca="1" si="53"/>
        <v>103</v>
      </c>
      <c r="AG324" s="42">
        <f ca="1">IF(AF324&gt;'Inputs and Outputs'!C$7,AF324-'Inputs and Outputs'!C$7,0)</f>
        <v>3</v>
      </c>
      <c r="AH324" s="43">
        <f ca="1">(AF324*'Inputs and Outputs'!C$8)-(AG324*'Inputs and Outputs'!C$10)</f>
        <v>3520</v>
      </c>
    </row>
    <row r="325" spans="1:34" x14ac:dyDescent="0.35">
      <c r="A325" s="44">
        <v>324</v>
      </c>
      <c r="B325" s="42" t="s">
        <v>24</v>
      </c>
      <c r="C325" s="42">
        <f t="shared" ca="1" si="45"/>
        <v>0.53564891838063078</v>
      </c>
      <c r="D325" s="42">
        <f ca="1">VLOOKUP(C325,'Inputs and Outputs'!B$24:C$33,2,TRUE)</f>
        <v>2</v>
      </c>
      <c r="E325" s="42">
        <f t="shared" ca="1" si="46"/>
        <v>0.54116513818314127</v>
      </c>
      <c r="F325" s="42">
        <f ca="1">ROUND(_xlfn.NORM.INV(E325,'Inputs and Outputs'!C$15,'Inputs and Outputs'!C$16),0)</f>
        <v>102</v>
      </c>
      <c r="G325" s="42">
        <v>103</v>
      </c>
      <c r="H325" s="42">
        <f t="shared" ca="1" si="47"/>
        <v>102</v>
      </c>
      <c r="I325" s="42">
        <f ca="1">IF(H325&gt;'Inputs and Outputs'!C$7,H325-'Inputs and Outputs'!C$7,0)</f>
        <v>2</v>
      </c>
      <c r="J325" s="43">
        <f ca="1">(H325*'Inputs and Outputs'!C$8)-(I325*'Inputs and Outputs'!C$9)</f>
        <v>4030</v>
      </c>
      <c r="M325" s="44">
        <v>324</v>
      </c>
      <c r="N325" s="42" t="s">
        <v>26</v>
      </c>
      <c r="O325" s="42">
        <f t="shared" ca="1" si="48"/>
        <v>0.80975516006506321</v>
      </c>
      <c r="P325" s="42">
        <f ca="1">VLOOKUP(O325,'Inputs and Outputs'!B$24:C$33,2)</f>
        <v>4</v>
      </c>
      <c r="Q325" s="42">
        <f t="shared" ca="1" si="49"/>
        <v>0.47966731351329805</v>
      </c>
      <c r="R325" s="42">
        <f ca="1">ROUND(_xlfn.NORM.INV(Q325,'Inputs and Outputs'!C$17,'Inputs and Outputs'!C$18),0)</f>
        <v>103</v>
      </c>
      <c r="S325" s="42">
        <v>103</v>
      </c>
      <c r="T325" s="42">
        <f t="shared" ca="1" si="50"/>
        <v>103</v>
      </c>
      <c r="U325" s="42">
        <f ca="1">IF(T325&gt;'Inputs and Outputs'!C$7,T325-'Inputs and Outputs'!C$7,0)</f>
        <v>3</v>
      </c>
      <c r="V325" s="43">
        <f ca="1">(T325*'Inputs and Outputs'!C$8)-(U325*'Inputs and Outputs'!C$9)</f>
        <v>4045</v>
      </c>
      <c r="Y325" s="44">
        <v>324</v>
      </c>
      <c r="Z325" s="42" t="s">
        <v>29</v>
      </c>
      <c r="AA325" s="42">
        <f t="shared" ca="1" si="51"/>
        <v>0.85512803166969586</v>
      </c>
      <c r="AB325" s="42">
        <f ca="1">VLOOKUP(AA325,'Inputs and Outputs'!B$24:C$33,2,TRUE)</f>
        <v>4</v>
      </c>
      <c r="AC325" s="42">
        <f t="shared" ca="1" si="52"/>
        <v>0.45963368925202663</v>
      </c>
      <c r="AD325" s="42">
        <f ca="1">ROUND(_xlfn.NORM.INV(AC325,'Inputs and Outputs'!C$19,'Inputs and Outputs'!C$20),0)</f>
        <v>104</v>
      </c>
      <c r="AE325" s="42">
        <v>103</v>
      </c>
      <c r="AF325" s="42">
        <f t="shared" ca="1" si="53"/>
        <v>103</v>
      </c>
      <c r="AG325" s="42">
        <f ca="1">IF(AF325&gt;'Inputs and Outputs'!C$7,AF325-'Inputs and Outputs'!C$7,0)</f>
        <v>3</v>
      </c>
      <c r="AH325" s="43">
        <f ca="1">(AF325*'Inputs and Outputs'!C$8)-(AG325*'Inputs and Outputs'!C$10)</f>
        <v>3520</v>
      </c>
    </row>
    <row r="326" spans="1:34" x14ac:dyDescent="0.35">
      <c r="A326" s="44">
        <v>325</v>
      </c>
      <c r="B326" s="42" t="s">
        <v>24</v>
      </c>
      <c r="C326" s="42">
        <f t="shared" ca="1" si="45"/>
        <v>1.2110516068122856E-2</v>
      </c>
      <c r="D326" s="42">
        <f ca="1">VLOOKUP(C326,'Inputs and Outputs'!B$24:C$33,2,TRUE)</f>
        <v>0</v>
      </c>
      <c r="E326" s="42">
        <f t="shared" ca="1" si="46"/>
        <v>0.16898696373506317</v>
      </c>
      <c r="F326" s="42">
        <f ca="1">ROUND(_xlfn.NORM.INV(E326,'Inputs and Outputs'!C$15,'Inputs and Outputs'!C$16),0)</f>
        <v>95</v>
      </c>
      <c r="G326" s="42">
        <v>103</v>
      </c>
      <c r="H326" s="42">
        <f t="shared" ca="1" si="47"/>
        <v>95</v>
      </c>
      <c r="I326" s="42">
        <f ca="1">IF(H326&gt;'Inputs and Outputs'!C$7,H326-'Inputs and Outputs'!C$7,0)</f>
        <v>0</v>
      </c>
      <c r="J326" s="43">
        <f ca="1">(H326*'Inputs and Outputs'!C$8)-(I326*'Inputs and Outputs'!C$9)</f>
        <v>3800</v>
      </c>
      <c r="M326" s="44">
        <v>325</v>
      </c>
      <c r="N326" s="42" t="s">
        <v>26</v>
      </c>
      <c r="O326" s="42">
        <f t="shared" ca="1" si="48"/>
        <v>0.67460751895298232</v>
      </c>
      <c r="P326" s="42">
        <f ca="1">VLOOKUP(O326,'Inputs and Outputs'!B$24:C$33,2)</f>
        <v>3</v>
      </c>
      <c r="Q326" s="42">
        <f t="shared" ca="1" si="49"/>
        <v>0.66668819242078781</v>
      </c>
      <c r="R326" s="42">
        <f ca="1">ROUND(_xlfn.NORM.INV(Q326,'Inputs and Outputs'!C$17,'Inputs and Outputs'!C$18),0)</f>
        <v>105</v>
      </c>
      <c r="S326" s="42">
        <v>103</v>
      </c>
      <c r="T326" s="42">
        <f t="shared" ca="1" si="50"/>
        <v>103</v>
      </c>
      <c r="U326" s="42">
        <f ca="1">IF(T326&gt;'Inputs and Outputs'!C$7,T326-'Inputs and Outputs'!C$7,0)</f>
        <v>3</v>
      </c>
      <c r="V326" s="43">
        <f ca="1">(T326*'Inputs and Outputs'!C$8)-(U326*'Inputs and Outputs'!C$9)</f>
        <v>4045</v>
      </c>
      <c r="Y326" s="44">
        <v>325</v>
      </c>
      <c r="Z326" s="42" t="s">
        <v>29</v>
      </c>
      <c r="AA326" s="42">
        <f t="shared" ca="1" si="51"/>
        <v>0.84207464740144022</v>
      </c>
      <c r="AB326" s="42">
        <f ca="1">VLOOKUP(AA326,'Inputs and Outputs'!B$24:C$33,2,TRUE)</f>
        <v>4</v>
      </c>
      <c r="AC326" s="42">
        <f t="shared" ca="1" si="52"/>
        <v>0.67748671485717593</v>
      </c>
      <c r="AD326" s="42">
        <f ca="1">ROUND(_xlfn.NORM.INV(AC326,'Inputs and Outputs'!C$19,'Inputs and Outputs'!C$20),0)</f>
        <v>107</v>
      </c>
      <c r="AE326" s="42">
        <v>103</v>
      </c>
      <c r="AF326" s="42">
        <f t="shared" ca="1" si="53"/>
        <v>103</v>
      </c>
      <c r="AG326" s="42">
        <f ca="1">IF(AF326&gt;'Inputs and Outputs'!C$7,AF326-'Inputs and Outputs'!C$7,0)</f>
        <v>3</v>
      </c>
      <c r="AH326" s="43">
        <f ca="1">(AF326*'Inputs and Outputs'!C$8)-(AG326*'Inputs and Outputs'!C$10)</f>
        <v>3520</v>
      </c>
    </row>
    <row r="327" spans="1:34" x14ac:dyDescent="0.35">
      <c r="A327" s="44">
        <v>326</v>
      </c>
      <c r="B327" s="42" t="s">
        <v>24</v>
      </c>
      <c r="C327" s="42">
        <f t="shared" ca="1" si="45"/>
        <v>0.21573579911355056</v>
      </c>
      <c r="D327" s="42">
        <f ca="1">VLOOKUP(C327,'Inputs and Outputs'!B$24:C$33,2,TRUE)</f>
        <v>1</v>
      </c>
      <c r="E327" s="42">
        <f t="shared" ca="1" si="46"/>
        <v>0.21556132302020303</v>
      </c>
      <c r="F327" s="42">
        <f ca="1">ROUND(_xlfn.NORM.INV(E327,'Inputs and Outputs'!C$15,'Inputs and Outputs'!C$16),0)</f>
        <v>96</v>
      </c>
      <c r="G327" s="42">
        <v>103</v>
      </c>
      <c r="H327" s="42">
        <f t="shared" ca="1" si="47"/>
        <v>96</v>
      </c>
      <c r="I327" s="42">
        <f ca="1">IF(H327&gt;'Inputs and Outputs'!C$7,H327-'Inputs and Outputs'!C$7,0)</f>
        <v>0</v>
      </c>
      <c r="J327" s="43">
        <f ca="1">(H327*'Inputs and Outputs'!C$8)-(I327*'Inputs and Outputs'!C$9)</f>
        <v>3840</v>
      </c>
      <c r="M327" s="44">
        <v>326</v>
      </c>
      <c r="N327" s="42" t="s">
        <v>26</v>
      </c>
      <c r="O327" s="42">
        <f t="shared" ca="1" si="48"/>
        <v>0.34072338350396136</v>
      </c>
      <c r="P327" s="42">
        <f ca="1">VLOOKUP(O327,'Inputs and Outputs'!B$24:C$33,2)</f>
        <v>1</v>
      </c>
      <c r="Q327" s="42">
        <f t="shared" ca="1" si="49"/>
        <v>0.13636603263505609</v>
      </c>
      <c r="R327" s="42">
        <f ca="1">ROUND(_xlfn.NORM.INV(Q327,'Inputs and Outputs'!C$17,'Inputs and Outputs'!C$18),0)</f>
        <v>98</v>
      </c>
      <c r="S327" s="42">
        <v>103</v>
      </c>
      <c r="T327" s="42">
        <f t="shared" ca="1" si="50"/>
        <v>98</v>
      </c>
      <c r="U327" s="42">
        <f ca="1">IF(T327&gt;'Inputs and Outputs'!C$7,T327-'Inputs and Outputs'!C$7,0)</f>
        <v>0</v>
      </c>
      <c r="V327" s="43">
        <f ca="1">(T327*'Inputs and Outputs'!C$8)-(U327*'Inputs and Outputs'!C$9)</f>
        <v>3920</v>
      </c>
      <c r="Y327" s="44">
        <v>326</v>
      </c>
      <c r="Z327" s="42" t="s">
        <v>29</v>
      </c>
      <c r="AA327" s="42">
        <f t="shared" ca="1" si="51"/>
        <v>0.91860651490713185</v>
      </c>
      <c r="AB327" s="42">
        <f ca="1">VLOOKUP(AA327,'Inputs and Outputs'!B$24:C$33,2,TRUE)</f>
        <v>5</v>
      </c>
      <c r="AC327" s="42">
        <f t="shared" ca="1" si="52"/>
        <v>0.87069930334035461</v>
      </c>
      <c r="AD327" s="42">
        <f ca="1">ROUND(_xlfn.NORM.INV(AC327,'Inputs and Outputs'!C$19,'Inputs and Outputs'!C$20),0)</f>
        <v>111</v>
      </c>
      <c r="AE327" s="42">
        <v>103</v>
      </c>
      <c r="AF327" s="42">
        <f t="shared" ca="1" si="53"/>
        <v>103</v>
      </c>
      <c r="AG327" s="42">
        <f ca="1">IF(AF327&gt;'Inputs and Outputs'!C$7,AF327-'Inputs and Outputs'!C$7,0)</f>
        <v>3</v>
      </c>
      <c r="AH327" s="43">
        <f ca="1">(AF327*'Inputs and Outputs'!C$8)-(AG327*'Inputs and Outputs'!C$10)</f>
        <v>3520</v>
      </c>
    </row>
    <row r="328" spans="1:34" x14ac:dyDescent="0.35">
      <c r="A328" s="44">
        <v>327</v>
      </c>
      <c r="B328" s="42" t="s">
        <v>24</v>
      </c>
      <c r="C328" s="42">
        <f t="shared" ca="1" si="45"/>
        <v>0.92403682925345509</v>
      </c>
      <c r="D328" s="42">
        <f ca="1">VLOOKUP(C328,'Inputs and Outputs'!B$24:C$33,2,TRUE)</f>
        <v>5</v>
      </c>
      <c r="E328" s="42">
        <f t="shared" ca="1" si="46"/>
        <v>0.94281132177802773</v>
      </c>
      <c r="F328" s="42">
        <f ca="1">ROUND(_xlfn.NORM.INV(E328,'Inputs and Outputs'!C$15,'Inputs and Outputs'!C$16),0)</f>
        <v>110</v>
      </c>
      <c r="G328" s="42">
        <v>103</v>
      </c>
      <c r="H328" s="42">
        <f t="shared" ca="1" si="47"/>
        <v>103</v>
      </c>
      <c r="I328" s="42">
        <f ca="1">IF(H328&gt;'Inputs and Outputs'!C$7,H328-'Inputs and Outputs'!C$7,0)</f>
        <v>3</v>
      </c>
      <c r="J328" s="43">
        <f ca="1">(H328*'Inputs and Outputs'!C$8)-(I328*'Inputs and Outputs'!C$9)</f>
        <v>4045</v>
      </c>
      <c r="M328" s="44">
        <v>327</v>
      </c>
      <c r="N328" s="42" t="s">
        <v>26</v>
      </c>
      <c r="O328" s="42">
        <f t="shared" ca="1" si="48"/>
        <v>0.18527221377344871</v>
      </c>
      <c r="P328" s="42">
        <f ca="1">VLOOKUP(O328,'Inputs and Outputs'!B$24:C$33,2)</f>
        <v>1</v>
      </c>
      <c r="Q328" s="42">
        <f t="shared" ca="1" si="49"/>
        <v>0.7571380777631721</v>
      </c>
      <c r="R328" s="42">
        <f ca="1">ROUND(_xlfn.NORM.INV(Q328,'Inputs and Outputs'!C$17,'Inputs and Outputs'!C$18),0)</f>
        <v>106</v>
      </c>
      <c r="S328" s="42">
        <v>103</v>
      </c>
      <c r="T328" s="42">
        <f t="shared" ca="1" si="50"/>
        <v>103</v>
      </c>
      <c r="U328" s="42">
        <f ca="1">IF(T328&gt;'Inputs and Outputs'!C$7,T328-'Inputs and Outputs'!C$7,0)</f>
        <v>3</v>
      </c>
      <c r="V328" s="43">
        <f ca="1">(T328*'Inputs and Outputs'!C$8)-(U328*'Inputs and Outputs'!C$9)</f>
        <v>4045</v>
      </c>
      <c r="Y328" s="44">
        <v>327</v>
      </c>
      <c r="Z328" s="42" t="s">
        <v>29</v>
      </c>
      <c r="AA328" s="42">
        <f t="shared" ca="1" si="51"/>
        <v>0.32396547144118837</v>
      </c>
      <c r="AB328" s="42">
        <f ca="1">VLOOKUP(AA328,'Inputs and Outputs'!B$24:C$33,2,TRUE)</f>
        <v>1</v>
      </c>
      <c r="AC328" s="42">
        <f t="shared" ca="1" si="52"/>
        <v>2.9457092511350869E-2</v>
      </c>
      <c r="AD328" s="42">
        <f ca="1">ROUND(_xlfn.NORM.INV(AC328,'Inputs and Outputs'!C$19,'Inputs and Outputs'!C$20),0)</f>
        <v>96</v>
      </c>
      <c r="AE328" s="42">
        <v>103</v>
      </c>
      <c r="AF328" s="42">
        <f t="shared" ca="1" si="53"/>
        <v>96</v>
      </c>
      <c r="AG328" s="42">
        <f ca="1">IF(AF328&gt;'Inputs and Outputs'!C$7,AF328-'Inputs and Outputs'!C$7,0)</f>
        <v>0</v>
      </c>
      <c r="AH328" s="43">
        <f ca="1">(AF328*'Inputs and Outputs'!C$8)-(AG328*'Inputs and Outputs'!C$10)</f>
        <v>3840</v>
      </c>
    </row>
    <row r="329" spans="1:34" x14ac:dyDescent="0.35">
      <c r="A329" s="44">
        <v>328</v>
      </c>
      <c r="B329" s="42" t="s">
        <v>24</v>
      </c>
      <c r="C329" s="42">
        <f t="shared" ca="1" si="45"/>
        <v>0.38417448850631997</v>
      </c>
      <c r="D329" s="42">
        <f ca="1">VLOOKUP(C329,'Inputs and Outputs'!B$24:C$33,2,TRUE)</f>
        <v>1</v>
      </c>
      <c r="E329" s="42">
        <f t="shared" ca="1" si="46"/>
        <v>0.7195934651396132</v>
      </c>
      <c r="F329" s="42">
        <f ca="1">ROUND(_xlfn.NORM.INV(E329,'Inputs and Outputs'!C$15,'Inputs and Outputs'!C$16),0)</f>
        <v>104</v>
      </c>
      <c r="G329" s="42">
        <v>103</v>
      </c>
      <c r="H329" s="42">
        <f t="shared" ca="1" si="47"/>
        <v>103</v>
      </c>
      <c r="I329" s="42">
        <f ca="1">IF(H329&gt;'Inputs and Outputs'!C$7,H329-'Inputs and Outputs'!C$7,0)</f>
        <v>3</v>
      </c>
      <c r="J329" s="43">
        <f ca="1">(H329*'Inputs and Outputs'!C$8)-(I329*'Inputs and Outputs'!C$9)</f>
        <v>4045</v>
      </c>
      <c r="M329" s="44">
        <v>328</v>
      </c>
      <c r="N329" s="42" t="s">
        <v>26</v>
      </c>
      <c r="O329" s="42">
        <f t="shared" ca="1" si="48"/>
        <v>0.67220191000428242</v>
      </c>
      <c r="P329" s="42">
        <f ca="1">VLOOKUP(O329,'Inputs and Outputs'!B$24:C$33,2)</f>
        <v>3</v>
      </c>
      <c r="Q329" s="42">
        <f t="shared" ca="1" si="49"/>
        <v>0.95770019516053972</v>
      </c>
      <c r="R329" s="42">
        <f ca="1">ROUND(_xlfn.NORM.INV(Q329,'Inputs and Outputs'!C$17,'Inputs and Outputs'!C$18),0)</f>
        <v>112</v>
      </c>
      <c r="S329" s="42">
        <v>103</v>
      </c>
      <c r="T329" s="42">
        <f t="shared" ca="1" si="50"/>
        <v>103</v>
      </c>
      <c r="U329" s="42">
        <f ca="1">IF(T329&gt;'Inputs and Outputs'!C$7,T329-'Inputs and Outputs'!C$7,0)</f>
        <v>3</v>
      </c>
      <c r="V329" s="43">
        <f ca="1">(T329*'Inputs and Outputs'!C$8)-(U329*'Inputs and Outputs'!C$9)</f>
        <v>4045</v>
      </c>
      <c r="Y329" s="44">
        <v>328</v>
      </c>
      <c r="Z329" s="42" t="s">
        <v>29</v>
      </c>
      <c r="AA329" s="42">
        <f t="shared" ca="1" si="51"/>
        <v>5.174238497748207E-2</v>
      </c>
      <c r="AB329" s="42">
        <f ca="1">VLOOKUP(AA329,'Inputs and Outputs'!B$24:C$33,2,TRUE)</f>
        <v>0</v>
      </c>
      <c r="AC329" s="42">
        <f t="shared" ca="1" si="52"/>
        <v>0.69720481900297382</v>
      </c>
      <c r="AD329" s="42">
        <f ca="1">ROUND(_xlfn.NORM.INV(AC329,'Inputs and Outputs'!C$19,'Inputs and Outputs'!C$20),0)</f>
        <v>108</v>
      </c>
      <c r="AE329" s="42">
        <v>103</v>
      </c>
      <c r="AF329" s="42">
        <f t="shared" ca="1" si="53"/>
        <v>103</v>
      </c>
      <c r="AG329" s="42">
        <f ca="1">IF(AF329&gt;'Inputs and Outputs'!C$7,AF329-'Inputs and Outputs'!C$7,0)</f>
        <v>3</v>
      </c>
      <c r="AH329" s="43">
        <f ca="1">(AF329*'Inputs and Outputs'!C$8)-(AG329*'Inputs and Outputs'!C$10)</f>
        <v>3520</v>
      </c>
    </row>
    <row r="330" spans="1:34" x14ac:dyDescent="0.35">
      <c r="A330" s="44">
        <v>329</v>
      </c>
      <c r="B330" s="42" t="s">
        <v>24</v>
      </c>
      <c r="C330" s="42">
        <f t="shared" ca="1" si="45"/>
        <v>0.88256304699131927</v>
      </c>
      <c r="D330" s="42">
        <f ca="1">VLOOKUP(C330,'Inputs and Outputs'!B$24:C$33,2,TRUE)</f>
        <v>5</v>
      </c>
      <c r="E330" s="42">
        <f t="shared" ca="1" si="46"/>
        <v>0.39555063146575642</v>
      </c>
      <c r="F330" s="42">
        <f ca="1">ROUND(_xlfn.NORM.INV(E330,'Inputs and Outputs'!C$15,'Inputs and Outputs'!C$16),0)</f>
        <v>99</v>
      </c>
      <c r="G330" s="42">
        <v>103</v>
      </c>
      <c r="H330" s="42">
        <f t="shared" ca="1" si="47"/>
        <v>99</v>
      </c>
      <c r="I330" s="42">
        <f ca="1">IF(H330&gt;'Inputs and Outputs'!C$7,H330-'Inputs and Outputs'!C$7,0)</f>
        <v>0</v>
      </c>
      <c r="J330" s="43">
        <f ca="1">(H330*'Inputs and Outputs'!C$8)-(I330*'Inputs and Outputs'!C$9)</f>
        <v>3960</v>
      </c>
      <c r="M330" s="44">
        <v>329</v>
      </c>
      <c r="N330" s="42" t="s">
        <v>26</v>
      </c>
      <c r="O330" s="42">
        <f t="shared" ca="1" si="48"/>
        <v>0.25576272304941516</v>
      </c>
      <c r="P330" s="42">
        <f ca="1">VLOOKUP(O330,'Inputs and Outputs'!B$24:C$33,2)</f>
        <v>1</v>
      </c>
      <c r="Q330" s="42">
        <f t="shared" ca="1" si="49"/>
        <v>0.97029672649468746</v>
      </c>
      <c r="R330" s="42">
        <f ca="1">ROUND(_xlfn.NORM.INV(Q330,'Inputs and Outputs'!C$17,'Inputs and Outputs'!C$18),0)</f>
        <v>112</v>
      </c>
      <c r="S330" s="42">
        <v>103</v>
      </c>
      <c r="T330" s="42">
        <f t="shared" ca="1" si="50"/>
        <v>103</v>
      </c>
      <c r="U330" s="42">
        <f ca="1">IF(T330&gt;'Inputs and Outputs'!C$7,T330-'Inputs and Outputs'!C$7,0)</f>
        <v>3</v>
      </c>
      <c r="V330" s="43">
        <f ca="1">(T330*'Inputs and Outputs'!C$8)-(U330*'Inputs and Outputs'!C$9)</f>
        <v>4045</v>
      </c>
      <c r="Y330" s="44">
        <v>329</v>
      </c>
      <c r="Z330" s="42" t="s">
        <v>29</v>
      </c>
      <c r="AA330" s="42">
        <f t="shared" ca="1" si="51"/>
        <v>0.45808144402259265</v>
      </c>
      <c r="AB330" s="42">
        <f ca="1">VLOOKUP(AA330,'Inputs and Outputs'!B$24:C$33,2,TRUE)</f>
        <v>2</v>
      </c>
      <c r="AC330" s="42">
        <f t="shared" ca="1" si="52"/>
        <v>0.36372145036111925</v>
      </c>
      <c r="AD330" s="42">
        <f ca="1">ROUND(_xlfn.NORM.INV(AC330,'Inputs and Outputs'!C$19,'Inputs and Outputs'!C$20),0)</f>
        <v>103</v>
      </c>
      <c r="AE330" s="42">
        <v>103</v>
      </c>
      <c r="AF330" s="42">
        <f t="shared" ca="1" si="53"/>
        <v>103</v>
      </c>
      <c r="AG330" s="42">
        <f ca="1">IF(AF330&gt;'Inputs and Outputs'!C$7,AF330-'Inputs and Outputs'!C$7,0)</f>
        <v>3</v>
      </c>
      <c r="AH330" s="43">
        <f ca="1">(AF330*'Inputs and Outputs'!C$8)-(AG330*'Inputs and Outputs'!C$10)</f>
        <v>3520</v>
      </c>
    </row>
    <row r="331" spans="1:34" x14ac:dyDescent="0.35">
      <c r="A331" s="44">
        <v>330</v>
      </c>
      <c r="B331" s="42" t="s">
        <v>24</v>
      </c>
      <c r="C331" s="42">
        <f t="shared" ca="1" si="45"/>
        <v>0.26997208496777791</v>
      </c>
      <c r="D331" s="42">
        <f ca="1">VLOOKUP(C331,'Inputs and Outputs'!B$24:C$33,2,TRUE)</f>
        <v>1</v>
      </c>
      <c r="E331" s="42">
        <f t="shared" ca="1" si="46"/>
        <v>0.83531957153439529</v>
      </c>
      <c r="F331" s="42">
        <f ca="1">ROUND(_xlfn.NORM.INV(E331,'Inputs and Outputs'!C$15,'Inputs and Outputs'!C$16),0)</f>
        <v>107</v>
      </c>
      <c r="G331" s="42">
        <v>103</v>
      </c>
      <c r="H331" s="42">
        <f t="shared" ca="1" si="47"/>
        <v>103</v>
      </c>
      <c r="I331" s="42">
        <f ca="1">IF(H331&gt;'Inputs and Outputs'!C$7,H331-'Inputs and Outputs'!C$7,0)</f>
        <v>3</v>
      </c>
      <c r="J331" s="43">
        <f ca="1">(H331*'Inputs and Outputs'!C$8)-(I331*'Inputs and Outputs'!C$9)</f>
        <v>4045</v>
      </c>
      <c r="M331" s="44">
        <v>330</v>
      </c>
      <c r="N331" s="42" t="s">
        <v>26</v>
      </c>
      <c r="O331" s="42">
        <f t="shared" ca="1" si="48"/>
        <v>0.30053412638787125</v>
      </c>
      <c r="P331" s="42">
        <f ca="1">VLOOKUP(O331,'Inputs and Outputs'!B$24:C$33,2)</f>
        <v>1</v>
      </c>
      <c r="Q331" s="42">
        <f t="shared" ca="1" si="49"/>
        <v>0.74994523690264869</v>
      </c>
      <c r="R331" s="42">
        <f ca="1">ROUND(_xlfn.NORM.INV(Q331,'Inputs and Outputs'!C$17,'Inputs and Outputs'!C$18),0)</f>
        <v>106</v>
      </c>
      <c r="S331" s="42">
        <v>103</v>
      </c>
      <c r="T331" s="42">
        <f t="shared" ca="1" si="50"/>
        <v>103</v>
      </c>
      <c r="U331" s="42">
        <f ca="1">IF(T331&gt;'Inputs and Outputs'!C$7,T331-'Inputs and Outputs'!C$7,0)</f>
        <v>3</v>
      </c>
      <c r="V331" s="43">
        <f ca="1">(T331*'Inputs and Outputs'!C$8)-(U331*'Inputs and Outputs'!C$9)</f>
        <v>4045</v>
      </c>
      <c r="Y331" s="44">
        <v>330</v>
      </c>
      <c r="Z331" s="42" t="s">
        <v>29</v>
      </c>
      <c r="AA331" s="42">
        <f t="shared" ca="1" si="51"/>
        <v>0.18110941623538579</v>
      </c>
      <c r="AB331" s="42">
        <f ca="1">VLOOKUP(AA331,'Inputs and Outputs'!B$24:C$33,2,TRUE)</f>
        <v>1</v>
      </c>
      <c r="AC331" s="42">
        <f t="shared" ca="1" si="52"/>
        <v>0.33933518967583254</v>
      </c>
      <c r="AD331" s="42">
        <f ca="1">ROUND(_xlfn.NORM.INV(AC331,'Inputs and Outputs'!C$19,'Inputs and Outputs'!C$20),0)</f>
        <v>103</v>
      </c>
      <c r="AE331" s="42">
        <v>103</v>
      </c>
      <c r="AF331" s="42">
        <f t="shared" ca="1" si="53"/>
        <v>103</v>
      </c>
      <c r="AG331" s="42">
        <f ca="1">IF(AF331&gt;'Inputs and Outputs'!C$7,AF331-'Inputs and Outputs'!C$7,0)</f>
        <v>3</v>
      </c>
      <c r="AH331" s="43">
        <f ca="1">(AF331*'Inputs and Outputs'!C$8)-(AG331*'Inputs and Outputs'!C$10)</f>
        <v>3520</v>
      </c>
    </row>
    <row r="332" spans="1:34" x14ac:dyDescent="0.35">
      <c r="A332" s="44">
        <v>331</v>
      </c>
      <c r="B332" s="42" t="s">
        <v>24</v>
      </c>
      <c r="C332" s="42">
        <f t="shared" ca="1" si="45"/>
        <v>0.66966191619590731</v>
      </c>
      <c r="D332" s="42">
        <f ca="1">VLOOKUP(C332,'Inputs and Outputs'!B$24:C$33,2,TRUE)</f>
        <v>3</v>
      </c>
      <c r="E332" s="42">
        <f t="shared" ca="1" si="46"/>
        <v>0.48554061751345345</v>
      </c>
      <c r="F332" s="42">
        <f ca="1">ROUND(_xlfn.NORM.INV(E332,'Inputs and Outputs'!C$15,'Inputs and Outputs'!C$16),0)</f>
        <v>101</v>
      </c>
      <c r="G332" s="42">
        <v>103</v>
      </c>
      <c r="H332" s="42">
        <f t="shared" ca="1" si="47"/>
        <v>101</v>
      </c>
      <c r="I332" s="42">
        <f ca="1">IF(H332&gt;'Inputs and Outputs'!C$7,H332-'Inputs and Outputs'!C$7,0)</f>
        <v>1</v>
      </c>
      <c r="J332" s="43">
        <f ca="1">(H332*'Inputs and Outputs'!C$8)-(I332*'Inputs and Outputs'!C$9)</f>
        <v>4015</v>
      </c>
      <c r="M332" s="44">
        <v>331</v>
      </c>
      <c r="N332" s="42" t="s">
        <v>26</v>
      </c>
      <c r="O332" s="42">
        <f t="shared" ca="1" si="48"/>
        <v>0.51527618311777423</v>
      </c>
      <c r="P332" s="42">
        <f ca="1">VLOOKUP(O332,'Inputs and Outputs'!B$24:C$33,2)</f>
        <v>2</v>
      </c>
      <c r="Q332" s="42">
        <f t="shared" ca="1" si="49"/>
        <v>0.43514203262443285</v>
      </c>
      <c r="R332" s="42">
        <f ca="1">ROUND(_xlfn.NORM.INV(Q332,'Inputs and Outputs'!C$17,'Inputs and Outputs'!C$18),0)</f>
        <v>102</v>
      </c>
      <c r="S332" s="42">
        <v>103</v>
      </c>
      <c r="T332" s="42">
        <f t="shared" ca="1" si="50"/>
        <v>102</v>
      </c>
      <c r="U332" s="42">
        <f ca="1">IF(T332&gt;'Inputs and Outputs'!C$7,T332-'Inputs and Outputs'!C$7,0)</f>
        <v>2</v>
      </c>
      <c r="V332" s="43">
        <f ca="1">(T332*'Inputs and Outputs'!C$8)-(U332*'Inputs and Outputs'!C$9)</f>
        <v>4030</v>
      </c>
      <c r="Y332" s="44">
        <v>331</v>
      </c>
      <c r="Z332" s="42" t="s">
        <v>29</v>
      </c>
      <c r="AA332" s="42">
        <f t="shared" ca="1" si="51"/>
        <v>0.1934490198297667</v>
      </c>
      <c r="AB332" s="42">
        <f ca="1">VLOOKUP(AA332,'Inputs and Outputs'!B$24:C$33,2,TRUE)</f>
        <v>1</v>
      </c>
      <c r="AC332" s="42">
        <f t="shared" ca="1" si="52"/>
        <v>0.91178414096291271</v>
      </c>
      <c r="AD332" s="42">
        <f ca="1">ROUND(_xlfn.NORM.INV(AC332,'Inputs and Outputs'!C$19,'Inputs and Outputs'!C$20),0)</f>
        <v>112</v>
      </c>
      <c r="AE332" s="42">
        <v>103</v>
      </c>
      <c r="AF332" s="42">
        <f t="shared" ca="1" si="53"/>
        <v>103</v>
      </c>
      <c r="AG332" s="42">
        <f ca="1">IF(AF332&gt;'Inputs and Outputs'!C$7,AF332-'Inputs and Outputs'!C$7,0)</f>
        <v>3</v>
      </c>
      <c r="AH332" s="43">
        <f ca="1">(AF332*'Inputs and Outputs'!C$8)-(AG332*'Inputs and Outputs'!C$10)</f>
        <v>3520</v>
      </c>
    </row>
    <row r="333" spans="1:34" x14ac:dyDescent="0.35">
      <c r="A333" s="44">
        <v>332</v>
      </c>
      <c r="B333" s="42" t="s">
        <v>24</v>
      </c>
      <c r="C333" s="42">
        <f t="shared" ca="1" si="45"/>
        <v>3.1355654797093568E-2</v>
      </c>
      <c r="D333" s="42">
        <f ca="1">VLOOKUP(C333,'Inputs and Outputs'!B$24:C$33,2,TRUE)</f>
        <v>0</v>
      </c>
      <c r="E333" s="42">
        <f t="shared" ca="1" si="46"/>
        <v>4.6089277961384512E-2</v>
      </c>
      <c r="F333" s="42">
        <f ca="1">ROUND(_xlfn.NORM.INV(E333,'Inputs and Outputs'!C$15,'Inputs and Outputs'!C$16),0)</f>
        <v>91</v>
      </c>
      <c r="G333" s="42">
        <v>103</v>
      </c>
      <c r="H333" s="42">
        <f t="shared" ca="1" si="47"/>
        <v>91</v>
      </c>
      <c r="I333" s="42">
        <f ca="1">IF(H333&gt;'Inputs and Outputs'!C$7,H333-'Inputs and Outputs'!C$7,0)</f>
        <v>0</v>
      </c>
      <c r="J333" s="43">
        <f ca="1">(H333*'Inputs and Outputs'!C$8)-(I333*'Inputs and Outputs'!C$9)</f>
        <v>3640</v>
      </c>
      <c r="M333" s="44">
        <v>332</v>
      </c>
      <c r="N333" s="42" t="s">
        <v>26</v>
      </c>
      <c r="O333" s="42">
        <f t="shared" ca="1" si="48"/>
        <v>0.54330330616490452</v>
      </c>
      <c r="P333" s="42">
        <f ca="1">VLOOKUP(O333,'Inputs and Outputs'!B$24:C$33,2)</f>
        <v>2</v>
      </c>
      <c r="Q333" s="42">
        <f t="shared" ca="1" si="49"/>
        <v>0.63316504542272878</v>
      </c>
      <c r="R333" s="42">
        <f ca="1">ROUND(_xlfn.NORM.INV(Q333,'Inputs and Outputs'!C$17,'Inputs and Outputs'!C$18),0)</f>
        <v>105</v>
      </c>
      <c r="S333" s="42">
        <v>103</v>
      </c>
      <c r="T333" s="42">
        <f t="shared" ca="1" si="50"/>
        <v>103</v>
      </c>
      <c r="U333" s="42">
        <f ca="1">IF(T333&gt;'Inputs and Outputs'!C$7,T333-'Inputs and Outputs'!C$7,0)</f>
        <v>3</v>
      </c>
      <c r="V333" s="43">
        <f ca="1">(T333*'Inputs and Outputs'!C$8)-(U333*'Inputs and Outputs'!C$9)</f>
        <v>4045</v>
      </c>
      <c r="Y333" s="44">
        <v>332</v>
      </c>
      <c r="Z333" s="42" t="s">
        <v>29</v>
      </c>
      <c r="AA333" s="42">
        <f t="shared" ca="1" si="51"/>
        <v>0.15865443958606551</v>
      </c>
      <c r="AB333" s="42">
        <f ca="1">VLOOKUP(AA333,'Inputs and Outputs'!B$24:C$33,2,TRUE)</f>
        <v>0</v>
      </c>
      <c r="AC333" s="42">
        <f t="shared" ca="1" si="52"/>
        <v>0.90372591725580831</v>
      </c>
      <c r="AD333" s="42">
        <f ca="1">ROUND(_xlfn.NORM.INV(AC333,'Inputs and Outputs'!C$19,'Inputs and Outputs'!C$20),0)</f>
        <v>112</v>
      </c>
      <c r="AE333" s="42">
        <v>103</v>
      </c>
      <c r="AF333" s="42">
        <f t="shared" ca="1" si="53"/>
        <v>103</v>
      </c>
      <c r="AG333" s="42">
        <f ca="1">IF(AF333&gt;'Inputs and Outputs'!C$7,AF333-'Inputs and Outputs'!C$7,0)</f>
        <v>3</v>
      </c>
      <c r="AH333" s="43">
        <f ca="1">(AF333*'Inputs and Outputs'!C$8)-(AG333*'Inputs and Outputs'!C$10)</f>
        <v>3520</v>
      </c>
    </row>
    <row r="334" spans="1:34" x14ac:dyDescent="0.35">
      <c r="A334" s="44">
        <v>333</v>
      </c>
      <c r="B334" s="42" t="s">
        <v>24</v>
      </c>
      <c r="C334" s="42">
        <f t="shared" ca="1" si="45"/>
        <v>0.8932177545890938</v>
      </c>
      <c r="D334" s="42">
        <f ca="1">VLOOKUP(C334,'Inputs and Outputs'!B$24:C$33,2,TRUE)</f>
        <v>5</v>
      </c>
      <c r="E334" s="42">
        <f t="shared" ca="1" si="46"/>
        <v>0.22455416927074656</v>
      </c>
      <c r="F334" s="42">
        <f ca="1">ROUND(_xlfn.NORM.INV(E334,'Inputs and Outputs'!C$15,'Inputs and Outputs'!C$16),0)</f>
        <v>96</v>
      </c>
      <c r="G334" s="42">
        <v>103</v>
      </c>
      <c r="H334" s="42">
        <f t="shared" ca="1" si="47"/>
        <v>96</v>
      </c>
      <c r="I334" s="42">
        <f ca="1">IF(H334&gt;'Inputs and Outputs'!C$7,H334-'Inputs and Outputs'!C$7,0)</f>
        <v>0</v>
      </c>
      <c r="J334" s="43">
        <f ca="1">(H334*'Inputs and Outputs'!C$8)-(I334*'Inputs and Outputs'!C$9)</f>
        <v>3840</v>
      </c>
      <c r="M334" s="44">
        <v>333</v>
      </c>
      <c r="N334" s="42" t="s">
        <v>26</v>
      </c>
      <c r="O334" s="42">
        <f t="shared" ca="1" si="48"/>
        <v>0.6168052809400254</v>
      </c>
      <c r="P334" s="42">
        <f ca="1">VLOOKUP(O334,'Inputs and Outputs'!B$24:C$33,2)</f>
        <v>3</v>
      </c>
      <c r="Q334" s="42">
        <f t="shared" ca="1" si="49"/>
        <v>0.37291305489062399</v>
      </c>
      <c r="R334" s="42">
        <f ca="1">ROUND(_xlfn.NORM.INV(Q334,'Inputs and Outputs'!C$17,'Inputs and Outputs'!C$18),0)</f>
        <v>101</v>
      </c>
      <c r="S334" s="42">
        <v>103</v>
      </c>
      <c r="T334" s="42">
        <f t="shared" ca="1" si="50"/>
        <v>101</v>
      </c>
      <c r="U334" s="42">
        <f ca="1">IF(T334&gt;'Inputs and Outputs'!C$7,T334-'Inputs and Outputs'!C$7,0)</f>
        <v>1</v>
      </c>
      <c r="V334" s="43">
        <f ca="1">(T334*'Inputs and Outputs'!C$8)-(U334*'Inputs and Outputs'!C$9)</f>
        <v>4015</v>
      </c>
      <c r="Y334" s="44">
        <v>333</v>
      </c>
      <c r="Z334" s="42" t="s">
        <v>29</v>
      </c>
      <c r="AA334" s="42">
        <f t="shared" ca="1" si="51"/>
        <v>0.67750512886237158</v>
      </c>
      <c r="AB334" s="42">
        <f ca="1">VLOOKUP(AA334,'Inputs and Outputs'!B$24:C$33,2,TRUE)</f>
        <v>3</v>
      </c>
      <c r="AC334" s="42">
        <f t="shared" ca="1" si="52"/>
        <v>0.49465029156961038</v>
      </c>
      <c r="AD334" s="42">
        <f ca="1">ROUND(_xlfn.NORM.INV(AC334,'Inputs and Outputs'!C$19,'Inputs and Outputs'!C$20),0)</f>
        <v>105</v>
      </c>
      <c r="AE334" s="42">
        <v>103</v>
      </c>
      <c r="AF334" s="42">
        <f t="shared" ca="1" si="53"/>
        <v>103</v>
      </c>
      <c r="AG334" s="42">
        <f ca="1">IF(AF334&gt;'Inputs and Outputs'!C$7,AF334-'Inputs and Outputs'!C$7,0)</f>
        <v>3</v>
      </c>
      <c r="AH334" s="43">
        <f ca="1">(AF334*'Inputs and Outputs'!C$8)-(AG334*'Inputs and Outputs'!C$10)</f>
        <v>3520</v>
      </c>
    </row>
    <row r="335" spans="1:34" x14ac:dyDescent="0.35">
      <c r="A335" s="44">
        <v>334</v>
      </c>
      <c r="B335" s="42" t="s">
        <v>24</v>
      </c>
      <c r="C335" s="42">
        <f t="shared" ca="1" si="45"/>
        <v>0.55868982267702627</v>
      </c>
      <c r="D335" s="42">
        <f ca="1">VLOOKUP(C335,'Inputs and Outputs'!B$24:C$33,2,TRUE)</f>
        <v>2</v>
      </c>
      <c r="E335" s="42">
        <f t="shared" ca="1" si="46"/>
        <v>0.63637200972959351</v>
      </c>
      <c r="F335" s="42">
        <f ca="1">ROUND(_xlfn.NORM.INV(E335,'Inputs and Outputs'!C$15,'Inputs and Outputs'!C$16),0)</f>
        <v>103</v>
      </c>
      <c r="G335" s="42">
        <v>103</v>
      </c>
      <c r="H335" s="42">
        <f t="shared" ca="1" si="47"/>
        <v>103</v>
      </c>
      <c r="I335" s="42">
        <f ca="1">IF(H335&gt;'Inputs and Outputs'!C$7,H335-'Inputs and Outputs'!C$7,0)</f>
        <v>3</v>
      </c>
      <c r="J335" s="43">
        <f ca="1">(H335*'Inputs and Outputs'!C$8)-(I335*'Inputs and Outputs'!C$9)</f>
        <v>4045</v>
      </c>
      <c r="M335" s="44">
        <v>334</v>
      </c>
      <c r="N335" s="42" t="s">
        <v>26</v>
      </c>
      <c r="O335" s="42">
        <f t="shared" ca="1" si="48"/>
        <v>0.89424425958321685</v>
      </c>
      <c r="P335" s="42">
        <f ca="1">VLOOKUP(O335,'Inputs and Outputs'!B$24:C$33,2)</f>
        <v>5</v>
      </c>
      <c r="Q335" s="42">
        <f t="shared" ca="1" si="49"/>
        <v>0.3376775192575967</v>
      </c>
      <c r="R335" s="42">
        <f ca="1">ROUND(_xlfn.NORM.INV(Q335,'Inputs and Outputs'!C$17,'Inputs and Outputs'!C$18),0)</f>
        <v>101</v>
      </c>
      <c r="S335" s="42">
        <v>103</v>
      </c>
      <c r="T335" s="42">
        <f t="shared" ca="1" si="50"/>
        <v>101</v>
      </c>
      <c r="U335" s="42">
        <f ca="1">IF(T335&gt;'Inputs and Outputs'!C$7,T335-'Inputs and Outputs'!C$7,0)</f>
        <v>1</v>
      </c>
      <c r="V335" s="43">
        <f ca="1">(T335*'Inputs and Outputs'!C$8)-(U335*'Inputs and Outputs'!C$9)</f>
        <v>4015</v>
      </c>
      <c r="Y335" s="44">
        <v>334</v>
      </c>
      <c r="Z335" s="42" t="s">
        <v>29</v>
      </c>
      <c r="AA335" s="42">
        <f t="shared" ca="1" si="51"/>
        <v>0.42706698924002162</v>
      </c>
      <c r="AB335" s="42">
        <f ca="1">VLOOKUP(AA335,'Inputs and Outputs'!B$24:C$33,2,TRUE)</f>
        <v>2</v>
      </c>
      <c r="AC335" s="42">
        <f t="shared" ca="1" si="52"/>
        <v>0.56929521624743584</v>
      </c>
      <c r="AD335" s="42">
        <f ca="1">ROUND(_xlfn.NORM.INV(AC335,'Inputs and Outputs'!C$19,'Inputs and Outputs'!C$20),0)</f>
        <v>106</v>
      </c>
      <c r="AE335" s="42">
        <v>103</v>
      </c>
      <c r="AF335" s="42">
        <f t="shared" ca="1" si="53"/>
        <v>103</v>
      </c>
      <c r="AG335" s="42">
        <f ca="1">IF(AF335&gt;'Inputs and Outputs'!C$7,AF335-'Inputs and Outputs'!C$7,0)</f>
        <v>3</v>
      </c>
      <c r="AH335" s="43">
        <f ca="1">(AF335*'Inputs and Outputs'!C$8)-(AG335*'Inputs and Outputs'!C$10)</f>
        <v>3520</v>
      </c>
    </row>
    <row r="336" spans="1:34" x14ac:dyDescent="0.35">
      <c r="A336" s="44">
        <v>335</v>
      </c>
      <c r="B336" s="42" t="s">
        <v>24</v>
      </c>
      <c r="C336" s="42">
        <f t="shared" ca="1" si="45"/>
        <v>0.58467513360491963</v>
      </c>
      <c r="D336" s="42">
        <f ca="1">VLOOKUP(C336,'Inputs and Outputs'!B$24:C$33,2,TRUE)</f>
        <v>2</v>
      </c>
      <c r="E336" s="42">
        <f t="shared" ca="1" si="46"/>
        <v>0.72086690680924137</v>
      </c>
      <c r="F336" s="42">
        <f ca="1">ROUND(_xlfn.NORM.INV(E336,'Inputs and Outputs'!C$15,'Inputs and Outputs'!C$16),0)</f>
        <v>105</v>
      </c>
      <c r="G336" s="42">
        <v>103</v>
      </c>
      <c r="H336" s="42">
        <f t="shared" ca="1" si="47"/>
        <v>103</v>
      </c>
      <c r="I336" s="42">
        <f ca="1">IF(H336&gt;'Inputs and Outputs'!C$7,H336-'Inputs and Outputs'!C$7,0)</f>
        <v>3</v>
      </c>
      <c r="J336" s="43">
        <f ca="1">(H336*'Inputs and Outputs'!C$8)-(I336*'Inputs and Outputs'!C$9)</f>
        <v>4045</v>
      </c>
      <c r="M336" s="44">
        <v>335</v>
      </c>
      <c r="N336" s="42" t="s">
        <v>26</v>
      </c>
      <c r="O336" s="42">
        <f t="shared" ca="1" si="48"/>
        <v>0.15831972456257948</v>
      </c>
      <c r="P336" s="42">
        <f ca="1">VLOOKUP(O336,'Inputs and Outputs'!B$24:C$33,2)</f>
        <v>0</v>
      </c>
      <c r="Q336" s="42">
        <f t="shared" ca="1" si="49"/>
        <v>0.46366110479055578</v>
      </c>
      <c r="R336" s="42">
        <f ca="1">ROUND(_xlfn.NORM.INV(Q336,'Inputs and Outputs'!C$17,'Inputs and Outputs'!C$18),0)</f>
        <v>103</v>
      </c>
      <c r="S336" s="42">
        <v>103</v>
      </c>
      <c r="T336" s="42">
        <f t="shared" ca="1" si="50"/>
        <v>103</v>
      </c>
      <c r="U336" s="42">
        <f ca="1">IF(T336&gt;'Inputs and Outputs'!C$7,T336-'Inputs and Outputs'!C$7,0)</f>
        <v>3</v>
      </c>
      <c r="V336" s="43">
        <f ca="1">(T336*'Inputs and Outputs'!C$8)-(U336*'Inputs and Outputs'!C$9)</f>
        <v>4045</v>
      </c>
      <c r="Y336" s="44">
        <v>335</v>
      </c>
      <c r="Z336" s="42" t="s">
        <v>29</v>
      </c>
      <c r="AA336" s="42">
        <f t="shared" ca="1" si="51"/>
        <v>0.39991189045799447</v>
      </c>
      <c r="AB336" s="42">
        <f ca="1">VLOOKUP(AA336,'Inputs and Outputs'!B$24:C$33,2,TRUE)</f>
        <v>2</v>
      </c>
      <c r="AC336" s="42">
        <f t="shared" ca="1" si="52"/>
        <v>1.3941353169563575E-2</v>
      </c>
      <c r="AD336" s="42">
        <f ca="1">ROUND(_xlfn.NORM.INV(AC336,'Inputs and Outputs'!C$19,'Inputs and Outputs'!C$20),0)</f>
        <v>94</v>
      </c>
      <c r="AE336" s="42">
        <v>103</v>
      </c>
      <c r="AF336" s="42">
        <f t="shared" ca="1" si="53"/>
        <v>94</v>
      </c>
      <c r="AG336" s="42">
        <f ca="1">IF(AF336&gt;'Inputs and Outputs'!C$7,AF336-'Inputs and Outputs'!C$7,0)</f>
        <v>0</v>
      </c>
      <c r="AH336" s="43">
        <f ca="1">(AF336*'Inputs and Outputs'!C$8)-(AG336*'Inputs and Outputs'!C$10)</f>
        <v>3760</v>
      </c>
    </row>
    <row r="337" spans="1:34" x14ac:dyDescent="0.35">
      <c r="A337" s="44">
        <v>336</v>
      </c>
      <c r="B337" s="42" t="s">
        <v>24</v>
      </c>
      <c r="C337" s="42">
        <f t="shared" ca="1" si="45"/>
        <v>1.59022392339494E-2</v>
      </c>
      <c r="D337" s="42">
        <f ca="1">VLOOKUP(C337,'Inputs and Outputs'!B$24:C$33,2,TRUE)</f>
        <v>0</v>
      </c>
      <c r="E337" s="42">
        <f t="shared" ca="1" si="46"/>
        <v>0.7320453695604614</v>
      </c>
      <c r="F337" s="42">
        <f ca="1">ROUND(_xlfn.NORM.INV(E337,'Inputs and Outputs'!C$15,'Inputs and Outputs'!C$16),0)</f>
        <v>105</v>
      </c>
      <c r="G337" s="42">
        <v>103</v>
      </c>
      <c r="H337" s="42">
        <f t="shared" ca="1" si="47"/>
        <v>103</v>
      </c>
      <c r="I337" s="42">
        <f ca="1">IF(H337&gt;'Inputs and Outputs'!C$7,H337-'Inputs and Outputs'!C$7,0)</f>
        <v>3</v>
      </c>
      <c r="J337" s="43">
        <f ca="1">(H337*'Inputs and Outputs'!C$8)-(I337*'Inputs and Outputs'!C$9)</f>
        <v>4045</v>
      </c>
      <c r="M337" s="44">
        <v>336</v>
      </c>
      <c r="N337" s="42" t="s">
        <v>26</v>
      </c>
      <c r="O337" s="42">
        <f t="shared" ca="1" si="48"/>
        <v>0.56479056810180617</v>
      </c>
      <c r="P337" s="42">
        <f ca="1">VLOOKUP(O337,'Inputs and Outputs'!B$24:C$33,2)</f>
        <v>2</v>
      </c>
      <c r="Q337" s="42">
        <f t="shared" ca="1" si="49"/>
        <v>0.97499196763318274</v>
      </c>
      <c r="R337" s="42">
        <f ca="1">ROUND(_xlfn.NORM.INV(Q337,'Inputs and Outputs'!C$17,'Inputs and Outputs'!C$18),0)</f>
        <v>113</v>
      </c>
      <c r="S337" s="42">
        <v>103</v>
      </c>
      <c r="T337" s="42">
        <f t="shared" ca="1" si="50"/>
        <v>103</v>
      </c>
      <c r="U337" s="42">
        <f ca="1">IF(T337&gt;'Inputs and Outputs'!C$7,T337-'Inputs and Outputs'!C$7,0)</f>
        <v>3</v>
      </c>
      <c r="V337" s="43">
        <f ca="1">(T337*'Inputs and Outputs'!C$8)-(U337*'Inputs and Outputs'!C$9)</f>
        <v>4045</v>
      </c>
      <c r="Y337" s="44">
        <v>336</v>
      </c>
      <c r="Z337" s="42" t="s">
        <v>29</v>
      </c>
      <c r="AA337" s="42">
        <f t="shared" ca="1" si="51"/>
        <v>0.30902442346971615</v>
      </c>
      <c r="AB337" s="42">
        <f ca="1">VLOOKUP(AA337,'Inputs and Outputs'!B$24:C$33,2,TRUE)</f>
        <v>1</v>
      </c>
      <c r="AC337" s="42">
        <f t="shared" ca="1" si="52"/>
        <v>0.31186587903686303</v>
      </c>
      <c r="AD337" s="42">
        <f ca="1">ROUND(_xlfn.NORM.INV(AC337,'Inputs and Outputs'!C$19,'Inputs and Outputs'!C$20),0)</f>
        <v>103</v>
      </c>
      <c r="AE337" s="42">
        <v>103</v>
      </c>
      <c r="AF337" s="42">
        <f t="shared" ca="1" si="53"/>
        <v>103</v>
      </c>
      <c r="AG337" s="42">
        <f ca="1">IF(AF337&gt;'Inputs and Outputs'!C$7,AF337-'Inputs and Outputs'!C$7,0)</f>
        <v>3</v>
      </c>
      <c r="AH337" s="43">
        <f ca="1">(AF337*'Inputs and Outputs'!C$8)-(AG337*'Inputs and Outputs'!C$10)</f>
        <v>3520</v>
      </c>
    </row>
    <row r="338" spans="1:34" x14ac:dyDescent="0.35">
      <c r="A338" s="44">
        <v>337</v>
      </c>
      <c r="B338" s="42" t="s">
        <v>24</v>
      </c>
      <c r="C338" s="42">
        <f t="shared" ca="1" si="45"/>
        <v>0.59507652852843751</v>
      </c>
      <c r="D338" s="42">
        <f ca="1">VLOOKUP(C338,'Inputs and Outputs'!B$24:C$33,2,TRUE)</f>
        <v>2</v>
      </c>
      <c r="E338" s="42">
        <f t="shared" ca="1" si="46"/>
        <v>3.7890691111756025E-2</v>
      </c>
      <c r="F338" s="42">
        <f ca="1">ROUND(_xlfn.NORM.INV(E338,'Inputs and Outputs'!C$15,'Inputs and Outputs'!C$16),0)</f>
        <v>90</v>
      </c>
      <c r="G338" s="42">
        <v>103</v>
      </c>
      <c r="H338" s="42">
        <f t="shared" ca="1" si="47"/>
        <v>90</v>
      </c>
      <c r="I338" s="42">
        <f ca="1">IF(H338&gt;'Inputs and Outputs'!C$7,H338-'Inputs and Outputs'!C$7,0)</f>
        <v>0</v>
      </c>
      <c r="J338" s="43">
        <f ca="1">(H338*'Inputs and Outputs'!C$8)-(I338*'Inputs and Outputs'!C$9)</f>
        <v>3600</v>
      </c>
      <c r="M338" s="44">
        <v>337</v>
      </c>
      <c r="N338" s="42" t="s">
        <v>26</v>
      </c>
      <c r="O338" s="42">
        <f t="shared" ca="1" si="48"/>
        <v>0.65794510815396501</v>
      </c>
      <c r="P338" s="42">
        <f ca="1">VLOOKUP(O338,'Inputs and Outputs'!B$24:C$33,2)</f>
        <v>3</v>
      </c>
      <c r="Q338" s="42">
        <f t="shared" ca="1" si="49"/>
        <v>0.13440357802210023</v>
      </c>
      <c r="R338" s="42">
        <f ca="1">ROUND(_xlfn.NORM.INV(Q338,'Inputs and Outputs'!C$17,'Inputs and Outputs'!C$18),0)</f>
        <v>97</v>
      </c>
      <c r="S338" s="42">
        <v>103</v>
      </c>
      <c r="T338" s="42">
        <f t="shared" ca="1" si="50"/>
        <v>97</v>
      </c>
      <c r="U338" s="42">
        <f ca="1">IF(T338&gt;'Inputs and Outputs'!C$7,T338-'Inputs and Outputs'!C$7,0)</f>
        <v>0</v>
      </c>
      <c r="V338" s="43">
        <f ca="1">(T338*'Inputs and Outputs'!C$8)-(U338*'Inputs and Outputs'!C$9)</f>
        <v>3880</v>
      </c>
      <c r="Y338" s="44">
        <v>337</v>
      </c>
      <c r="Z338" s="42" t="s">
        <v>29</v>
      </c>
      <c r="AA338" s="42">
        <f t="shared" ca="1" si="51"/>
        <v>0.10168777057621958</v>
      </c>
      <c r="AB338" s="42">
        <f ca="1">VLOOKUP(AA338,'Inputs and Outputs'!B$24:C$33,2,TRUE)</f>
        <v>0</v>
      </c>
      <c r="AC338" s="42">
        <f t="shared" ca="1" si="52"/>
        <v>0.60159414670961564</v>
      </c>
      <c r="AD338" s="42">
        <f ca="1">ROUND(_xlfn.NORM.INV(AC338,'Inputs and Outputs'!C$19,'Inputs and Outputs'!C$20),0)</f>
        <v>106</v>
      </c>
      <c r="AE338" s="42">
        <v>103</v>
      </c>
      <c r="AF338" s="42">
        <f t="shared" ca="1" si="53"/>
        <v>103</v>
      </c>
      <c r="AG338" s="42">
        <f ca="1">IF(AF338&gt;'Inputs and Outputs'!C$7,AF338-'Inputs and Outputs'!C$7,0)</f>
        <v>3</v>
      </c>
      <c r="AH338" s="43">
        <f ca="1">(AF338*'Inputs and Outputs'!C$8)-(AG338*'Inputs and Outputs'!C$10)</f>
        <v>3520</v>
      </c>
    </row>
    <row r="339" spans="1:34" x14ac:dyDescent="0.35">
      <c r="A339" s="44">
        <v>338</v>
      </c>
      <c r="B339" s="42" t="s">
        <v>24</v>
      </c>
      <c r="C339" s="42">
        <f t="shared" ca="1" si="45"/>
        <v>0.18402472430784145</v>
      </c>
      <c r="D339" s="42">
        <f ca="1">VLOOKUP(C339,'Inputs and Outputs'!B$24:C$33,2,TRUE)</f>
        <v>1</v>
      </c>
      <c r="E339" s="42">
        <f t="shared" ca="1" si="46"/>
        <v>0.20179592866408669</v>
      </c>
      <c r="F339" s="42">
        <f ca="1">ROUND(_xlfn.NORM.INV(E339,'Inputs and Outputs'!C$15,'Inputs and Outputs'!C$16),0)</f>
        <v>96</v>
      </c>
      <c r="G339" s="42">
        <v>103</v>
      </c>
      <c r="H339" s="42">
        <f t="shared" ca="1" si="47"/>
        <v>96</v>
      </c>
      <c r="I339" s="42">
        <f ca="1">IF(H339&gt;'Inputs and Outputs'!C$7,H339-'Inputs and Outputs'!C$7,0)</f>
        <v>0</v>
      </c>
      <c r="J339" s="43">
        <f ca="1">(H339*'Inputs and Outputs'!C$8)-(I339*'Inputs and Outputs'!C$9)</f>
        <v>3840</v>
      </c>
      <c r="M339" s="44">
        <v>338</v>
      </c>
      <c r="N339" s="42" t="s">
        <v>26</v>
      </c>
      <c r="O339" s="42">
        <f t="shared" ca="1" si="48"/>
        <v>0.72961503021909191</v>
      </c>
      <c r="P339" s="42">
        <f ca="1">VLOOKUP(O339,'Inputs and Outputs'!B$24:C$33,2)</f>
        <v>3</v>
      </c>
      <c r="Q339" s="42">
        <f t="shared" ca="1" si="49"/>
        <v>0.73055224407115937</v>
      </c>
      <c r="R339" s="42">
        <f ca="1">ROUND(_xlfn.NORM.INV(Q339,'Inputs and Outputs'!C$17,'Inputs and Outputs'!C$18),0)</f>
        <v>106</v>
      </c>
      <c r="S339" s="42">
        <v>103</v>
      </c>
      <c r="T339" s="42">
        <f t="shared" ca="1" si="50"/>
        <v>103</v>
      </c>
      <c r="U339" s="42">
        <f ca="1">IF(T339&gt;'Inputs and Outputs'!C$7,T339-'Inputs and Outputs'!C$7,0)</f>
        <v>3</v>
      </c>
      <c r="V339" s="43">
        <f ca="1">(T339*'Inputs and Outputs'!C$8)-(U339*'Inputs and Outputs'!C$9)</f>
        <v>4045</v>
      </c>
      <c r="Y339" s="44">
        <v>338</v>
      </c>
      <c r="Z339" s="42" t="s">
        <v>29</v>
      </c>
      <c r="AA339" s="42">
        <f t="shared" ca="1" si="51"/>
        <v>0.11599242024168743</v>
      </c>
      <c r="AB339" s="42">
        <f ca="1">VLOOKUP(AA339,'Inputs and Outputs'!B$24:C$33,2,TRUE)</f>
        <v>0</v>
      </c>
      <c r="AC339" s="42">
        <f t="shared" ca="1" si="52"/>
        <v>0.68268450962169736</v>
      </c>
      <c r="AD339" s="42">
        <f ca="1">ROUND(_xlfn.NORM.INV(AC339,'Inputs and Outputs'!C$19,'Inputs and Outputs'!C$20),0)</f>
        <v>107</v>
      </c>
      <c r="AE339" s="42">
        <v>103</v>
      </c>
      <c r="AF339" s="42">
        <f t="shared" ca="1" si="53"/>
        <v>103</v>
      </c>
      <c r="AG339" s="42">
        <f ca="1">IF(AF339&gt;'Inputs and Outputs'!C$7,AF339-'Inputs and Outputs'!C$7,0)</f>
        <v>3</v>
      </c>
      <c r="AH339" s="43">
        <f ca="1">(AF339*'Inputs and Outputs'!C$8)-(AG339*'Inputs and Outputs'!C$10)</f>
        <v>3520</v>
      </c>
    </row>
    <row r="340" spans="1:34" x14ac:dyDescent="0.35">
      <c r="A340" s="44">
        <v>339</v>
      </c>
      <c r="B340" s="42" t="s">
        <v>24</v>
      </c>
      <c r="C340" s="42">
        <f t="shared" ca="1" si="45"/>
        <v>0.83644442777747252</v>
      </c>
      <c r="D340" s="42">
        <f ca="1">VLOOKUP(C340,'Inputs and Outputs'!B$24:C$33,2,TRUE)</f>
        <v>4</v>
      </c>
      <c r="E340" s="42">
        <f t="shared" ca="1" si="46"/>
        <v>0.64164327621201245</v>
      </c>
      <c r="F340" s="42">
        <f ca="1">ROUND(_xlfn.NORM.INV(E340,'Inputs and Outputs'!C$15,'Inputs and Outputs'!C$16),0)</f>
        <v>103</v>
      </c>
      <c r="G340" s="42">
        <v>103</v>
      </c>
      <c r="H340" s="42">
        <f t="shared" ca="1" si="47"/>
        <v>103</v>
      </c>
      <c r="I340" s="42">
        <f ca="1">IF(H340&gt;'Inputs and Outputs'!C$7,H340-'Inputs and Outputs'!C$7,0)</f>
        <v>3</v>
      </c>
      <c r="J340" s="43">
        <f ca="1">(H340*'Inputs and Outputs'!C$8)-(I340*'Inputs and Outputs'!C$9)</f>
        <v>4045</v>
      </c>
      <c r="M340" s="44">
        <v>339</v>
      </c>
      <c r="N340" s="42" t="s">
        <v>26</v>
      </c>
      <c r="O340" s="42">
        <f t="shared" ca="1" si="48"/>
        <v>0.22425859615212818</v>
      </c>
      <c r="P340" s="42">
        <f ca="1">VLOOKUP(O340,'Inputs and Outputs'!B$24:C$33,2)</f>
        <v>1</v>
      </c>
      <c r="Q340" s="42">
        <f t="shared" ca="1" si="49"/>
        <v>0.49154580073748211</v>
      </c>
      <c r="R340" s="42">
        <f ca="1">ROUND(_xlfn.NORM.INV(Q340,'Inputs and Outputs'!C$17,'Inputs and Outputs'!C$18),0)</f>
        <v>103</v>
      </c>
      <c r="S340" s="42">
        <v>103</v>
      </c>
      <c r="T340" s="42">
        <f t="shared" ca="1" si="50"/>
        <v>103</v>
      </c>
      <c r="U340" s="42">
        <f ca="1">IF(T340&gt;'Inputs and Outputs'!C$7,T340-'Inputs and Outputs'!C$7,0)</f>
        <v>3</v>
      </c>
      <c r="V340" s="43">
        <f ca="1">(T340*'Inputs and Outputs'!C$8)-(U340*'Inputs and Outputs'!C$9)</f>
        <v>4045</v>
      </c>
      <c r="Y340" s="44">
        <v>339</v>
      </c>
      <c r="Z340" s="42" t="s">
        <v>29</v>
      </c>
      <c r="AA340" s="42">
        <f t="shared" ca="1" si="51"/>
        <v>0.62783706920095284</v>
      </c>
      <c r="AB340" s="42">
        <f ca="1">VLOOKUP(AA340,'Inputs and Outputs'!B$24:C$33,2,TRUE)</f>
        <v>3</v>
      </c>
      <c r="AC340" s="42">
        <f t="shared" ca="1" si="52"/>
        <v>0.90826941826128216</v>
      </c>
      <c r="AD340" s="42">
        <f ca="1">ROUND(_xlfn.NORM.INV(AC340,'Inputs and Outputs'!C$19,'Inputs and Outputs'!C$20),0)</f>
        <v>112</v>
      </c>
      <c r="AE340" s="42">
        <v>103</v>
      </c>
      <c r="AF340" s="42">
        <f t="shared" ca="1" si="53"/>
        <v>103</v>
      </c>
      <c r="AG340" s="42">
        <f ca="1">IF(AF340&gt;'Inputs and Outputs'!C$7,AF340-'Inputs and Outputs'!C$7,0)</f>
        <v>3</v>
      </c>
      <c r="AH340" s="43">
        <f ca="1">(AF340*'Inputs and Outputs'!C$8)-(AG340*'Inputs and Outputs'!C$10)</f>
        <v>3520</v>
      </c>
    </row>
    <row r="341" spans="1:34" x14ac:dyDescent="0.35">
      <c r="A341" s="44">
        <v>340</v>
      </c>
      <c r="B341" s="42" t="s">
        <v>24</v>
      </c>
      <c r="C341" s="42">
        <f t="shared" ca="1" si="45"/>
        <v>0.63117860919321855</v>
      </c>
      <c r="D341" s="42">
        <f ca="1">VLOOKUP(C341,'Inputs and Outputs'!B$24:C$33,2,TRUE)</f>
        <v>3</v>
      </c>
      <c r="E341" s="42">
        <f t="shared" ca="1" si="46"/>
        <v>0.77369679179995843</v>
      </c>
      <c r="F341" s="42">
        <f ca="1">ROUND(_xlfn.NORM.INV(E341,'Inputs and Outputs'!C$15,'Inputs and Outputs'!C$16),0)</f>
        <v>106</v>
      </c>
      <c r="G341" s="42">
        <v>103</v>
      </c>
      <c r="H341" s="42">
        <f t="shared" ca="1" si="47"/>
        <v>103</v>
      </c>
      <c r="I341" s="42">
        <f ca="1">IF(H341&gt;'Inputs and Outputs'!C$7,H341-'Inputs and Outputs'!C$7,0)</f>
        <v>3</v>
      </c>
      <c r="J341" s="43">
        <f ca="1">(H341*'Inputs and Outputs'!C$8)-(I341*'Inputs and Outputs'!C$9)</f>
        <v>4045</v>
      </c>
      <c r="M341" s="44">
        <v>340</v>
      </c>
      <c r="N341" s="42" t="s">
        <v>26</v>
      </c>
      <c r="O341" s="42">
        <f t="shared" ca="1" si="48"/>
        <v>0.47217716898563067</v>
      </c>
      <c r="P341" s="42">
        <f ca="1">VLOOKUP(O341,'Inputs and Outputs'!B$24:C$33,2)</f>
        <v>2</v>
      </c>
      <c r="Q341" s="42">
        <f t="shared" ca="1" si="49"/>
        <v>0.23110599745571492</v>
      </c>
      <c r="R341" s="42">
        <f ca="1">ROUND(_xlfn.NORM.INV(Q341,'Inputs and Outputs'!C$17,'Inputs and Outputs'!C$18),0)</f>
        <v>99</v>
      </c>
      <c r="S341" s="42">
        <v>103</v>
      </c>
      <c r="T341" s="42">
        <f t="shared" ca="1" si="50"/>
        <v>99</v>
      </c>
      <c r="U341" s="42">
        <f ca="1">IF(T341&gt;'Inputs and Outputs'!C$7,T341-'Inputs and Outputs'!C$7,0)</f>
        <v>0</v>
      </c>
      <c r="V341" s="43">
        <f ca="1">(T341*'Inputs and Outputs'!C$8)-(U341*'Inputs and Outputs'!C$9)</f>
        <v>3960</v>
      </c>
      <c r="Y341" s="44">
        <v>340</v>
      </c>
      <c r="Z341" s="42" t="s">
        <v>29</v>
      </c>
      <c r="AA341" s="42">
        <f t="shared" ca="1" si="51"/>
        <v>0.78530668444796237</v>
      </c>
      <c r="AB341" s="42">
        <f ca="1">VLOOKUP(AA341,'Inputs and Outputs'!B$24:C$33,2,TRUE)</f>
        <v>4</v>
      </c>
      <c r="AC341" s="42">
        <f t="shared" ca="1" si="52"/>
        <v>0.88660249527668378</v>
      </c>
      <c r="AD341" s="42">
        <f ca="1">ROUND(_xlfn.NORM.INV(AC341,'Inputs and Outputs'!C$19,'Inputs and Outputs'!C$20),0)</f>
        <v>111</v>
      </c>
      <c r="AE341" s="42">
        <v>103</v>
      </c>
      <c r="AF341" s="42">
        <f t="shared" ca="1" si="53"/>
        <v>103</v>
      </c>
      <c r="AG341" s="42">
        <f ca="1">IF(AF341&gt;'Inputs and Outputs'!C$7,AF341-'Inputs and Outputs'!C$7,0)</f>
        <v>3</v>
      </c>
      <c r="AH341" s="43">
        <f ca="1">(AF341*'Inputs and Outputs'!C$8)-(AG341*'Inputs and Outputs'!C$10)</f>
        <v>3520</v>
      </c>
    </row>
    <row r="342" spans="1:34" x14ac:dyDescent="0.35">
      <c r="A342" s="44">
        <v>341</v>
      </c>
      <c r="B342" s="42" t="s">
        <v>24</v>
      </c>
      <c r="C342" s="42">
        <f t="shared" ca="1" si="45"/>
        <v>0.36831985250162691</v>
      </c>
      <c r="D342" s="42">
        <f ca="1">VLOOKUP(C342,'Inputs and Outputs'!B$24:C$33,2,TRUE)</f>
        <v>1</v>
      </c>
      <c r="E342" s="42">
        <f t="shared" ca="1" si="46"/>
        <v>0.87910346320233412</v>
      </c>
      <c r="F342" s="42">
        <f ca="1">ROUND(_xlfn.NORM.INV(E342,'Inputs and Outputs'!C$15,'Inputs and Outputs'!C$16),0)</f>
        <v>108</v>
      </c>
      <c r="G342" s="42">
        <v>103</v>
      </c>
      <c r="H342" s="42">
        <f t="shared" ca="1" si="47"/>
        <v>103</v>
      </c>
      <c r="I342" s="42">
        <f ca="1">IF(H342&gt;'Inputs and Outputs'!C$7,H342-'Inputs and Outputs'!C$7,0)</f>
        <v>3</v>
      </c>
      <c r="J342" s="43">
        <f ca="1">(H342*'Inputs and Outputs'!C$8)-(I342*'Inputs and Outputs'!C$9)</f>
        <v>4045</v>
      </c>
      <c r="M342" s="44">
        <v>341</v>
      </c>
      <c r="N342" s="42" t="s">
        <v>26</v>
      </c>
      <c r="O342" s="42">
        <f t="shared" ca="1" si="48"/>
        <v>0.9355920118249601</v>
      </c>
      <c r="P342" s="42">
        <f ca="1">VLOOKUP(O342,'Inputs and Outputs'!B$24:C$33,2)</f>
        <v>6</v>
      </c>
      <c r="Q342" s="42">
        <f t="shared" ca="1" si="49"/>
        <v>0.72552920385831765</v>
      </c>
      <c r="R342" s="42">
        <f ca="1">ROUND(_xlfn.NORM.INV(Q342,'Inputs and Outputs'!C$17,'Inputs and Outputs'!C$18),0)</f>
        <v>106</v>
      </c>
      <c r="S342" s="42">
        <v>103</v>
      </c>
      <c r="T342" s="42">
        <f t="shared" ca="1" si="50"/>
        <v>103</v>
      </c>
      <c r="U342" s="42">
        <f ca="1">IF(T342&gt;'Inputs and Outputs'!C$7,T342-'Inputs and Outputs'!C$7,0)</f>
        <v>3</v>
      </c>
      <c r="V342" s="43">
        <f ca="1">(T342*'Inputs and Outputs'!C$8)-(U342*'Inputs and Outputs'!C$9)</f>
        <v>4045</v>
      </c>
      <c r="Y342" s="44">
        <v>341</v>
      </c>
      <c r="Z342" s="42" t="s">
        <v>29</v>
      </c>
      <c r="AA342" s="42">
        <f t="shared" ca="1" si="51"/>
        <v>0.37652153211678885</v>
      </c>
      <c r="AB342" s="42">
        <f ca="1">VLOOKUP(AA342,'Inputs and Outputs'!B$24:C$33,2,TRUE)</f>
        <v>1</v>
      </c>
      <c r="AC342" s="42">
        <f t="shared" ca="1" si="52"/>
        <v>0.75076778004313571</v>
      </c>
      <c r="AD342" s="42">
        <f ca="1">ROUND(_xlfn.NORM.INV(AC342,'Inputs and Outputs'!C$19,'Inputs and Outputs'!C$20),0)</f>
        <v>108</v>
      </c>
      <c r="AE342" s="42">
        <v>103</v>
      </c>
      <c r="AF342" s="42">
        <f t="shared" ca="1" si="53"/>
        <v>103</v>
      </c>
      <c r="AG342" s="42">
        <f ca="1">IF(AF342&gt;'Inputs and Outputs'!C$7,AF342-'Inputs and Outputs'!C$7,0)</f>
        <v>3</v>
      </c>
      <c r="AH342" s="43">
        <f ca="1">(AF342*'Inputs and Outputs'!C$8)-(AG342*'Inputs and Outputs'!C$10)</f>
        <v>3520</v>
      </c>
    </row>
    <row r="343" spans="1:34" x14ac:dyDescent="0.35">
      <c r="A343" s="44">
        <v>342</v>
      </c>
      <c r="B343" s="42" t="s">
        <v>24</v>
      </c>
      <c r="C343" s="42">
        <f t="shared" ca="1" si="45"/>
        <v>0.10087387300680906</v>
      </c>
      <c r="D343" s="42">
        <f ca="1">VLOOKUP(C343,'Inputs and Outputs'!B$24:C$33,2,TRUE)</f>
        <v>0</v>
      </c>
      <c r="E343" s="42">
        <f t="shared" ca="1" si="46"/>
        <v>0.5550591033213742</v>
      </c>
      <c r="F343" s="42">
        <f ca="1">ROUND(_xlfn.NORM.INV(E343,'Inputs and Outputs'!C$15,'Inputs and Outputs'!C$16),0)</f>
        <v>102</v>
      </c>
      <c r="G343" s="42">
        <v>103</v>
      </c>
      <c r="H343" s="42">
        <f t="shared" ca="1" si="47"/>
        <v>102</v>
      </c>
      <c r="I343" s="42">
        <f ca="1">IF(H343&gt;'Inputs and Outputs'!C$7,H343-'Inputs and Outputs'!C$7,0)</f>
        <v>2</v>
      </c>
      <c r="J343" s="43">
        <f ca="1">(H343*'Inputs and Outputs'!C$8)-(I343*'Inputs and Outputs'!C$9)</f>
        <v>4030</v>
      </c>
      <c r="M343" s="44">
        <v>342</v>
      </c>
      <c r="N343" s="42" t="s">
        <v>26</v>
      </c>
      <c r="O343" s="42">
        <f t="shared" ca="1" si="48"/>
        <v>0.53326484592645829</v>
      </c>
      <c r="P343" s="42">
        <f ca="1">VLOOKUP(O343,'Inputs and Outputs'!B$24:C$33,2)</f>
        <v>2</v>
      </c>
      <c r="Q343" s="42">
        <f t="shared" ca="1" si="49"/>
        <v>0.48084797814778146</v>
      </c>
      <c r="R343" s="42">
        <f ca="1">ROUND(_xlfn.NORM.INV(Q343,'Inputs and Outputs'!C$17,'Inputs and Outputs'!C$18),0)</f>
        <v>103</v>
      </c>
      <c r="S343" s="42">
        <v>103</v>
      </c>
      <c r="T343" s="42">
        <f t="shared" ca="1" si="50"/>
        <v>103</v>
      </c>
      <c r="U343" s="42">
        <f ca="1">IF(T343&gt;'Inputs and Outputs'!C$7,T343-'Inputs and Outputs'!C$7,0)</f>
        <v>3</v>
      </c>
      <c r="V343" s="43">
        <f ca="1">(T343*'Inputs and Outputs'!C$8)-(U343*'Inputs and Outputs'!C$9)</f>
        <v>4045</v>
      </c>
      <c r="Y343" s="44">
        <v>342</v>
      </c>
      <c r="Z343" s="42" t="s">
        <v>29</v>
      </c>
      <c r="AA343" s="42">
        <f t="shared" ca="1" si="51"/>
        <v>0.39058375552385349</v>
      </c>
      <c r="AB343" s="42">
        <f ca="1">VLOOKUP(AA343,'Inputs and Outputs'!B$24:C$33,2,TRUE)</f>
        <v>1</v>
      </c>
      <c r="AC343" s="42">
        <f t="shared" ca="1" si="52"/>
        <v>6.678337935786427E-3</v>
      </c>
      <c r="AD343" s="42">
        <f ca="1">ROUND(_xlfn.NORM.INV(AC343,'Inputs and Outputs'!C$19,'Inputs and Outputs'!C$20),0)</f>
        <v>93</v>
      </c>
      <c r="AE343" s="42">
        <v>103</v>
      </c>
      <c r="AF343" s="42">
        <f t="shared" ca="1" si="53"/>
        <v>93</v>
      </c>
      <c r="AG343" s="42">
        <f ca="1">IF(AF343&gt;'Inputs and Outputs'!C$7,AF343-'Inputs and Outputs'!C$7,0)</f>
        <v>0</v>
      </c>
      <c r="AH343" s="43">
        <f ca="1">(AF343*'Inputs and Outputs'!C$8)-(AG343*'Inputs and Outputs'!C$10)</f>
        <v>3720</v>
      </c>
    </row>
    <row r="344" spans="1:34" x14ac:dyDescent="0.35">
      <c r="A344" s="44">
        <v>343</v>
      </c>
      <c r="B344" s="42" t="s">
        <v>24</v>
      </c>
      <c r="C344" s="42">
        <f t="shared" ca="1" si="45"/>
        <v>0.3842223578223416</v>
      </c>
      <c r="D344" s="42">
        <f ca="1">VLOOKUP(C344,'Inputs and Outputs'!B$24:C$33,2,TRUE)</f>
        <v>1</v>
      </c>
      <c r="E344" s="42">
        <f t="shared" ca="1" si="46"/>
        <v>0.88090489300386987</v>
      </c>
      <c r="F344" s="42">
        <f ca="1">ROUND(_xlfn.NORM.INV(E344,'Inputs and Outputs'!C$15,'Inputs and Outputs'!C$16),0)</f>
        <v>108</v>
      </c>
      <c r="G344" s="42">
        <v>103</v>
      </c>
      <c r="H344" s="42">
        <f t="shared" ca="1" si="47"/>
        <v>103</v>
      </c>
      <c r="I344" s="42">
        <f ca="1">IF(H344&gt;'Inputs and Outputs'!C$7,H344-'Inputs and Outputs'!C$7,0)</f>
        <v>3</v>
      </c>
      <c r="J344" s="43">
        <f ca="1">(H344*'Inputs and Outputs'!C$8)-(I344*'Inputs and Outputs'!C$9)</f>
        <v>4045</v>
      </c>
      <c r="M344" s="44">
        <v>343</v>
      </c>
      <c r="N344" s="42" t="s">
        <v>26</v>
      </c>
      <c r="O344" s="42">
        <f t="shared" ca="1" si="48"/>
        <v>0.89815502413095516</v>
      </c>
      <c r="P344" s="42">
        <f ca="1">VLOOKUP(O344,'Inputs and Outputs'!B$24:C$33,2)</f>
        <v>5</v>
      </c>
      <c r="Q344" s="42">
        <f t="shared" ca="1" si="49"/>
        <v>0.59029144979250059</v>
      </c>
      <c r="R344" s="42">
        <f ca="1">ROUND(_xlfn.NORM.INV(Q344,'Inputs and Outputs'!C$17,'Inputs and Outputs'!C$18),0)</f>
        <v>104</v>
      </c>
      <c r="S344" s="42">
        <v>103</v>
      </c>
      <c r="T344" s="42">
        <f t="shared" ca="1" si="50"/>
        <v>103</v>
      </c>
      <c r="U344" s="42">
        <f ca="1">IF(T344&gt;'Inputs and Outputs'!C$7,T344-'Inputs and Outputs'!C$7,0)</f>
        <v>3</v>
      </c>
      <c r="V344" s="43">
        <f ca="1">(T344*'Inputs and Outputs'!C$8)-(U344*'Inputs and Outputs'!C$9)</f>
        <v>4045</v>
      </c>
      <c r="Y344" s="44">
        <v>343</v>
      </c>
      <c r="Z344" s="42" t="s">
        <v>29</v>
      </c>
      <c r="AA344" s="42">
        <f t="shared" ca="1" si="51"/>
        <v>0.97417171572701966</v>
      </c>
      <c r="AB344" s="42">
        <f ca="1">VLOOKUP(AA344,'Inputs and Outputs'!B$24:C$33,2,TRUE)</f>
        <v>6</v>
      </c>
      <c r="AC344" s="42">
        <f t="shared" ca="1" si="52"/>
        <v>0.94954454933485122</v>
      </c>
      <c r="AD344" s="42">
        <f ca="1">ROUND(_xlfn.NORM.INV(AC344,'Inputs and Outputs'!C$19,'Inputs and Outputs'!C$20),0)</f>
        <v>113</v>
      </c>
      <c r="AE344" s="42">
        <v>103</v>
      </c>
      <c r="AF344" s="42">
        <f t="shared" ca="1" si="53"/>
        <v>103</v>
      </c>
      <c r="AG344" s="42">
        <f ca="1">IF(AF344&gt;'Inputs and Outputs'!C$7,AF344-'Inputs and Outputs'!C$7,0)</f>
        <v>3</v>
      </c>
      <c r="AH344" s="43">
        <f ca="1">(AF344*'Inputs and Outputs'!C$8)-(AG344*'Inputs and Outputs'!C$10)</f>
        <v>3520</v>
      </c>
    </row>
    <row r="345" spans="1:34" x14ac:dyDescent="0.35">
      <c r="A345" s="44">
        <v>344</v>
      </c>
      <c r="B345" s="42" t="s">
        <v>24</v>
      </c>
      <c r="C345" s="42">
        <f t="shared" ca="1" si="45"/>
        <v>0.10024796378908107</v>
      </c>
      <c r="D345" s="42">
        <f ca="1">VLOOKUP(C345,'Inputs and Outputs'!B$24:C$33,2,TRUE)</f>
        <v>0</v>
      </c>
      <c r="E345" s="42">
        <f t="shared" ca="1" si="46"/>
        <v>0.13235078814774859</v>
      </c>
      <c r="F345" s="42">
        <f ca="1">ROUND(_xlfn.NORM.INV(E345,'Inputs and Outputs'!C$15,'Inputs and Outputs'!C$16),0)</f>
        <v>94</v>
      </c>
      <c r="G345" s="42">
        <v>103</v>
      </c>
      <c r="H345" s="42">
        <f t="shared" ca="1" si="47"/>
        <v>94</v>
      </c>
      <c r="I345" s="42">
        <f ca="1">IF(H345&gt;'Inputs and Outputs'!C$7,H345-'Inputs and Outputs'!C$7,0)</f>
        <v>0</v>
      </c>
      <c r="J345" s="43">
        <f ca="1">(H345*'Inputs and Outputs'!C$8)-(I345*'Inputs and Outputs'!C$9)</f>
        <v>3760</v>
      </c>
      <c r="M345" s="44">
        <v>344</v>
      </c>
      <c r="N345" s="42" t="s">
        <v>26</v>
      </c>
      <c r="O345" s="42">
        <f t="shared" ca="1" si="48"/>
        <v>0.70245455085750441</v>
      </c>
      <c r="P345" s="42">
        <f ca="1">VLOOKUP(O345,'Inputs and Outputs'!B$24:C$33,2)</f>
        <v>3</v>
      </c>
      <c r="Q345" s="42">
        <f t="shared" ca="1" si="49"/>
        <v>0.15896604700330008</v>
      </c>
      <c r="R345" s="42">
        <f ca="1">ROUND(_xlfn.NORM.INV(Q345,'Inputs and Outputs'!C$17,'Inputs and Outputs'!C$18),0)</f>
        <v>98</v>
      </c>
      <c r="S345" s="42">
        <v>103</v>
      </c>
      <c r="T345" s="42">
        <f t="shared" ca="1" si="50"/>
        <v>98</v>
      </c>
      <c r="U345" s="42">
        <f ca="1">IF(T345&gt;'Inputs and Outputs'!C$7,T345-'Inputs and Outputs'!C$7,0)</f>
        <v>0</v>
      </c>
      <c r="V345" s="43">
        <f ca="1">(T345*'Inputs and Outputs'!C$8)-(U345*'Inputs and Outputs'!C$9)</f>
        <v>3920</v>
      </c>
      <c r="Y345" s="44">
        <v>344</v>
      </c>
      <c r="Z345" s="42" t="s">
        <v>29</v>
      </c>
      <c r="AA345" s="42">
        <f t="shared" ca="1" si="51"/>
        <v>0.20037020295593544</v>
      </c>
      <c r="AB345" s="42">
        <f ca="1">VLOOKUP(AA345,'Inputs and Outputs'!B$24:C$33,2,TRUE)</f>
        <v>1</v>
      </c>
      <c r="AC345" s="42">
        <f t="shared" ca="1" si="52"/>
        <v>0.27620619834758486</v>
      </c>
      <c r="AD345" s="42">
        <f ca="1">ROUND(_xlfn.NORM.INV(AC345,'Inputs and Outputs'!C$19,'Inputs and Outputs'!C$20),0)</f>
        <v>102</v>
      </c>
      <c r="AE345" s="42">
        <v>103</v>
      </c>
      <c r="AF345" s="42">
        <f t="shared" ca="1" si="53"/>
        <v>102</v>
      </c>
      <c r="AG345" s="42">
        <f ca="1">IF(AF345&gt;'Inputs and Outputs'!C$7,AF345-'Inputs and Outputs'!C$7,0)</f>
        <v>2</v>
      </c>
      <c r="AH345" s="43">
        <f ca="1">(AF345*'Inputs and Outputs'!C$8)-(AG345*'Inputs and Outputs'!C$10)</f>
        <v>3680</v>
      </c>
    </row>
    <row r="346" spans="1:34" x14ac:dyDescent="0.35">
      <c r="A346" s="44">
        <v>345</v>
      </c>
      <c r="B346" s="42" t="s">
        <v>24</v>
      </c>
      <c r="C346" s="42">
        <f t="shared" ca="1" si="45"/>
        <v>0.93364511985101972</v>
      </c>
      <c r="D346" s="42">
        <f ca="1">VLOOKUP(C346,'Inputs and Outputs'!B$24:C$33,2,TRUE)</f>
        <v>6</v>
      </c>
      <c r="E346" s="42">
        <f t="shared" ca="1" si="46"/>
        <v>0.9172170017583523</v>
      </c>
      <c r="F346" s="42">
        <f ca="1">ROUND(_xlfn.NORM.INV(E346,'Inputs and Outputs'!C$15,'Inputs and Outputs'!C$16),0)</f>
        <v>109</v>
      </c>
      <c r="G346" s="42">
        <v>103</v>
      </c>
      <c r="H346" s="42">
        <f t="shared" ca="1" si="47"/>
        <v>103</v>
      </c>
      <c r="I346" s="42">
        <f ca="1">IF(H346&gt;'Inputs and Outputs'!C$7,H346-'Inputs and Outputs'!C$7,0)</f>
        <v>3</v>
      </c>
      <c r="J346" s="43">
        <f ca="1">(H346*'Inputs and Outputs'!C$8)-(I346*'Inputs and Outputs'!C$9)</f>
        <v>4045</v>
      </c>
      <c r="M346" s="44">
        <v>345</v>
      </c>
      <c r="N346" s="42" t="s">
        <v>26</v>
      </c>
      <c r="O346" s="42">
        <f t="shared" ca="1" si="48"/>
        <v>0.1782760518619162</v>
      </c>
      <c r="P346" s="42">
        <f ca="1">VLOOKUP(O346,'Inputs and Outputs'!B$24:C$33,2)</f>
        <v>1</v>
      </c>
      <c r="Q346" s="42">
        <f t="shared" ca="1" si="49"/>
        <v>0.62536787413322215</v>
      </c>
      <c r="R346" s="42">
        <f ca="1">ROUND(_xlfn.NORM.INV(Q346,'Inputs and Outputs'!C$17,'Inputs and Outputs'!C$18),0)</f>
        <v>105</v>
      </c>
      <c r="S346" s="42">
        <v>103</v>
      </c>
      <c r="T346" s="42">
        <f t="shared" ca="1" si="50"/>
        <v>103</v>
      </c>
      <c r="U346" s="42">
        <f ca="1">IF(T346&gt;'Inputs and Outputs'!C$7,T346-'Inputs and Outputs'!C$7,0)</f>
        <v>3</v>
      </c>
      <c r="V346" s="43">
        <f ca="1">(T346*'Inputs and Outputs'!C$8)-(U346*'Inputs and Outputs'!C$9)</f>
        <v>4045</v>
      </c>
      <c r="Y346" s="44">
        <v>345</v>
      </c>
      <c r="Z346" s="42" t="s">
        <v>29</v>
      </c>
      <c r="AA346" s="42">
        <f t="shared" ca="1" si="51"/>
        <v>0.33792442008119572</v>
      </c>
      <c r="AB346" s="42">
        <f ca="1">VLOOKUP(AA346,'Inputs and Outputs'!B$24:C$33,2,TRUE)</f>
        <v>1</v>
      </c>
      <c r="AC346" s="42">
        <f t="shared" ca="1" si="52"/>
        <v>0.83188728337356732</v>
      </c>
      <c r="AD346" s="42">
        <f ca="1">ROUND(_xlfn.NORM.INV(AC346,'Inputs and Outputs'!C$19,'Inputs and Outputs'!C$20),0)</f>
        <v>110</v>
      </c>
      <c r="AE346" s="42">
        <v>103</v>
      </c>
      <c r="AF346" s="42">
        <f t="shared" ca="1" si="53"/>
        <v>103</v>
      </c>
      <c r="AG346" s="42">
        <f ca="1">IF(AF346&gt;'Inputs and Outputs'!C$7,AF346-'Inputs and Outputs'!C$7,0)</f>
        <v>3</v>
      </c>
      <c r="AH346" s="43">
        <f ca="1">(AF346*'Inputs and Outputs'!C$8)-(AG346*'Inputs and Outputs'!C$10)</f>
        <v>3520</v>
      </c>
    </row>
    <row r="347" spans="1:34" x14ac:dyDescent="0.35">
      <c r="A347" s="44">
        <v>346</v>
      </c>
      <c r="B347" s="42" t="s">
        <v>24</v>
      </c>
      <c r="C347" s="42">
        <f t="shared" ca="1" si="45"/>
        <v>4.9943016597554735E-2</v>
      </c>
      <c r="D347" s="42">
        <f ca="1">VLOOKUP(C347,'Inputs and Outputs'!B$24:C$33,2,TRUE)</f>
        <v>0</v>
      </c>
      <c r="E347" s="42">
        <f t="shared" ca="1" si="46"/>
        <v>0.79081476343304646</v>
      </c>
      <c r="F347" s="42">
        <f ca="1">ROUND(_xlfn.NORM.INV(E347,'Inputs and Outputs'!C$15,'Inputs and Outputs'!C$16),0)</f>
        <v>106</v>
      </c>
      <c r="G347" s="42">
        <v>103</v>
      </c>
      <c r="H347" s="42">
        <f t="shared" ca="1" si="47"/>
        <v>103</v>
      </c>
      <c r="I347" s="42">
        <f ca="1">IF(H347&gt;'Inputs and Outputs'!C$7,H347-'Inputs and Outputs'!C$7,0)</f>
        <v>3</v>
      </c>
      <c r="J347" s="43">
        <f ca="1">(H347*'Inputs and Outputs'!C$8)-(I347*'Inputs and Outputs'!C$9)</f>
        <v>4045</v>
      </c>
      <c r="M347" s="44">
        <v>346</v>
      </c>
      <c r="N347" s="42" t="s">
        <v>26</v>
      </c>
      <c r="O347" s="42">
        <f t="shared" ca="1" si="48"/>
        <v>0.95794911880710432</v>
      </c>
      <c r="P347" s="42">
        <f ca="1">VLOOKUP(O347,'Inputs and Outputs'!B$24:C$33,2)</f>
        <v>6</v>
      </c>
      <c r="Q347" s="42">
        <f t="shared" ca="1" si="49"/>
        <v>0.52195407325584953</v>
      </c>
      <c r="R347" s="42">
        <f ca="1">ROUND(_xlfn.NORM.INV(Q347,'Inputs and Outputs'!C$17,'Inputs and Outputs'!C$18),0)</f>
        <v>103</v>
      </c>
      <c r="S347" s="42">
        <v>103</v>
      </c>
      <c r="T347" s="42">
        <f t="shared" ca="1" si="50"/>
        <v>103</v>
      </c>
      <c r="U347" s="42">
        <f ca="1">IF(T347&gt;'Inputs and Outputs'!C$7,T347-'Inputs and Outputs'!C$7,0)</f>
        <v>3</v>
      </c>
      <c r="V347" s="43">
        <f ca="1">(T347*'Inputs and Outputs'!C$8)-(U347*'Inputs and Outputs'!C$9)</f>
        <v>4045</v>
      </c>
      <c r="Y347" s="44">
        <v>346</v>
      </c>
      <c r="Z347" s="42" t="s">
        <v>29</v>
      </c>
      <c r="AA347" s="42">
        <f t="shared" ca="1" si="51"/>
        <v>0.81929217499308804</v>
      </c>
      <c r="AB347" s="42">
        <f ca="1">VLOOKUP(AA347,'Inputs and Outputs'!B$24:C$33,2,TRUE)</f>
        <v>4</v>
      </c>
      <c r="AC347" s="42">
        <f t="shared" ca="1" si="52"/>
        <v>0.59578362100514592</v>
      </c>
      <c r="AD347" s="42">
        <f ca="1">ROUND(_xlfn.NORM.INV(AC347,'Inputs and Outputs'!C$19,'Inputs and Outputs'!C$20),0)</f>
        <v>106</v>
      </c>
      <c r="AE347" s="42">
        <v>103</v>
      </c>
      <c r="AF347" s="42">
        <f t="shared" ca="1" si="53"/>
        <v>103</v>
      </c>
      <c r="AG347" s="42">
        <f ca="1">IF(AF347&gt;'Inputs and Outputs'!C$7,AF347-'Inputs and Outputs'!C$7,0)</f>
        <v>3</v>
      </c>
      <c r="AH347" s="43">
        <f ca="1">(AF347*'Inputs and Outputs'!C$8)-(AG347*'Inputs and Outputs'!C$10)</f>
        <v>3520</v>
      </c>
    </row>
    <row r="348" spans="1:34" x14ac:dyDescent="0.35">
      <c r="A348" s="44">
        <v>347</v>
      </c>
      <c r="B348" s="42" t="s">
        <v>24</v>
      </c>
      <c r="C348" s="42">
        <f t="shared" ca="1" si="45"/>
        <v>0.93892725723943904</v>
      </c>
      <c r="D348" s="42">
        <f ca="1">VLOOKUP(C348,'Inputs and Outputs'!B$24:C$33,2,TRUE)</f>
        <v>6</v>
      </c>
      <c r="E348" s="42">
        <f t="shared" ca="1" si="46"/>
        <v>0.30067052889394874</v>
      </c>
      <c r="F348" s="42">
        <f ca="1">ROUND(_xlfn.NORM.INV(E348,'Inputs and Outputs'!C$15,'Inputs and Outputs'!C$16),0)</f>
        <v>98</v>
      </c>
      <c r="G348" s="42">
        <v>103</v>
      </c>
      <c r="H348" s="42">
        <f t="shared" ca="1" si="47"/>
        <v>98</v>
      </c>
      <c r="I348" s="42">
        <f ca="1">IF(H348&gt;'Inputs and Outputs'!C$7,H348-'Inputs and Outputs'!C$7,0)</f>
        <v>0</v>
      </c>
      <c r="J348" s="43">
        <f ca="1">(H348*'Inputs and Outputs'!C$8)-(I348*'Inputs and Outputs'!C$9)</f>
        <v>3920</v>
      </c>
      <c r="M348" s="44">
        <v>347</v>
      </c>
      <c r="N348" s="42" t="s">
        <v>26</v>
      </c>
      <c r="O348" s="42">
        <f t="shared" ca="1" si="48"/>
        <v>0.84643984821215257</v>
      </c>
      <c r="P348" s="42">
        <f ca="1">VLOOKUP(O348,'Inputs and Outputs'!B$24:C$33,2)</f>
        <v>4</v>
      </c>
      <c r="Q348" s="42">
        <f t="shared" ca="1" si="49"/>
        <v>8.8013263284573151E-2</v>
      </c>
      <c r="R348" s="42">
        <f ca="1">ROUND(_xlfn.NORM.INV(Q348,'Inputs and Outputs'!C$17,'Inputs and Outputs'!C$18),0)</f>
        <v>96</v>
      </c>
      <c r="S348" s="42">
        <v>103</v>
      </c>
      <c r="T348" s="42">
        <f t="shared" ca="1" si="50"/>
        <v>96</v>
      </c>
      <c r="U348" s="42">
        <f ca="1">IF(T348&gt;'Inputs and Outputs'!C$7,T348-'Inputs and Outputs'!C$7,0)</f>
        <v>0</v>
      </c>
      <c r="V348" s="43">
        <f ca="1">(T348*'Inputs and Outputs'!C$8)-(U348*'Inputs and Outputs'!C$9)</f>
        <v>3840</v>
      </c>
      <c r="Y348" s="44">
        <v>347</v>
      </c>
      <c r="Z348" s="42" t="s">
        <v>29</v>
      </c>
      <c r="AA348" s="42">
        <f t="shared" ca="1" si="51"/>
        <v>0.68908016312877574</v>
      </c>
      <c r="AB348" s="42">
        <f ca="1">VLOOKUP(AA348,'Inputs and Outputs'!B$24:C$33,2,TRUE)</f>
        <v>3</v>
      </c>
      <c r="AC348" s="42">
        <f t="shared" ca="1" si="52"/>
        <v>0.71198719105697539</v>
      </c>
      <c r="AD348" s="42">
        <f ca="1">ROUND(_xlfn.NORM.INV(AC348,'Inputs and Outputs'!C$19,'Inputs and Outputs'!C$20),0)</f>
        <v>108</v>
      </c>
      <c r="AE348" s="42">
        <v>103</v>
      </c>
      <c r="AF348" s="42">
        <f t="shared" ca="1" si="53"/>
        <v>103</v>
      </c>
      <c r="AG348" s="42">
        <f ca="1">IF(AF348&gt;'Inputs and Outputs'!C$7,AF348-'Inputs and Outputs'!C$7,0)</f>
        <v>3</v>
      </c>
      <c r="AH348" s="43">
        <f ca="1">(AF348*'Inputs and Outputs'!C$8)-(AG348*'Inputs and Outputs'!C$10)</f>
        <v>3520</v>
      </c>
    </row>
    <row r="349" spans="1:34" x14ac:dyDescent="0.35">
      <c r="A349" s="44">
        <v>348</v>
      </c>
      <c r="B349" s="42" t="s">
        <v>24</v>
      </c>
      <c r="C349" s="42">
        <f t="shared" ca="1" si="45"/>
        <v>0.30183796978146982</v>
      </c>
      <c r="D349" s="42">
        <f ca="1">VLOOKUP(C349,'Inputs and Outputs'!B$24:C$33,2,TRUE)</f>
        <v>1</v>
      </c>
      <c r="E349" s="42">
        <f t="shared" ca="1" si="46"/>
        <v>0.41345979666515165</v>
      </c>
      <c r="F349" s="42">
        <f ca="1">ROUND(_xlfn.NORM.INV(E349,'Inputs and Outputs'!C$15,'Inputs and Outputs'!C$16),0)</f>
        <v>100</v>
      </c>
      <c r="G349" s="42">
        <v>103</v>
      </c>
      <c r="H349" s="42">
        <f t="shared" ca="1" si="47"/>
        <v>100</v>
      </c>
      <c r="I349" s="42">
        <f ca="1">IF(H349&gt;'Inputs and Outputs'!C$7,H349-'Inputs and Outputs'!C$7,0)</f>
        <v>0</v>
      </c>
      <c r="J349" s="43">
        <f ca="1">(H349*'Inputs and Outputs'!C$8)-(I349*'Inputs and Outputs'!C$9)</f>
        <v>4000</v>
      </c>
      <c r="M349" s="44">
        <v>348</v>
      </c>
      <c r="N349" s="42" t="s">
        <v>26</v>
      </c>
      <c r="O349" s="42">
        <f t="shared" ca="1" si="48"/>
        <v>0.21504195381376878</v>
      </c>
      <c r="P349" s="42">
        <f ca="1">VLOOKUP(O349,'Inputs and Outputs'!B$24:C$33,2)</f>
        <v>1</v>
      </c>
      <c r="Q349" s="42">
        <f t="shared" ca="1" si="49"/>
        <v>0.17124677334504823</v>
      </c>
      <c r="R349" s="42">
        <f ca="1">ROUND(_xlfn.NORM.INV(Q349,'Inputs and Outputs'!C$17,'Inputs and Outputs'!C$18),0)</f>
        <v>98</v>
      </c>
      <c r="S349" s="42">
        <v>103</v>
      </c>
      <c r="T349" s="42">
        <f t="shared" ca="1" si="50"/>
        <v>98</v>
      </c>
      <c r="U349" s="42">
        <f ca="1">IF(T349&gt;'Inputs and Outputs'!C$7,T349-'Inputs and Outputs'!C$7,0)</f>
        <v>0</v>
      </c>
      <c r="V349" s="43">
        <f ca="1">(T349*'Inputs and Outputs'!C$8)-(U349*'Inputs and Outputs'!C$9)</f>
        <v>3920</v>
      </c>
      <c r="Y349" s="44">
        <v>348</v>
      </c>
      <c r="Z349" s="42" t="s">
        <v>29</v>
      </c>
      <c r="AA349" s="42">
        <f t="shared" ca="1" si="51"/>
        <v>0.68661527240795883</v>
      </c>
      <c r="AB349" s="42">
        <f ca="1">VLOOKUP(AA349,'Inputs and Outputs'!B$24:C$33,2,TRUE)</f>
        <v>3</v>
      </c>
      <c r="AC349" s="42">
        <f t="shared" ca="1" si="52"/>
        <v>0.43791188168785289</v>
      </c>
      <c r="AD349" s="42">
        <f ca="1">ROUND(_xlfn.NORM.INV(AC349,'Inputs and Outputs'!C$19,'Inputs and Outputs'!C$20),0)</f>
        <v>104</v>
      </c>
      <c r="AE349" s="42">
        <v>103</v>
      </c>
      <c r="AF349" s="42">
        <f t="shared" ca="1" si="53"/>
        <v>103</v>
      </c>
      <c r="AG349" s="42">
        <f ca="1">IF(AF349&gt;'Inputs and Outputs'!C$7,AF349-'Inputs and Outputs'!C$7,0)</f>
        <v>3</v>
      </c>
      <c r="AH349" s="43">
        <f ca="1">(AF349*'Inputs and Outputs'!C$8)-(AG349*'Inputs and Outputs'!C$10)</f>
        <v>3520</v>
      </c>
    </row>
    <row r="350" spans="1:34" x14ac:dyDescent="0.35">
      <c r="A350" s="44">
        <v>349</v>
      </c>
      <c r="B350" s="42" t="s">
        <v>24</v>
      </c>
      <c r="C350" s="42">
        <f t="shared" ca="1" si="45"/>
        <v>0.69110502447680611</v>
      </c>
      <c r="D350" s="42">
        <f ca="1">VLOOKUP(C350,'Inputs and Outputs'!B$24:C$33,2,TRUE)</f>
        <v>3</v>
      </c>
      <c r="E350" s="42">
        <f t="shared" ca="1" si="46"/>
        <v>0.72738081559091028</v>
      </c>
      <c r="F350" s="42">
        <f ca="1">ROUND(_xlfn.NORM.INV(E350,'Inputs and Outputs'!C$15,'Inputs and Outputs'!C$16),0)</f>
        <v>105</v>
      </c>
      <c r="G350" s="42">
        <v>103</v>
      </c>
      <c r="H350" s="42">
        <f t="shared" ca="1" si="47"/>
        <v>103</v>
      </c>
      <c r="I350" s="42">
        <f ca="1">IF(H350&gt;'Inputs and Outputs'!C$7,H350-'Inputs and Outputs'!C$7,0)</f>
        <v>3</v>
      </c>
      <c r="J350" s="43">
        <f ca="1">(H350*'Inputs and Outputs'!C$8)-(I350*'Inputs and Outputs'!C$9)</f>
        <v>4045</v>
      </c>
      <c r="M350" s="44">
        <v>349</v>
      </c>
      <c r="N350" s="42" t="s">
        <v>26</v>
      </c>
      <c r="O350" s="42">
        <f t="shared" ca="1" si="48"/>
        <v>8.2512910327794509E-2</v>
      </c>
      <c r="P350" s="42">
        <f ca="1">VLOOKUP(O350,'Inputs and Outputs'!B$24:C$33,2)</f>
        <v>0</v>
      </c>
      <c r="Q350" s="42">
        <f t="shared" ca="1" si="49"/>
        <v>0.99638447789894713</v>
      </c>
      <c r="R350" s="42">
        <f ca="1">ROUND(_xlfn.NORM.INV(Q350,'Inputs and Outputs'!C$17,'Inputs and Outputs'!C$18),0)</f>
        <v>116</v>
      </c>
      <c r="S350" s="42">
        <v>103</v>
      </c>
      <c r="T350" s="42">
        <f t="shared" ca="1" si="50"/>
        <v>103</v>
      </c>
      <c r="U350" s="42">
        <f ca="1">IF(T350&gt;'Inputs and Outputs'!C$7,T350-'Inputs and Outputs'!C$7,0)</f>
        <v>3</v>
      </c>
      <c r="V350" s="43">
        <f ca="1">(T350*'Inputs and Outputs'!C$8)-(U350*'Inputs and Outputs'!C$9)</f>
        <v>4045</v>
      </c>
      <c r="Y350" s="44">
        <v>349</v>
      </c>
      <c r="Z350" s="42" t="s">
        <v>29</v>
      </c>
      <c r="AA350" s="42">
        <f t="shared" ca="1" si="51"/>
        <v>0.80208249313164759</v>
      </c>
      <c r="AB350" s="42">
        <f ca="1">VLOOKUP(AA350,'Inputs and Outputs'!B$24:C$33,2,TRUE)</f>
        <v>4</v>
      </c>
      <c r="AC350" s="42">
        <f t="shared" ca="1" si="52"/>
        <v>0.39728233161089899</v>
      </c>
      <c r="AD350" s="42">
        <f ca="1">ROUND(_xlfn.NORM.INV(AC350,'Inputs and Outputs'!C$19,'Inputs and Outputs'!C$20),0)</f>
        <v>104</v>
      </c>
      <c r="AE350" s="42">
        <v>103</v>
      </c>
      <c r="AF350" s="42">
        <f t="shared" ca="1" si="53"/>
        <v>103</v>
      </c>
      <c r="AG350" s="42">
        <f ca="1">IF(AF350&gt;'Inputs and Outputs'!C$7,AF350-'Inputs and Outputs'!C$7,0)</f>
        <v>3</v>
      </c>
      <c r="AH350" s="43">
        <f ca="1">(AF350*'Inputs and Outputs'!C$8)-(AG350*'Inputs and Outputs'!C$10)</f>
        <v>3520</v>
      </c>
    </row>
    <row r="351" spans="1:34" x14ac:dyDescent="0.35">
      <c r="A351" s="44">
        <v>350</v>
      </c>
      <c r="B351" s="42" t="s">
        <v>24</v>
      </c>
      <c r="C351" s="42">
        <f t="shared" ca="1" si="45"/>
        <v>3.3323398034356022E-2</v>
      </c>
      <c r="D351" s="42">
        <f ca="1">VLOOKUP(C351,'Inputs and Outputs'!B$24:C$33,2,TRUE)</f>
        <v>0</v>
      </c>
      <c r="E351" s="42">
        <f t="shared" ca="1" si="46"/>
        <v>0.93363191156388603</v>
      </c>
      <c r="F351" s="42">
        <f ca="1">ROUND(_xlfn.NORM.INV(E351,'Inputs and Outputs'!C$15,'Inputs and Outputs'!C$16),0)</f>
        <v>110</v>
      </c>
      <c r="G351" s="42">
        <v>103</v>
      </c>
      <c r="H351" s="42">
        <f t="shared" ca="1" si="47"/>
        <v>103</v>
      </c>
      <c r="I351" s="42">
        <f ca="1">IF(H351&gt;'Inputs and Outputs'!C$7,H351-'Inputs and Outputs'!C$7,0)</f>
        <v>3</v>
      </c>
      <c r="J351" s="43">
        <f ca="1">(H351*'Inputs and Outputs'!C$8)-(I351*'Inputs and Outputs'!C$9)</f>
        <v>4045</v>
      </c>
      <c r="M351" s="44">
        <v>350</v>
      </c>
      <c r="N351" s="42" t="s">
        <v>26</v>
      </c>
      <c r="O351" s="42">
        <f t="shared" ca="1" si="48"/>
        <v>0.53552695284802965</v>
      </c>
      <c r="P351" s="42">
        <f ca="1">VLOOKUP(O351,'Inputs and Outputs'!B$24:C$33,2)</f>
        <v>2</v>
      </c>
      <c r="Q351" s="42">
        <f t="shared" ca="1" si="49"/>
        <v>0.65991866999832716</v>
      </c>
      <c r="R351" s="42">
        <f ca="1">ROUND(_xlfn.NORM.INV(Q351,'Inputs and Outputs'!C$17,'Inputs and Outputs'!C$18),0)</f>
        <v>105</v>
      </c>
      <c r="S351" s="42">
        <v>103</v>
      </c>
      <c r="T351" s="42">
        <f t="shared" ca="1" si="50"/>
        <v>103</v>
      </c>
      <c r="U351" s="42">
        <f ca="1">IF(T351&gt;'Inputs and Outputs'!C$7,T351-'Inputs and Outputs'!C$7,0)</f>
        <v>3</v>
      </c>
      <c r="V351" s="43">
        <f ca="1">(T351*'Inputs and Outputs'!C$8)-(U351*'Inputs and Outputs'!C$9)</f>
        <v>4045</v>
      </c>
      <c r="Y351" s="44">
        <v>350</v>
      </c>
      <c r="Z351" s="42" t="s">
        <v>29</v>
      </c>
      <c r="AA351" s="42">
        <f t="shared" ca="1" si="51"/>
        <v>0.79721354213435125</v>
      </c>
      <c r="AB351" s="42">
        <f ca="1">VLOOKUP(AA351,'Inputs and Outputs'!B$24:C$33,2,TRUE)</f>
        <v>4</v>
      </c>
      <c r="AC351" s="42">
        <f t="shared" ca="1" si="52"/>
        <v>0.16086120966915662</v>
      </c>
      <c r="AD351" s="42">
        <f ca="1">ROUND(_xlfn.NORM.INV(AC351,'Inputs and Outputs'!C$19,'Inputs and Outputs'!C$20),0)</f>
        <v>100</v>
      </c>
      <c r="AE351" s="42">
        <v>103</v>
      </c>
      <c r="AF351" s="42">
        <f t="shared" ca="1" si="53"/>
        <v>100</v>
      </c>
      <c r="AG351" s="42">
        <f ca="1">IF(AF351&gt;'Inputs and Outputs'!C$7,AF351-'Inputs and Outputs'!C$7,0)</f>
        <v>0</v>
      </c>
      <c r="AH351" s="43">
        <f ca="1">(AF351*'Inputs and Outputs'!C$8)-(AG351*'Inputs and Outputs'!C$10)</f>
        <v>4000</v>
      </c>
    </row>
    <row r="352" spans="1:34" x14ac:dyDescent="0.35">
      <c r="A352" s="44">
        <v>351</v>
      </c>
      <c r="B352" s="42" t="s">
        <v>24</v>
      </c>
      <c r="C352" s="42">
        <f t="shared" ca="1" si="45"/>
        <v>0.11406806981727324</v>
      </c>
      <c r="D352" s="42">
        <f ca="1">VLOOKUP(C352,'Inputs and Outputs'!B$24:C$33,2,TRUE)</f>
        <v>0</v>
      </c>
      <c r="E352" s="42">
        <f t="shared" ca="1" si="46"/>
        <v>0.14135084374692652</v>
      </c>
      <c r="F352" s="42">
        <f ca="1">ROUND(_xlfn.NORM.INV(E352,'Inputs and Outputs'!C$15,'Inputs and Outputs'!C$16),0)</f>
        <v>95</v>
      </c>
      <c r="G352" s="42">
        <v>103</v>
      </c>
      <c r="H352" s="42">
        <f t="shared" ca="1" si="47"/>
        <v>95</v>
      </c>
      <c r="I352" s="42">
        <f ca="1">IF(H352&gt;'Inputs and Outputs'!C$7,H352-'Inputs and Outputs'!C$7,0)</f>
        <v>0</v>
      </c>
      <c r="J352" s="43">
        <f ca="1">(H352*'Inputs and Outputs'!C$8)-(I352*'Inputs and Outputs'!C$9)</f>
        <v>3800</v>
      </c>
      <c r="M352" s="44">
        <v>351</v>
      </c>
      <c r="N352" s="42" t="s">
        <v>26</v>
      </c>
      <c r="O352" s="42">
        <f t="shared" ca="1" si="48"/>
        <v>0.32238798209562747</v>
      </c>
      <c r="P352" s="42">
        <f ca="1">VLOOKUP(O352,'Inputs and Outputs'!B$24:C$33,2)</f>
        <v>1</v>
      </c>
      <c r="Q352" s="42">
        <f t="shared" ca="1" si="49"/>
        <v>0.31243264024324791</v>
      </c>
      <c r="R352" s="42">
        <f ca="1">ROUND(_xlfn.NORM.INV(Q352,'Inputs and Outputs'!C$17,'Inputs and Outputs'!C$18),0)</f>
        <v>101</v>
      </c>
      <c r="S352" s="42">
        <v>103</v>
      </c>
      <c r="T352" s="42">
        <f t="shared" ca="1" si="50"/>
        <v>101</v>
      </c>
      <c r="U352" s="42">
        <f ca="1">IF(T352&gt;'Inputs and Outputs'!C$7,T352-'Inputs and Outputs'!C$7,0)</f>
        <v>1</v>
      </c>
      <c r="V352" s="43">
        <f ca="1">(T352*'Inputs and Outputs'!C$8)-(U352*'Inputs and Outputs'!C$9)</f>
        <v>4015</v>
      </c>
      <c r="Y352" s="44">
        <v>351</v>
      </c>
      <c r="Z352" s="42" t="s">
        <v>29</v>
      </c>
      <c r="AA352" s="42">
        <f t="shared" ca="1" si="51"/>
        <v>0.44829113144103561</v>
      </c>
      <c r="AB352" s="42">
        <f ca="1">VLOOKUP(AA352,'Inputs and Outputs'!B$24:C$33,2,TRUE)</f>
        <v>2</v>
      </c>
      <c r="AC352" s="42">
        <f t="shared" ca="1" si="52"/>
        <v>0.34820363554757094</v>
      </c>
      <c r="AD352" s="42">
        <f ca="1">ROUND(_xlfn.NORM.INV(AC352,'Inputs and Outputs'!C$19,'Inputs and Outputs'!C$20),0)</f>
        <v>103</v>
      </c>
      <c r="AE352" s="42">
        <v>103</v>
      </c>
      <c r="AF352" s="42">
        <f t="shared" ca="1" si="53"/>
        <v>103</v>
      </c>
      <c r="AG352" s="42">
        <f ca="1">IF(AF352&gt;'Inputs and Outputs'!C$7,AF352-'Inputs and Outputs'!C$7,0)</f>
        <v>3</v>
      </c>
      <c r="AH352" s="43">
        <f ca="1">(AF352*'Inputs and Outputs'!C$8)-(AG352*'Inputs and Outputs'!C$10)</f>
        <v>3520</v>
      </c>
    </row>
    <row r="353" spans="1:34" x14ac:dyDescent="0.35">
      <c r="A353" s="44">
        <v>352</v>
      </c>
      <c r="B353" s="42" t="s">
        <v>24</v>
      </c>
      <c r="C353" s="42">
        <f t="shared" ca="1" si="45"/>
        <v>0.9224750200095323</v>
      </c>
      <c r="D353" s="42">
        <f ca="1">VLOOKUP(C353,'Inputs and Outputs'!B$24:C$33,2,TRUE)</f>
        <v>5</v>
      </c>
      <c r="E353" s="42">
        <f t="shared" ca="1" si="46"/>
        <v>0.48199926012126126</v>
      </c>
      <c r="F353" s="42">
        <f ca="1">ROUND(_xlfn.NORM.INV(E353,'Inputs and Outputs'!C$15,'Inputs and Outputs'!C$16),0)</f>
        <v>101</v>
      </c>
      <c r="G353" s="42">
        <v>103</v>
      </c>
      <c r="H353" s="42">
        <f t="shared" ca="1" si="47"/>
        <v>101</v>
      </c>
      <c r="I353" s="42">
        <f ca="1">IF(H353&gt;'Inputs and Outputs'!C$7,H353-'Inputs and Outputs'!C$7,0)</f>
        <v>1</v>
      </c>
      <c r="J353" s="43">
        <f ca="1">(H353*'Inputs and Outputs'!C$8)-(I353*'Inputs and Outputs'!C$9)</f>
        <v>4015</v>
      </c>
      <c r="M353" s="44">
        <v>352</v>
      </c>
      <c r="N353" s="42" t="s">
        <v>26</v>
      </c>
      <c r="O353" s="42">
        <f t="shared" ca="1" si="48"/>
        <v>0.42400908778921553</v>
      </c>
      <c r="P353" s="42">
        <f ca="1">VLOOKUP(O353,'Inputs and Outputs'!B$24:C$33,2)</f>
        <v>2</v>
      </c>
      <c r="Q353" s="42">
        <f t="shared" ca="1" si="49"/>
        <v>0.7797625302707305</v>
      </c>
      <c r="R353" s="42">
        <f ca="1">ROUND(_xlfn.NORM.INV(Q353,'Inputs and Outputs'!C$17,'Inputs and Outputs'!C$18),0)</f>
        <v>107</v>
      </c>
      <c r="S353" s="42">
        <v>103</v>
      </c>
      <c r="T353" s="42">
        <f t="shared" ca="1" si="50"/>
        <v>103</v>
      </c>
      <c r="U353" s="42">
        <f ca="1">IF(T353&gt;'Inputs and Outputs'!C$7,T353-'Inputs and Outputs'!C$7,0)</f>
        <v>3</v>
      </c>
      <c r="V353" s="43">
        <f ca="1">(T353*'Inputs and Outputs'!C$8)-(U353*'Inputs and Outputs'!C$9)</f>
        <v>4045</v>
      </c>
      <c r="Y353" s="44">
        <v>352</v>
      </c>
      <c r="Z353" s="42" t="s">
        <v>29</v>
      </c>
      <c r="AA353" s="42">
        <f t="shared" ca="1" si="51"/>
        <v>0.4610245548574029</v>
      </c>
      <c r="AB353" s="42">
        <f ca="1">VLOOKUP(AA353,'Inputs and Outputs'!B$24:C$33,2,TRUE)</f>
        <v>2</v>
      </c>
      <c r="AC353" s="42">
        <f t="shared" ca="1" si="52"/>
        <v>0.45726486425188373</v>
      </c>
      <c r="AD353" s="42">
        <f ca="1">ROUND(_xlfn.NORM.INV(AC353,'Inputs and Outputs'!C$19,'Inputs and Outputs'!C$20),0)</f>
        <v>104</v>
      </c>
      <c r="AE353" s="42">
        <v>103</v>
      </c>
      <c r="AF353" s="42">
        <f t="shared" ca="1" si="53"/>
        <v>103</v>
      </c>
      <c r="AG353" s="42">
        <f ca="1">IF(AF353&gt;'Inputs and Outputs'!C$7,AF353-'Inputs and Outputs'!C$7,0)</f>
        <v>3</v>
      </c>
      <c r="AH353" s="43">
        <f ca="1">(AF353*'Inputs and Outputs'!C$8)-(AG353*'Inputs and Outputs'!C$10)</f>
        <v>3520</v>
      </c>
    </row>
    <row r="354" spans="1:34" x14ac:dyDescent="0.35">
      <c r="A354" s="44">
        <v>353</v>
      </c>
      <c r="B354" s="42" t="s">
        <v>24</v>
      </c>
      <c r="C354" s="42">
        <f t="shared" ca="1" si="45"/>
        <v>8.3370329161211121E-2</v>
      </c>
      <c r="D354" s="42">
        <f ca="1">VLOOKUP(C354,'Inputs and Outputs'!B$24:C$33,2,TRUE)</f>
        <v>0</v>
      </c>
      <c r="E354" s="42">
        <f t="shared" ca="1" si="46"/>
        <v>0.84103447105289009</v>
      </c>
      <c r="F354" s="42">
        <f ca="1">ROUND(_xlfn.NORM.INV(E354,'Inputs and Outputs'!C$15,'Inputs and Outputs'!C$16),0)</f>
        <v>107</v>
      </c>
      <c r="G354" s="42">
        <v>103</v>
      </c>
      <c r="H354" s="42">
        <f t="shared" ca="1" si="47"/>
        <v>103</v>
      </c>
      <c r="I354" s="42">
        <f ca="1">IF(H354&gt;'Inputs and Outputs'!C$7,H354-'Inputs and Outputs'!C$7,0)</f>
        <v>3</v>
      </c>
      <c r="J354" s="43">
        <f ca="1">(H354*'Inputs and Outputs'!C$8)-(I354*'Inputs and Outputs'!C$9)</f>
        <v>4045</v>
      </c>
      <c r="M354" s="44">
        <v>353</v>
      </c>
      <c r="N354" s="42" t="s">
        <v>26</v>
      </c>
      <c r="O354" s="42">
        <f t="shared" ca="1" si="48"/>
        <v>0.58027804569100416</v>
      </c>
      <c r="P354" s="42">
        <f ca="1">VLOOKUP(O354,'Inputs and Outputs'!B$24:C$33,2)</f>
        <v>2</v>
      </c>
      <c r="Q354" s="42">
        <f t="shared" ca="1" si="49"/>
        <v>0.51927347096037491</v>
      </c>
      <c r="R354" s="42">
        <f ca="1">ROUND(_xlfn.NORM.INV(Q354,'Inputs and Outputs'!C$17,'Inputs and Outputs'!C$18),0)</f>
        <v>103</v>
      </c>
      <c r="S354" s="42">
        <v>103</v>
      </c>
      <c r="T354" s="42">
        <f t="shared" ca="1" si="50"/>
        <v>103</v>
      </c>
      <c r="U354" s="42">
        <f ca="1">IF(T354&gt;'Inputs and Outputs'!C$7,T354-'Inputs and Outputs'!C$7,0)</f>
        <v>3</v>
      </c>
      <c r="V354" s="43">
        <f ca="1">(T354*'Inputs and Outputs'!C$8)-(U354*'Inputs and Outputs'!C$9)</f>
        <v>4045</v>
      </c>
      <c r="Y354" s="44">
        <v>353</v>
      </c>
      <c r="Z354" s="42" t="s">
        <v>29</v>
      </c>
      <c r="AA354" s="42">
        <f t="shared" ca="1" si="51"/>
        <v>0.64377227226684708</v>
      </c>
      <c r="AB354" s="42">
        <f ca="1">VLOOKUP(AA354,'Inputs and Outputs'!B$24:C$33,2,TRUE)</f>
        <v>3</v>
      </c>
      <c r="AC354" s="42">
        <f t="shared" ca="1" si="52"/>
        <v>0.82909130327954184</v>
      </c>
      <c r="AD354" s="42">
        <f ca="1">ROUND(_xlfn.NORM.INV(AC354,'Inputs and Outputs'!C$19,'Inputs and Outputs'!C$20),0)</f>
        <v>110</v>
      </c>
      <c r="AE354" s="42">
        <v>103</v>
      </c>
      <c r="AF354" s="42">
        <f t="shared" ca="1" si="53"/>
        <v>103</v>
      </c>
      <c r="AG354" s="42">
        <f ca="1">IF(AF354&gt;'Inputs and Outputs'!C$7,AF354-'Inputs and Outputs'!C$7,0)</f>
        <v>3</v>
      </c>
      <c r="AH354" s="43">
        <f ca="1">(AF354*'Inputs and Outputs'!C$8)-(AG354*'Inputs and Outputs'!C$10)</f>
        <v>3520</v>
      </c>
    </row>
    <row r="355" spans="1:34" x14ac:dyDescent="0.35">
      <c r="A355" s="44">
        <v>354</v>
      </c>
      <c r="B355" s="42" t="s">
        <v>24</v>
      </c>
      <c r="C355" s="42">
        <f t="shared" ca="1" si="45"/>
        <v>0.96895412610069653</v>
      </c>
      <c r="D355" s="42">
        <f ca="1">VLOOKUP(C355,'Inputs and Outputs'!B$24:C$33,2,TRUE)</f>
        <v>6</v>
      </c>
      <c r="E355" s="42">
        <f t="shared" ca="1" si="46"/>
        <v>0.48741940717478227</v>
      </c>
      <c r="F355" s="42">
        <f ca="1">ROUND(_xlfn.NORM.INV(E355,'Inputs and Outputs'!C$15,'Inputs and Outputs'!C$16),0)</f>
        <v>101</v>
      </c>
      <c r="G355" s="42">
        <v>103</v>
      </c>
      <c r="H355" s="42">
        <f t="shared" ca="1" si="47"/>
        <v>101</v>
      </c>
      <c r="I355" s="42">
        <f ca="1">IF(H355&gt;'Inputs and Outputs'!C$7,H355-'Inputs and Outputs'!C$7,0)</f>
        <v>1</v>
      </c>
      <c r="J355" s="43">
        <f ca="1">(H355*'Inputs and Outputs'!C$8)-(I355*'Inputs and Outputs'!C$9)</f>
        <v>4015</v>
      </c>
      <c r="M355" s="44">
        <v>354</v>
      </c>
      <c r="N355" s="42" t="s">
        <v>26</v>
      </c>
      <c r="O355" s="42">
        <f t="shared" ca="1" si="48"/>
        <v>0.4666015488790406</v>
      </c>
      <c r="P355" s="42">
        <f ca="1">VLOOKUP(O355,'Inputs and Outputs'!B$24:C$33,2)</f>
        <v>2</v>
      </c>
      <c r="Q355" s="42">
        <f t="shared" ca="1" si="49"/>
        <v>0.65970838133700271</v>
      </c>
      <c r="R355" s="42">
        <f ca="1">ROUND(_xlfn.NORM.INV(Q355,'Inputs and Outputs'!C$17,'Inputs and Outputs'!C$18),0)</f>
        <v>105</v>
      </c>
      <c r="S355" s="42">
        <v>103</v>
      </c>
      <c r="T355" s="42">
        <f t="shared" ca="1" si="50"/>
        <v>103</v>
      </c>
      <c r="U355" s="42">
        <f ca="1">IF(T355&gt;'Inputs and Outputs'!C$7,T355-'Inputs and Outputs'!C$7,0)</f>
        <v>3</v>
      </c>
      <c r="V355" s="43">
        <f ca="1">(T355*'Inputs and Outputs'!C$8)-(U355*'Inputs and Outputs'!C$9)</f>
        <v>4045</v>
      </c>
      <c r="Y355" s="44">
        <v>354</v>
      </c>
      <c r="Z355" s="42" t="s">
        <v>29</v>
      </c>
      <c r="AA355" s="42">
        <f t="shared" ca="1" si="51"/>
        <v>0.20699227809136012</v>
      </c>
      <c r="AB355" s="42">
        <f ca="1">VLOOKUP(AA355,'Inputs and Outputs'!B$24:C$33,2,TRUE)</f>
        <v>1</v>
      </c>
      <c r="AC355" s="42">
        <f t="shared" ca="1" si="52"/>
        <v>0.65505561173010329</v>
      </c>
      <c r="AD355" s="42">
        <f ca="1">ROUND(_xlfn.NORM.INV(AC355,'Inputs and Outputs'!C$19,'Inputs and Outputs'!C$20),0)</f>
        <v>107</v>
      </c>
      <c r="AE355" s="42">
        <v>103</v>
      </c>
      <c r="AF355" s="42">
        <f t="shared" ca="1" si="53"/>
        <v>103</v>
      </c>
      <c r="AG355" s="42">
        <f ca="1">IF(AF355&gt;'Inputs and Outputs'!C$7,AF355-'Inputs and Outputs'!C$7,0)</f>
        <v>3</v>
      </c>
      <c r="AH355" s="43">
        <f ca="1">(AF355*'Inputs and Outputs'!C$8)-(AG355*'Inputs and Outputs'!C$10)</f>
        <v>3520</v>
      </c>
    </row>
    <row r="356" spans="1:34" x14ac:dyDescent="0.35">
      <c r="A356" s="44">
        <v>355</v>
      </c>
      <c r="B356" s="42" t="s">
        <v>24</v>
      </c>
      <c r="C356" s="42">
        <f t="shared" ca="1" si="45"/>
        <v>0.42913940591127631</v>
      </c>
      <c r="D356" s="42">
        <f ca="1">VLOOKUP(C356,'Inputs and Outputs'!B$24:C$33,2,TRUE)</f>
        <v>2</v>
      </c>
      <c r="E356" s="42">
        <f t="shared" ca="1" si="46"/>
        <v>0.33073124087415873</v>
      </c>
      <c r="F356" s="42">
        <f ca="1">ROUND(_xlfn.NORM.INV(E356,'Inputs and Outputs'!C$15,'Inputs and Outputs'!C$16),0)</f>
        <v>98</v>
      </c>
      <c r="G356" s="42">
        <v>103</v>
      </c>
      <c r="H356" s="42">
        <f t="shared" ca="1" si="47"/>
        <v>98</v>
      </c>
      <c r="I356" s="42">
        <f ca="1">IF(H356&gt;'Inputs and Outputs'!C$7,H356-'Inputs and Outputs'!C$7,0)</f>
        <v>0</v>
      </c>
      <c r="J356" s="43">
        <f ca="1">(H356*'Inputs and Outputs'!C$8)-(I356*'Inputs and Outputs'!C$9)</f>
        <v>3920</v>
      </c>
      <c r="M356" s="44">
        <v>355</v>
      </c>
      <c r="N356" s="42" t="s">
        <v>26</v>
      </c>
      <c r="O356" s="42">
        <f t="shared" ca="1" si="48"/>
        <v>0.81533689232743378</v>
      </c>
      <c r="P356" s="42">
        <f ca="1">VLOOKUP(O356,'Inputs and Outputs'!B$24:C$33,2)</f>
        <v>4</v>
      </c>
      <c r="Q356" s="42">
        <f t="shared" ca="1" si="49"/>
        <v>0.50229364455345105</v>
      </c>
      <c r="R356" s="42">
        <f ca="1">ROUND(_xlfn.NORM.INV(Q356,'Inputs and Outputs'!C$17,'Inputs and Outputs'!C$18),0)</f>
        <v>103</v>
      </c>
      <c r="S356" s="42">
        <v>103</v>
      </c>
      <c r="T356" s="42">
        <f t="shared" ca="1" si="50"/>
        <v>103</v>
      </c>
      <c r="U356" s="42">
        <f ca="1">IF(T356&gt;'Inputs and Outputs'!C$7,T356-'Inputs and Outputs'!C$7,0)</f>
        <v>3</v>
      </c>
      <c r="V356" s="43">
        <f ca="1">(T356*'Inputs and Outputs'!C$8)-(U356*'Inputs and Outputs'!C$9)</f>
        <v>4045</v>
      </c>
      <c r="Y356" s="44">
        <v>355</v>
      </c>
      <c r="Z356" s="42" t="s">
        <v>29</v>
      </c>
      <c r="AA356" s="42">
        <f t="shared" ca="1" si="51"/>
        <v>0.10900578071239275</v>
      </c>
      <c r="AB356" s="42">
        <f ca="1">VLOOKUP(AA356,'Inputs and Outputs'!B$24:C$33,2,TRUE)</f>
        <v>0</v>
      </c>
      <c r="AC356" s="42">
        <f t="shared" ca="1" si="52"/>
        <v>0.39560959213360114</v>
      </c>
      <c r="AD356" s="42">
        <f ca="1">ROUND(_xlfn.NORM.INV(AC356,'Inputs and Outputs'!C$19,'Inputs and Outputs'!C$20),0)</f>
        <v>104</v>
      </c>
      <c r="AE356" s="42">
        <v>103</v>
      </c>
      <c r="AF356" s="42">
        <f t="shared" ca="1" si="53"/>
        <v>103</v>
      </c>
      <c r="AG356" s="42">
        <f ca="1">IF(AF356&gt;'Inputs and Outputs'!C$7,AF356-'Inputs and Outputs'!C$7,0)</f>
        <v>3</v>
      </c>
      <c r="AH356" s="43">
        <f ca="1">(AF356*'Inputs and Outputs'!C$8)-(AG356*'Inputs and Outputs'!C$10)</f>
        <v>3520</v>
      </c>
    </row>
    <row r="357" spans="1:34" x14ac:dyDescent="0.35">
      <c r="A357" s="44">
        <v>356</v>
      </c>
      <c r="B357" s="42" t="s">
        <v>24</v>
      </c>
      <c r="C357" s="42">
        <f t="shared" ca="1" si="45"/>
        <v>0.5720786925198722</v>
      </c>
      <c r="D357" s="42">
        <f ca="1">VLOOKUP(C357,'Inputs and Outputs'!B$24:C$33,2,TRUE)</f>
        <v>2</v>
      </c>
      <c r="E357" s="42">
        <f t="shared" ca="1" si="46"/>
        <v>9.8577759968603629E-2</v>
      </c>
      <c r="F357" s="42">
        <f ca="1">ROUND(_xlfn.NORM.INV(E357,'Inputs and Outputs'!C$15,'Inputs and Outputs'!C$16),0)</f>
        <v>93</v>
      </c>
      <c r="G357" s="42">
        <v>103</v>
      </c>
      <c r="H357" s="42">
        <f t="shared" ca="1" si="47"/>
        <v>93</v>
      </c>
      <c r="I357" s="42">
        <f ca="1">IF(H357&gt;'Inputs and Outputs'!C$7,H357-'Inputs and Outputs'!C$7,0)</f>
        <v>0</v>
      </c>
      <c r="J357" s="43">
        <f ca="1">(H357*'Inputs and Outputs'!C$8)-(I357*'Inputs and Outputs'!C$9)</f>
        <v>3720</v>
      </c>
      <c r="M357" s="44">
        <v>356</v>
      </c>
      <c r="N357" s="42" t="s">
        <v>26</v>
      </c>
      <c r="O357" s="42">
        <f t="shared" ca="1" si="48"/>
        <v>0.59970294042823269</v>
      </c>
      <c r="P357" s="42">
        <f ca="1">VLOOKUP(O357,'Inputs and Outputs'!B$24:C$33,2)</f>
        <v>2</v>
      </c>
      <c r="Q357" s="42">
        <f t="shared" ca="1" si="49"/>
        <v>0.33871988218606297</v>
      </c>
      <c r="R357" s="42">
        <f ca="1">ROUND(_xlfn.NORM.INV(Q357,'Inputs and Outputs'!C$17,'Inputs and Outputs'!C$18),0)</f>
        <v>101</v>
      </c>
      <c r="S357" s="42">
        <v>103</v>
      </c>
      <c r="T357" s="42">
        <f t="shared" ca="1" si="50"/>
        <v>101</v>
      </c>
      <c r="U357" s="42">
        <f ca="1">IF(T357&gt;'Inputs and Outputs'!C$7,T357-'Inputs and Outputs'!C$7,0)</f>
        <v>1</v>
      </c>
      <c r="V357" s="43">
        <f ca="1">(T357*'Inputs and Outputs'!C$8)-(U357*'Inputs and Outputs'!C$9)</f>
        <v>4015</v>
      </c>
      <c r="Y357" s="44">
        <v>356</v>
      </c>
      <c r="Z357" s="42" t="s">
        <v>29</v>
      </c>
      <c r="AA357" s="42">
        <f t="shared" ca="1" si="51"/>
        <v>0.39379457644061022</v>
      </c>
      <c r="AB357" s="42">
        <f ca="1">VLOOKUP(AA357,'Inputs and Outputs'!B$24:C$33,2,TRUE)</f>
        <v>1</v>
      </c>
      <c r="AC357" s="42">
        <f t="shared" ca="1" si="52"/>
        <v>0.98138483078138605</v>
      </c>
      <c r="AD357" s="42">
        <f ca="1">ROUND(_xlfn.NORM.INV(AC357,'Inputs and Outputs'!C$19,'Inputs and Outputs'!C$20),0)</f>
        <v>115</v>
      </c>
      <c r="AE357" s="42">
        <v>103</v>
      </c>
      <c r="AF357" s="42">
        <f t="shared" ca="1" si="53"/>
        <v>103</v>
      </c>
      <c r="AG357" s="42">
        <f ca="1">IF(AF357&gt;'Inputs and Outputs'!C$7,AF357-'Inputs and Outputs'!C$7,0)</f>
        <v>3</v>
      </c>
      <c r="AH357" s="43">
        <f ca="1">(AF357*'Inputs and Outputs'!C$8)-(AG357*'Inputs and Outputs'!C$10)</f>
        <v>3520</v>
      </c>
    </row>
    <row r="358" spans="1:34" x14ac:dyDescent="0.35">
      <c r="A358" s="44">
        <v>357</v>
      </c>
      <c r="B358" s="42" t="s">
        <v>24</v>
      </c>
      <c r="C358" s="42">
        <f t="shared" ca="1" si="45"/>
        <v>0.47732846485037317</v>
      </c>
      <c r="D358" s="42">
        <f ca="1">VLOOKUP(C358,'Inputs and Outputs'!B$24:C$33,2,TRUE)</f>
        <v>2</v>
      </c>
      <c r="E358" s="42">
        <f t="shared" ca="1" si="46"/>
        <v>0.37653222475254455</v>
      </c>
      <c r="F358" s="42">
        <f ca="1">ROUND(_xlfn.NORM.INV(E358,'Inputs and Outputs'!C$15,'Inputs and Outputs'!C$16),0)</f>
        <v>99</v>
      </c>
      <c r="G358" s="42">
        <v>103</v>
      </c>
      <c r="H358" s="42">
        <f t="shared" ca="1" si="47"/>
        <v>99</v>
      </c>
      <c r="I358" s="42">
        <f ca="1">IF(H358&gt;'Inputs and Outputs'!C$7,H358-'Inputs and Outputs'!C$7,0)</f>
        <v>0</v>
      </c>
      <c r="J358" s="43">
        <f ca="1">(H358*'Inputs and Outputs'!C$8)-(I358*'Inputs and Outputs'!C$9)</f>
        <v>3960</v>
      </c>
      <c r="M358" s="44">
        <v>357</v>
      </c>
      <c r="N358" s="42" t="s">
        <v>26</v>
      </c>
      <c r="O358" s="42">
        <f t="shared" ca="1" si="48"/>
        <v>0.83084920267091988</v>
      </c>
      <c r="P358" s="42">
        <f ca="1">VLOOKUP(O358,'Inputs and Outputs'!B$24:C$33,2)</f>
        <v>4</v>
      </c>
      <c r="Q358" s="42">
        <f t="shared" ca="1" si="49"/>
        <v>0.34800950429413979</v>
      </c>
      <c r="R358" s="42">
        <f ca="1">ROUND(_xlfn.NORM.INV(Q358,'Inputs and Outputs'!C$17,'Inputs and Outputs'!C$18),0)</f>
        <v>101</v>
      </c>
      <c r="S358" s="42">
        <v>103</v>
      </c>
      <c r="T358" s="42">
        <f t="shared" ca="1" si="50"/>
        <v>101</v>
      </c>
      <c r="U358" s="42">
        <f ca="1">IF(T358&gt;'Inputs and Outputs'!C$7,T358-'Inputs and Outputs'!C$7,0)</f>
        <v>1</v>
      </c>
      <c r="V358" s="43">
        <f ca="1">(T358*'Inputs and Outputs'!C$8)-(U358*'Inputs and Outputs'!C$9)</f>
        <v>4015</v>
      </c>
      <c r="Y358" s="44">
        <v>357</v>
      </c>
      <c r="Z358" s="42" t="s">
        <v>29</v>
      </c>
      <c r="AA358" s="42">
        <f t="shared" ca="1" si="51"/>
        <v>0.44022433403656547</v>
      </c>
      <c r="AB358" s="42">
        <f ca="1">VLOOKUP(AA358,'Inputs and Outputs'!B$24:C$33,2,TRUE)</f>
        <v>2</v>
      </c>
      <c r="AC358" s="42">
        <f t="shared" ca="1" si="52"/>
        <v>0.83462366784808562</v>
      </c>
      <c r="AD358" s="42">
        <f ca="1">ROUND(_xlfn.NORM.INV(AC358,'Inputs and Outputs'!C$19,'Inputs and Outputs'!C$20),0)</f>
        <v>110</v>
      </c>
      <c r="AE358" s="42">
        <v>103</v>
      </c>
      <c r="AF358" s="42">
        <f t="shared" ca="1" si="53"/>
        <v>103</v>
      </c>
      <c r="AG358" s="42">
        <f ca="1">IF(AF358&gt;'Inputs and Outputs'!C$7,AF358-'Inputs and Outputs'!C$7,0)</f>
        <v>3</v>
      </c>
      <c r="AH358" s="43">
        <f ca="1">(AF358*'Inputs and Outputs'!C$8)-(AG358*'Inputs and Outputs'!C$10)</f>
        <v>3520</v>
      </c>
    </row>
    <row r="359" spans="1:34" x14ac:dyDescent="0.35">
      <c r="A359" s="44">
        <v>358</v>
      </c>
      <c r="B359" s="42" t="s">
        <v>24</v>
      </c>
      <c r="C359" s="42">
        <f t="shared" ca="1" si="45"/>
        <v>0.53679836839500983</v>
      </c>
      <c r="D359" s="42">
        <f ca="1">VLOOKUP(C359,'Inputs and Outputs'!B$24:C$33,2,TRUE)</f>
        <v>2</v>
      </c>
      <c r="E359" s="42">
        <f t="shared" ca="1" si="46"/>
        <v>0.41716290993835969</v>
      </c>
      <c r="F359" s="42">
        <f ca="1">ROUND(_xlfn.NORM.INV(E359,'Inputs and Outputs'!C$15,'Inputs and Outputs'!C$16),0)</f>
        <v>100</v>
      </c>
      <c r="G359" s="42">
        <v>103</v>
      </c>
      <c r="H359" s="42">
        <f t="shared" ca="1" si="47"/>
        <v>100</v>
      </c>
      <c r="I359" s="42">
        <f ca="1">IF(H359&gt;'Inputs and Outputs'!C$7,H359-'Inputs and Outputs'!C$7,0)</f>
        <v>0</v>
      </c>
      <c r="J359" s="43">
        <f ca="1">(H359*'Inputs and Outputs'!C$8)-(I359*'Inputs and Outputs'!C$9)</f>
        <v>4000</v>
      </c>
      <c r="M359" s="44">
        <v>358</v>
      </c>
      <c r="N359" s="42" t="s">
        <v>26</v>
      </c>
      <c r="O359" s="42">
        <f t="shared" ca="1" si="48"/>
        <v>0.32301140995957578</v>
      </c>
      <c r="P359" s="42">
        <f ca="1">VLOOKUP(O359,'Inputs and Outputs'!B$24:C$33,2)</f>
        <v>1</v>
      </c>
      <c r="Q359" s="42">
        <f t="shared" ca="1" si="49"/>
        <v>0.84864166716459755</v>
      </c>
      <c r="R359" s="42">
        <f ca="1">ROUND(_xlfn.NORM.INV(Q359,'Inputs and Outputs'!C$17,'Inputs and Outputs'!C$18),0)</f>
        <v>108</v>
      </c>
      <c r="S359" s="42">
        <v>103</v>
      </c>
      <c r="T359" s="42">
        <f t="shared" ca="1" si="50"/>
        <v>103</v>
      </c>
      <c r="U359" s="42">
        <f ca="1">IF(T359&gt;'Inputs and Outputs'!C$7,T359-'Inputs and Outputs'!C$7,0)</f>
        <v>3</v>
      </c>
      <c r="V359" s="43">
        <f ca="1">(T359*'Inputs and Outputs'!C$8)-(U359*'Inputs and Outputs'!C$9)</f>
        <v>4045</v>
      </c>
      <c r="Y359" s="44">
        <v>358</v>
      </c>
      <c r="Z359" s="42" t="s">
        <v>29</v>
      </c>
      <c r="AA359" s="42">
        <f t="shared" ca="1" si="51"/>
        <v>0.43739399478196594</v>
      </c>
      <c r="AB359" s="42">
        <f ca="1">VLOOKUP(AA359,'Inputs and Outputs'!B$24:C$33,2,TRUE)</f>
        <v>2</v>
      </c>
      <c r="AC359" s="42">
        <f t="shared" ca="1" si="52"/>
        <v>0.5364937426217562</v>
      </c>
      <c r="AD359" s="42">
        <f ca="1">ROUND(_xlfn.NORM.INV(AC359,'Inputs and Outputs'!C$19,'Inputs and Outputs'!C$20),0)</f>
        <v>105</v>
      </c>
      <c r="AE359" s="42">
        <v>103</v>
      </c>
      <c r="AF359" s="42">
        <f t="shared" ca="1" si="53"/>
        <v>103</v>
      </c>
      <c r="AG359" s="42">
        <f ca="1">IF(AF359&gt;'Inputs and Outputs'!C$7,AF359-'Inputs and Outputs'!C$7,0)</f>
        <v>3</v>
      </c>
      <c r="AH359" s="43">
        <f ca="1">(AF359*'Inputs and Outputs'!C$8)-(AG359*'Inputs and Outputs'!C$10)</f>
        <v>3520</v>
      </c>
    </row>
    <row r="360" spans="1:34" x14ac:dyDescent="0.35">
      <c r="A360" s="44">
        <v>359</v>
      </c>
      <c r="B360" s="42" t="s">
        <v>24</v>
      </c>
      <c r="C360" s="42">
        <f t="shared" ca="1" si="45"/>
        <v>0.92928310354115917</v>
      </c>
      <c r="D360" s="42">
        <f ca="1">VLOOKUP(C360,'Inputs and Outputs'!B$24:C$33,2,TRUE)</f>
        <v>5</v>
      </c>
      <c r="E360" s="42">
        <f t="shared" ca="1" si="46"/>
        <v>0.63073040087016707</v>
      </c>
      <c r="F360" s="42">
        <f ca="1">ROUND(_xlfn.NORM.INV(E360,'Inputs and Outputs'!C$15,'Inputs and Outputs'!C$16),0)</f>
        <v>103</v>
      </c>
      <c r="G360" s="42">
        <v>103</v>
      </c>
      <c r="H360" s="42">
        <f t="shared" ca="1" si="47"/>
        <v>103</v>
      </c>
      <c r="I360" s="42">
        <f ca="1">IF(H360&gt;'Inputs and Outputs'!C$7,H360-'Inputs and Outputs'!C$7,0)</f>
        <v>3</v>
      </c>
      <c r="J360" s="43">
        <f ca="1">(H360*'Inputs and Outputs'!C$8)-(I360*'Inputs and Outputs'!C$9)</f>
        <v>4045</v>
      </c>
      <c r="M360" s="44">
        <v>359</v>
      </c>
      <c r="N360" s="42" t="s">
        <v>26</v>
      </c>
      <c r="O360" s="42">
        <f t="shared" ca="1" si="48"/>
        <v>0.44575255898771904</v>
      </c>
      <c r="P360" s="42">
        <f ca="1">VLOOKUP(O360,'Inputs and Outputs'!B$24:C$33,2)</f>
        <v>2</v>
      </c>
      <c r="Q360" s="42">
        <f t="shared" ca="1" si="49"/>
        <v>0.62583037815307008</v>
      </c>
      <c r="R360" s="42">
        <f ca="1">ROUND(_xlfn.NORM.INV(Q360,'Inputs and Outputs'!C$17,'Inputs and Outputs'!C$18),0)</f>
        <v>105</v>
      </c>
      <c r="S360" s="42">
        <v>103</v>
      </c>
      <c r="T360" s="42">
        <f t="shared" ca="1" si="50"/>
        <v>103</v>
      </c>
      <c r="U360" s="42">
        <f ca="1">IF(T360&gt;'Inputs and Outputs'!C$7,T360-'Inputs and Outputs'!C$7,0)</f>
        <v>3</v>
      </c>
      <c r="V360" s="43">
        <f ca="1">(T360*'Inputs and Outputs'!C$8)-(U360*'Inputs and Outputs'!C$9)</f>
        <v>4045</v>
      </c>
      <c r="Y360" s="44">
        <v>359</v>
      </c>
      <c r="Z360" s="42" t="s">
        <v>29</v>
      </c>
      <c r="AA360" s="42">
        <f t="shared" ca="1" si="51"/>
        <v>1.3747667767466609E-2</v>
      </c>
      <c r="AB360" s="42">
        <f ca="1">VLOOKUP(AA360,'Inputs and Outputs'!B$24:C$33,2,TRUE)</f>
        <v>0</v>
      </c>
      <c r="AC360" s="42">
        <f t="shared" ca="1" si="52"/>
        <v>0.34784828148086677</v>
      </c>
      <c r="AD360" s="42">
        <f ca="1">ROUND(_xlfn.NORM.INV(AC360,'Inputs and Outputs'!C$19,'Inputs and Outputs'!C$20),0)</f>
        <v>103</v>
      </c>
      <c r="AE360" s="42">
        <v>103</v>
      </c>
      <c r="AF360" s="42">
        <f t="shared" ca="1" si="53"/>
        <v>103</v>
      </c>
      <c r="AG360" s="42">
        <f ca="1">IF(AF360&gt;'Inputs and Outputs'!C$7,AF360-'Inputs and Outputs'!C$7,0)</f>
        <v>3</v>
      </c>
      <c r="AH360" s="43">
        <f ca="1">(AF360*'Inputs and Outputs'!C$8)-(AG360*'Inputs and Outputs'!C$10)</f>
        <v>3520</v>
      </c>
    </row>
    <row r="361" spans="1:34" x14ac:dyDescent="0.35">
      <c r="A361" s="44">
        <v>360</v>
      </c>
      <c r="B361" s="42" t="s">
        <v>24</v>
      </c>
      <c r="C361" s="42">
        <f t="shared" ca="1" si="45"/>
        <v>0.80701148913689169</v>
      </c>
      <c r="D361" s="42">
        <f ca="1">VLOOKUP(C361,'Inputs and Outputs'!B$24:C$33,2,TRUE)</f>
        <v>4</v>
      </c>
      <c r="E361" s="42">
        <f t="shared" ca="1" si="46"/>
        <v>0.60692410810147401</v>
      </c>
      <c r="F361" s="42">
        <f ca="1">ROUND(_xlfn.NORM.INV(E361,'Inputs and Outputs'!C$15,'Inputs and Outputs'!C$16),0)</f>
        <v>103</v>
      </c>
      <c r="G361" s="42">
        <v>103</v>
      </c>
      <c r="H361" s="42">
        <f t="shared" ca="1" si="47"/>
        <v>103</v>
      </c>
      <c r="I361" s="42">
        <f ca="1">IF(H361&gt;'Inputs and Outputs'!C$7,H361-'Inputs and Outputs'!C$7,0)</f>
        <v>3</v>
      </c>
      <c r="J361" s="43">
        <f ca="1">(H361*'Inputs and Outputs'!C$8)-(I361*'Inputs and Outputs'!C$9)</f>
        <v>4045</v>
      </c>
      <c r="M361" s="44">
        <v>360</v>
      </c>
      <c r="N361" s="42" t="s">
        <v>26</v>
      </c>
      <c r="O361" s="42">
        <f t="shared" ca="1" si="48"/>
        <v>1.8393237422754893E-2</v>
      </c>
      <c r="P361" s="42">
        <f ca="1">VLOOKUP(O361,'Inputs and Outputs'!B$24:C$33,2)</f>
        <v>0</v>
      </c>
      <c r="Q361" s="42">
        <f t="shared" ca="1" si="49"/>
        <v>0.75076010122514036</v>
      </c>
      <c r="R361" s="42">
        <f ca="1">ROUND(_xlfn.NORM.INV(Q361,'Inputs and Outputs'!C$17,'Inputs and Outputs'!C$18),0)</f>
        <v>106</v>
      </c>
      <c r="S361" s="42">
        <v>103</v>
      </c>
      <c r="T361" s="42">
        <f t="shared" ca="1" si="50"/>
        <v>103</v>
      </c>
      <c r="U361" s="42">
        <f ca="1">IF(T361&gt;'Inputs and Outputs'!C$7,T361-'Inputs and Outputs'!C$7,0)</f>
        <v>3</v>
      </c>
      <c r="V361" s="43">
        <f ca="1">(T361*'Inputs and Outputs'!C$8)-(U361*'Inputs and Outputs'!C$9)</f>
        <v>4045</v>
      </c>
      <c r="Y361" s="44">
        <v>360</v>
      </c>
      <c r="Z361" s="42" t="s">
        <v>29</v>
      </c>
      <c r="AA361" s="42">
        <f t="shared" ca="1" si="51"/>
        <v>0.76146886745825793</v>
      </c>
      <c r="AB361" s="42">
        <f ca="1">VLOOKUP(AA361,'Inputs and Outputs'!B$24:C$33,2,TRUE)</f>
        <v>4</v>
      </c>
      <c r="AC361" s="42">
        <f t="shared" ca="1" si="52"/>
        <v>0.77841528886320577</v>
      </c>
      <c r="AD361" s="42">
        <f ca="1">ROUND(_xlfn.NORM.INV(AC361,'Inputs and Outputs'!C$19,'Inputs and Outputs'!C$20),0)</f>
        <v>109</v>
      </c>
      <c r="AE361" s="42">
        <v>103</v>
      </c>
      <c r="AF361" s="42">
        <f t="shared" ca="1" si="53"/>
        <v>103</v>
      </c>
      <c r="AG361" s="42">
        <f ca="1">IF(AF361&gt;'Inputs and Outputs'!C$7,AF361-'Inputs and Outputs'!C$7,0)</f>
        <v>3</v>
      </c>
      <c r="AH361" s="43">
        <f ca="1">(AF361*'Inputs and Outputs'!C$8)-(AG361*'Inputs and Outputs'!C$10)</f>
        <v>3520</v>
      </c>
    </row>
    <row r="362" spans="1:34" x14ac:dyDescent="0.35">
      <c r="A362" s="44">
        <v>361</v>
      </c>
      <c r="B362" s="42" t="s">
        <v>24</v>
      </c>
      <c r="C362" s="42">
        <f t="shared" ca="1" si="45"/>
        <v>0.88694008813735292</v>
      </c>
      <c r="D362" s="42">
        <f ca="1">VLOOKUP(C362,'Inputs and Outputs'!B$24:C$33,2,TRUE)</f>
        <v>5</v>
      </c>
      <c r="E362" s="42">
        <f t="shared" ca="1" si="46"/>
        <v>0.35507297546788397</v>
      </c>
      <c r="F362" s="42">
        <f ca="1">ROUND(_xlfn.NORM.INV(E362,'Inputs and Outputs'!C$15,'Inputs and Outputs'!C$16),0)</f>
        <v>99</v>
      </c>
      <c r="G362" s="42">
        <v>103</v>
      </c>
      <c r="H362" s="42">
        <f t="shared" ca="1" si="47"/>
        <v>99</v>
      </c>
      <c r="I362" s="42">
        <f ca="1">IF(H362&gt;'Inputs and Outputs'!C$7,H362-'Inputs and Outputs'!C$7,0)</f>
        <v>0</v>
      </c>
      <c r="J362" s="43">
        <f ca="1">(H362*'Inputs and Outputs'!C$8)-(I362*'Inputs and Outputs'!C$9)</f>
        <v>3960</v>
      </c>
      <c r="M362" s="44">
        <v>361</v>
      </c>
      <c r="N362" s="42" t="s">
        <v>26</v>
      </c>
      <c r="O362" s="42">
        <f t="shared" ca="1" si="48"/>
        <v>0.57577259069172959</v>
      </c>
      <c r="P362" s="42">
        <f ca="1">VLOOKUP(O362,'Inputs and Outputs'!B$24:C$33,2)</f>
        <v>2</v>
      </c>
      <c r="Q362" s="42">
        <f t="shared" ca="1" si="49"/>
        <v>0.29072562998438334</v>
      </c>
      <c r="R362" s="42">
        <f ca="1">ROUND(_xlfn.NORM.INV(Q362,'Inputs and Outputs'!C$17,'Inputs and Outputs'!C$18),0)</f>
        <v>100</v>
      </c>
      <c r="S362" s="42">
        <v>103</v>
      </c>
      <c r="T362" s="42">
        <f t="shared" ca="1" si="50"/>
        <v>100</v>
      </c>
      <c r="U362" s="42">
        <f ca="1">IF(T362&gt;'Inputs and Outputs'!C$7,T362-'Inputs and Outputs'!C$7,0)</f>
        <v>0</v>
      </c>
      <c r="V362" s="43">
        <f ca="1">(T362*'Inputs and Outputs'!C$8)-(U362*'Inputs and Outputs'!C$9)</f>
        <v>4000</v>
      </c>
      <c r="Y362" s="44">
        <v>361</v>
      </c>
      <c r="Z362" s="42" t="s">
        <v>29</v>
      </c>
      <c r="AA362" s="42">
        <f t="shared" ca="1" si="51"/>
        <v>0.8773096517164698</v>
      </c>
      <c r="AB362" s="42">
        <f ca="1">VLOOKUP(AA362,'Inputs and Outputs'!B$24:C$33,2,TRUE)</f>
        <v>5</v>
      </c>
      <c r="AC362" s="42">
        <f t="shared" ca="1" si="52"/>
        <v>0.45541373583993927</v>
      </c>
      <c r="AD362" s="42">
        <f ca="1">ROUND(_xlfn.NORM.INV(AC362,'Inputs and Outputs'!C$19,'Inputs and Outputs'!C$20),0)</f>
        <v>104</v>
      </c>
      <c r="AE362" s="42">
        <v>103</v>
      </c>
      <c r="AF362" s="42">
        <f t="shared" ca="1" si="53"/>
        <v>103</v>
      </c>
      <c r="AG362" s="42">
        <f ca="1">IF(AF362&gt;'Inputs and Outputs'!C$7,AF362-'Inputs and Outputs'!C$7,0)</f>
        <v>3</v>
      </c>
      <c r="AH362" s="43">
        <f ca="1">(AF362*'Inputs and Outputs'!C$8)-(AG362*'Inputs and Outputs'!C$10)</f>
        <v>3520</v>
      </c>
    </row>
    <row r="363" spans="1:34" x14ac:dyDescent="0.35">
      <c r="A363" s="44">
        <v>362</v>
      </c>
      <c r="B363" s="42" t="s">
        <v>24</v>
      </c>
      <c r="C363" s="42">
        <f t="shared" ca="1" si="45"/>
        <v>0.29138531826450054</v>
      </c>
      <c r="D363" s="42">
        <f ca="1">VLOOKUP(C363,'Inputs and Outputs'!B$24:C$33,2,TRUE)</f>
        <v>1</v>
      </c>
      <c r="E363" s="42">
        <f t="shared" ca="1" si="46"/>
        <v>0.13839960491754155</v>
      </c>
      <c r="F363" s="42">
        <f ca="1">ROUND(_xlfn.NORM.INV(E363,'Inputs and Outputs'!C$15,'Inputs and Outputs'!C$16),0)</f>
        <v>94</v>
      </c>
      <c r="G363" s="42">
        <v>103</v>
      </c>
      <c r="H363" s="42">
        <f t="shared" ca="1" si="47"/>
        <v>94</v>
      </c>
      <c r="I363" s="42">
        <f ca="1">IF(H363&gt;'Inputs and Outputs'!C$7,H363-'Inputs and Outputs'!C$7,0)</f>
        <v>0</v>
      </c>
      <c r="J363" s="43">
        <f ca="1">(H363*'Inputs and Outputs'!C$8)-(I363*'Inputs and Outputs'!C$9)</f>
        <v>3760</v>
      </c>
      <c r="M363" s="44">
        <v>362</v>
      </c>
      <c r="N363" s="42" t="s">
        <v>26</v>
      </c>
      <c r="O363" s="42">
        <f t="shared" ca="1" si="48"/>
        <v>0.73466485657299474</v>
      </c>
      <c r="P363" s="42">
        <f ca="1">VLOOKUP(O363,'Inputs and Outputs'!B$24:C$33,2)</f>
        <v>3</v>
      </c>
      <c r="Q363" s="42">
        <f t="shared" ca="1" si="49"/>
        <v>0.60153314999948915</v>
      </c>
      <c r="R363" s="42">
        <f ca="1">ROUND(_xlfn.NORM.INV(Q363,'Inputs and Outputs'!C$17,'Inputs and Outputs'!C$18),0)</f>
        <v>104</v>
      </c>
      <c r="S363" s="42">
        <v>103</v>
      </c>
      <c r="T363" s="42">
        <f t="shared" ca="1" si="50"/>
        <v>103</v>
      </c>
      <c r="U363" s="42">
        <f ca="1">IF(T363&gt;'Inputs and Outputs'!C$7,T363-'Inputs and Outputs'!C$7,0)</f>
        <v>3</v>
      </c>
      <c r="V363" s="43">
        <f ca="1">(T363*'Inputs and Outputs'!C$8)-(U363*'Inputs and Outputs'!C$9)</f>
        <v>4045</v>
      </c>
      <c r="Y363" s="44">
        <v>362</v>
      </c>
      <c r="Z363" s="42" t="s">
        <v>29</v>
      </c>
      <c r="AA363" s="42">
        <f t="shared" ca="1" si="51"/>
        <v>0.84710820537152598</v>
      </c>
      <c r="AB363" s="42">
        <f ca="1">VLOOKUP(AA363,'Inputs and Outputs'!B$24:C$33,2,TRUE)</f>
        <v>4</v>
      </c>
      <c r="AC363" s="42">
        <f t="shared" ca="1" si="52"/>
        <v>0.54157799570946652</v>
      </c>
      <c r="AD363" s="42">
        <f ca="1">ROUND(_xlfn.NORM.INV(AC363,'Inputs and Outputs'!C$19,'Inputs and Outputs'!C$20),0)</f>
        <v>106</v>
      </c>
      <c r="AE363" s="42">
        <v>103</v>
      </c>
      <c r="AF363" s="42">
        <f t="shared" ca="1" si="53"/>
        <v>103</v>
      </c>
      <c r="AG363" s="42">
        <f ca="1">IF(AF363&gt;'Inputs and Outputs'!C$7,AF363-'Inputs and Outputs'!C$7,0)</f>
        <v>3</v>
      </c>
      <c r="AH363" s="43">
        <f ca="1">(AF363*'Inputs and Outputs'!C$8)-(AG363*'Inputs and Outputs'!C$10)</f>
        <v>3520</v>
      </c>
    </row>
    <row r="364" spans="1:34" x14ac:dyDescent="0.35">
      <c r="A364" s="44">
        <v>363</v>
      </c>
      <c r="B364" s="42" t="s">
        <v>24</v>
      </c>
      <c r="C364" s="42">
        <f t="shared" ca="1" si="45"/>
        <v>0.61547398201501369</v>
      </c>
      <c r="D364" s="42">
        <f ca="1">VLOOKUP(C364,'Inputs and Outputs'!B$24:C$33,2,TRUE)</f>
        <v>3</v>
      </c>
      <c r="E364" s="42">
        <f t="shared" ca="1" si="46"/>
        <v>6.6013365000164081E-2</v>
      </c>
      <c r="F364" s="42">
        <f ca="1">ROUND(_xlfn.NORM.INV(E364,'Inputs and Outputs'!C$15,'Inputs and Outputs'!C$16),0)</f>
        <v>92</v>
      </c>
      <c r="G364" s="42">
        <v>103</v>
      </c>
      <c r="H364" s="42">
        <f t="shared" ca="1" si="47"/>
        <v>92</v>
      </c>
      <c r="I364" s="42">
        <f ca="1">IF(H364&gt;'Inputs and Outputs'!C$7,H364-'Inputs and Outputs'!C$7,0)</f>
        <v>0</v>
      </c>
      <c r="J364" s="43">
        <f ca="1">(H364*'Inputs and Outputs'!C$8)-(I364*'Inputs and Outputs'!C$9)</f>
        <v>3680</v>
      </c>
      <c r="M364" s="44">
        <v>363</v>
      </c>
      <c r="N364" s="42" t="s">
        <v>26</v>
      </c>
      <c r="O364" s="42">
        <f t="shared" ca="1" si="48"/>
        <v>0.48850561782398227</v>
      </c>
      <c r="P364" s="42">
        <f ca="1">VLOOKUP(O364,'Inputs and Outputs'!B$24:C$33,2)</f>
        <v>2</v>
      </c>
      <c r="Q364" s="42">
        <f t="shared" ca="1" si="49"/>
        <v>0.64321424906223934</v>
      </c>
      <c r="R364" s="42">
        <f ca="1">ROUND(_xlfn.NORM.INV(Q364,'Inputs and Outputs'!C$17,'Inputs and Outputs'!C$18),0)</f>
        <v>105</v>
      </c>
      <c r="S364" s="42">
        <v>103</v>
      </c>
      <c r="T364" s="42">
        <f t="shared" ca="1" si="50"/>
        <v>103</v>
      </c>
      <c r="U364" s="42">
        <f ca="1">IF(T364&gt;'Inputs and Outputs'!C$7,T364-'Inputs and Outputs'!C$7,0)</f>
        <v>3</v>
      </c>
      <c r="V364" s="43">
        <f ca="1">(T364*'Inputs and Outputs'!C$8)-(U364*'Inputs and Outputs'!C$9)</f>
        <v>4045</v>
      </c>
      <c r="Y364" s="44">
        <v>363</v>
      </c>
      <c r="Z364" s="42" t="s">
        <v>29</v>
      </c>
      <c r="AA364" s="42">
        <f t="shared" ca="1" si="51"/>
        <v>0.6322138323694938</v>
      </c>
      <c r="AB364" s="42">
        <f ca="1">VLOOKUP(AA364,'Inputs and Outputs'!B$24:C$33,2,TRUE)</f>
        <v>3</v>
      </c>
      <c r="AC364" s="42">
        <f t="shared" ca="1" si="52"/>
        <v>0.18530601450179651</v>
      </c>
      <c r="AD364" s="42">
        <f ca="1">ROUND(_xlfn.NORM.INV(AC364,'Inputs and Outputs'!C$19,'Inputs and Outputs'!C$20),0)</f>
        <v>101</v>
      </c>
      <c r="AE364" s="42">
        <v>103</v>
      </c>
      <c r="AF364" s="42">
        <f t="shared" ca="1" si="53"/>
        <v>101</v>
      </c>
      <c r="AG364" s="42">
        <f ca="1">IF(AF364&gt;'Inputs and Outputs'!C$7,AF364-'Inputs and Outputs'!C$7,0)</f>
        <v>1</v>
      </c>
      <c r="AH364" s="43">
        <f ca="1">(AF364*'Inputs and Outputs'!C$8)-(AG364*'Inputs and Outputs'!C$10)</f>
        <v>3840</v>
      </c>
    </row>
    <row r="365" spans="1:34" x14ac:dyDescent="0.35">
      <c r="A365" s="44">
        <v>364</v>
      </c>
      <c r="B365" s="42" t="s">
        <v>24</v>
      </c>
      <c r="C365" s="42">
        <f t="shared" ca="1" si="45"/>
        <v>0.83911606809828898</v>
      </c>
      <c r="D365" s="42">
        <f ca="1">VLOOKUP(C365,'Inputs and Outputs'!B$24:C$33,2,TRUE)</f>
        <v>4</v>
      </c>
      <c r="E365" s="42">
        <f t="shared" ca="1" si="46"/>
        <v>0.38004358989658982</v>
      </c>
      <c r="F365" s="42">
        <f ca="1">ROUND(_xlfn.NORM.INV(E365,'Inputs and Outputs'!C$15,'Inputs and Outputs'!C$16),0)</f>
        <v>99</v>
      </c>
      <c r="G365" s="42">
        <v>103</v>
      </c>
      <c r="H365" s="42">
        <f t="shared" ca="1" si="47"/>
        <v>99</v>
      </c>
      <c r="I365" s="42">
        <f ca="1">IF(H365&gt;'Inputs and Outputs'!C$7,H365-'Inputs and Outputs'!C$7,0)</f>
        <v>0</v>
      </c>
      <c r="J365" s="43">
        <f ca="1">(H365*'Inputs and Outputs'!C$8)-(I365*'Inputs and Outputs'!C$9)</f>
        <v>3960</v>
      </c>
      <c r="M365" s="44">
        <v>364</v>
      </c>
      <c r="N365" s="42" t="s">
        <v>26</v>
      </c>
      <c r="O365" s="42">
        <f t="shared" ca="1" si="48"/>
        <v>0.87539514642067207</v>
      </c>
      <c r="P365" s="42">
        <f ca="1">VLOOKUP(O365,'Inputs and Outputs'!B$24:C$33,2)</f>
        <v>5</v>
      </c>
      <c r="Q365" s="42">
        <f t="shared" ca="1" si="49"/>
        <v>0.74128255980825919</v>
      </c>
      <c r="R365" s="42">
        <f ca="1">ROUND(_xlfn.NORM.INV(Q365,'Inputs and Outputs'!C$17,'Inputs and Outputs'!C$18),0)</f>
        <v>106</v>
      </c>
      <c r="S365" s="42">
        <v>103</v>
      </c>
      <c r="T365" s="42">
        <f t="shared" ca="1" si="50"/>
        <v>103</v>
      </c>
      <c r="U365" s="42">
        <f ca="1">IF(T365&gt;'Inputs and Outputs'!C$7,T365-'Inputs and Outputs'!C$7,0)</f>
        <v>3</v>
      </c>
      <c r="V365" s="43">
        <f ca="1">(T365*'Inputs and Outputs'!C$8)-(U365*'Inputs and Outputs'!C$9)</f>
        <v>4045</v>
      </c>
      <c r="Y365" s="44">
        <v>364</v>
      </c>
      <c r="Z365" s="42" t="s">
        <v>29</v>
      </c>
      <c r="AA365" s="42">
        <f t="shared" ca="1" si="51"/>
        <v>0.97855672846824215</v>
      </c>
      <c r="AB365" s="42">
        <f ca="1">VLOOKUP(AA365,'Inputs and Outputs'!B$24:C$33,2,TRUE)</f>
        <v>7</v>
      </c>
      <c r="AC365" s="42">
        <f t="shared" ca="1" si="52"/>
        <v>0.96067083143111154</v>
      </c>
      <c r="AD365" s="42">
        <f ca="1">ROUND(_xlfn.NORM.INV(AC365,'Inputs and Outputs'!C$19,'Inputs and Outputs'!C$20),0)</f>
        <v>114</v>
      </c>
      <c r="AE365" s="42">
        <v>103</v>
      </c>
      <c r="AF365" s="42">
        <f t="shared" ca="1" si="53"/>
        <v>103</v>
      </c>
      <c r="AG365" s="42">
        <f ca="1">IF(AF365&gt;'Inputs and Outputs'!C$7,AF365-'Inputs and Outputs'!C$7,0)</f>
        <v>3</v>
      </c>
      <c r="AH365" s="43">
        <f ca="1">(AF365*'Inputs and Outputs'!C$8)-(AG365*'Inputs and Outputs'!C$10)</f>
        <v>3520</v>
      </c>
    </row>
    <row r="366" spans="1:34" x14ac:dyDescent="0.35">
      <c r="A366" s="44">
        <v>365</v>
      </c>
      <c r="B366" s="42" t="s">
        <v>24</v>
      </c>
      <c r="C366" s="42">
        <f t="shared" ca="1" si="45"/>
        <v>0.46106342823337187</v>
      </c>
      <c r="D366" s="42">
        <f ca="1">VLOOKUP(C366,'Inputs and Outputs'!B$24:C$33,2,TRUE)</f>
        <v>2</v>
      </c>
      <c r="E366" s="42">
        <f t="shared" ca="1" si="46"/>
        <v>0.12527134673180373</v>
      </c>
      <c r="F366" s="42">
        <f ca="1">ROUND(_xlfn.NORM.INV(E366,'Inputs and Outputs'!C$15,'Inputs and Outputs'!C$16),0)</f>
        <v>94</v>
      </c>
      <c r="G366" s="42">
        <v>103</v>
      </c>
      <c r="H366" s="42">
        <f t="shared" ca="1" si="47"/>
        <v>94</v>
      </c>
      <c r="I366" s="42">
        <f ca="1">IF(H366&gt;'Inputs and Outputs'!C$7,H366-'Inputs and Outputs'!C$7,0)</f>
        <v>0</v>
      </c>
      <c r="J366" s="43">
        <f ca="1">(H366*'Inputs and Outputs'!C$8)-(I366*'Inputs and Outputs'!C$9)</f>
        <v>3760</v>
      </c>
      <c r="M366" s="44">
        <v>365</v>
      </c>
      <c r="N366" s="42" t="s">
        <v>26</v>
      </c>
      <c r="O366" s="42">
        <f t="shared" ca="1" si="48"/>
        <v>0.59161986853082238</v>
      </c>
      <c r="P366" s="42">
        <f ca="1">VLOOKUP(O366,'Inputs and Outputs'!B$24:C$33,2)</f>
        <v>2</v>
      </c>
      <c r="Q366" s="42">
        <f t="shared" ca="1" si="49"/>
        <v>0.12548011512857715</v>
      </c>
      <c r="R366" s="42">
        <f ca="1">ROUND(_xlfn.NORM.INV(Q366,'Inputs and Outputs'!C$17,'Inputs and Outputs'!C$18),0)</f>
        <v>97</v>
      </c>
      <c r="S366" s="42">
        <v>103</v>
      </c>
      <c r="T366" s="42">
        <f t="shared" ca="1" si="50"/>
        <v>97</v>
      </c>
      <c r="U366" s="42">
        <f ca="1">IF(T366&gt;'Inputs and Outputs'!C$7,T366-'Inputs and Outputs'!C$7,0)</f>
        <v>0</v>
      </c>
      <c r="V366" s="43">
        <f ca="1">(T366*'Inputs and Outputs'!C$8)-(U366*'Inputs and Outputs'!C$9)</f>
        <v>3880</v>
      </c>
      <c r="Y366" s="44">
        <v>365</v>
      </c>
      <c r="Z366" s="42" t="s">
        <v>29</v>
      </c>
      <c r="AA366" s="42">
        <f t="shared" ca="1" si="51"/>
        <v>0.51870690448346224</v>
      </c>
      <c r="AB366" s="42">
        <f ca="1">VLOOKUP(AA366,'Inputs and Outputs'!B$24:C$33,2,TRUE)</f>
        <v>2</v>
      </c>
      <c r="AC366" s="42">
        <f t="shared" ca="1" si="52"/>
        <v>0.36387842795805059</v>
      </c>
      <c r="AD366" s="42">
        <f ca="1">ROUND(_xlfn.NORM.INV(AC366,'Inputs and Outputs'!C$19,'Inputs and Outputs'!C$20),0)</f>
        <v>103</v>
      </c>
      <c r="AE366" s="42">
        <v>103</v>
      </c>
      <c r="AF366" s="42">
        <f t="shared" ca="1" si="53"/>
        <v>103</v>
      </c>
      <c r="AG366" s="42">
        <f ca="1">IF(AF366&gt;'Inputs and Outputs'!C$7,AF366-'Inputs and Outputs'!C$7,0)</f>
        <v>3</v>
      </c>
      <c r="AH366" s="43">
        <f ca="1">(AF366*'Inputs and Outputs'!C$8)-(AG366*'Inputs and Outputs'!C$10)</f>
        <v>3520</v>
      </c>
    </row>
    <row r="367" spans="1:34" x14ac:dyDescent="0.35">
      <c r="A367" s="44">
        <v>366</v>
      </c>
      <c r="B367" s="42" t="s">
        <v>24</v>
      </c>
      <c r="C367" s="42">
        <f t="shared" ca="1" si="45"/>
        <v>1.6666080545567064E-2</v>
      </c>
      <c r="D367" s="42">
        <f ca="1">VLOOKUP(C367,'Inputs and Outputs'!B$24:C$33,2,TRUE)</f>
        <v>0</v>
      </c>
      <c r="E367" s="42">
        <f t="shared" ca="1" si="46"/>
        <v>0.83467321287072027</v>
      </c>
      <c r="F367" s="42">
        <f ca="1">ROUND(_xlfn.NORM.INV(E367,'Inputs and Outputs'!C$15,'Inputs and Outputs'!C$16),0)</f>
        <v>107</v>
      </c>
      <c r="G367" s="42">
        <v>103</v>
      </c>
      <c r="H367" s="42">
        <f t="shared" ca="1" si="47"/>
        <v>103</v>
      </c>
      <c r="I367" s="42">
        <f ca="1">IF(H367&gt;'Inputs and Outputs'!C$7,H367-'Inputs and Outputs'!C$7,0)</f>
        <v>3</v>
      </c>
      <c r="J367" s="43">
        <f ca="1">(H367*'Inputs and Outputs'!C$8)-(I367*'Inputs and Outputs'!C$9)</f>
        <v>4045</v>
      </c>
      <c r="M367" s="44">
        <v>366</v>
      </c>
      <c r="N367" s="42" t="s">
        <v>26</v>
      </c>
      <c r="O367" s="42">
        <f t="shared" ca="1" si="48"/>
        <v>0.70901041656863761</v>
      </c>
      <c r="P367" s="42">
        <f ca="1">VLOOKUP(O367,'Inputs and Outputs'!B$24:C$33,2)</f>
        <v>3</v>
      </c>
      <c r="Q367" s="42">
        <f t="shared" ca="1" si="49"/>
        <v>0.40150924419423295</v>
      </c>
      <c r="R367" s="42">
        <f ca="1">ROUND(_xlfn.NORM.INV(Q367,'Inputs and Outputs'!C$17,'Inputs and Outputs'!C$18),0)</f>
        <v>102</v>
      </c>
      <c r="S367" s="42">
        <v>103</v>
      </c>
      <c r="T367" s="42">
        <f t="shared" ca="1" si="50"/>
        <v>102</v>
      </c>
      <c r="U367" s="42">
        <f ca="1">IF(T367&gt;'Inputs and Outputs'!C$7,T367-'Inputs and Outputs'!C$7,0)</f>
        <v>2</v>
      </c>
      <c r="V367" s="43">
        <f ca="1">(T367*'Inputs and Outputs'!C$8)-(U367*'Inputs and Outputs'!C$9)</f>
        <v>4030</v>
      </c>
      <c r="Y367" s="44">
        <v>366</v>
      </c>
      <c r="Z367" s="42" t="s">
        <v>29</v>
      </c>
      <c r="AA367" s="42">
        <f t="shared" ca="1" si="51"/>
        <v>0.99957804840481268</v>
      </c>
      <c r="AB367" s="42">
        <f ca="1">VLOOKUP(AA367,'Inputs and Outputs'!B$24:C$33,2,TRUE)</f>
        <v>9</v>
      </c>
      <c r="AC367" s="42">
        <f t="shared" ca="1" si="52"/>
        <v>0.50953316237584911</v>
      </c>
      <c r="AD367" s="42">
        <f ca="1">ROUND(_xlfn.NORM.INV(AC367,'Inputs and Outputs'!C$19,'Inputs and Outputs'!C$20),0)</f>
        <v>105</v>
      </c>
      <c r="AE367" s="42">
        <v>103</v>
      </c>
      <c r="AF367" s="42">
        <f t="shared" ca="1" si="53"/>
        <v>103</v>
      </c>
      <c r="AG367" s="42">
        <f ca="1">IF(AF367&gt;'Inputs and Outputs'!C$7,AF367-'Inputs and Outputs'!C$7,0)</f>
        <v>3</v>
      </c>
      <c r="AH367" s="43">
        <f ca="1">(AF367*'Inputs and Outputs'!C$8)-(AG367*'Inputs and Outputs'!C$10)</f>
        <v>3520</v>
      </c>
    </row>
    <row r="368" spans="1:34" x14ac:dyDescent="0.35">
      <c r="A368" s="44">
        <v>367</v>
      </c>
      <c r="B368" s="42" t="s">
        <v>24</v>
      </c>
      <c r="C368" s="42">
        <f t="shared" ca="1" si="45"/>
        <v>0.63906340909740011</v>
      </c>
      <c r="D368" s="42">
        <f ca="1">VLOOKUP(C368,'Inputs and Outputs'!B$24:C$33,2,TRUE)</f>
        <v>3</v>
      </c>
      <c r="E368" s="42">
        <f t="shared" ca="1" si="46"/>
        <v>0.89710928284314106</v>
      </c>
      <c r="F368" s="42">
        <f ca="1">ROUND(_xlfn.NORM.INV(E368,'Inputs and Outputs'!C$15,'Inputs and Outputs'!C$16),0)</f>
        <v>109</v>
      </c>
      <c r="G368" s="42">
        <v>103</v>
      </c>
      <c r="H368" s="42">
        <f t="shared" ca="1" si="47"/>
        <v>103</v>
      </c>
      <c r="I368" s="42">
        <f ca="1">IF(H368&gt;'Inputs and Outputs'!C$7,H368-'Inputs and Outputs'!C$7,0)</f>
        <v>3</v>
      </c>
      <c r="J368" s="43">
        <f ca="1">(H368*'Inputs and Outputs'!C$8)-(I368*'Inputs and Outputs'!C$9)</f>
        <v>4045</v>
      </c>
      <c r="M368" s="44">
        <v>367</v>
      </c>
      <c r="N368" s="42" t="s">
        <v>26</v>
      </c>
      <c r="O368" s="42">
        <f t="shared" ca="1" si="48"/>
        <v>0.51477397338186948</v>
      </c>
      <c r="P368" s="42">
        <f ca="1">VLOOKUP(O368,'Inputs and Outputs'!B$24:C$33,2)</f>
        <v>2</v>
      </c>
      <c r="Q368" s="42">
        <f t="shared" ca="1" si="49"/>
        <v>0.17231820883499849</v>
      </c>
      <c r="R368" s="42">
        <f ca="1">ROUND(_xlfn.NORM.INV(Q368,'Inputs and Outputs'!C$17,'Inputs and Outputs'!C$18),0)</f>
        <v>98</v>
      </c>
      <c r="S368" s="42">
        <v>103</v>
      </c>
      <c r="T368" s="42">
        <f t="shared" ca="1" si="50"/>
        <v>98</v>
      </c>
      <c r="U368" s="42">
        <f ca="1">IF(T368&gt;'Inputs and Outputs'!C$7,T368-'Inputs and Outputs'!C$7,0)</f>
        <v>0</v>
      </c>
      <c r="V368" s="43">
        <f ca="1">(T368*'Inputs and Outputs'!C$8)-(U368*'Inputs and Outputs'!C$9)</f>
        <v>3920</v>
      </c>
      <c r="Y368" s="44">
        <v>367</v>
      </c>
      <c r="Z368" s="42" t="s">
        <v>29</v>
      </c>
      <c r="AA368" s="42">
        <f t="shared" ca="1" si="51"/>
        <v>0.54715499431327363</v>
      </c>
      <c r="AB368" s="42">
        <f ca="1">VLOOKUP(AA368,'Inputs and Outputs'!B$24:C$33,2,TRUE)</f>
        <v>2</v>
      </c>
      <c r="AC368" s="42">
        <f t="shared" ca="1" si="52"/>
        <v>0.98830349033508114</v>
      </c>
      <c r="AD368" s="42">
        <f ca="1">ROUND(_xlfn.NORM.INV(AC368,'Inputs and Outputs'!C$19,'Inputs and Outputs'!C$20),0)</f>
        <v>116</v>
      </c>
      <c r="AE368" s="42">
        <v>103</v>
      </c>
      <c r="AF368" s="42">
        <f t="shared" ca="1" si="53"/>
        <v>103</v>
      </c>
      <c r="AG368" s="42">
        <f ca="1">IF(AF368&gt;'Inputs and Outputs'!C$7,AF368-'Inputs and Outputs'!C$7,0)</f>
        <v>3</v>
      </c>
      <c r="AH368" s="43">
        <f ca="1">(AF368*'Inputs and Outputs'!C$8)-(AG368*'Inputs and Outputs'!C$10)</f>
        <v>3520</v>
      </c>
    </row>
    <row r="369" spans="1:34" x14ac:dyDescent="0.35">
      <c r="A369" s="44">
        <v>368</v>
      </c>
      <c r="B369" s="42" t="s">
        <v>24</v>
      </c>
      <c r="C369" s="42">
        <f t="shared" ca="1" si="45"/>
        <v>0.17905165250715216</v>
      </c>
      <c r="D369" s="42">
        <f ca="1">VLOOKUP(C369,'Inputs and Outputs'!B$24:C$33,2,TRUE)</f>
        <v>1</v>
      </c>
      <c r="E369" s="42">
        <f t="shared" ca="1" si="46"/>
        <v>1.9410197260013362E-2</v>
      </c>
      <c r="F369" s="42">
        <f ca="1">ROUND(_xlfn.NORM.INV(E369,'Inputs and Outputs'!C$15,'Inputs and Outputs'!C$16),0)</f>
        <v>89</v>
      </c>
      <c r="G369" s="42">
        <v>103</v>
      </c>
      <c r="H369" s="42">
        <f t="shared" ca="1" si="47"/>
        <v>89</v>
      </c>
      <c r="I369" s="42">
        <f ca="1">IF(H369&gt;'Inputs and Outputs'!C$7,H369-'Inputs and Outputs'!C$7,0)</f>
        <v>0</v>
      </c>
      <c r="J369" s="43">
        <f ca="1">(H369*'Inputs and Outputs'!C$8)-(I369*'Inputs and Outputs'!C$9)</f>
        <v>3560</v>
      </c>
      <c r="M369" s="44">
        <v>368</v>
      </c>
      <c r="N369" s="42" t="s">
        <v>26</v>
      </c>
      <c r="O369" s="42">
        <f t="shared" ca="1" si="48"/>
        <v>0.95061305407021679</v>
      </c>
      <c r="P369" s="42">
        <f ca="1">VLOOKUP(O369,'Inputs and Outputs'!B$24:C$33,2)</f>
        <v>6</v>
      </c>
      <c r="Q369" s="42">
        <f t="shared" ca="1" si="49"/>
        <v>0.64749981068775908</v>
      </c>
      <c r="R369" s="42">
        <f ca="1">ROUND(_xlfn.NORM.INV(Q369,'Inputs and Outputs'!C$17,'Inputs and Outputs'!C$18),0)</f>
        <v>105</v>
      </c>
      <c r="S369" s="42">
        <v>103</v>
      </c>
      <c r="T369" s="42">
        <f t="shared" ca="1" si="50"/>
        <v>103</v>
      </c>
      <c r="U369" s="42">
        <f ca="1">IF(T369&gt;'Inputs and Outputs'!C$7,T369-'Inputs and Outputs'!C$7,0)</f>
        <v>3</v>
      </c>
      <c r="V369" s="43">
        <f ca="1">(T369*'Inputs and Outputs'!C$8)-(U369*'Inputs and Outputs'!C$9)</f>
        <v>4045</v>
      </c>
      <c r="Y369" s="44">
        <v>368</v>
      </c>
      <c r="Z369" s="42" t="s">
        <v>29</v>
      </c>
      <c r="AA369" s="42">
        <f t="shared" ca="1" si="51"/>
        <v>0.65287728907009457</v>
      </c>
      <c r="AB369" s="42">
        <f ca="1">VLOOKUP(AA369,'Inputs and Outputs'!B$24:C$33,2,TRUE)</f>
        <v>3</v>
      </c>
      <c r="AC369" s="42">
        <f t="shared" ca="1" si="52"/>
        <v>0.97144523552266626</v>
      </c>
      <c r="AD369" s="42">
        <f ca="1">ROUND(_xlfn.NORM.INV(AC369,'Inputs and Outputs'!C$19,'Inputs and Outputs'!C$20),0)</f>
        <v>115</v>
      </c>
      <c r="AE369" s="42">
        <v>103</v>
      </c>
      <c r="AF369" s="42">
        <f t="shared" ca="1" si="53"/>
        <v>103</v>
      </c>
      <c r="AG369" s="42">
        <f ca="1">IF(AF369&gt;'Inputs and Outputs'!C$7,AF369-'Inputs and Outputs'!C$7,0)</f>
        <v>3</v>
      </c>
      <c r="AH369" s="43">
        <f ca="1">(AF369*'Inputs and Outputs'!C$8)-(AG369*'Inputs and Outputs'!C$10)</f>
        <v>3520</v>
      </c>
    </row>
    <row r="370" spans="1:34" x14ac:dyDescent="0.35">
      <c r="A370" s="44">
        <v>369</v>
      </c>
      <c r="B370" s="42" t="s">
        <v>24</v>
      </c>
      <c r="C370" s="42">
        <f t="shared" ca="1" si="45"/>
        <v>0.2206369243390417</v>
      </c>
      <c r="D370" s="42">
        <f ca="1">VLOOKUP(C370,'Inputs and Outputs'!B$24:C$33,2,TRUE)</f>
        <v>1</v>
      </c>
      <c r="E370" s="42">
        <f t="shared" ca="1" si="46"/>
        <v>0.72705260597506305</v>
      </c>
      <c r="F370" s="42">
        <f ca="1">ROUND(_xlfn.NORM.INV(E370,'Inputs and Outputs'!C$15,'Inputs and Outputs'!C$16),0)</f>
        <v>105</v>
      </c>
      <c r="G370" s="42">
        <v>103</v>
      </c>
      <c r="H370" s="42">
        <f t="shared" ca="1" si="47"/>
        <v>103</v>
      </c>
      <c r="I370" s="42">
        <f ca="1">IF(H370&gt;'Inputs and Outputs'!C$7,H370-'Inputs and Outputs'!C$7,0)</f>
        <v>3</v>
      </c>
      <c r="J370" s="43">
        <f ca="1">(H370*'Inputs and Outputs'!C$8)-(I370*'Inputs and Outputs'!C$9)</f>
        <v>4045</v>
      </c>
      <c r="M370" s="44">
        <v>369</v>
      </c>
      <c r="N370" s="42" t="s">
        <v>26</v>
      </c>
      <c r="O370" s="42">
        <f t="shared" ca="1" si="48"/>
        <v>0.2361124511120779</v>
      </c>
      <c r="P370" s="42">
        <f ca="1">VLOOKUP(O370,'Inputs and Outputs'!B$24:C$33,2)</f>
        <v>1</v>
      </c>
      <c r="Q370" s="42">
        <f t="shared" ca="1" si="49"/>
        <v>0.30000284733283633</v>
      </c>
      <c r="R370" s="42">
        <f ca="1">ROUND(_xlfn.NORM.INV(Q370,'Inputs and Outputs'!C$17,'Inputs and Outputs'!C$18),0)</f>
        <v>100</v>
      </c>
      <c r="S370" s="42">
        <v>103</v>
      </c>
      <c r="T370" s="42">
        <f t="shared" ca="1" si="50"/>
        <v>100</v>
      </c>
      <c r="U370" s="42">
        <f ca="1">IF(T370&gt;'Inputs and Outputs'!C$7,T370-'Inputs and Outputs'!C$7,0)</f>
        <v>0</v>
      </c>
      <c r="V370" s="43">
        <f ca="1">(T370*'Inputs and Outputs'!C$8)-(U370*'Inputs and Outputs'!C$9)</f>
        <v>4000</v>
      </c>
      <c r="Y370" s="44">
        <v>369</v>
      </c>
      <c r="Z370" s="42" t="s">
        <v>29</v>
      </c>
      <c r="AA370" s="42">
        <f t="shared" ca="1" si="51"/>
        <v>0.22684992179914076</v>
      </c>
      <c r="AB370" s="42">
        <f ca="1">VLOOKUP(AA370,'Inputs and Outputs'!B$24:C$33,2,TRUE)</f>
        <v>1</v>
      </c>
      <c r="AC370" s="42">
        <f t="shared" ca="1" si="52"/>
        <v>0.70699974899348961</v>
      </c>
      <c r="AD370" s="42">
        <f ca="1">ROUND(_xlfn.NORM.INV(AC370,'Inputs and Outputs'!C$19,'Inputs and Outputs'!C$20),0)</f>
        <v>108</v>
      </c>
      <c r="AE370" s="42">
        <v>103</v>
      </c>
      <c r="AF370" s="42">
        <f t="shared" ca="1" si="53"/>
        <v>103</v>
      </c>
      <c r="AG370" s="42">
        <f ca="1">IF(AF370&gt;'Inputs and Outputs'!C$7,AF370-'Inputs and Outputs'!C$7,0)</f>
        <v>3</v>
      </c>
      <c r="AH370" s="43">
        <f ca="1">(AF370*'Inputs and Outputs'!C$8)-(AG370*'Inputs and Outputs'!C$10)</f>
        <v>3520</v>
      </c>
    </row>
    <row r="371" spans="1:34" x14ac:dyDescent="0.35">
      <c r="A371" s="44">
        <v>370</v>
      </c>
      <c r="B371" s="42" t="s">
        <v>24</v>
      </c>
      <c r="C371" s="42">
        <f t="shared" ca="1" si="45"/>
        <v>0.41349973788054994</v>
      </c>
      <c r="D371" s="42">
        <f ca="1">VLOOKUP(C371,'Inputs and Outputs'!B$24:C$33,2,TRUE)</f>
        <v>2</v>
      </c>
      <c r="E371" s="42">
        <f t="shared" ca="1" si="46"/>
        <v>0.9647582923552056</v>
      </c>
      <c r="F371" s="42">
        <f ca="1">ROUND(_xlfn.NORM.INV(E371,'Inputs and Outputs'!C$15,'Inputs and Outputs'!C$16),0)</f>
        <v>112</v>
      </c>
      <c r="G371" s="42">
        <v>103</v>
      </c>
      <c r="H371" s="42">
        <f t="shared" ca="1" si="47"/>
        <v>103</v>
      </c>
      <c r="I371" s="42">
        <f ca="1">IF(H371&gt;'Inputs and Outputs'!C$7,H371-'Inputs and Outputs'!C$7,0)</f>
        <v>3</v>
      </c>
      <c r="J371" s="43">
        <f ca="1">(H371*'Inputs and Outputs'!C$8)-(I371*'Inputs and Outputs'!C$9)</f>
        <v>4045</v>
      </c>
      <c r="M371" s="44">
        <v>370</v>
      </c>
      <c r="N371" s="42" t="s">
        <v>26</v>
      </c>
      <c r="O371" s="42">
        <f t="shared" ca="1" si="48"/>
        <v>0.17764315277356246</v>
      </c>
      <c r="P371" s="42">
        <f ca="1">VLOOKUP(O371,'Inputs and Outputs'!B$24:C$33,2)</f>
        <v>1</v>
      </c>
      <c r="Q371" s="42">
        <f t="shared" ca="1" si="49"/>
        <v>0.35161445641242162</v>
      </c>
      <c r="R371" s="42">
        <f ca="1">ROUND(_xlfn.NORM.INV(Q371,'Inputs and Outputs'!C$17,'Inputs and Outputs'!C$18),0)</f>
        <v>101</v>
      </c>
      <c r="S371" s="42">
        <v>103</v>
      </c>
      <c r="T371" s="42">
        <f t="shared" ca="1" si="50"/>
        <v>101</v>
      </c>
      <c r="U371" s="42">
        <f ca="1">IF(T371&gt;'Inputs and Outputs'!C$7,T371-'Inputs and Outputs'!C$7,0)</f>
        <v>1</v>
      </c>
      <c r="V371" s="43">
        <f ca="1">(T371*'Inputs and Outputs'!C$8)-(U371*'Inputs and Outputs'!C$9)</f>
        <v>4015</v>
      </c>
      <c r="Y371" s="44">
        <v>370</v>
      </c>
      <c r="Z371" s="42" t="s">
        <v>29</v>
      </c>
      <c r="AA371" s="42">
        <f t="shared" ca="1" si="51"/>
        <v>0.39458272777279702</v>
      </c>
      <c r="AB371" s="42">
        <f ca="1">VLOOKUP(AA371,'Inputs and Outputs'!B$24:C$33,2,TRUE)</f>
        <v>1</v>
      </c>
      <c r="AC371" s="42">
        <f t="shared" ca="1" si="52"/>
        <v>0.25047459857603083</v>
      </c>
      <c r="AD371" s="42">
        <f ca="1">ROUND(_xlfn.NORM.INV(AC371,'Inputs and Outputs'!C$19,'Inputs and Outputs'!C$20),0)</f>
        <v>102</v>
      </c>
      <c r="AE371" s="42">
        <v>103</v>
      </c>
      <c r="AF371" s="42">
        <f t="shared" ca="1" si="53"/>
        <v>102</v>
      </c>
      <c r="AG371" s="42">
        <f ca="1">IF(AF371&gt;'Inputs and Outputs'!C$7,AF371-'Inputs and Outputs'!C$7,0)</f>
        <v>2</v>
      </c>
      <c r="AH371" s="43">
        <f ca="1">(AF371*'Inputs and Outputs'!C$8)-(AG371*'Inputs and Outputs'!C$10)</f>
        <v>3680</v>
      </c>
    </row>
    <row r="372" spans="1:34" x14ac:dyDescent="0.35">
      <c r="A372" s="44">
        <v>371</v>
      </c>
      <c r="B372" s="42" t="s">
        <v>24</v>
      </c>
      <c r="C372" s="42">
        <f t="shared" ca="1" si="45"/>
        <v>0.30476232704396511</v>
      </c>
      <c r="D372" s="42">
        <f ca="1">VLOOKUP(C372,'Inputs and Outputs'!B$24:C$33,2,TRUE)</f>
        <v>1</v>
      </c>
      <c r="E372" s="42">
        <f t="shared" ca="1" si="46"/>
        <v>0.69447222028266331</v>
      </c>
      <c r="F372" s="42">
        <f ca="1">ROUND(_xlfn.NORM.INV(E372,'Inputs and Outputs'!C$15,'Inputs and Outputs'!C$16),0)</f>
        <v>104</v>
      </c>
      <c r="G372" s="42">
        <v>103</v>
      </c>
      <c r="H372" s="42">
        <f t="shared" ca="1" si="47"/>
        <v>103</v>
      </c>
      <c r="I372" s="42">
        <f ca="1">IF(H372&gt;'Inputs and Outputs'!C$7,H372-'Inputs and Outputs'!C$7,0)</f>
        <v>3</v>
      </c>
      <c r="J372" s="43">
        <f ca="1">(H372*'Inputs and Outputs'!C$8)-(I372*'Inputs and Outputs'!C$9)</f>
        <v>4045</v>
      </c>
      <c r="M372" s="44">
        <v>371</v>
      </c>
      <c r="N372" s="42" t="s">
        <v>26</v>
      </c>
      <c r="O372" s="42">
        <f t="shared" ca="1" si="48"/>
        <v>9.4354205001051183E-2</v>
      </c>
      <c r="P372" s="42">
        <f ca="1">VLOOKUP(O372,'Inputs and Outputs'!B$24:C$33,2)</f>
        <v>0</v>
      </c>
      <c r="Q372" s="42">
        <f t="shared" ca="1" si="49"/>
        <v>0.76725718820476385</v>
      </c>
      <c r="R372" s="42">
        <f ca="1">ROUND(_xlfn.NORM.INV(Q372,'Inputs and Outputs'!C$17,'Inputs and Outputs'!C$18),0)</f>
        <v>107</v>
      </c>
      <c r="S372" s="42">
        <v>103</v>
      </c>
      <c r="T372" s="42">
        <f t="shared" ca="1" si="50"/>
        <v>103</v>
      </c>
      <c r="U372" s="42">
        <f ca="1">IF(T372&gt;'Inputs and Outputs'!C$7,T372-'Inputs and Outputs'!C$7,0)</f>
        <v>3</v>
      </c>
      <c r="V372" s="43">
        <f ca="1">(T372*'Inputs and Outputs'!C$8)-(U372*'Inputs and Outputs'!C$9)</f>
        <v>4045</v>
      </c>
      <c r="Y372" s="44">
        <v>371</v>
      </c>
      <c r="Z372" s="42" t="s">
        <v>29</v>
      </c>
      <c r="AA372" s="42">
        <f t="shared" ca="1" si="51"/>
        <v>0.22825689446026953</v>
      </c>
      <c r="AB372" s="42">
        <f ca="1">VLOOKUP(AA372,'Inputs and Outputs'!B$24:C$33,2,TRUE)</f>
        <v>1</v>
      </c>
      <c r="AC372" s="42">
        <f t="shared" ca="1" si="52"/>
        <v>0.646489826373148</v>
      </c>
      <c r="AD372" s="42">
        <f ca="1">ROUND(_xlfn.NORM.INV(AC372,'Inputs and Outputs'!C$19,'Inputs and Outputs'!C$20),0)</f>
        <v>107</v>
      </c>
      <c r="AE372" s="42">
        <v>103</v>
      </c>
      <c r="AF372" s="42">
        <f t="shared" ca="1" si="53"/>
        <v>103</v>
      </c>
      <c r="AG372" s="42">
        <f ca="1">IF(AF372&gt;'Inputs and Outputs'!C$7,AF372-'Inputs and Outputs'!C$7,0)</f>
        <v>3</v>
      </c>
      <c r="AH372" s="43">
        <f ca="1">(AF372*'Inputs and Outputs'!C$8)-(AG372*'Inputs and Outputs'!C$10)</f>
        <v>3520</v>
      </c>
    </row>
    <row r="373" spans="1:34" x14ac:dyDescent="0.35">
      <c r="A373" s="44">
        <v>372</v>
      </c>
      <c r="B373" s="42" t="s">
        <v>24</v>
      </c>
      <c r="C373" s="42">
        <f t="shared" ca="1" si="45"/>
        <v>0.74312951345028844</v>
      </c>
      <c r="D373" s="42">
        <f ca="1">VLOOKUP(C373,'Inputs and Outputs'!B$24:C$33,2,TRUE)</f>
        <v>3</v>
      </c>
      <c r="E373" s="42">
        <f t="shared" ca="1" si="46"/>
        <v>0.97468053022370049</v>
      </c>
      <c r="F373" s="42">
        <f ca="1">ROUND(_xlfn.NORM.INV(E373,'Inputs and Outputs'!C$15,'Inputs and Outputs'!C$16),0)</f>
        <v>113</v>
      </c>
      <c r="G373" s="42">
        <v>103</v>
      </c>
      <c r="H373" s="42">
        <f t="shared" ca="1" si="47"/>
        <v>103</v>
      </c>
      <c r="I373" s="42">
        <f ca="1">IF(H373&gt;'Inputs and Outputs'!C$7,H373-'Inputs and Outputs'!C$7,0)</f>
        <v>3</v>
      </c>
      <c r="J373" s="43">
        <f ca="1">(H373*'Inputs and Outputs'!C$8)-(I373*'Inputs and Outputs'!C$9)</f>
        <v>4045</v>
      </c>
      <c r="M373" s="44">
        <v>372</v>
      </c>
      <c r="N373" s="42" t="s">
        <v>26</v>
      </c>
      <c r="O373" s="42">
        <f t="shared" ca="1" si="48"/>
        <v>0.5789692251464541</v>
      </c>
      <c r="P373" s="42">
        <f ca="1">VLOOKUP(O373,'Inputs and Outputs'!B$24:C$33,2)</f>
        <v>2</v>
      </c>
      <c r="Q373" s="42">
        <f t="shared" ca="1" si="49"/>
        <v>0.68307757997545215</v>
      </c>
      <c r="R373" s="42">
        <f ca="1">ROUND(_xlfn.NORM.INV(Q373,'Inputs and Outputs'!C$17,'Inputs and Outputs'!C$18),0)</f>
        <v>105</v>
      </c>
      <c r="S373" s="42">
        <v>103</v>
      </c>
      <c r="T373" s="42">
        <f t="shared" ca="1" si="50"/>
        <v>103</v>
      </c>
      <c r="U373" s="42">
        <f ca="1">IF(T373&gt;'Inputs and Outputs'!C$7,T373-'Inputs and Outputs'!C$7,0)</f>
        <v>3</v>
      </c>
      <c r="V373" s="43">
        <f ca="1">(T373*'Inputs and Outputs'!C$8)-(U373*'Inputs and Outputs'!C$9)</f>
        <v>4045</v>
      </c>
      <c r="Y373" s="44">
        <v>372</v>
      </c>
      <c r="Z373" s="42" t="s">
        <v>29</v>
      </c>
      <c r="AA373" s="42">
        <f t="shared" ca="1" si="51"/>
        <v>0.14928166561199863</v>
      </c>
      <c r="AB373" s="42">
        <f ca="1">VLOOKUP(AA373,'Inputs and Outputs'!B$24:C$33,2,TRUE)</f>
        <v>0</v>
      </c>
      <c r="AC373" s="42">
        <f t="shared" ca="1" si="52"/>
        <v>0.23120338412081098</v>
      </c>
      <c r="AD373" s="42">
        <f ca="1">ROUND(_xlfn.NORM.INV(AC373,'Inputs and Outputs'!C$19,'Inputs and Outputs'!C$20),0)</f>
        <v>101</v>
      </c>
      <c r="AE373" s="42">
        <v>103</v>
      </c>
      <c r="AF373" s="42">
        <f t="shared" ca="1" si="53"/>
        <v>101</v>
      </c>
      <c r="AG373" s="42">
        <f ca="1">IF(AF373&gt;'Inputs and Outputs'!C$7,AF373-'Inputs and Outputs'!C$7,0)</f>
        <v>1</v>
      </c>
      <c r="AH373" s="43">
        <f ca="1">(AF373*'Inputs and Outputs'!C$8)-(AG373*'Inputs and Outputs'!C$10)</f>
        <v>3840</v>
      </c>
    </row>
    <row r="374" spans="1:34" x14ac:dyDescent="0.35">
      <c r="A374" s="44">
        <v>373</v>
      </c>
      <c r="B374" s="42" t="s">
        <v>24</v>
      </c>
      <c r="C374" s="42">
        <f t="shared" ca="1" si="45"/>
        <v>0.32033033736097294</v>
      </c>
      <c r="D374" s="42">
        <f ca="1">VLOOKUP(C374,'Inputs and Outputs'!B$24:C$33,2,TRUE)</f>
        <v>1</v>
      </c>
      <c r="E374" s="42">
        <f t="shared" ca="1" si="46"/>
        <v>0.76237671627998926</v>
      </c>
      <c r="F374" s="42">
        <f ca="1">ROUND(_xlfn.NORM.INV(E374,'Inputs and Outputs'!C$15,'Inputs and Outputs'!C$16),0)</f>
        <v>105</v>
      </c>
      <c r="G374" s="42">
        <v>103</v>
      </c>
      <c r="H374" s="42">
        <f t="shared" ca="1" si="47"/>
        <v>103</v>
      </c>
      <c r="I374" s="42">
        <f ca="1">IF(H374&gt;'Inputs and Outputs'!C$7,H374-'Inputs and Outputs'!C$7,0)</f>
        <v>3</v>
      </c>
      <c r="J374" s="43">
        <f ca="1">(H374*'Inputs and Outputs'!C$8)-(I374*'Inputs and Outputs'!C$9)</f>
        <v>4045</v>
      </c>
      <c r="M374" s="44">
        <v>373</v>
      </c>
      <c r="N374" s="42" t="s">
        <v>26</v>
      </c>
      <c r="O374" s="42">
        <f t="shared" ca="1" si="48"/>
        <v>3.4570022480943097E-2</v>
      </c>
      <c r="P374" s="42">
        <f ca="1">VLOOKUP(O374,'Inputs and Outputs'!B$24:C$33,2)</f>
        <v>0</v>
      </c>
      <c r="Q374" s="42">
        <f t="shared" ca="1" si="49"/>
        <v>0.10263082944198731</v>
      </c>
      <c r="R374" s="42">
        <f ca="1">ROUND(_xlfn.NORM.INV(Q374,'Inputs and Outputs'!C$17,'Inputs and Outputs'!C$18),0)</f>
        <v>97</v>
      </c>
      <c r="S374" s="42">
        <v>103</v>
      </c>
      <c r="T374" s="42">
        <f t="shared" ca="1" si="50"/>
        <v>97</v>
      </c>
      <c r="U374" s="42">
        <f ca="1">IF(T374&gt;'Inputs and Outputs'!C$7,T374-'Inputs and Outputs'!C$7,0)</f>
        <v>0</v>
      </c>
      <c r="V374" s="43">
        <f ca="1">(T374*'Inputs and Outputs'!C$8)-(U374*'Inputs and Outputs'!C$9)</f>
        <v>3880</v>
      </c>
      <c r="Y374" s="44">
        <v>373</v>
      </c>
      <c r="Z374" s="42" t="s">
        <v>29</v>
      </c>
      <c r="AA374" s="42">
        <f t="shared" ca="1" si="51"/>
        <v>0.12906181162103392</v>
      </c>
      <c r="AB374" s="42">
        <f ca="1">VLOOKUP(AA374,'Inputs and Outputs'!B$24:C$33,2,TRUE)</f>
        <v>0</v>
      </c>
      <c r="AC374" s="42">
        <f t="shared" ca="1" si="52"/>
        <v>0.80738837275689757</v>
      </c>
      <c r="AD374" s="42">
        <f ca="1">ROUND(_xlfn.NORM.INV(AC374,'Inputs and Outputs'!C$19,'Inputs and Outputs'!C$20),0)</f>
        <v>109</v>
      </c>
      <c r="AE374" s="42">
        <v>103</v>
      </c>
      <c r="AF374" s="42">
        <f t="shared" ca="1" si="53"/>
        <v>103</v>
      </c>
      <c r="AG374" s="42">
        <f ca="1">IF(AF374&gt;'Inputs and Outputs'!C$7,AF374-'Inputs and Outputs'!C$7,0)</f>
        <v>3</v>
      </c>
      <c r="AH374" s="43">
        <f ca="1">(AF374*'Inputs and Outputs'!C$8)-(AG374*'Inputs and Outputs'!C$10)</f>
        <v>3520</v>
      </c>
    </row>
    <row r="375" spans="1:34" x14ac:dyDescent="0.35">
      <c r="A375" s="44">
        <v>374</v>
      </c>
      <c r="B375" s="42" t="s">
        <v>24</v>
      </c>
      <c r="C375" s="42">
        <f t="shared" ca="1" si="45"/>
        <v>0.18977879067131609</v>
      </c>
      <c r="D375" s="42">
        <f ca="1">VLOOKUP(C375,'Inputs and Outputs'!B$24:C$33,2,TRUE)</f>
        <v>1</v>
      </c>
      <c r="E375" s="42">
        <f t="shared" ca="1" si="46"/>
        <v>0.28635092182774213</v>
      </c>
      <c r="F375" s="42">
        <f ca="1">ROUND(_xlfn.NORM.INV(E375,'Inputs and Outputs'!C$15,'Inputs and Outputs'!C$16),0)</f>
        <v>98</v>
      </c>
      <c r="G375" s="42">
        <v>103</v>
      </c>
      <c r="H375" s="42">
        <f t="shared" ca="1" si="47"/>
        <v>98</v>
      </c>
      <c r="I375" s="42">
        <f ca="1">IF(H375&gt;'Inputs and Outputs'!C$7,H375-'Inputs and Outputs'!C$7,0)</f>
        <v>0</v>
      </c>
      <c r="J375" s="43">
        <f ca="1">(H375*'Inputs and Outputs'!C$8)-(I375*'Inputs and Outputs'!C$9)</f>
        <v>3920</v>
      </c>
      <c r="M375" s="44">
        <v>374</v>
      </c>
      <c r="N375" s="42" t="s">
        <v>26</v>
      </c>
      <c r="O375" s="42">
        <f t="shared" ca="1" si="48"/>
        <v>0.85556659120322476</v>
      </c>
      <c r="P375" s="42">
        <f ca="1">VLOOKUP(O375,'Inputs and Outputs'!B$24:C$33,2)</f>
        <v>4</v>
      </c>
      <c r="Q375" s="42">
        <f t="shared" ca="1" si="49"/>
        <v>9.2887221921021279E-2</v>
      </c>
      <c r="R375" s="42">
        <f ca="1">ROUND(_xlfn.NORM.INV(Q375,'Inputs and Outputs'!C$17,'Inputs and Outputs'!C$18),0)</f>
        <v>96</v>
      </c>
      <c r="S375" s="42">
        <v>103</v>
      </c>
      <c r="T375" s="42">
        <f t="shared" ca="1" si="50"/>
        <v>96</v>
      </c>
      <c r="U375" s="42">
        <f ca="1">IF(T375&gt;'Inputs and Outputs'!C$7,T375-'Inputs and Outputs'!C$7,0)</f>
        <v>0</v>
      </c>
      <c r="V375" s="43">
        <f ca="1">(T375*'Inputs and Outputs'!C$8)-(U375*'Inputs and Outputs'!C$9)</f>
        <v>3840</v>
      </c>
      <c r="Y375" s="44">
        <v>374</v>
      </c>
      <c r="Z375" s="42" t="s">
        <v>29</v>
      </c>
      <c r="AA375" s="42">
        <f t="shared" ca="1" si="51"/>
        <v>0.71660156837246525</v>
      </c>
      <c r="AB375" s="42">
        <f ca="1">VLOOKUP(AA375,'Inputs and Outputs'!B$24:C$33,2,TRUE)</f>
        <v>3</v>
      </c>
      <c r="AC375" s="42">
        <f t="shared" ca="1" si="52"/>
        <v>0.20726264529672678</v>
      </c>
      <c r="AD375" s="42">
        <f ca="1">ROUND(_xlfn.NORM.INV(AC375,'Inputs and Outputs'!C$19,'Inputs and Outputs'!C$20),0)</f>
        <v>101</v>
      </c>
      <c r="AE375" s="42">
        <v>103</v>
      </c>
      <c r="AF375" s="42">
        <f t="shared" ca="1" si="53"/>
        <v>101</v>
      </c>
      <c r="AG375" s="42">
        <f ca="1">IF(AF375&gt;'Inputs and Outputs'!C$7,AF375-'Inputs and Outputs'!C$7,0)</f>
        <v>1</v>
      </c>
      <c r="AH375" s="43">
        <f ca="1">(AF375*'Inputs and Outputs'!C$8)-(AG375*'Inputs and Outputs'!C$10)</f>
        <v>3840</v>
      </c>
    </row>
    <row r="376" spans="1:34" x14ac:dyDescent="0.35">
      <c r="A376" s="44">
        <v>375</v>
      </c>
      <c r="B376" s="42" t="s">
        <v>24</v>
      </c>
      <c r="C376" s="42">
        <f t="shared" ca="1" si="45"/>
        <v>0.63502990280193916</v>
      </c>
      <c r="D376" s="42">
        <f ca="1">VLOOKUP(C376,'Inputs and Outputs'!B$24:C$33,2,TRUE)</f>
        <v>3</v>
      </c>
      <c r="E376" s="42">
        <f t="shared" ca="1" si="46"/>
        <v>0.76033153518310237</v>
      </c>
      <c r="F376" s="42">
        <f ca="1">ROUND(_xlfn.NORM.INV(E376,'Inputs and Outputs'!C$15,'Inputs and Outputs'!C$16),0)</f>
        <v>105</v>
      </c>
      <c r="G376" s="42">
        <v>103</v>
      </c>
      <c r="H376" s="42">
        <f t="shared" ca="1" si="47"/>
        <v>103</v>
      </c>
      <c r="I376" s="42">
        <f ca="1">IF(H376&gt;'Inputs and Outputs'!C$7,H376-'Inputs and Outputs'!C$7,0)</f>
        <v>3</v>
      </c>
      <c r="J376" s="43">
        <f ca="1">(H376*'Inputs and Outputs'!C$8)-(I376*'Inputs and Outputs'!C$9)</f>
        <v>4045</v>
      </c>
      <c r="M376" s="44">
        <v>375</v>
      </c>
      <c r="N376" s="42" t="s">
        <v>26</v>
      </c>
      <c r="O376" s="42">
        <f t="shared" ca="1" si="48"/>
        <v>0.81430310205551526</v>
      </c>
      <c r="P376" s="42">
        <f ca="1">VLOOKUP(O376,'Inputs and Outputs'!B$24:C$33,2)</f>
        <v>4</v>
      </c>
      <c r="Q376" s="42">
        <f t="shared" ca="1" si="49"/>
        <v>0.51535189048038088</v>
      </c>
      <c r="R376" s="42">
        <f ca="1">ROUND(_xlfn.NORM.INV(Q376,'Inputs and Outputs'!C$17,'Inputs and Outputs'!C$18),0)</f>
        <v>103</v>
      </c>
      <c r="S376" s="42">
        <v>103</v>
      </c>
      <c r="T376" s="42">
        <f t="shared" ca="1" si="50"/>
        <v>103</v>
      </c>
      <c r="U376" s="42">
        <f ca="1">IF(T376&gt;'Inputs and Outputs'!C$7,T376-'Inputs and Outputs'!C$7,0)</f>
        <v>3</v>
      </c>
      <c r="V376" s="43">
        <f ca="1">(T376*'Inputs and Outputs'!C$8)-(U376*'Inputs and Outputs'!C$9)</f>
        <v>4045</v>
      </c>
      <c r="Y376" s="44">
        <v>375</v>
      </c>
      <c r="Z376" s="42" t="s">
        <v>29</v>
      </c>
      <c r="AA376" s="42">
        <f t="shared" ca="1" si="51"/>
        <v>0.2116633134309982</v>
      </c>
      <c r="AB376" s="42">
        <f ca="1">VLOOKUP(AA376,'Inputs and Outputs'!B$24:C$33,2,TRUE)</f>
        <v>1</v>
      </c>
      <c r="AC376" s="42">
        <f t="shared" ca="1" si="52"/>
        <v>0.18410386417417735</v>
      </c>
      <c r="AD376" s="42">
        <f ca="1">ROUND(_xlfn.NORM.INV(AC376,'Inputs and Outputs'!C$19,'Inputs and Outputs'!C$20),0)</f>
        <v>101</v>
      </c>
      <c r="AE376" s="42">
        <v>103</v>
      </c>
      <c r="AF376" s="42">
        <f t="shared" ca="1" si="53"/>
        <v>101</v>
      </c>
      <c r="AG376" s="42">
        <f ca="1">IF(AF376&gt;'Inputs and Outputs'!C$7,AF376-'Inputs and Outputs'!C$7,0)</f>
        <v>1</v>
      </c>
      <c r="AH376" s="43">
        <f ca="1">(AF376*'Inputs and Outputs'!C$8)-(AG376*'Inputs and Outputs'!C$10)</f>
        <v>3840</v>
      </c>
    </row>
    <row r="377" spans="1:34" x14ac:dyDescent="0.35">
      <c r="A377" s="44">
        <v>376</v>
      </c>
      <c r="B377" s="42" t="s">
        <v>24</v>
      </c>
      <c r="C377" s="42">
        <f t="shared" ca="1" si="45"/>
        <v>0.99730376026614731</v>
      </c>
      <c r="D377" s="42">
        <f ca="1">VLOOKUP(C377,'Inputs and Outputs'!B$24:C$33,2,TRUE)</f>
        <v>9</v>
      </c>
      <c r="E377" s="42">
        <f t="shared" ca="1" si="46"/>
        <v>0.62606648317311986</v>
      </c>
      <c r="F377" s="42">
        <f ca="1">ROUND(_xlfn.NORM.INV(E377,'Inputs and Outputs'!C$15,'Inputs and Outputs'!C$16),0)</f>
        <v>103</v>
      </c>
      <c r="G377" s="42">
        <v>103</v>
      </c>
      <c r="H377" s="42">
        <f t="shared" ca="1" si="47"/>
        <v>103</v>
      </c>
      <c r="I377" s="42">
        <f ca="1">IF(H377&gt;'Inputs and Outputs'!C$7,H377-'Inputs and Outputs'!C$7,0)</f>
        <v>3</v>
      </c>
      <c r="J377" s="43">
        <f ca="1">(H377*'Inputs and Outputs'!C$8)-(I377*'Inputs and Outputs'!C$9)</f>
        <v>4045</v>
      </c>
      <c r="M377" s="44">
        <v>376</v>
      </c>
      <c r="N377" s="42" t="s">
        <v>26</v>
      </c>
      <c r="O377" s="42">
        <f t="shared" ca="1" si="48"/>
        <v>0.93396925934455588</v>
      </c>
      <c r="P377" s="42">
        <f ca="1">VLOOKUP(O377,'Inputs and Outputs'!B$24:C$33,2)</f>
        <v>6</v>
      </c>
      <c r="Q377" s="42">
        <f t="shared" ca="1" si="49"/>
        <v>0.86048663338421905</v>
      </c>
      <c r="R377" s="42">
        <f ca="1">ROUND(_xlfn.NORM.INV(Q377,'Inputs and Outputs'!C$17,'Inputs and Outputs'!C$18),0)</f>
        <v>108</v>
      </c>
      <c r="S377" s="42">
        <v>103</v>
      </c>
      <c r="T377" s="42">
        <f t="shared" ca="1" si="50"/>
        <v>103</v>
      </c>
      <c r="U377" s="42">
        <f ca="1">IF(T377&gt;'Inputs and Outputs'!C$7,T377-'Inputs and Outputs'!C$7,0)</f>
        <v>3</v>
      </c>
      <c r="V377" s="43">
        <f ca="1">(T377*'Inputs and Outputs'!C$8)-(U377*'Inputs and Outputs'!C$9)</f>
        <v>4045</v>
      </c>
      <c r="Y377" s="44">
        <v>376</v>
      </c>
      <c r="Z377" s="42" t="s">
        <v>29</v>
      </c>
      <c r="AA377" s="42">
        <f t="shared" ca="1" si="51"/>
        <v>0.17347160454442734</v>
      </c>
      <c r="AB377" s="42">
        <f ca="1">VLOOKUP(AA377,'Inputs and Outputs'!B$24:C$33,2,TRUE)</f>
        <v>1</v>
      </c>
      <c r="AC377" s="42">
        <f t="shared" ca="1" si="52"/>
        <v>0.56370945997467348</v>
      </c>
      <c r="AD377" s="42">
        <f ca="1">ROUND(_xlfn.NORM.INV(AC377,'Inputs and Outputs'!C$19,'Inputs and Outputs'!C$20),0)</f>
        <v>106</v>
      </c>
      <c r="AE377" s="42">
        <v>103</v>
      </c>
      <c r="AF377" s="42">
        <f t="shared" ca="1" si="53"/>
        <v>103</v>
      </c>
      <c r="AG377" s="42">
        <f ca="1">IF(AF377&gt;'Inputs and Outputs'!C$7,AF377-'Inputs and Outputs'!C$7,0)</f>
        <v>3</v>
      </c>
      <c r="AH377" s="43">
        <f ca="1">(AF377*'Inputs and Outputs'!C$8)-(AG377*'Inputs and Outputs'!C$10)</f>
        <v>3520</v>
      </c>
    </row>
    <row r="378" spans="1:34" x14ac:dyDescent="0.35">
      <c r="A378" s="44">
        <v>377</v>
      </c>
      <c r="B378" s="42" t="s">
        <v>24</v>
      </c>
      <c r="C378" s="42">
        <f t="shared" ca="1" si="45"/>
        <v>3.0717692352568271E-2</v>
      </c>
      <c r="D378" s="42">
        <f ca="1">VLOOKUP(C378,'Inputs and Outputs'!B$24:C$33,2,TRUE)</f>
        <v>0</v>
      </c>
      <c r="E378" s="42">
        <f t="shared" ca="1" si="46"/>
        <v>4.8977315922169806E-2</v>
      </c>
      <c r="F378" s="42">
        <f ca="1">ROUND(_xlfn.NORM.INV(E378,'Inputs and Outputs'!C$15,'Inputs and Outputs'!C$16),0)</f>
        <v>91</v>
      </c>
      <c r="G378" s="42">
        <v>103</v>
      </c>
      <c r="H378" s="42">
        <f t="shared" ca="1" si="47"/>
        <v>91</v>
      </c>
      <c r="I378" s="42">
        <f ca="1">IF(H378&gt;'Inputs and Outputs'!C$7,H378-'Inputs and Outputs'!C$7,0)</f>
        <v>0</v>
      </c>
      <c r="J378" s="43">
        <f ca="1">(H378*'Inputs and Outputs'!C$8)-(I378*'Inputs and Outputs'!C$9)</f>
        <v>3640</v>
      </c>
      <c r="M378" s="44">
        <v>377</v>
      </c>
      <c r="N378" s="42" t="s">
        <v>26</v>
      </c>
      <c r="O378" s="42">
        <f t="shared" ca="1" si="48"/>
        <v>2.998765739276843E-2</v>
      </c>
      <c r="P378" s="42">
        <f ca="1">VLOOKUP(O378,'Inputs and Outputs'!B$24:C$33,2)</f>
        <v>0</v>
      </c>
      <c r="Q378" s="42">
        <f t="shared" ca="1" si="49"/>
        <v>0.66026102278321486</v>
      </c>
      <c r="R378" s="42">
        <f ca="1">ROUND(_xlfn.NORM.INV(Q378,'Inputs and Outputs'!C$17,'Inputs and Outputs'!C$18),0)</f>
        <v>105</v>
      </c>
      <c r="S378" s="42">
        <v>103</v>
      </c>
      <c r="T378" s="42">
        <f t="shared" ca="1" si="50"/>
        <v>103</v>
      </c>
      <c r="U378" s="42">
        <f ca="1">IF(T378&gt;'Inputs and Outputs'!C$7,T378-'Inputs and Outputs'!C$7,0)</f>
        <v>3</v>
      </c>
      <c r="V378" s="43">
        <f ca="1">(T378*'Inputs and Outputs'!C$8)-(U378*'Inputs and Outputs'!C$9)</f>
        <v>4045</v>
      </c>
      <c r="Y378" s="44">
        <v>377</v>
      </c>
      <c r="Z378" s="42" t="s">
        <v>29</v>
      </c>
      <c r="AA378" s="42">
        <f t="shared" ca="1" si="51"/>
        <v>0.27246302966641589</v>
      </c>
      <c r="AB378" s="42">
        <f ca="1">VLOOKUP(AA378,'Inputs and Outputs'!B$24:C$33,2,TRUE)</f>
        <v>1</v>
      </c>
      <c r="AC378" s="42">
        <f t="shared" ca="1" si="52"/>
        <v>0.79489784356113991</v>
      </c>
      <c r="AD378" s="42">
        <f ca="1">ROUND(_xlfn.NORM.INV(AC378,'Inputs and Outputs'!C$19,'Inputs and Outputs'!C$20),0)</f>
        <v>109</v>
      </c>
      <c r="AE378" s="42">
        <v>103</v>
      </c>
      <c r="AF378" s="42">
        <f t="shared" ca="1" si="53"/>
        <v>103</v>
      </c>
      <c r="AG378" s="42">
        <f ca="1">IF(AF378&gt;'Inputs and Outputs'!C$7,AF378-'Inputs and Outputs'!C$7,0)</f>
        <v>3</v>
      </c>
      <c r="AH378" s="43">
        <f ca="1">(AF378*'Inputs and Outputs'!C$8)-(AG378*'Inputs and Outputs'!C$10)</f>
        <v>3520</v>
      </c>
    </row>
    <row r="379" spans="1:34" x14ac:dyDescent="0.35">
      <c r="A379" s="44">
        <v>378</v>
      </c>
      <c r="B379" s="42" t="s">
        <v>24</v>
      </c>
      <c r="C379" s="42">
        <f t="shared" ca="1" si="45"/>
        <v>0.29394803662569435</v>
      </c>
      <c r="D379" s="42">
        <f ca="1">VLOOKUP(C379,'Inputs and Outputs'!B$24:C$33,2,TRUE)</f>
        <v>1</v>
      </c>
      <c r="E379" s="42">
        <f t="shared" ca="1" si="46"/>
        <v>0.5907335367990294</v>
      </c>
      <c r="F379" s="42">
        <f ca="1">ROUND(_xlfn.NORM.INV(E379,'Inputs and Outputs'!C$15,'Inputs and Outputs'!C$16),0)</f>
        <v>102</v>
      </c>
      <c r="G379" s="42">
        <v>103</v>
      </c>
      <c r="H379" s="42">
        <f t="shared" ca="1" si="47"/>
        <v>102</v>
      </c>
      <c r="I379" s="42">
        <f ca="1">IF(H379&gt;'Inputs and Outputs'!C$7,H379-'Inputs and Outputs'!C$7,0)</f>
        <v>2</v>
      </c>
      <c r="J379" s="43">
        <f ca="1">(H379*'Inputs and Outputs'!C$8)-(I379*'Inputs and Outputs'!C$9)</f>
        <v>4030</v>
      </c>
      <c r="M379" s="44">
        <v>378</v>
      </c>
      <c r="N379" s="42" t="s">
        <v>26</v>
      </c>
      <c r="O379" s="42">
        <f t="shared" ca="1" si="48"/>
        <v>0.83298649372451594</v>
      </c>
      <c r="P379" s="42">
        <f ca="1">VLOOKUP(O379,'Inputs and Outputs'!B$24:C$33,2)</f>
        <v>4</v>
      </c>
      <c r="Q379" s="42">
        <f t="shared" ca="1" si="49"/>
        <v>0.95472911488755796</v>
      </c>
      <c r="R379" s="42">
        <f ca="1">ROUND(_xlfn.NORM.INV(Q379,'Inputs and Outputs'!C$17,'Inputs and Outputs'!C$18),0)</f>
        <v>111</v>
      </c>
      <c r="S379" s="42">
        <v>103</v>
      </c>
      <c r="T379" s="42">
        <f t="shared" ca="1" si="50"/>
        <v>103</v>
      </c>
      <c r="U379" s="42">
        <f ca="1">IF(T379&gt;'Inputs and Outputs'!C$7,T379-'Inputs and Outputs'!C$7,0)</f>
        <v>3</v>
      </c>
      <c r="V379" s="43">
        <f ca="1">(T379*'Inputs and Outputs'!C$8)-(U379*'Inputs and Outputs'!C$9)</f>
        <v>4045</v>
      </c>
      <c r="Y379" s="44">
        <v>378</v>
      </c>
      <c r="Z379" s="42" t="s">
        <v>29</v>
      </c>
      <c r="AA379" s="42">
        <f t="shared" ca="1" si="51"/>
        <v>0.22970000968153415</v>
      </c>
      <c r="AB379" s="42">
        <f ca="1">VLOOKUP(AA379,'Inputs and Outputs'!B$24:C$33,2,TRUE)</f>
        <v>1</v>
      </c>
      <c r="AC379" s="42">
        <f t="shared" ca="1" si="52"/>
        <v>0.31703759451208824</v>
      </c>
      <c r="AD379" s="42">
        <f ca="1">ROUND(_xlfn.NORM.INV(AC379,'Inputs and Outputs'!C$19,'Inputs and Outputs'!C$20),0)</f>
        <v>103</v>
      </c>
      <c r="AE379" s="42">
        <v>103</v>
      </c>
      <c r="AF379" s="42">
        <f t="shared" ca="1" si="53"/>
        <v>103</v>
      </c>
      <c r="AG379" s="42">
        <f ca="1">IF(AF379&gt;'Inputs and Outputs'!C$7,AF379-'Inputs and Outputs'!C$7,0)</f>
        <v>3</v>
      </c>
      <c r="AH379" s="43">
        <f ca="1">(AF379*'Inputs and Outputs'!C$8)-(AG379*'Inputs and Outputs'!C$10)</f>
        <v>3520</v>
      </c>
    </row>
    <row r="380" spans="1:34" x14ac:dyDescent="0.35">
      <c r="A380" s="44">
        <v>379</v>
      </c>
      <c r="B380" s="42" t="s">
        <v>24</v>
      </c>
      <c r="C380" s="42">
        <f t="shared" ca="1" si="45"/>
        <v>0.60715412992598861</v>
      </c>
      <c r="D380" s="42">
        <f ca="1">VLOOKUP(C380,'Inputs and Outputs'!B$24:C$33,2,TRUE)</f>
        <v>3</v>
      </c>
      <c r="E380" s="42">
        <f t="shared" ca="1" si="46"/>
        <v>0.56918884175586881</v>
      </c>
      <c r="F380" s="42">
        <f ca="1">ROUND(_xlfn.NORM.INV(E380,'Inputs and Outputs'!C$15,'Inputs and Outputs'!C$16),0)</f>
        <v>102</v>
      </c>
      <c r="G380" s="42">
        <v>103</v>
      </c>
      <c r="H380" s="42">
        <f t="shared" ca="1" si="47"/>
        <v>102</v>
      </c>
      <c r="I380" s="42">
        <f ca="1">IF(H380&gt;'Inputs and Outputs'!C$7,H380-'Inputs and Outputs'!C$7,0)</f>
        <v>2</v>
      </c>
      <c r="J380" s="43">
        <f ca="1">(H380*'Inputs and Outputs'!C$8)-(I380*'Inputs and Outputs'!C$9)</f>
        <v>4030</v>
      </c>
      <c r="M380" s="44">
        <v>379</v>
      </c>
      <c r="N380" s="42" t="s">
        <v>26</v>
      </c>
      <c r="O380" s="42">
        <f t="shared" ca="1" si="48"/>
        <v>0.44606555733626874</v>
      </c>
      <c r="P380" s="42">
        <f ca="1">VLOOKUP(O380,'Inputs and Outputs'!B$24:C$33,2)</f>
        <v>2</v>
      </c>
      <c r="Q380" s="42">
        <f t="shared" ca="1" si="49"/>
        <v>0.74444066856015589</v>
      </c>
      <c r="R380" s="42">
        <f ca="1">ROUND(_xlfn.NORM.INV(Q380,'Inputs and Outputs'!C$17,'Inputs and Outputs'!C$18),0)</f>
        <v>106</v>
      </c>
      <c r="S380" s="42">
        <v>103</v>
      </c>
      <c r="T380" s="42">
        <f t="shared" ca="1" si="50"/>
        <v>103</v>
      </c>
      <c r="U380" s="42">
        <f ca="1">IF(T380&gt;'Inputs and Outputs'!C$7,T380-'Inputs and Outputs'!C$7,0)</f>
        <v>3</v>
      </c>
      <c r="V380" s="43">
        <f ca="1">(T380*'Inputs and Outputs'!C$8)-(U380*'Inputs and Outputs'!C$9)</f>
        <v>4045</v>
      </c>
      <c r="Y380" s="44">
        <v>379</v>
      </c>
      <c r="Z380" s="42" t="s">
        <v>29</v>
      </c>
      <c r="AA380" s="42">
        <f t="shared" ca="1" si="51"/>
        <v>0.50221139941947879</v>
      </c>
      <c r="AB380" s="42">
        <f ca="1">VLOOKUP(AA380,'Inputs and Outputs'!B$24:C$33,2,TRUE)</f>
        <v>2</v>
      </c>
      <c r="AC380" s="42">
        <f t="shared" ca="1" si="52"/>
        <v>0.56615110027097393</v>
      </c>
      <c r="AD380" s="42">
        <f ca="1">ROUND(_xlfn.NORM.INV(AC380,'Inputs and Outputs'!C$19,'Inputs and Outputs'!C$20),0)</f>
        <v>106</v>
      </c>
      <c r="AE380" s="42">
        <v>103</v>
      </c>
      <c r="AF380" s="42">
        <f t="shared" ca="1" si="53"/>
        <v>103</v>
      </c>
      <c r="AG380" s="42">
        <f ca="1">IF(AF380&gt;'Inputs and Outputs'!C$7,AF380-'Inputs and Outputs'!C$7,0)</f>
        <v>3</v>
      </c>
      <c r="AH380" s="43">
        <f ca="1">(AF380*'Inputs and Outputs'!C$8)-(AG380*'Inputs and Outputs'!C$10)</f>
        <v>3520</v>
      </c>
    </row>
    <row r="381" spans="1:34" x14ac:dyDescent="0.35">
      <c r="A381" s="44">
        <v>380</v>
      </c>
      <c r="B381" s="42" t="s">
        <v>24</v>
      </c>
      <c r="C381" s="42">
        <f t="shared" ca="1" si="45"/>
        <v>0.45980316112413588</v>
      </c>
      <c r="D381" s="42">
        <f ca="1">VLOOKUP(C381,'Inputs and Outputs'!B$24:C$33,2,TRUE)</f>
        <v>2</v>
      </c>
      <c r="E381" s="42">
        <f t="shared" ca="1" si="46"/>
        <v>0.52039180664160223</v>
      </c>
      <c r="F381" s="42">
        <f ca="1">ROUND(_xlfn.NORM.INV(E381,'Inputs and Outputs'!C$15,'Inputs and Outputs'!C$16),0)</f>
        <v>101</v>
      </c>
      <c r="G381" s="42">
        <v>103</v>
      </c>
      <c r="H381" s="42">
        <f t="shared" ca="1" si="47"/>
        <v>101</v>
      </c>
      <c r="I381" s="42">
        <f ca="1">IF(H381&gt;'Inputs and Outputs'!C$7,H381-'Inputs and Outputs'!C$7,0)</f>
        <v>1</v>
      </c>
      <c r="J381" s="43">
        <f ca="1">(H381*'Inputs and Outputs'!C$8)-(I381*'Inputs and Outputs'!C$9)</f>
        <v>4015</v>
      </c>
      <c r="M381" s="44">
        <v>380</v>
      </c>
      <c r="N381" s="42" t="s">
        <v>26</v>
      </c>
      <c r="O381" s="42">
        <f t="shared" ca="1" si="48"/>
        <v>0.9784210241133986</v>
      </c>
      <c r="P381" s="42">
        <f ca="1">VLOOKUP(O381,'Inputs and Outputs'!B$24:C$33,2)</f>
        <v>7</v>
      </c>
      <c r="Q381" s="42">
        <f t="shared" ca="1" si="49"/>
        <v>0.78362087129164937</v>
      </c>
      <c r="R381" s="42">
        <f ca="1">ROUND(_xlfn.NORM.INV(Q381,'Inputs and Outputs'!C$17,'Inputs and Outputs'!C$18),0)</f>
        <v>107</v>
      </c>
      <c r="S381" s="42">
        <v>103</v>
      </c>
      <c r="T381" s="42">
        <f t="shared" ca="1" si="50"/>
        <v>103</v>
      </c>
      <c r="U381" s="42">
        <f ca="1">IF(T381&gt;'Inputs and Outputs'!C$7,T381-'Inputs and Outputs'!C$7,0)</f>
        <v>3</v>
      </c>
      <c r="V381" s="43">
        <f ca="1">(T381*'Inputs and Outputs'!C$8)-(U381*'Inputs and Outputs'!C$9)</f>
        <v>4045</v>
      </c>
      <c r="Y381" s="44">
        <v>380</v>
      </c>
      <c r="Z381" s="42" t="s">
        <v>29</v>
      </c>
      <c r="AA381" s="42">
        <f t="shared" ca="1" si="51"/>
        <v>0.71564813899705382</v>
      </c>
      <c r="AB381" s="42">
        <f ca="1">VLOOKUP(AA381,'Inputs and Outputs'!B$24:C$33,2,TRUE)</f>
        <v>3</v>
      </c>
      <c r="AC381" s="42">
        <f t="shared" ca="1" si="52"/>
        <v>0.78522482612037026</v>
      </c>
      <c r="AD381" s="42">
        <f ca="1">ROUND(_xlfn.NORM.INV(AC381,'Inputs and Outputs'!C$19,'Inputs and Outputs'!C$20),0)</f>
        <v>109</v>
      </c>
      <c r="AE381" s="42">
        <v>103</v>
      </c>
      <c r="AF381" s="42">
        <f t="shared" ca="1" si="53"/>
        <v>103</v>
      </c>
      <c r="AG381" s="42">
        <f ca="1">IF(AF381&gt;'Inputs and Outputs'!C$7,AF381-'Inputs and Outputs'!C$7,0)</f>
        <v>3</v>
      </c>
      <c r="AH381" s="43">
        <f ca="1">(AF381*'Inputs and Outputs'!C$8)-(AG381*'Inputs and Outputs'!C$10)</f>
        <v>3520</v>
      </c>
    </row>
    <row r="382" spans="1:34" x14ac:dyDescent="0.35">
      <c r="A382" s="44">
        <v>381</v>
      </c>
      <c r="B382" s="42" t="s">
        <v>24</v>
      </c>
      <c r="C382" s="42">
        <f t="shared" ca="1" si="45"/>
        <v>0.34533299559838571</v>
      </c>
      <c r="D382" s="42">
        <f ca="1">VLOOKUP(C382,'Inputs and Outputs'!B$24:C$33,2,TRUE)</f>
        <v>1</v>
      </c>
      <c r="E382" s="42">
        <f t="shared" ca="1" si="46"/>
        <v>0.92481959330139674</v>
      </c>
      <c r="F382" s="42">
        <f ca="1">ROUND(_xlfn.NORM.INV(E382,'Inputs and Outputs'!C$15,'Inputs and Outputs'!C$16),0)</f>
        <v>110</v>
      </c>
      <c r="G382" s="42">
        <v>103</v>
      </c>
      <c r="H382" s="42">
        <f t="shared" ca="1" si="47"/>
        <v>103</v>
      </c>
      <c r="I382" s="42">
        <f ca="1">IF(H382&gt;'Inputs and Outputs'!C$7,H382-'Inputs and Outputs'!C$7,0)</f>
        <v>3</v>
      </c>
      <c r="J382" s="43">
        <f ca="1">(H382*'Inputs and Outputs'!C$8)-(I382*'Inputs and Outputs'!C$9)</f>
        <v>4045</v>
      </c>
      <c r="M382" s="44">
        <v>381</v>
      </c>
      <c r="N382" s="42" t="s">
        <v>26</v>
      </c>
      <c r="O382" s="42">
        <f t="shared" ca="1" si="48"/>
        <v>0.22184099027378423</v>
      </c>
      <c r="P382" s="42">
        <f ca="1">VLOOKUP(O382,'Inputs and Outputs'!B$24:C$33,2)</f>
        <v>1</v>
      </c>
      <c r="Q382" s="42">
        <f t="shared" ca="1" si="49"/>
        <v>0.43305732284715814</v>
      </c>
      <c r="R382" s="42">
        <f ca="1">ROUND(_xlfn.NORM.INV(Q382,'Inputs and Outputs'!C$17,'Inputs and Outputs'!C$18),0)</f>
        <v>102</v>
      </c>
      <c r="S382" s="42">
        <v>103</v>
      </c>
      <c r="T382" s="42">
        <f t="shared" ca="1" si="50"/>
        <v>102</v>
      </c>
      <c r="U382" s="42">
        <f ca="1">IF(T382&gt;'Inputs and Outputs'!C$7,T382-'Inputs and Outputs'!C$7,0)</f>
        <v>2</v>
      </c>
      <c r="V382" s="43">
        <f ca="1">(T382*'Inputs and Outputs'!C$8)-(U382*'Inputs and Outputs'!C$9)</f>
        <v>4030</v>
      </c>
      <c r="Y382" s="44">
        <v>381</v>
      </c>
      <c r="Z382" s="42" t="s">
        <v>29</v>
      </c>
      <c r="AA382" s="42">
        <f t="shared" ca="1" si="51"/>
        <v>0.11823756920557105</v>
      </c>
      <c r="AB382" s="42">
        <f ca="1">VLOOKUP(AA382,'Inputs and Outputs'!B$24:C$33,2,TRUE)</f>
        <v>0</v>
      </c>
      <c r="AC382" s="42">
        <f t="shared" ca="1" si="52"/>
        <v>0.90363529725586655</v>
      </c>
      <c r="AD382" s="42">
        <f ca="1">ROUND(_xlfn.NORM.INV(AC382,'Inputs and Outputs'!C$19,'Inputs and Outputs'!C$20),0)</f>
        <v>112</v>
      </c>
      <c r="AE382" s="42">
        <v>103</v>
      </c>
      <c r="AF382" s="42">
        <f t="shared" ca="1" si="53"/>
        <v>103</v>
      </c>
      <c r="AG382" s="42">
        <f ca="1">IF(AF382&gt;'Inputs and Outputs'!C$7,AF382-'Inputs and Outputs'!C$7,0)</f>
        <v>3</v>
      </c>
      <c r="AH382" s="43">
        <f ca="1">(AF382*'Inputs and Outputs'!C$8)-(AG382*'Inputs and Outputs'!C$10)</f>
        <v>3520</v>
      </c>
    </row>
    <row r="383" spans="1:34" x14ac:dyDescent="0.35">
      <c r="A383" s="44">
        <v>382</v>
      </c>
      <c r="B383" s="42" t="s">
        <v>24</v>
      </c>
      <c r="C383" s="42">
        <f t="shared" ca="1" si="45"/>
        <v>0.45457670030577035</v>
      </c>
      <c r="D383" s="42">
        <f ca="1">VLOOKUP(C383,'Inputs and Outputs'!B$24:C$33,2,TRUE)</f>
        <v>2</v>
      </c>
      <c r="E383" s="42">
        <f t="shared" ca="1" si="46"/>
        <v>0.22239992474311632</v>
      </c>
      <c r="F383" s="42">
        <f ca="1">ROUND(_xlfn.NORM.INV(E383,'Inputs and Outputs'!C$15,'Inputs and Outputs'!C$16),0)</f>
        <v>96</v>
      </c>
      <c r="G383" s="42">
        <v>103</v>
      </c>
      <c r="H383" s="42">
        <f t="shared" ca="1" si="47"/>
        <v>96</v>
      </c>
      <c r="I383" s="42">
        <f ca="1">IF(H383&gt;'Inputs and Outputs'!C$7,H383-'Inputs and Outputs'!C$7,0)</f>
        <v>0</v>
      </c>
      <c r="J383" s="43">
        <f ca="1">(H383*'Inputs and Outputs'!C$8)-(I383*'Inputs and Outputs'!C$9)</f>
        <v>3840</v>
      </c>
      <c r="M383" s="44">
        <v>382</v>
      </c>
      <c r="N383" s="42" t="s">
        <v>26</v>
      </c>
      <c r="O383" s="42">
        <f t="shared" ca="1" si="48"/>
        <v>0.97819465755184132</v>
      </c>
      <c r="P383" s="42">
        <f ca="1">VLOOKUP(O383,'Inputs and Outputs'!B$24:C$33,2)</f>
        <v>7</v>
      </c>
      <c r="Q383" s="42">
        <f t="shared" ca="1" si="49"/>
        <v>0.17867238357353976</v>
      </c>
      <c r="R383" s="42">
        <f ca="1">ROUND(_xlfn.NORM.INV(Q383,'Inputs and Outputs'!C$17,'Inputs and Outputs'!C$18),0)</f>
        <v>98</v>
      </c>
      <c r="S383" s="42">
        <v>103</v>
      </c>
      <c r="T383" s="42">
        <f t="shared" ca="1" si="50"/>
        <v>98</v>
      </c>
      <c r="U383" s="42">
        <f ca="1">IF(T383&gt;'Inputs and Outputs'!C$7,T383-'Inputs and Outputs'!C$7,0)</f>
        <v>0</v>
      </c>
      <c r="V383" s="43">
        <f ca="1">(T383*'Inputs and Outputs'!C$8)-(U383*'Inputs and Outputs'!C$9)</f>
        <v>3920</v>
      </c>
      <c r="Y383" s="44">
        <v>382</v>
      </c>
      <c r="Z383" s="42" t="s">
        <v>29</v>
      </c>
      <c r="AA383" s="42">
        <f t="shared" ca="1" si="51"/>
        <v>0.64388137807187651</v>
      </c>
      <c r="AB383" s="42">
        <f ca="1">VLOOKUP(AA383,'Inputs and Outputs'!B$24:C$33,2,TRUE)</f>
        <v>3</v>
      </c>
      <c r="AC383" s="42">
        <f t="shared" ca="1" si="52"/>
        <v>0.82724209599551646</v>
      </c>
      <c r="AD383" s="42">
        <f ca="1">ROUND(_xlfn.NORM.INV(AC383,'Inputs and Outputs'!C$19,'Inputs and Outputs'!C$20),0)</f>
        <v>110</v>
      </c>
      <c r="AE383" s="42">
        <v>103</v>
      </c>
      <c r="AF383" s="42">
        <f t="shared" ca="1" si="53"/>
        <v>103</v>
      </c>
      <c r="AG383" s="42">
        <f ca="1">IF(AF383&gt;'Inputs and Outputs'!C$7,AF383-'Inputs and Outputs'!C$7,0)</f>
        <v>3</v>
      </c>
      <c r="AH383" s="43">
        <f ca="1">(AF383*'Inputs and Outputs'!C$8)-(AG383*'Inputs and Outputs'!C$10)</f>
        <v>3520</v>
      </c>
    </row>
    <row r="384" spans="1:34" x14ac:dyDescent="0.35">
      <c r="A384" s="44">
        <v>383</v>
      </c>
      <c r="B384" s="42" t="s">
        <v>24</v>
      </c>
      <c r="C384" s="42">
        <f t="shared" ca="1" si="45"/>
        <v>0.70016890982854452</v>
      </c>
      <c r="D384" s="42">
        <f ca="1">VLOOKUP(C384,'Inputs and Outputs'!B$24:C$33,2,TRUE)</f>
        <v>3</v>
      </c>
      <c r="E384" s="42">
        <f t="shared" ca="1" si="46"/>
        <v>0.63557814801884949</v>
      </c>
      <c r="F384" s="42">
        <f ca="1">ROUND(_xlfn.NORM.INV(E384,'Inputs and Outputs'!C$15,'Inputs and Outputs'!C$16),0)</f>
        <v>103</v>
      </c>
      <c r="G384" s="42">
        <v>103</v>
      </c>
      <c r="H384" s="42">
        <f t="shared" ca="1" si="47"/>
        <v>103</v>
      </c>
      <c r="I384" s="42">
        <f ca="1">IF(H384&gt;'Inputs and Outputs'!C$7,H384-'Inputs and Outputs'!C$7,0)</f>
        <v>3</v>
      </c>
      <c r="J384" s="43">
        <f ca="1">(H384*'Inputs and Outputs'!C$8)-(I384*'Inputs and Outputs'!C$9)</f>
        <v>4045</v>
      </c>
      <c r="M384" s="44">
        <v>383</v>
      </c>
      <c r="N384" s="42" t="s">
        <v>26</v>
      </c>
      <c r="O384" s="42">
        <f t="shared" ca="1" si="48"/>
        <v>3.6490326053643551E-2</v>
      </c>
      <c r="P384" s="42">
        <f ca="1">VLOOKUP(O384,'Inputs and Outputs'!B$24:C$33,2)</f>
        <v>0</v>
      </c>
      <c r="Q384" s="42">
        <f t="shared" ca="1" si="49"/>
        <v>0.63813904730059678</v>
      </c>
      <c r="R384" s="42">
        <f ca="1">ROUND(_xlfn.NORM.INV(Q384,'Inputs and Outputs'!C$17,'Inputs and Outputs'!C$18),0)</f>
        <v>105</v>
      </c>
      <c r="S384" s="42">
        <v>103</v>
      </c>
      <c r="T384" s="42">
        <f t="shared" ca="1" si="50"/>
        <v>103</v>
      </c>
      <c r="U384" s="42">
        <f ca="1">IF(T384&gt;'Inputs and Outputs'!C$7,T384-'Inputs and Outputs'!C$7,0)</f>
        <v>3</v>
      </c>
      <c r="V384" s="43">
        <f ca="1">(T384*'Inputs and Outputs'!C$8)-(U384*'Inputs and Outputs'!C$9)</f>
        <v>4045</v>
      </c>
      <c r="Y384" s="44">
        <v>383</v>
      </c>
      <c r="Z384" s="42" t="s">
        <v>29</v>
      </c>
      <c r="AA384" s="42">
        <f t="shared" ca="1" si="51"/>
        <v>0.63737312327283158</v>
      </c>
      <c r="AB384" s="42">
        <f ca="1">VLOOKUP(AA384,'Inputs and Outputs'!B$24:C$33,2,TRUE)</f>
        <v>3</v>
      </c>
      <c r="AC384" s="42">
        <f t="shared" ca="1" si="52"/>
        <v>0.68488015121503087</v>
      </c>
      <c r="AD384" s="42">
        <f ca="1">ROUND(_xlfn.NORM.INV(AC384,'Inputs and Outputs'!C$19,'Inputs and Outputs'!C$20),0)</f>
        <v>107</v>
      </c>
      <c r="AE384" s="42">
        <v>103</v>
      </c>
      <c r="AF384" s="42">
        <f t="shared" ca="1" si="53"/>
        <v>103</v>
      </c>
      <c r="AG384" s="42">
        <f ca="1">IF(AF384&gt;'Inputs and Outputs'!C$7,AF384-'Inputs and Outputs'!C$7,0)</f>
        <v>3</v>
      </c>
      <c r="AH384" s="43">
        <f ca="1">(AF384*'Inputs and Outputs'!C$8)-(AG384*'Inputs and Outputs'!C$10)</f>
        <v>3520</v>
      </c>
    </row>
    <row r="385" spans="1:34" x14ac:dyDescent="0.35">
      <c r="A385" s="44">
        <v>384</v>
      </c>
      <c r="B385" s="42" t="s">
        <v>24</v>
      </c>
      <c r="C385" s="42">
        <f t="shared" ca="1" si="45"/>
        <v>0.51106845294533187</v>
      </c>
      <c r="D385" s="42">
        <f ca="1">VLOOKUP(C385,'Inputs and Outputs'!B$24:C$33,2,TRUE)</f>
        <v>2</v>
      </c>
      <c r="E385" s="42">
        <f t="shared" ca="1" si="46"/>
        <v>0.20789925855302727</v>
      </c>
      <c r="F385" s="42">
        <f ca="1">ROUND(_xlfn.NORM.INV(E385,'Inputs and Outputs'!C$15,'Inputs and Outputs'!C$16),0)</f>
        <v>96</v>
      </c>
      <c r="G385" s="42">
        <v>103</v>
      </c>
      <c r="H385" s="42">
        <f t="shared" ca="1" si="47"/>
        <v>96</v>
      </c>
      <c r="I385" s="42">
        <f ca="1">IF(H385&gt;'Inputs and Outputs'!C$7,H385-'Inputs and Outputs'!C$7,0)</f>
        <v>0</v>
      </c>
      <c r="J385" s="43">
        <f ca="1">(H385*'Inputs and Outputs'!C$8)-(I385*'Inputs and Outputs'!C$9)</f>
        <v>3840</v>
      </c>
      <c r="M385" s="44">
        <v>384</v>
      </c>
      <c r="N385" s="42" t="s">
        <v>26</v>
      </c>
      <c r="O385" s="42">
        <f t="shared" ca="1" si="48"/>
        <v>0.20037451813539209</v>
      </c>
      <c r="P385" s="42">
        <f ca="1">VLOOKUP(O385,'Inputs and Outputs'!B$24:C$33,2)</f>
        <v>1</v>
      </c>
      <c r="Q385" s="42">
        <f t="shared" ca="1" si="49"/>
        <v>0.64895616866155692</v>
      </c>
      <c r="R385" s="42">
        <f ca="1">ROUND(_xlfn.NORM.INV(Q385,'Inputs and Outputs'!C$17,'Inputs and Outputs'!C$18),0)</f>
        <v>105</v>
      </c>
      <c r="S385" s="42">
        <v>103</v>
      </c>
      <c r="T385" s="42">
        <f t="shared" ca="1" si="50"/>
        <v>103</v>
      </c>
      <c r="U385" s="42">
        <f ca="1">IF(T385&gt;'Inputs and Outputs'!C$7,T385-'Inputs and Outputs'!C$7,0)</f>
        <v>3</v>
      </c>
      <c r="V385" s="43">
        <f ca="1">(T385*'Inputs and Outputs'!C$8)-(U385*'Inputs and Outputs'!C$9)</f>
        <v>4045</v>
      </c>
      <c r="Y385" s="44">
        <v>384</v>
      </c>
      <c r="Z385" s="42" t="s">
        <v>29</v>
      </c>
      <c r="AA385" s="42">
        <f t="shared" ca="1" si="51"/>
        <v>0.24689939458945087</v>
      </c>
      <c r="AB385" s="42">
        <f ca="1">VLOOKUP(AA385,'Inputs and Outputs'!B$24:C$33,2,TRUE)</f>
        <v>1</v>
      </c>
      <c r="AC385" s="42">
        <f t="shared" ca="1" si="52"/>
        <v>2.1783394418884106E-2</v>
      </c>
      <c r="AD385" s="42">
        <f ca="1">ROUND(_xlfn.NORM.INV(AC385,'Inputs and Outputs'!C$19,'Inputs and Outputs'!C$20),0)</f>
        <v>95</v>
      </c>
      <c r="AE385" s="42">
        <v>103</v>
      </c>
      <c r="AF385" s="42">
        <f t="shared" ca="1" si="53"/>
        <v>95</v>
      </c>
      <c r="AG385" s="42">
        <f ca="1">IF(AF385&gt;'Inputs and Outputs'!C$7,AF385-'Inputs and Outputs'!C$7,0)</f>
        <v>0</v>
      </c>
      <c r="AH385" s="43">
        <f ca="1">(AF385*'Inputs and Outputs'!C$8)-(AG385*'Inputs and Outputs'!C$10)</f>
        <v>3800</v>
      </c>
    </row>
    <row r="386" spans="1:34" x14ac:dyDescent="0.35">
      <c r="A386" s="44">
        <v>385</v>
      </c>
      <c r="B386" s="42" t="s">
        <v>24</v>
      </c>
      <c r="C386" s="42">
        <f t="shared" ca="1" si="45"/>
        <v>0.74723166000119245</v>
      </c>
      <c r="D386" s="42">
        <f ca="1">VLOOKUP(C386,'Inputs and Outputs'!B$24:C$33,2,TRUE)</f>
        <v>3</v>
      </c>
      <c r="E386" s="42">
        <f t="shared" ca="1" si="46"/>
        <v>0.19185356631382788</v>
      </c>
      <c r="F386" s="42">
        <f ca="1">ROUND(_xlfn.NORM.INV(E386,'Inputs and Outputs'!C$15,'Inputs and Outputs'!C$16),0)</f>
        <v>96</v>
      </c>
      <c r="G386" s="42">
        <v>103</v>
      </c>
      <c r="H386" s="42">
        <f t="shared" ca="1" si="47"/>
        <v>96</v>
      </c>
      <c r="I386" s="42">
        <f ca="1">IF(H386&gt;'Inputs and Outputs'!C$7,H386-'Inputs and Outputs'!C$7,0)</f>
        <v>0</v>
      </c>
      <c r="J386" s="43">
        <f ca="1">(H386*'Inputs and Outputs'!C$8)-(I386*'Inputs and Outputs'!C$9)</f>
        <v>3840</v>
      </c>
      <c r="M386" s="44">
        <v>385</v>
      </c>
      <c r="N386" s="42" t="s">
        <v>26</v>
      </c>
      <c r="O386" s="42">
        <f t="shared" ca="1" si="48"/>
        <v>0.39883948674161906</v>
      </c>
      <c r="P386" s="42">
        <f ca="1">VLOOKUP(O386,'Inputs and Outputs'!B$24:C$33,2)</f>
        <v>2</v>
      </c>
      <c r="Q386" s="42">
        <f t="shared" ca="1" si="49"/>
        <v>0.39272479872098176</v>
      </c>
      <c r="R386" s="42">
        <f ca="1">ROUND(_xlfn.NORM.INV(Q386,'Inputs and Outputs'!C$17,'Inputs and Outputs'!C$18),0)</f>
        <v>102</v>
      </c>
      <c r="S386" s="42">
        <v>103</v>
      </c>
      <c r="T386" s="42">
        <f t="shared" ca="1" si="50"/>
        <v>102</v>
      </c>
      <c r="U386" s="42">
        <f ca="1">IF(T386&gt;'Inputs and Outputs'!C$7,T386-'Inputs and Outputs'!C$7,0)</f>
        <v>2</v>
      </c>
      <c r="V386" s="43">
        <f ca="1">(T386*'Inputs and Outputs'!C$8)-(U386*'Inputs and Outputs'!C$9)</f>
        <v>4030</v>
      </c>
      <c r="Y386" s="44">
        <v>385</v>
      </c>
      <c r="Z386" s="42" t="s">
        <v>29</v>
      </c>
      <c r="AA386" s="42">
        <f t="shared" ca="1" si="51"/>
        <v>8.155935692230265E-2</v>
      </c>
      <c r="AB386" s="42">
        <f ca="1">VLOOKUP(AA386,'Inputs and Outputs'!B$24:C$33,2,TRUE)</f>
        <v>0</v>
      </c>
      <c r="AC386" s="42">
        <f t="shared" ca="1" si="52"/>
        <v>0.99505533590101536</v>
      </c>
      <c r="AD386" s="42">
        <f ca="1">ROUND(_xlfn.NORM.INV(AC386,'Inputs and Outputs'!C$19,'Inputs and Outputs'!C$20),0)</f>
        <v>118</v>
      </c>
      <c r="AE386" s="42">
        <v>103</v>
      </c>
      <c r="AF386" s="42">
        <f t="shared" ca="1" si="53"/>
        <v>103</v>
      </c>
      <c r="AG386" s="42">
        <f ca="1">IF(AF386&gt;'Inputs and Outputs'!C$7,AF386-'Inputs and Outputs'!C$7,0)</f>
        <v>3</v>
      </c>
      <c r="AH386" s="43">
        <f ca="1">(AF386*'Inputs and Outputs'!C$8)-(AG386*'Inputs and Outputs'!C$10)</f>
        <v>3520</v>
      </c>
    </row>
    <row r="387" spans="1:34" x14ac:dyDescent="0.35">
      <c r="A387" s="44">
        <v>386</v>
      </c>
      <c r="B387" s="42" t="s">
        <v>24</v>
      </c>
      <c r="C387" s="42">
        <f t="shared" ref="C387:C450" ca="1" si="54">RAND()</f>
        <v>6.2862102330347058E-2</v>
      </c>
      <c r="D387" s="42">
        <f ca="1">VLOOKUP(C387,'Inputs and Outputs'!B$24:C$33,2,TRUE)</f>
        <v>0</v>
      </c>
      <c r="E387" s="42">
        <f t="shared" ref="E387:E450" ca="1" si="55">RAND()</f>
        <v>0.87724216092999485</v>
      </c>
      <c r="F387" s="42">
        <f ca="1">ROUND(_xlfn.NORM.INV(E387,'Inputs and Outputs'!C$15,'Inputs and Outputs'!C$16),0)</f>
        <v>108</v>
      </c>
      <c r="G387" s="42">
        <v>103</v>
      </c>
      <c r="H387" s="42">
        <f t="shared" ref="H387:H450" ca="1" si="56">MIN(F387,G387)</f>
        <v>103</v>
      </c>
      <c r="I387" s="42">
        <f ca="1">IF(H387&gt;'Inputs and Outputs'!C$7,H387-'Inputs and Outputs'!C$7,0)</f>
        <v>3</v>
      </c>
      <c r="J387" s="43">
        <f ca="1">(H387*'Inputs and Outputs'!C$8)-(I387*'Inputs and Outputs'!C$9)</f>
        <v>4045</v>
      </c>
      <c r="M387" s="44">
        <v>386</v>
      </c>
      <c r="N387" s="42" t="s">
        <v>26</v>
      </c>
      <c r="O387" s="42">
        <f t="shared" ref="O387:O450" ca="1" si="57">RAND()</f>
        <v>0.22912902507979749</v>
      </c>
      <c r="P387" s="42">
        <f ca="1">VLOOKUP(O387,'Inputs and Outputs'!B$24:C$33,2)</f>
        <v>1</v>
      </c>
      <c r="Q387" s="42">
        <f t="shared" ref="Q387:Q450" ca="1" si="58">RAND()</f>
        <v>0.13454766146202102</v>
      </c>
      <c r="R387" s="42">
        <f ca="1">ROUND(_xlfn.NORM.INV(Q387,'Inputs and Outputs'!C$17,'Inputs and Outputs'!C$18),0)</f>
        <v>97</v>
      </c>
      <c r="S387" s="42">
        <v>103</v>
      </c>
      <c r="T387" s="42">
        <f t="shared" ref="T387:T450" ca="1" si="59">MIN(R387,S387)</f>
        <v>97</v>
      </c>
      <c r="U387" s="42">
        <f ca="1">IF(T387&gt;'Inputs and Outputs'!C$7,T387-'Inputs and Outputs'!C$7,0)</f>
        <v>0</v>
      </c>
      <c r="V387" s="43">
        <f ca="1">(T387*'Inputs and Outputs'!C$8)-(U387*'Inputs and Outputs'!C$9)</f>
        <v>3880</v>
      </c>
      <c r="Y387" s="44">
        <v>386</v>
      </c>
      <c r="Z387" s="42" t="s">
        <v>29</v>
      </c>
      <c r="AA387" s="42">
        <f t="shared" ref="AA387:AA450" ca="1" si="60">RAND()</f>
        <v>0.87146783940989259</v>
      </c>
      <c r="AB387" s="42">
        <f ca="1">VLOOKUP(AA387,'Inputs and Outputs'!B$24:C$33,2,TRUE)</f>
        <v>5</v>
      </c>
      <c r="AC387" s="42">
        <f t="shared" ref="AC387:AC450" ca="1" si="61">RAND()</f>
        <v>2.3326083681949994E-2</v>
      </c>
      <c r="AD387" s="42">
        <f ca="1">ROUND(_xlfn.NORM.INV(AC387,'Inputs and Outputs'!C$19,'Inputs and Outputs'!C$20),0)</f>
        <v>95</v>
      </c>
      <c r="AE387" s="42">
        <v>103</v>
      </c>
      <c r="AF387" s="42">
        <f t="shared" ref="AF387:AF450" ca="1" si="62">MIN(AD387,AE387)</f>
        <v>95</v>
      </c>
      <c r="AG387" s="42">
        <f ca="1">IF(AF387&gt;'Inputs and Outputs'!C$7,AF387-'Inputs and Outputs'!C$7,0)</f>
        <v>0</v>
      </c>
      <c r="AH387" s="43">
        <f ca="1">(AF387*'Inputs and Outputs'!C$8)-(AG387*'Inputs and Outputs'!C$10)</f>
        <v>3800</v>
      </c>
    </row>
    <row r="388" spans="1:34" x14ac:dyDescent="0.35">
      <c r="A388" s="44">
        <v>387</v>
      </c>
      <c r="B388" s="42" t="s">
        <v>24</v>
      </c>
      <c r="C388" s="42">
        <f t="shared" ca="1" si="54"/>
        <v>0.74722145130218154</v>
      </c>
      <c r="D388" s="42">
        <f ca="1">VLOOKUP(C388,'Inputs and Outputs'!B$24:C$33,2,TRUE)</f>
        <v>3</v>
      </c>
      <c r="E388" s="42">
        <f t="shared" ca="1" si="55"/>
        <v>0.74531495593992736</v>
      </c>
      <c r="F388" s="42">
        <f ca="1">ROUND(_xlfn.NORM.INV(E388,'Inputs and Outputs'!C$15,'Inputs and Outputs'!C$16),0)</f>
        <v>105</v>
      </c>
      <c r="G388" s="42">
        <v>103</v>
      </c>
      <c r="H388" s="42">
        <f t="shared" ca="1" si="56"/>
        <v>103</v>
      </c>
      <c r="I388" s="42">
        <f ca="1">IF(H388&gt;'Inputs and Outputs'!C$7,H388-'Inputs and Outputs'!C$7,0)</f>
        <v>3</v>
      </c>
      <c r="J388" s="43">
        <f ca="1">(H388*'Inputs and Outputs'!C$8)-(I388*'Inputs and Outputs'!C$9)</f>
        <v>4045</v>
      </c>
      <c r="M388" s="44">
        <v>387</v>
      </c>
      <c r="N388" s="42" t="s">
        <v>26</v>
      </c>
      <c r="O388" s="42">
        <f t="shared" ca="1" si="57"/>
        <v>7.7240419890243994E-2</v>
      </c>
      <c r="P388" s="42">
        <f ca="1">VLOOKUP(O388,'Inputs and Outputs'!B$24:C$33,2)</f>
        <v>0</v>
      </c>
      <c r="Q388" s="42">
        <f t="shared" ca="1" si="58"/>
        <v>0.1171524523280193</v>
      </c>
      <c r="R388" s="42">
        <f ca="1">ROUND(_xlfn.NORM.INV(Q388,'Inputs and Outputs'!C$17,'Inputs and Outputs'!C$18),0)</f>
        <v>97</v>
      </c>
      <c r="S388" s="42">
        <v>103</v>
      </c>
      <c r="T388" s="42">
        <f t="shared" ca="1" si="59"/>
        <v>97</v>
      </c>
      <c r="U388" s="42">
        <f ca="1">IF(T388&gt;'Inputs and Outputs'!C$7,T388-'Inputs and Outputs'!C$7,0)</f>
        <v>0</v>
      </c>
      <c r="V388" s="43">
        <f ca="1">(T388*'Inputs and Outputs'!C$8)-(U388*'Inputs and Outputs'!C$9)</f>
        <v>3880</v>
      </c>
      <c r="Y388" s="44">
        <v>387</v>
      </c>
      <c r="Z388" s="42" t="s">
        <v>29</v>
      </c>
      <c r="AA388" s="42">
        <f t="shared" ca="1" si="60"/>
        <v>0.48029200065573896</v>
      </c>
      <c r="AB388" s="42">
        <f ca="1">VLOOKUP(AA388,'Inputs and Outputs'!B$24:C$33,2,TRUE)</f>
        <v>2</v>
      </c>
      <c r="AC388" s="42">
        <f t="shared" ca="1" si="61"/>
        <v>0.76208851668577893</v>
      </c>
      <c r="AD388" s="42">
        <f ca="1">ROUND(_xlfn.NORM.INV(AC388,'Inputs and Outputs'!C$19,'Inputs and Outputs'!C$20),0)</f>
        <v>109</v>
      </c>
      <c r="AE388" s="42">
        <v>103</v>
      </c>
      <c r="AF388" s="42">
        <f t="shared" ca="1" si="62"/>
        <v>103</v>
      </c>
      <c r="AG388" s="42">
        <f ca="1">IF(AF388&gt;'Inputs and Outputs'!C$7,AF388-'Inputs and Outputs'!C$7,0)</f>
        <v>3</v>
      </c>
      <c r="AH388" s="43">
        <f ca="1">(AF388*'Inputs and Outputs'!C$8)-(AG388*'Inputs and Outputs'!C$10)</f>
        <v>3520</v>
      </c>
    </row>
    <row r="389" spans="1:34" x14ac:dyDescent="0.35">
      <c r="A389" s="44">
        <v>388</v>
      </c>
      <c r="B389" s="42" t="s">
        <v>24</v>
      </c>
      <c r="C389" s="42">
        <f t="shared" ca="1" si="54"/>
        <v>0.48276784552264496</v>
      </c>
      <c r="D389" s="42">
        <f ca="1">VLOOKUP(C389,'Inputs and Outputs'!B$24:C$33,2,TRUE)</f>
        <v>2</v>
      </c>
      <c r="E389" s="42">
        <f t="shared" ca="1" si="55"/>
        <v>0.95894626563575946</v>
      </c>
      <c r="F389" s="42">
        <f ca="1">ROUND(_xlfn.NORM.INV(E389,'Inputs and Outputs'!C$15,'Inputs and Outputs'!C$16),0)</f>
        <v>111</v>
      </c>
      <c r="G389" s="42">
        <v>103</v>
      </c>
      <c r="H389" s="42">
        <f t="shared" ca="1" si="56"/>
        <v>103</v>
      </c>
      <c r="I389" s="42">
        <f ca="1">IF(H389&gt;'Inputs and Outputs'!C$7,H389-'Inputs and Outputs'!C$7,0)</f>
        <v>3</v>
      </c>
      <c r="J389" s="43">
        <f ca="1">(H389*'Inputs and Outputs'!C$8)-(I389*'Inputs and Outputs'!C$9)</f>
        <v>4045</v>
      </c>
      <c r="M389" s="44">
        <v>388</v>
      </c>
      <c r="N389" s="42" t="s">
        <v>26</v>
      </c>
      <c r="O389" s="42">
        <f t="shared" ca="1" si="57"/>
        <v>0.27454987071989456</v>
      </c>
      <c r="P389" s="42">
        <f ca="1">VLOOKUP(O389,'Inputs and Outputs'!B$24:C$33,2)</f>
        <v>1</v>
      </c>
      <c r="Q389" s="42">
        <f t="shared" ca="1" si="58"/>
        <v>0.21881700782485614</v>
      </c>
      <c r="R389" s="42">
        <f ca="1">ROUND(_xlfn.NORM.INV(Q389,'Inputs and Outputs'!C$17,'Inputs and Outputs'!C$18),0)</f>
        <v>99</v>
      </c>
      <c r="S389" s="42">
        <v>103</v>
      </c>
      <c r="T389" s="42">
        <f t="shared" ca="1" si="59"/>
        <v>99</v>
      </c>
      <c r="U389" s="42">
        <f ca="1">IF(T389&gt;'Inputs and Outputs'!C$7,T389-'Inputs and Outputs'!C$7,0)</f>
        <v>0</v>
      </c>
      <c r="V389" s="43">
        <f ca="1">(T389*'Inputs and Outputs'!C$8)-(U389*'Inputs and Outputs'!C$9)</f>
        <v>3960</v>
      </c>
      <c r="Y389" s="44">
        <v>388</v>
      </c>
      <c r="Z389" s="42" t="s">
        <v>29</v>
      </c>
      <c r="AA389" s="42">
        <f t="shared" ca="1" si="60"/>
        <v>9.3225546253221991E-2</v>
      </c>
      <c r="AB389" s="42">
        <f ca="1">VLOOKUP(AA389,'Inputs and Outputs'!B$24:C$33,2,TRUE)</f>
        <v>0</v>
      </c>
      <c r="AC389" s="42">
        <f t="shared" ca="1" si="61"/>
        <v>0.66242780902699538</v>
      </c>
      <c r="AD389" s="42">
        <f ca="1">ROUND(_xlfn.NORM.INV(AC389,'Inputs and Outputs'!C$19,'Inputs and Outputs'!C$20),0)</f>
        <v>107</v>
      </c>
      <c r="AE389" s="42">
        <v>103</v>
      </c>
      <c r="AF389" s="42">
        <f t="shared" ca="1" si="62"/>
        <v>103</v>
      </c>
      <c r="AG389" s="42">
        <f ca="1">IF(AF389&gt;'Inputs and Outputs'!C$7,AF389-'Inputs and Outputs'!C$7,0)</f>
        <v>3</v>
      </c>
      <c r="AH389" s="43">
        <f ca="1">(AF389*'Inputs and Outputs'!C$8)-(AG389*'Inputs and Outputs'!C$10)</f>
        <v>3520</v>
      </c>
    </row>
    <row r="390" spans="1:34" x14ac:dyDescent="0.35">
      <c r="A390" s="44">
        <v>389</v>
      </c>
      <c r="B390" s="42" t="s">
        <v>24</v>
      </c>
      <c r="C390" s="42">
        <f t="shared" ca="1" si="54"/>
        <v>0.62355065949903288</v>
      </c>
      <c r="D390" s="42">
        <f ca="1">VLOOKUP(C390,'Inputs and Outputs'!B$24:C$33,2,TRUE)</f>
        <v>3</v>
      </c>
      <c r="E390" s="42">
        <f t="shared" ca="1" si="55"/>
        <v>0.95732022126020255</v>
      </c>
      <c r="F390" s="42">
        <f ca="1">ROUND(_xlfn.NORM.INV(E390,'Inputs and Outputs'!C$15,'Inputs and Outputs'!C$16),0)</f>
        <v>111</v>
      </c>
      <c r="G390" s="42">
        <v>103</v>
      </c>
      <c r="H390" s="42">
        <f t="shared" ca="1" si="56"/>
        <v>103</v>
      </c>
      <c r="I390" s="42">
        <f ca="1">IF(H390&gt;'Inputs and Outputs'!C$7,H390-'Inputs and Outputs'!C$7,0)</f>
        <v>3</v>
      </c>
      <c r="J390" s="43">
        <f ca="1">(H390*'Inputs and Outputs'!C$8)-(I390*'Inputs and Outputs'!C$9)</f>
        <v>4045</v>
      </c>
      <c r="M390" s="44">
        <v>389</v>
      </c>
      <c r="N390" s="42" t="s">
        <v>26</v>
      </c>
      <c r="O390" s="42">
        <f t="shared" ca="1" si="57"/>
        <v>0.20061595597415383</v>
      </c>
      <c r="P390" s="42">
        <f ca="1">VLOOKUP(O390,'Inputs and Outputs'!B$24:C$33,2)</f>
        <v>1</v>
      </c>
      <c r="Q390" s="42">
        <f t="shared" ca="1" si="58"/>
        <v>0.60672046406717495</v>
      </c>
      <c r="R390" s="42">
        <f ca="1">ROUND(_xlfn.NORM.INV(Q390,'Inputs and Outputs'!C$17,'Inputs and Outputs'!C$18),0)</f>
        <v>104</v>
      </c>
      <c r="S390" s="42">
        <v>103</v>
      </c>
      <c r="T390" s="42">
        <f t="shared" ca="1" si="59"/>
        <v>103</v>
      </c>
      <c r="U390" s="42">
        <f ca="1">IF(T390&gt;'Inputs and Outputs'!C$7,T390-'Inputs and Outputs'!C$7,0)</f>
        <v>3</v>
      </c>
      <c r="V390" s="43">
        <f ca="1">(T390*'Inputs and Outputs'!C$8)-(U390*'Inputs and Outputs'!C$9)</f>
        <v>4045</v>
      </c>
      <c r="Y390" s="44">
        <v>389</v>
      </c>
      <c r="Z390" s="42" t="s">
        <v>29</v>
      </c>
      <c r="AA390" s="42">
        <f t="shared" ca="1" si="60"/>
        <v>0.32045495715319805</v>
      </c>
      <c r="AB390" s="42">
        <f ca="1">VLOOKUP(AA390,'Inputs and Outputs'!B$24:C$33,2,TRUE)</f>
        <v>1</v>
      </c>
      <c r="AC390" s="42">
        <f t="shared" ca="1" si="61"/>
        <v>0.62414225784071831</v>
      </c>
      <c r="AD390" s="42">
        <f ca="1">ROUND(_xlfn.NORM.INV(AC390,'Inputs and Outputs'!C$19,'Inputs and Outputs'!C$20),0)</f>
        <v>107</v>
      </c>
      <c r="AE390" s="42">
        <v>103</v>
      </c>
      <c r="AF390" s="42">
        <f t="shared" ca="1" si="62"/>
        <v>103</v>
      </c>
      <c r="AG390" s="42">
        <f ca="1">IF(AF390&gt;'Inputs and Outputs'!C$7,AF390-'Inputs and Outputs'!C$7,0)</f>
        <v>3</v>
      </c>
      <c r="AH390" s="43">
        <f ca="1">(AF390*'Inputs and Outputs'!C$8)-(AG390*'Inputs and Outputs'!C$10)</f>
        <v>3520</v>
      </c>
    </row>
    <row r="391" spans="1:34" x14ac:dyDescent="0.35">
      <c r="A391" s="44">
        <v>390</v>
      </c>
      <c r="B391" s="42" t="s">
        <v>24</v>
      </c>
      <c r="C391" s="42">
        <f t="shared" ca="1" si="54"/>
        <v>0.9449706100889671</v>
      </c>
      <c r="D391" s="42">
        <f ca="1">VLOOKUP(C391,'Inputs and Outputs'!B$24:C$33,2,TRUE)</f>
        <v>6</v>
      </c>
      <c r="E391" s="42">
        <f t="shared" ca="1" si="55"/>
        <v>0.36427476384348956</v>
      </c>
      <c r="F391" s="42">
        <f ca="1">ROUND(_xlfn.NORM.INV(E391,'Inputs and Outputs'!C$15,'Inputs and Outputs'!C$16),0)</f>
        <v>99</v>
      </c>
      <c r="G391" s="42">
        <v>103</v>
      </c>
      <c r="H391" s="42">
        <f t="shared" ca="1" si="56"/>
        <v>99</v>
      </c>
      <c r="I391" s="42">
        <f ca="1">IF(H391&gt;'Inputs and Outputs'!C$7,H391-'Inputs and Outputs'!C$7,0)</f>
        <v>0</v>
      </c>
      <c r="J391" s="43">
        <f ca="1">(H391*'Inputs and Outputs'!C$8)-(I391*'Inputs and Outputs'!C$9)</f>
        <v>3960</v>
      </c>
      <c r="M391" s="44">
        <v>390</v>
      </c>
      <c r="N391" s="42" t="s">
        <v>26</v>
      </c>
      <c r="O391" s="42">
        <f t="shared" ca="1" si="57"/>
        <v>0.59081035373247215</v>
      </c>
      <c r="P391" s="42">
        <f ca="1">VLOOKUP(O391,'Inputs and Outputs'!B$24:C$33,2)</f>
        <v>2</v>
      </c>
      <c r="Q391" s="42">
        <f t="shared" ca="1" si="58"/>
        <v>0.39840404950960451</v>
      </c>
      <c r="R391" s="42">
        <f ca="1">ROUND(_xlfn.NORM.INV(Q391,'Inputs and Outputs'!C$17,'Inputs and Outputs'!C$18),0)</f>
        <v>102</v>
      </c>
      <c r="S391" s="42">
        <v>103</v>
      </c>
      <c r="T391" s="42">
        <f t="shared" ca="1" si="59"/>
        <v>102</v>
      </c>
      <c r="U391" s="42">
        <f ca="1">IF(T391&gt;'Inputs and Outputs'!C$7,T391-'Inputs and Outputs'!C$7,0)</f>
        <v>2</v>
      </c>
      <c r="V391" s="43">
        <f ca="1">(T391*'Inputs and Outputs'!C$8)-(U391*'Inputs and Outputs'!C$9)</f>
        <v>4030</v>
      </c>
      <c r="Y391" s="44">
        <v>390</v>
      </c>
      <c r="Z391" s="42" t="s">
        <v>29</v>
      </c>
      <c r="AA391" s="42">
        <f t="shared" ca="1" si="60"/>
        <v>0.80519392381312693</v>
      </c>
      <c r="AB391" s="42">
        <f ca="1">VLOOKUP(AA391,'Inputs and Outputs'!B$24:C$33,2,TRUE)</f>
        <v>4</v>
      </c>
      <c r="AC391" s="42">
        <f t="shared" ca="1" si="61"/>
        <v>7.071808297421267E-3</v>
      </c>
      <c r="AD391" s="42">
        <f ca="1">ROUND(_xlfn.NORM.INV(AC391,'Inputs and Outputs'!C$19,'Inputs and Outputs'!C$20),0)</f>
        <v>93</v>
      </c>
      <c r="AE391" s="42">
        <v>103</v>
      </c>
      <c r="AF391" s="42">
        <f t="shared" ca="1" si="62"/>
        <v>93</v>
      </c>
      <c r="AG391" s="42">
        <f ca="1">IF(AF391&gt;'Inputs and Outputs'!C$7,AF391-'Inputs and Outputs'!C$7,0)</f>
        <v>0</v>
      </c>
      <c r="AH391" s="43">
        <f ca="1">(AF391*'Inputs and Outputs'!C$8)-(AG391*'Inputs and Outputs'!C$10)</f>
        <v>3720</v>
      </c>
    </row>
    <row r="392" spans="1:34" x14ac:dyDescent="0.35">
      <c r="A392" s="44">
        <v>391</v>
      </c>
      <c r="B392" s="42" t="s">
        <v>24</v>
      </c>
      <c r="C392" s="42">
        <f t="shared" ca="1" si="54"/>
        <v>0.49576266463336449</v>
      </c>
      <c r="D392" s="42">
        <f ca="1">VLOOKUP(C392,'Inputs and Outputs'!B$24:C$33,2,TRUE)</f>
        <v>2</v>
      </c>
      <c r="E392" s="42">
        <f t="shared" ca="1" si="55"/>
        <v>0.30750496827725149</v>
      </c>
      <c r="F392" s="42">
        <f ca="1">ROUND(_xlfn.NORM.INV(E392,'Inputs and Outputs'!C$15,'Inputs and Outputs'!C$16),0)</f>
        <v>98</v>
      </c>
      <c r="G392" s="42">
        <v>103</v>
      </c>
      <c r="H392" s="42">
        <f t="shared" ca="1" si="56"/>
        <v>98</v>
      </c>
      <c r="I392" s="42">
        <f ca="1">IF(H392&gt;'Inputs and Outputs'!C$7,H392-'Inputs and Outputs'!C$7,0)</f>
        <v>0</v>
      </c>
      <c r="J392" s="43">
        <f ca="1">(H392*'Inputs and Outputs'!C$8)-(I392*'Inputs and Outputs'!C$9)</f>
        <v>3920</v>
      </c>
      <c r="M392" s="44">
        <v>391</v>
      </c>
      <c r="N392" s="42" t="s">
        <v>26</v>
      </c>
      <c r="O392" s="42">
        <f t="shared" ca="1" si="57"/>
        <v>0.43840135457518636</v>
      </c>
      <c r="P392" s="42">
        <f ca="1">VLOOKUP(O392,'Inputs and Outputs'!B$24:C$33,2)</f>
        <v>2</v>
      </c>
      <c r="Q392" s="42">
        <f t="shared" ca="1" si="58"/>
        <v>0.82452403087383941</v>
      </c>
      <c r="R392" s="42">
        <f ca="1">ROUND(_xlfn.NORM.INV(Q392,'Inputs and Outputs'!C$17,'Inputs and Outputs'!C$18),0)</f>
        <v>108</v>
      </c>
      <c r="S392" s="42">
        <v>103</v>
      </c>
      <c r="T392" s="42">
        <f t="shared" ca="1" si="59"/>
        <v>103</v>
      </c>
      <c r="U392" s="42">
        <f ca="1">IF(T392&gt;'Inputs and Outputs'!C$7,T392-'Inputs and Outputs'!C$7,0)</f>
        <v>3</v>
      </c>
      <c r="V392" s="43">
        <f ca="1">(T392*'Inputs and Outputs'!C$8)-(U392*'Inputs and Outputs'!C$9)</f>
        <v>4045</v>
      </c>
      <c r="Y392" s="44">
        <v>391</v>
      </c>
      <c r="Z392" s="42" t="s">
        <v>29</v>
      </c>
      <c r="AA392" s="42">
        <f t="shared" ca="1" si="60"/>
        <v>0.9189771530955112</v>
      </c>
      <c r="AB392" s="42">
        <f ca="1">VLOOKUP(AA392,'Inputs and Outputs'!B$24:C$33,2,TRUE)</f>
        <v>5</v>
      </c>
      <c r="AC392" s="42">
        <f t="shared" ca="1" si="61"/>
        <v>0.17812890546652327</v>
      </c>
      <c r="AD392" s="42">
        <f ca="1">ROUND(_xlfn.NORM.INV(AC392,'Inputs and Outputs'!C$19,'Inputs and Outputs'!C$20),0)</f>
        <v>100</v>
      </c>
      <c r="AE392" s="42">
        <v>103</v>
      </c>
      <c r="AF392" s="42">
        <f t="shared" ca="1" si="62"/>
        <v>100</v>
      </c>
      <c r="AG392" s="42">
        <f ca="1">IF(AF392&gt;'Inputs and Outputs'!C$7,AF392-'Inputs and Outputs'!C$7,0)</f>
        <v>0</v>
      </c>
      <c r="AH392" s="43">
        <f ca="1">(AF392*'Inputs and Outputs'!C$8)-(AG392*'Inputs and Outputs'!C$10)</f>
        <v>4000</v>
      </c>
    </row>
    <row r="393" spans="1:34" x14ac:dyDescent="0.35">
      <c r="A393" s="44">
        <v>392</v>
      </c>
      <c r="B393" s="42" t="s">
        <v>24</v>
      </c>
      <c r="C393" s="42">
        <f t="shared" ca="1" si="54"/>
        <v>0.21661989976216989</v>
      </c>
      <c r="D393" s="42">
        <f ca="1">VLOOKUP(C393,'Inputs and Outputs'!B$24:C$33,2,TRUE)</f>
        <v>1</v>
      </c>
      <c r="E393" s="42">
        <f t="shared" ca="1" si="55"/>
        <v>0.68287633674674597</v>
      </c>
      <c r="F393" s="42">
        <f ca="1">ROUND(_xlfn.NORM.INV(E393,'Inputs and Outputs'!C$15,'Inputs and Outputs'!C$16),0)</f>
        <v>104</v>
      </c>
      <c r="G393" s="42">
        <v>103</v>
      </c>
      <c r="H393" s="42">
        <f t="shared" ca="1" si="56"/>
        <v>103</v>
      </c>
      <c r="I393" s="42">
        <f ca="1">IF(H393&gt;'Inputs and Outputs'!C$7,H393-'Inputs and Outputs'!C$7,0)</f>
        <v>3</v>
      </c>
      <c r="J393" s="43">
        <f ca="1">(H393*'Inputs and Outputs'!C$8)-(I393*'Inputs and Outputs'!C$9)</f>
        <v>4045</v>
      </c>
      <c r="M393" s="44">
        <v>392</v>
      </c>
      <c r="N393" s="42" t="s">
        <v>26</v>
      </c>
      <c r="O393" s="42">
        <f t="shared" ca="1" si="57"/>
        <v>0.58275173863312268</v>
      </c>
      <c r="P393" s="42">
        <f ca="1">VLOOKUP(O393,'Inputs and Outputs'!B$24:C$33,2)</f>
        <v>2</v>
      </c>
      <c r="Q393" s="42">
        <f t="shared" ca="1" si="58"/>
        <v>0.3852668809324471</v>
      </c>
      <c r="R393" s="42">
        <f ca="1">ROUND(_xlfn.NORM.INV(Q393,'Inputs and Outputs'!C$17,'Inputs and Outputs'!C$18),0)</f>
        <v>102</v>
      </c>
      <c r="S393" s="42">
        <v>103</v>
      </c>
      <c r="T393" s="42">
        <f t="shared" ca="1" si="59"/>
        <v>102</v>
      </c>
      <c r="U393" s="42">
        <f ca="1">IF(T393&gt;'Inputs and Outputs'!C$7,T393-'Inputs and Outputs'!C$7,0)</f>
        <v>2</v>
      </c>
      <c r="V393" s="43">
        <f ca="1">(T393*'Inputs and Outputs'!C$8)-(U393*'Inputs and Outputs'!C$9)</f>
        <v>4030</v>
      </c>
      <c r="Y393" s="44">
        <v>392</v>
      </c>
      <c r="Z393" s="42" t="s">
        <v>29</v>
      </c>
      <c r="AA393" s="42">
        <f t="shared" ca="1" si="60"/>
        <v>2.927185495129192E-2</v>
      </c>
      <c r="AB393" s="42">
        <f ca="1">VLOOKUP(AA393,'Inputs and Outputs'!B$24:C$33,2,TRUE)</f>
        <v>0</v>
      </c>
      <c r="AC393" s="42">
        <f t="shared" ca="1" si="61"/>
        <v>0.12162737186807349</v>
      </c>
      <c r="AD393" s="42">
        <f ca="1">ROUND(_xlfn.NORM.INV(AC393,'Inputs and Outputs'!C$19,'Inputs and Outputs'!C$20),0)</f>
        <v>99</v>
      </c>
      <c r="AE393" s="42">
        <v>103</v>
      </c>
      <c r="AF393" s="42">
        <f t="shared" ca="1" si="62"/>
        <v>99</v>
      </c>
      <c r="AG393" s="42">
        <f ca="1">IF(AF393&gt;'Inputs and Outputs'!C$7,AF393-'Inputs and Outputs'!C$7,0)</f>
        <v>0</v>
      </c>
      <c r="AH393" s="43">
        <f ca="1">(AF393*'Inputs and Outputs'!C$8)-(AG393*'Inputs and Outputs'!C$10)</f>
        <v>3960</v>
      </c>
    </row>
    <row r="394" spans="1:34" x14ac:dyDescent="0.35">
      <c r="A394" s="44">
        <v>393</v>
      </c>
      <c r="B394" s="42" t="s">
        <v>24</v>
      </c>
      <c r="C394" s="42">
        <f t="shared" ca="1" si="54"/>
        <v>4.4182728675712934E-2</v>
      </c>
      <c r="D394" s="42">
        <f ca="1">VLOOKUP(C394,'Inputs and Outputs'!B$24:C$33,2,TRUE)</f>
        <v>0</v>
      </c>
      <c r="E394" s="42">
        <f t="shared" ca="1" si="55"/>
        <v>5.4251051859419253E-2</v>
      </c>
      <c r="F394" s="42">
        <f ca="1">ROUND(_xlfn.NORM.INV(E394,'Inputs and Outputs'!C$15,'Inputs and Outputs'!C$16),0)</f>
        <v>91</v>
      </c>
      <c r="G394" s="42">
        <v>103</v>
      </c>
      <c r="H394" s="42">
        <f t="shared" ca="1" si="56"/>
        <v>91</v>
      </c>
      <c r="I394" s="42">
        <f ca="1">IF(H394&gt;'Inputs and Outputs'!C$7,H394-'Inputs and Outputs'!C$7,0)</f>
        <v>0</v>
      </c>
      <c r="J394" s="43">
        <f ca="1">(H394*'Inputs and Outputs'!C$8)-(I394*'Inputs and Outputs'!C$9)</f>
        <v>3640</v>
      </c>
      <c r="M394" s="44">
        <v>393</v>
      </c>
      <c r="N394" s="42" t="s">
        <v>26</v>
      </c>
      <c r="O394" s="42">
        <f t="shared" ca="1" si="57"/>
        <v>5.6881570823491878E-2</v>
      </c>
      <c r="P394" s="42">
        <f ca="1">VLOOKUP(O394,'Inputs and Outputs'!B$24:C$33,2)</f>
        <v>0</v>
      </c>
      <c r="Q394" s="42">
        <f t="shared" ca="1" si="58"/>
        <v>0.48952762129225069</v>
      </c>
      <c r="R394" s="42">
        <f ca="1">ROUND(_xlfn.NORM.INV(Q394,'Inputs and Outputs'!C$17,'Inputs and Outputs'!C$18),0)</f>
        <v>103</v>
      </c>
      <c r="S394" s="42">
        <v>103</v>
      </c>
      <c r="T394" s="42">
        <f t="shared" ca="1" si="59"/>
        <v>103</v>
      </c>
      <c r="U394" s="42">
        <f ca="1">IF(T394&gt;'Inputs and Outputs'!C$7,T394-'Inputs and Outputs'!C$7,0)</f>
        <v>3</v>
      </c>
      <c r="V394" s="43">
        <f ca="1">(T394*'Inputs and Outputs'!C$8)-(U394*'Inputs and Outputs'!C$9)</f>
        <v>4045</v>
      </c>
      <c r="Y394" s="44">
        <v>393</v>
      </c>
      <c r="Z394" s="42" t="s">
        <v>29</v>
      </c>
      <c r="AA394" s="42">
        <f t="shared" ca="1" si="60"/>
        <v>0.92582802077152926</v>
      </c>
      <c r="AB394" s="42">
        <f ca="1">VLOOKUP(AA394,'Inputs and Outputs'!B$24:C$33,2,TRUE)</f>
        <v>5</v>
      </c>
      <c r="AC394" s="42">
        <f t="shared" ca="1" si="61"/>
        <v>2.9684190238392638E-3</v>
      </c>
      <c r="AD394" s="42">
        <f ca="1">ROUND(_xlfn.NORM.INV(AC394,'Inputs and Outputs'!C$19,'Inputs and Outputs'!C$20),0)</f>
        <v>91</v>
      </c>
      <c r="AE394" s="42">
        <v>103</v>
      </c>
      <c r="AF394" s="42">
        <f t="shared" ca="1" si="62"/>
        <v>91</v>
      </c>
      <c r="AG394" s="42">
        <f ca="1">IF(AF394&gt;'Inputs and Outputs'!C$7,AF394-'Inputs and Outputs'!C$7,0)</f>
        <v>0</v>
      </c>
      <c r="AH394" s="43">
        <f ca="1">(AF394*'Inputs and Outputs'!C$8)-(AG394*'Inputs and Outputs'!C$10)</f>
        <v>3640</v>
      </c>
    </row>
    <row r="395" spans="1:34" x14ac:dyDescent="0.35">
      <c r="A395" s="44">
        <v>394</v>
      </c>
      <c r="B395" s="42" t="s">
        <v>24</v>
      </c>
      <c r="C395" s="42">
        <f t="shared" ca="1" si="54"/>
        <v>0.65253725679035435</v>
      </c>
      <c r="D395" s="42">
        <f ca="1">VLOOKUP(C395,'Inputs and Outputs'!B$24:C$33,2,TRUE)</f>
        <v>3</v>
      </c>
      <c r="E395" s="42">
        <f t="shared" ca="1" si="55"/>
        <v>7.480690144614166E-3</v>
      </c>
      <c r="F395" s="42">
        <f ca="1">ROUND(_xlfn.NORM.INV(E395,'Inputs and Outputs'!C$15,'Inputs and Outputs'!C$16),0)</f>
        <v>86</v>
      </c>
      <c r="G395" s="42">
        <v>103</v>
      </c>
      <c r="H395" s="42">
        <f t="shared" ca="1" si="56"/>
        <v>86</v>
      </c>
      <c r="I395" s="42">
        <f ca="1">IF(H395&gt;'Inputs and Outputs'!C$7,H395-'Inputs and Outputs'!C$7,0)</f>
        <v>0</v>
      </c>
      <c r="J395" s="43">
        <f ca="1">(H395*'Inputs and Outputs'!C$8)-(I395*'Inputs and Outputs'!C$9)</f>
        <v>3440</v>
      </c>
      <c r="M395" s="44">
        <v>394</v>
      </c>
      <c r="N395" s="42" t="s">
        <v>26</v>
      </c>
      <c r="O395" s="42">
        <f t="shared" ca="1" si="57"/>
        <v>0.63908475357371641</v>
      </c>
      <c r="P395" s="42">
        <f ca="1">VLOOKUP(O395,'Inputs and Outputs'!B$24:C$33,2)</f>
        <v>3</v>
      </c>
      <c r="Q395" s="42">
        <f t="shared" ca="1" si="58"/>
        <v>0.43532986321391232</v>
      </c>
      <c r="R395" s="42">
        <f ca="1">ROUND(_xlfn.NORM.INV(Q395,'Inputs and Outputs'!C$17,'Inputs and Outputs'!C$18),0)</f>
        <v>102</v>
      </c>
      <c r="S395" s="42">
        <v>103</v>
      </c>
      <c r="T395" s="42">
        <f t="shared" ca="1" si="59"/>
        <v>102</v>
      </c>
      <c r="U395" s="42">
        <f ca="1">IF(T395&gt;'Inputs and Outputs'!C$7,T395-'Inputs and Outputs'!C$7,0)</f>
        <v>2</v>
      </c>
      <c r="V395" s="43">
        <f ca="1">(T395*'Inputs and Outputs'!C$8)-(U395*'Inputs and Outputs'!C$9)</f>
        <v>4030</v>
      </c>
      <c r="Y395" s="44">
        <v>394</v>
      </c>
      <c r="Z395" s="42" t="s">
        <v>29</v>
      </c>
      <c r="AA395" s="42">
        <f t="shared" ca="1" si="60"/>
        <v>0.59751559550569266</v>
      </c>
      <c r="AB395" s="42">
        <f ca="1">VLOOKUP(AA395,'Inputs and Outputs'!B$24:C$33,2,TRUE)</f>
        <v>2</v>
      </c>
      <c r="AC395" s="42">
        <f t="shared" ca="1" si="61"/>
        <v>7.2733008213518024E-3</v>
      </c>
      <c r="AD395" s="42">
        <f ca="1">ROUND(_xlfn.NORM.INV(AC395,'Inputs and Outputs'!C$19,'Inputs and Outputs'!C$20),0)</f>
        <v>93</v>
      </c>
      <c r="AE395" s="42">
        <v>103</v>
      </c>
      <c r="AF395" s="42">
        <f t="shared" ca="1" si="62"/>
        <v>93</v>
      </c>
      <c r="AG395" s="42">
        <f ca="1">IF(AF395&gt;'Inputs and Outputs'!C$7,AF395-'Inputs and Outputs'!C$7,0)</f>
        <v>0</v>
      </c>
      <c r="AH395" s="43">
        <f ca="1">(AF395*'Inputs and Outputs'!C$8)-(AG395*'Inputs and Outputs'!C$10)</f>
        <v>3720</v>
      </c>
    </row>
    <row r="396" spans="1:34" x14ac:dyDescent="0.35">
      <c r="A396" s="44">
        <v>395</v>
      </c>
      <c r="B396" s="42" t="s">
        <v>24</v>
      </c>
      <c r="C396" s="42">
        <f t="shared" ca="1" si="54"/>
        <v>0.19436352164061721</v>
      </c>
      <c r="D396" s="42">
        <f ca="1">VLOOKUP(C396,'Inputs and Outputs'!B$24:C$33,2,TRUE)</f>
        <v>1</v>
      </c>
      <c r="E396" s="42">
        <f t="shared" ca="1" si="55"/>
        <v>0.45240447951170226</v>
      </c>
      <c r="F396" s="42">
        <f ca="1">ROUND(_xlfn.NORM.INV(E396,'Inputs and Outputs'!C$15,'Inputs and Outputs'!C$16),0)</f>
        <v>100</v>
      </c>
      <c r="G396" s="42">
        <v>103</v>
      </c>
      <c r="H396" s="42">
        <f t="shared" ca="1" si="56"/>
        <v>100</v>
      </c>
      <c r="I396" s="42">
        <f ca="1">IF(H396&gt;'Inputs and Outputs'!C$7,H396-'Inputs and Outputs'!C$7,0)</f>
        <v>0</v>
      </c>
      <c r="J396" s="43">
        <f ca="1">(H396*'Inputs and Outputs'!C$8)-(I396*'Inputs and Outputs'!C$9)</f>
        <v>4000</v>
      </c>
      <c r="M396" s="44">
        <v>395</v>
      </c>
      <c r="N396" s="42" t="s">
        <v>26</v>
      </c>
      <c r="O396" s="42">
        <f t="shared" ca="1" si="57"/>
        <v>0.95469989803429645</v>
      </c>
      <c r="P396" s="42">
        <f ca="1">VLOOKUP(O396,'Inputs and Outputs'!B$24:C$33,2)</f>
        <v>6</v>
      </c>
      <c r="Q396" s="42">
        <f t="shared" ca="1" si="58"/>
        <v>0.86965826301938687</v>
      </c>
      <c r="R396" s="42">
        <f ca="1">ROUND(_xlfn.NORM.INV(Q396,'Inputs and Outputs'!C$17,'Inputs and Outputs'!C$18),0)</f>
        <v>109</v>
      </c>
      <c r="S396" s="42">
        <v>103</v>
      </c>
      <c r="T396" s="42">
        <f t="shared" ca="1" si="59"/>
        <v>103</v>
      </c>
      <c r="U396" s="42">
        <f ca="1">IF(T396&gt;'Inputs and Outputs'!C$7,T396-'Inputs and Outputs'!C$7,0)</f>
        <v>3</v>
      </c>
      <c r="V396" s="43">
        <f ca="1">(T396*'Inputs and Outputs'!C$8)-(U396*'Inputs and Outputs'!C$9)</f>
        <v>4045</v>
      </c>
      <c r="Y396" s="44">
        <v>395</v>
      </c>
      <c r="Z396" s="42" t="s">
        <v>29</v>
      </c>
      <c r="AA396" s="42">
        <f t="shared" ca="1" si="60"/>
        <v>0.5360343320838955</v>
      </c>
      <c r="AB396" s="42">
        <f ca="1">VLOOKUP(AA396,'Inputs and Outputs'!B$24:C$33,2,TRUE)</f>
        <v>2</v>
      </c>
      <c r="AC396" s="42">
        <f t="shared" ca="1" si="61"/>
        <v>0.73244226956251368</v>
      </c>
      <c r="AD396" s="42">
        <f ca="1">ROUND(_xlfn.NORM.INV(AC396,'Inputs and Outputs'!C$19,'Inputs and Outputs'!C$20),0)</f>
        <v>108</v>
      </c>
      <c r="AE396" s="42">
        <v>103</v>
      </c>
      <c r="AF396" s="42">
        <f t="shared" ca="1" si="62"/>
        <v>103</v>
      </c>
      <c r="AG396" s="42">
        <f ca="1">IF(AF396&gt;'Inputs and Outputs'!C$7,AF396-'Inputs and Outputs'!C$7,0)</f>
        <v>3</v>
      </c>
      <c r="AH396" s="43">
        <f ca="1">(AF396*'Inputs and Outputs'!C$8)-(AG396*'Inputs and Outputs'!C$10)</f>
        <v>3520</v>
      </c>
    </row>
    <row r="397" spans="1:34" x14ac:dyDescent="0.35">
      <c r="A397" s="44">
        <v>396</v>
      </c>
      <c r="B397" s="42" t="s">
        <v>24</v>
      </c>
      <c r="C397" s="42">
        <f t="shared" ca="1" si="54"/>
        <v>0.54962008829486253</v>
      </c>
      <c r="D397" s="42">
        <f ca="1">VLOOKUP(C397,'Inputs and Outputs'!B$24:C$33,2,TRUE)</f>
        <v>2</v>
      </c>
      <c r="E397" s="42">
        <f t="shared" ca="1" si="55"/>
        <v>0.71934432114267954</v>
      </c>
      <c r="F397" s="42">
        <f ca="1">ROUND(_xlfn.NORM.INV(E397,'Inputs and Outputs'!C$15,'Inputs and Outputs'!C$16),0)</f>
        <v>104</v>
      </c>
      <c r="G397" s="42">
        <v>103</v>
      </c>
      <c r="H397" s="42">
        <f t="shared" ca="1" si="56"/>
        <v>103</v>
      </c>
      <c r="I397" s="42">
        <f ca="1">IF(H397&gt;'Inputs and Outputs'!C$7,H397-'Inputs and Outputs'!C$7,0)</f>
        <v>3</v>
      </c>
      <c r="J397" s="43">
        <f ca="1">(H397*'Inputs and Outputs'!C$8)-(I397*'Inputs and Outputs'!C$9)</f>
        <v>4045</v>
      </c>
      <c r="M397" s="44">
        <v>396</v>
      </c>
      <c r="N397" s="42" t="s">
        <v>26</v>
      </c>
      <c r="O397" s="42">
        <f t="shared" ca="1" si="57"/>
        <v>0.85147823587873617</v>
      </c>
      <c r="P397" s="42">
        <f ca="1">VLOOKUP(O397,'Inputs and Outputs'!B$24:C$33,2)</f>
        <v>4</v>
      </c>
      <c r="Q397" s="42">
        <f t="shared" ca="1" si="58"/>
        <v>5.1462581893946258E-3</v>
      </c>
      <c r="R397" s="42">
        <f ca="1">ROUND(_xlfn.NORM.INV(Q397,'Inputs and Outputs'!C$17,'Inputs and Outputs'!C$18),0)</f>
        <v>90</v>
      </c>
      <c r="S397" s="42">
        <v>103</v>
      </c>
      <c r="T397" s="42">
        <f t="shared" ca="1" si="59"/>
        <v>90</v>
      </c>
      <c r="U397" s="42">
        <f ca="1">IF(T397&gt;'Inputs and Outputs'!C$7,T397-'Inputs and Outputs'!C$7,0)</f>
        <v>0</v>
      </c>
      <c r="V397" s="43">
        <f ca="1">(T397*'Inputs and Outputs'!C$8)-(U397*'Inputs and Outputs'!C$9)</f>
        <v>3600</v>
      </c>
      <c r="Y397" s="44">
        <v>396</v>
      </c>
      <c r="Z397" s="42" t="s">
        <v>29</v>
      </c>
      <c r="AA397" s="42">
        <f t="shared" ca="1" si="60"/>
        <v>0.18633217677253655</v>
      </c>
      <c r="AB397" s="42">
        <f ca="1">VLOOKUP(AA397,'Inputs and Outputs'!B$24:C$33,2,TRUE)</f>
        <v>1</v>
      </c>
      <c r="AC397" s="42">
        <f t="shared" ca="1" si="61"/>
        <v>0.90748966164140765</v>
      </c>
      <c r="AD397" s="42">
        <f ca="1">ROUND(_xlfn.NORM.INV(AC397,'Inputs and Outputs'!C$19,'Inputs and Outputs'!C$20),0)</f>
        <v>112</v>
      </c>
      <c r="AE397" s="42">
        <v>103</v>
      </c>
      <c r="AF397" s="42">
        <f t="shared" ca="1" si="62"/>
        <v>103</v>
      </c>
      <c r="AG397" s="42">
        <f ca="1">IF(AF397&gt;'Inputs and Outputs'!C$7,AF397-'Inputs and Outputs'!C$7,0)</f>
        <v>3</v>
      </c>
      <c r="AH397" s="43">
        <f ca="1">(AF397*'Inputs and Outputs'!C$8)-(AG397*'Inputs and Outputs'!C$10)</f>
        <v>3520</v>
      </c>
    </row>
    <row r="398" spans="1:34" x14ac:dyDescent="0.35">
      <c r="A398" s="44">
        <v>397</v>
      </c>
      <c r="B398" s="42" t="s">
        <v>24</v>
      </c>
      <c r="C398" s="42">
        <f t="shared" ca="1" si="54"/>
        <v>0.37655312841414668</v>
      </c>
      <c r="D398" s="42">
        <f ca="1">VLOOKUP(C398,'Inputs and Outputs'!B$24:C$33,2,TRUE)</f>
        <v>1</v>
      </c>
      <c r="E398" s="42">
        <f t="shared" ca="1" si="55"/>
        <v>0.47609726440412914</v>
      </c>
      <c r="F398" s="42">
        <f ca="1">ROUND(_xlfn.NORM.INV(E398,'Inputs and Outputs'!C$15,'Inputs and Outputs'!C$16),0)</f>
        <v>101</v>
      </c>
      <c r="G398" s="42">
        <v>103</v>
      </c>
      <c r="H398" s="42">
        <f t="shared" ca="1" si="56"/>
        <v>101</v>
      </c>
      <c r="I398" s="42">
        <f ca="1">IF(H398&gt;'Inputs and Outputs'!C$7,H398-'Inputs and Outputs'!C$7,0)</f>
        <v>1</v>
      </c>
      <c r="J398" s="43">
        <f ca="1">(H398*'Inputs and Outputs'!C$8)-(I398*'Inputs and Outputs'!C$9)</f>
        <v>4015</v>
      </c>
      <c r="M398" s="44">
        <v>397</v>
      </c>
      <c r="N398" s="42" t="s">
        <v>26</v>
      </c>
      <c r="O398" s="42">
        <f t="shared" ca="1" si="57"/>
        <v>0.4210508465208751</v>
      </c>
      <c r="P398" s="42">
        <f ca="1">VLOOKUP(O398,'Inputs and Outputs'!B$24:C$33,2)</f>
        <v>2</v>
      </c>
      <c r="Q398" s="42">
        <f t="shared" ca="1" si="58"/>
        <v>8.8513913070182637E-2</v>
      </c>
      <c r="R398" s="42">
        <f ca="1">ROUND(_xlfn.NORM.INV(Q398,'Inputs and Outputs'!C$17,'Inputs and Outputs'!C$18),0)</f>
        <v>96</v>
      </c>
      <c r="S398" s="42">
        <v>103</v>
      </c>
      <c r="T398" s="42">
        <f t="shared" ca="1" si="59"/>
        <v>96</v>
      </c>
      <c r="U398" s="42">
        <f ca="1">IF(T398&gt;'Inputs and Outputs'!C$7,T398-'Inputs and Outputs'!C$7,0)</f>
        <v>0</v>
      </c>
      <c r="V398" s="43">
        <f ca="1">(T398*'Inputs and Outputs'!C$8)-(U398*'Inputs and Outputs'!C$9)</f>
        <v>3840</v>
      </c>
      <c r="Y398" s="44">
        <v>397</v>
      </c>
      <c r="Z398" s="42" t="s">
        <v>29</v>
      </c>
      <c r="AA398" s="42">
        <f t="shared" ca="1" si="60"/>
        <v>0.20028496871896539</v>
      </c>
      <c r="AB398" s="42">
        <f ca="1">VLOOKUP(AA398,'Inputs and Outputs'!B$24:C$33,2,TRUE)</f>
        <v>1</v>
      </c>
      <c r="AC398" s="42">
        <f t="shared" ca="1" si="61"/>
        <v>0.17584930457835313</v>
      </c>
      <c r="AD398" s="42">
        <f ca="1">ROUND(_xlfn.NORM.INV(AC398,'Inputs and Outputs'!C$19,'Inputs and Outputs'!C$20),0)</f>
        <v>100</v>
      </c>
      <c r="AE398" s="42">
        <v>103</v>
      </c>
      <c r="AF398" s="42">
        <f t="shared" ca="1" si="62"/>
        <v>100</v>
      </c>
      <c r="AG398" s="42">
        <f ca="1">IF(AF398&gt;'Inputs and Outputs'!C$7,AF398-'Inputs and Outputs'!C$7,0)</f>
        <v>0</v>
      </c>
      <c r="AH398" s="43">
        <f ca="1">(AF398*'Inputs and Outputs'!C$8)-(AG398*'Inputs and Outputs'!C$10)</f>
        <v>4000</v>
      </c>
    </row>
    <row r="399" spans="1:34" x14ac:dyDescent="0.35">
      <c r="A399" s="44">
        <v>398</v>
      </c>
      <c r="B399" s="42" t="s">
        <v>24</v>
      </c>
      <c r="C399" s="42">
        <f t="shared" ca="1" si="54"/>
        <v>0.3887447746831606</v>
      </c>
      <c r="D399" s="42">
        <f ca="1">VLOOKUP(C399,'Inputs and Outputs'!B$24:C$33,2,TRUE)</f>
        <v>1</v>
      </c>
      <c r="E399" s="42">
        <f t="shared" ca="1" si="55"/>
        <v>0.24190501536939568</v>
      </c>
      <c r="F399" s="42">
        <f ca="1">ROUND(_xlfn.NORM.INV(E399,'Inputs and Outputs'!C$15,'Inputs and Outputs'!C$16),0)</f>
        <v>97</v>
      </c>
      <c r="G399" s="42">
        <v>103</v>
      </c>
      <c r="H399" s="42">
        <f t="shared" ca="1" si="56"/>
        <v>97</v>
      </c>
      <c r="I399" s="42">
        <f ca="1">IF(H399&gt;'Inputs and Outputs'!C$7,H399-'Inputs and Outputs'!C$7,0)</f>
        <v>0</v>
      </c>
      <c r="J399" s="43">
        <f ca="1">(H399*'Inputs and Outputs'!C$8)-(I399*'Inputs and Outputs'!C$9)</f>
        <v>3880</v>
      </c>
      <c r="M399" s="44">
        <v>398</v>
      </c>
      <c r="N399" s="42" t="s">
        <v>26</v>
      </c>
      <c r="O399" s="42">
        <f t="shared" ca="1" si="57"/>
        <v>0.76165318340196353</v>
      </c>
      <c r="P399" s="42">
        <f ca="1">VLOOKUP(O399,'Inputs and Outputs'!B$24:C$33,2)</f>
        <v>4</v>
      </c>
      <c r="Q399" s="42">
        <f t="shared" ca="1" si="58"/>
        <v>0.72547973303666358</v>
      </c>
      <c r="R399" s="42">
        <f ca="1">ROUND(_xlfn.NORM.INV(Q399,'Inputs and Outputs'!C$17,'Inputs and Outputs'!C$18),0)</f>
        <v>106</v>
      </c>
      <c r="S399" s="42">
        <v>103</v>
      </c>
      <c r="T399" s="42">
        <f t="shared" ca="1" si="59"/>
        <v>103</v>
      </c>
      <c r="U399" s="42">
        <f ca="1">IF(T399&gt;'Inputs and Outputs'!C$7,T399-'Inputs and Outputs'!C$7,0)</f>
        <v>3</v>
      </c>
      <c r="V399" s="43">
        <f ca="1">(T399*'Inputs and Outputs'!C$8)-(U399*'Inputs and Outputs'!C$9)</f>
        <v>4045</v>
      </c>
      <c r="Y399" s="44">
        <v>398</v>
      </c>
      <c r="Z399" s="42" t="s">
        <v>29</v>
      </c>
      <c r="AA399" s="42">
        <f t="shared" ca="1" si="60"/>
        <v>0.65003343112960743</v>
      </c>
      <c r="AB399" s="42">
        <f ca="1">VLOOKUP(AA399,'Inputs and Outputs'!B$24:C$33,2,TRUE)</f>
        <v>3</v>
      </c>
      <c r="AC399" s="42">
        <f t="shared" ca="1" si="61"/>
        <v>0.66551486879183075</v>
      </c>
      <c r="AD399" s="42">
        <f ca="1">ROUND(_xlfn.NORM.INV(AC399,'Inputs and Outputs'!C$19,'Inputs and Outputs'!C$20),0)</f>
        <v>107</v>
      </c>
      <c r="AE399" s="42">
        <v>103</v>
      </c>
      <c r="AF399" s="42">
        <f t="shared" ca="1" si="62"/>
        <v>103</v>
      </c>
      <c r="AG399" s="42">
        <f ca="1">IF(AF399&gt;'Inputs and Outputs'!C$7,AF399-'Inputs and Outputs'!C$7,0)</f>
        <v>3</v>
      </c>
      <c r="AH399" s="43">
        <f ca="1">(AF399*'Inputs and Outputs'!C$8)-(AG399*'Inputs and Outputs'!C$10)</f>
        <v>3520</v>
      </c>
    </row>
    <row r="400" spans="1:34" x14ac:dyDescent="0.35">
      <c r="A400" s="44">
        <v>399</v>
      </c>
      <c r="B400" s="42" t="s">
        <v>24</v>
      </c>
      <c r="C400" s="42">
        <f t="shared" ca="1" si="54"/>
        <v>0.7801722818541672</v>
      </c>
      <c r="D400" s="42">
        <f ca="1">VLOOKUP(C400,'Inputs and Outputs'!B$24:C$33,2,TRUE)</f>
        <v>4</v>
      </c>
      <c r="E400" s="42">
        <f t="shared" ca="1" si="55"/>
        <v>0.50154598419673369</v>
      </c>
      <c r="F400" s="42">
        <f ca="1">ROUND(_xlfn.NORM.INV(E400,'Inputs and Outputs'!C$15,'Inputs and Outputs'!C$16),0)</f>
        <v>101</v>
      </c>
      <c r="G400" s="42">
        <v>103</v>
      </c>
      <c r="H400" s="42">
        <f t="shared" ca="1" si="56"/>
        <v>101</v>
      </c>
      <c r="I400" s="42">
        <f ca="1">IF(H400&gt;'Inputs and Outputs'!C$7,H400-'Inputs and Outputs'!C$7,0)</f>
        <v>1</v>
      </c>
      <c r="J400" s="43">
        <f ca="1">(H400*'Inputs and Outputs'!C$8)-(I400*'Inputs and Outputs'!C$9)</f>
        <v>4015</v>
      </c>
      <c r="M400" s="44">
        <v>399</v>
      </c>
      <c r="N400" s="42" t="s">
        <v>26</v>
      </c>
      <c r="O400" s="42">
        <f t="shared" ca="1" si="57"/>
        <v>0.61938442999712284</v>
      </c>
      <c r="P400" s="42">
        <f ca="1">VLOOKUP(O400,'Inputs and Outputs'!B$24:C$33,2)</f>
        <v>3</v>
      </c>
      <c r="Q400" s="42">
        <f t="shared" ca="1" si="58"/>
        <v>0.58235829717147813</v>
      </c>
      <c r="R400" s="42">
        <f ca="1">ROUND(_xlfn.NORM.INV(Q400,'Inputs and Outputs'!C$17,'Inputs and Outputs'!C$18),0)</f>
        <v>104</v>
      </c>
      <c r="S400" s="42">
        <v>103</v>
      </c>
      <c r="T400" s="42">
        <f t="shared" ca="1" si="59"/>
        <v>103</v>
      </c>
      <c r="U400" s="42">
        <f ca="1">IF(T400&gt;'Inputs and Outputs'!C$7,T400-'Inputs and Outputs'!C$7,0)</f>
        <v>3</v>
      </c>
      <c r="V400" s="43">
        <f ca="1">(T400*'Inputs and Outputs'!C$8)-(U400*'Inputs and Outputs'!C$9)</f>
        <v>4045</v>
      </c>
      <c r="Y400" s="44">
        <v>399</v>
      </c>
      <c r="Z400" s="42" t="s">
        <v>29</v>
      </c>
      <c r="AA400" s="42">
        <f t="shared" ca="1" si="60"/>
        <v>0.57830729735072461</v>
      </c>
      <c r="AB400" s="42">
        <f ca="1">VLOOKUP(AA400,'Inputs and Outputs'!B$24:C$33,2,TRUE)</f>
        <v>2</v>
      </c>
      <c r="AC400" s="42">
        <f t="shared" ca="1" si="61"/>
        <v>0.10118201465875221</v>
      </c>
      <c r="AD400" s="42">
        <f ca="1">ROUND(_xlfn.NORM.INV(AC400,'Inputs and Outputs'!C$19,'Inputs and Outputs'!C$20),0)</f>
        <v>99</v>
      </c>
      <c r="AE400" s="42">
        <v>103</v>
      </c>
      <c r="AF400" s="42">
        <f t="shared" ca="1" si="62"/>
        <v>99</v>
      </c>
      <c r="AG400" s="42">
        <f ca="1">IF(AF400&gt;'Inputs and Outputs'!C$7,AF400-'Inputs and Outputs'!C$7,0)</f>
        <v>0</v>
      </c>
      <c r="AH400" s="43">
        <f ca="1">(AF400*'Inputs and Outputs'!C$8)-(AG400*'Inputs and Outputs'!C$10)</f>
        <v>3960</v>
      </c>
    </row>
    <row r="401" spans="1:34" x14ac:dyDescent="0.35">
      <c r="A401" s="44">
        <v>400</v>
      </c>
      <c r="B401" s="42" t="s">
        <v>24</v>
      </c>
      <c r="C401" s="42">
        <f t="shared" ca="1" si="54"/>
        <v>0.72522185392471505</v>
      </c>
      <c r="D401" s="42">
        <f ca="1">VLOOKUP(C401,'Inputs and Outputs'!B$24:C$33,2,TRUE)</f>
        <v>3</v>
      </c>
      <c r="E401" s="42">
        <f t="shared" ca="1" si="55"/>
        <v>0.33466122526736353</v>
      </c>
      <c r="F401" s="42">
        <f ca="1">ROUND(_xlfn.NORM.INV(E401,'Inputs and Outputs'!C$15,'Inputs and Outputs'!C$16),0)</f>
        <v>98</v>
      </c>
      <c r="G401" s="42">
        <v>103</v>
      </c>
      <c r="H401" s="42">
        <f t="shared" ca="1" si="56"/>
        <v>98</v>
      </c>
      <c r="I401" s="42">
        <f ca="1">IF(H401&gt;'Inputs and Outputs'!C$7,H401-'Inputs and Outputs'!C$7,0)</f>
        <v>0</v>
      </c>
      <c r="J401" s="43">
        <f ca="1">(H401*'Inputs and Outputs'!C$8)-(I401*'Inputs and Outputs'!C$9)</f>
        <v>3920</v>
      </c>
      <c r="M401" s="44">
        <v>400</v>
      </c>
      <c r="N401" s="42" t="s">
        <v>26</v>
      </c>
      <c r="O401" s="42">
        <f t="shared" ca="1" si="57"/>
        <v>8.6240107885403705E-2</v>
      </c>
      <c r="P401" s="42">
        <f ca="1">VLOOKUP(O401,'Inputs and Outputs'!B$24:C$33,2)</f>
        <v>0</v>
      </c>
      <c r="Q401" s="42">
        <f t="shared" ca="1" si="58"/>
        <v>0.22055868964938974</v>
      </c>
      <c r="R401" s="42">
        <f ca="1">ROUND(_xlfn.NORM.INV(Q401,'Inputs and Outputs'!C$17,'Inputs and Outputs'!C$18),0)</f>
        <v>99</v>
      </c>
      <c r="S401" s="42">
        <v>103</v>
      </c>
      <c r="T401" s="42">
        <f t="shared" ca="1" si="59"/>
        <v>99</v>
      </c>
      <c r="U401" s="42">
        <f ca="1">IF(T401&gt;'Inputs and Outputs'!C$7,T401-'Inputs and Outputs'!C$7,0)</f>
        <v>0</v>
      </c>
      <c r="V401" s="43">
        <f ca="1">(T401*'Inputs and Outputs'!C$8)-(U401*'Inputs and Outputs'!C$9)</f>
        <v>3960</v>
      </c>
      <c r="Y401" s="44">
        <v>400</v>
      </c>
      <c r="Z401" s="42" t="s">
        <v>29</v>
      </c>
      <c r="AA401" s="42">
        <f t="shared" ca="1" si="60"/>
        <v>0.20379677246227956</v>
      </c>
      <c r="AB401" s="42">
        <f ca="1">VLOOKUP(AA401,'Inputs and Outputs'!B$24:C$33,2,TRUE)</f>
        <v>1</v>
      </c>
      <c r="AC401" s="42">
        <f t="shared" ca="1" si="61"/>
        <v>0.54099598079314282</v>
      </c>
      <c r="AD401" s="42">
        <f ca="1">ROUND(_xlfn.NORM.INV(AC401,'Inputs and Outputs'!C$19,'Inputs and Outputs'!C$20),0)</f>
        <v>106</v>
      </c>
      <c r="AE401" s="42">
        <v>103</v>
      </c>
      <c r="AF401" s="42">
        <f t="shared" ca="1" si="62"/>
        <v>103</v>
      </c>
      <c r="AG401" s="42">
        <f ca="1">IF(AF401&gt;'Inputs and Outputs'!C$7,AF401-'Inputs and Outputs'!C$7,0)</f>
        <v>3</v>
      </c>
      <c r="AH401" s="43">
        <f ca="1">(AF401*'Inputs and Outputs'!C$8)-(AG401*'Inputs and Outputs'!C$10)</f>
        <v>3520</v>
      </c>
    </row>
    <row r="402" spans="1:34" x14ac:dyDescent="0.35">
      <c r="A402" s="44">
        <v>401</v>
      </c>
      <c r="B402" s="42" t="s">
        <v>24</v>
      </c>
      <c r="C402" s="42">
        <f t="shared" ca="1" si="54"/>
        <v>0.32074035163284709</v>
      </c>
      <c r="D402" s="42">
        <f ca="1">VLOOKUP(C402,'Inputs and Outputs'!B$24:C$33,2,TRUE)</f>
        <v>1</v>
      </c>
      <c r="E402" s="42">
        <f t="shared" ca="1" si="55"/>
        <v>0.88230226728320293</v>
      </c>
      <c r="F402" s="42">
        <f ca="1">ROUND(_xlfn.NORM.INV(E402,'Inputs and Outputs'!C$15,'Inputs and Outputs'!C$16),0)</f>
        <v>108</v>
      </c>
      <c r="G402" s="42">
        <v>103</v>
      </c>
      <c r="H402" s="42">
        <f t="shared" ca="1" si="56"/>
        <v>103</v>
      </c>
      <c r="I402" s="42">
        <f ca="1">IF(H402&gt;'Inputs and Outputs'!C$7,H402-'Inputs and Outputs'!C$7,0)</f>
        <v>3</v>
      </c>
      <c r="J402" s="43">
        <f ca="1">(H402*'Inputs and Outputs'!C$8)-(I402*'Inputs and Outputs'!C$9)</f>
        <v>4045</v>
      </c>
      <c r="M402" s="44">
        <v>401</v>
      </c>
      <c r="N402" s="42" t="s">
        <v>26</v>
      </c>
      <c r="O402" s="42">
        <f t="shared" ca="1" si="57"/>
        <v>0.62575359832133948</v>
      </c>
      <c r="P402" s="42">
        <f ca="1">VLOOKUP(O402,'Inputs and Outputs'!B$24:C$33,2)</f>
        <v>3</v>
      </c>
      <c r="Q402" s="42">
        <f t="shared" ca="1" si="58"/>
        <v>3.8829694672503523E-2</v>
      </c>
      <c r="R402" s="42">
        <f ca="1">ROUND(_xlfn.NORM.INV(Q402,'Inputs and Outputs'!C$17,'Inputs and Outputs'!C$18),0)</f>
        <v>94</v>
      </c>
      <c r="S402" s="42">
        <v>103</v>
      </c>
      <c r="T402" s="42">
        <f t="shared" ca="1" si="59"/>
        <v>94</v>
      </c>
      <c r="U402" s="42">
        <f ca="1">IF(T402&gt;'Inputs and Outputs'!C$7,T402-'Inputs and Outputs'!C$7,0)</f>
        <v>0</v>
      </c>
      <c r="V402" s="43">
        <f ca="1">(T402*'Inputs and Outputs'!C$8)-(U402*'Inputs and Outputs'!C$9)</f>
        <v>3760</v>
      </c>
      <c r="Y402" s="44">
        <v>401</v>
      </c>
      <c r="Z402" s="42" t="s">
        <v>29</v>
      </c>
      <c r="AA402" s="42">
        <f t="shared" ca="1" si="60"/>
        <v>0.370031086839123</v>
      </c>
      <c r="AB402" s="42">
        <f ca="1">VLOOKUP(AA402,'Inputs and Outputs'!B$24:C$33,2,TRUE)</f>
        <v>1</v>
      </c>
      <c r="AC402" s="42">
        <f t="shared" ca="1" si="61"/>
        <v>0.26308786045350729</v>
      </c>
      <c r="AD402" s="42">
        <f ca="1">ROUND(_xlfn.NORM.INV(AC402,'Inputs and Outputs'!C$19,'Inputs and Outputs'!C$20),0)</f>
        <v>102</v>
      </c>
      <c r="AE402" s="42">
        <v>103</v>
      </c>
      <c r="AF402" s="42">
        <f t="shared" ca="1" si="62"/>
        <v>102</v>
      </c>
      <c r="AG402" s="42">
        <f ca="1">IF(AF402&gt;'Inputs and Outputs'!C$7,AF402-'Inputs and Outputs'!C$7,0)</f>
        <v>2</v>
      </c>
      <c r="AH402" s="43">
        <f ca="1">(AF402*'Inputs and Outputs'!C$8)-(AG402*'Inputs and Outputs'!C$10)</f>
        <v>3680</v>
      </c>
    </row>
    <row r="403" spans="1:34" x14ac:dyDescent="0.35">
      <c r="A403" s="44">
        <v>402</v>
      </c>
      <c r="B403" s="42" t="s">
        <v>24</v>
      </c>
      <c r="C403" s="42">
        <f t="shared" ca="1" si="54"/>
        <v>0.5315171965183294</v>
      </c>
      <c r="D403" s="42">
        <f ca="1">VLOOKUP(C403,'Inputs and Outputs'!B$24:C$33,2,TRUE)</f>
        <v>2</v>
      </c>
      <c r="E403" s="42">
        <f t="shared" ca="1" si="55"/>
        <v>0.66924972901319912</v>
      </c>
      <c r="F403" s="42">
        <f ca="1">ROUND(_xlfn.NORM.INV(E403,'Inputs and Outputs'!C$15,'Inputs and Outputs'!C$16),0)</f>
        <v>104</v>
      </c>
      <c r="G403" s="42">
        <v>103</v>
      </c>
      <c r="H403" s="42">
        <f t="shared" ca="1" si="56"/>
        <v>103</v>
      </c>
      <c r="I403" s="42">
        <f ca="1">IF(H403&gt;'Inputs and Outputs'!C$7,H403-'Inputs and Outputs'!C$7,0)</f>
        <v>3</v>
      </c>
      <c r="J403" s="43">
        <f ca="1">(H403*'Inputs and Outputs'!C$8)-(I403*'Inputs and Outputs'!C$9)</f>
        <v>4045</v>
      </c>
      <c r="M403" s="44">
        <v>402</v>
      </c>
      <c r="N403" s="42" t="s">
        <v>26</v>
      </c>
      <c r="O403" s="42">
        <f t="shared" ca="1" si="57"/>
        <v>0.6627778948454357</v>
      </c>
      <c r="P403" s="42">
        <f ca="1">VLOOKUP(O403,'Inputs and Outputs'!B$24:C$33,2)</f>
        <v>3</v>
      </c>
      <c r="Q403" s="42">
        <f t="shared" ca="1" si="58"/>
        <v>0.40857087172399797</v>
      </c>
      <c r="R403" s="42">
        <f ca="1">ROUND(_xlfn.NORM.INV(Q403,'Inputs and Outputs'!C$17,'Inputs and Outputs'!C$18),0)</f>
        <v>102</v>
      </c>
      <c r="S403" s="42">
        <v>103</v>
      </c>
      <c r="T403" s="42">
        <f t="shared" ca="1" si="59"/>
        <v>102</v>
      </c>
      <c r="U403" s="42">
        <f ca="1">IF(T403&gt;'Inputs and Outputs'!C$7,T403-'Inputs and Outputs'!C$7,0)</f>
        <v>2</v>
      </c>
      <c r="V403" s="43">
        <f ca="1">(T403*'Inputs and Outputs'!C$8)-(U403*'Inputs and Outputs'!C$9)</f>
        <v>4030</v>
      </c>
      <c r="Y403" s="44">
        <v>402</v>
      </c>
      <c r="Z403" s="42" t="s">
        <v>29</v>
      </c>
      <c r="AA403" s="42">
        <f t="shared" ca="1" si="60"/>
        <v>2.1263002300225708E-2</v>
      </c>
      <c r="AB403" s="42">
        <f ca="1">VLOOKUP(AA403,'Inputs and Outputs'!B$24:C$33,2,TRUE)</f>
        <v>0</v>
      </c>
      <c r="AC403" s="42">
        <f t="shared" ca="1" si="61"/>
        <v>0.36679370696072577</v>
      </c>
      <c r="AD403" s="42">
        <f ca="1">ROUND(_xlfn.NORM.INV(AC403,'Inputs and Outputs'!C$19,'Inputs and Outputs'!C$20),0)</f>
        <v>103</v>
      </c>
      <c r="AE403" s="42">
        <v>103</v>
      </c>
      <c r="AF403" s="42">
        <f t="shared" ca="1" si="62"/>
        <v>103</v>
      </c>
      <c r="AG403" s="42">
        <f ca="1">IF(AF403&gt;'Inputs and Outputs'!C$7,AF403-'Inputs and Outputs'!C$7,0)</f>
        <v>3</v>
      </c>
      <c r="AH403" s="43">
        <f ca="1">(AF403*'Inputs and Outputs'!C$8)-(AG403*'Inputs and Outputs'!C$10)</f>
        <v>3520</v>
      </c>
    </row>
    <row r="404" spans="1:34" x14ac:dyDescent="0.35">
      <c r="A404" s="44">
        <v>403</v>
      </c>
      <c r="B404" s="42" t="s">
        <v>24</v>
      </c>
      <c r="C404" s="42">
        <f t="shared" ca="1" si="54"/>
        <v>0.51060192763124435</v>
      </c>
      <c r="D404" s="42">
        <f ca="1">VLOOKUP(C404,'Inputs and Outputs'!B$24:C$33,2,TRUE)</f>
        <v>2</v>
      </c>
      <c r="E404" s="42">
        <f t="shared" ca="1" si="55"/>
        <v>0.4097207633835922</v>
      </c>
      <c r="F404" s="42">
        <f ca="1">ROUND(_xlfn.NORM.INV(E404,'Inputs and Outputs'!C$15,'Inputs and Outputs'!C$16),0)</f>
        <v>100</v>
      </c>
      <c r="G404" s="42">
        <v>103</v>
      </c>
      <c r="H404" s="42">
        <f t="shared" ca="1" si="56"/>
        <v>100</v>
      </c>
      <c r="I404" s="42">
        <f ca="1">IF(H404&gt;'Inputs and Outputs'!C$7,H404-'Inputs and Outputs'!C$7,0)</f>
        <v>0</v>
      </c>
      <c r="J404" s="43">
        <f ca="1">(H404*'Inputs and Outputs'!C$8)-(I404*'Inputs and Outputs'!C$9)</f>
        <v>4000</v>
      </c>
      <c r="M404" s="44">
        <v>403</v>
      </c>
      <c r="N404" s="42" t="s">
        <v>26</v>
      </c>
      <c r="O404" s="42">
        <f t="shared" ca="1" si="57"/>
        <v>0.53014635324577519</v>
      </c>
      <c r="P404" s="42">
        <f ca="1">VLOOKUP(O404,'Inputs and Outputs'!B$24:C$33,2)</f>
        <v>2</v>
      </c>
      <c r="Q404" s="42">
        <f t="shared" ca="1" si="58"/>
        <v>0.30751955560721111</v>
      </c>
      <c r="R404" s="42">
        <f ca="1">ROUND(_xlfn.NORM.INV(Q404,'Inputs and Outputs'!C$17,'Inputs and Outputs'!C$18),0)</f>
        <v>100</v>
      </c>
      <c r="S404" s="42">
        <v>103</v>
      </c>
      <c r="T404" s="42">
        <f t="shared" ca="1" si="59"/>
        <v>100</v>
      </c>
      <c r="U404" s="42">
        <f ca="1">IF(T404&gt;'Inputs and Outputs'!C$7,T404-'Inputs and Outputs'!C$7,0)</f>
        <v>0</v>
      </c>
      <c r="V404" s="43">
        <f ca="1">(T404*'Inputs and Outputs'!C$8)-(U404*'Inputs and Outputs'!C$9)</f>
        <v>4000</v>
      </c>
      <c r="Y404" s="44">
        <v>403</v>
      </c>
      <c r="Z404" s="42" t="s">
        <v>29</v>
      </c>
      <c r="AA404" s="42">
        <f t="shared" ca="1" si="60"/>
        <v>0.803628458099926</v>
      </c>
      <c r="AB404" s="42">
        <f ca="1">VLOOKUP(AA404,'Inputs and Outputs'!B$24:C$33,2,TRUE)</f>
        <v>4</v>
      </c>
      <c r="AC404" s="42">
        <f t="shared" ca="1" si="61"/>
        <v>0.65248650275693176</v>
      </c>
      <c r="AD404" s="42">
        <f ca="1">ROUND(_xlfn.NORM.INV(AC404,'Inputs and Outputs'!C$19,'Inputs and Outputs'!C$20),0)</f>
        <v>107</v>
      </c>
      <c r="AE404" s="42">
        <v>103</v>
      </c>
      <c r="AF404" s="42">
        <f t="shared" ca="1" si="62"/>
        <v>103</v>
      </c>
      <c r="AG404" s="42">
        <f ca="1">IF(AF404&gt;'Inputs and Outputs'!C$7,AF404-'Inputs and Outputs'!C$7,0)</f>
        <v>3</v>
      </c>
      <c r="AH404" s="43">
        <f ca="1">(AF404*'Inputs and Outputs'!C$8)-(AG404*'Inputs and Outputs'!C$10)</f>
        <v>3520</v>
      </c>
    </row>
    <row r="405" spans="1:34" x14ac:dyDescent="0.35">
      <c r="A405" s="44">
        <v>404</v>
      </c>
      <c r="B405" s="42" t="s">
        <v>24</v>
      </c>
      <c r="C405" s="42">
        <f t="shared" ca="1" si="54"/>
        <v>0.49455373598441521</v>
      </c>
      <c r="D405" s="42">
        <f ca="1">VLOOKUP(C405,'Inputs and Outputs'!B$24:C$33,2,TRUE)</f>
        <v>2</v>
      </c>
      <c r="E405" s="42">
        <f t="shared" ca="1" si="55"/>
        <v>0.28265317629555786</v>
      </c>
      <c r="F405" s="42">
        <f ca="1">ROUND(_xlfn.NORM.INV(E405,'Inputs and Outputs'!C$15,'Inputs and Outputs'!C$16),0)</f>
        <v>98</v>
      </c>
      <c r="G405" s="42">
        <v>103</v>
      </c>
      <c r="H405" s="42">
        <f t="shared" ca="1" si="56"/>
        <v>98</v>
      </c>
      <c r="I405" s="42">
        <f ca="1">IF(H405&gt;'Inputs and Outputs'!C$7,H405-'Inputs and Outputs'!C$7,0)</f>
        <v>0</v>
      </c>
      <c r="J405" s="43">
        <f ca="1">(H405*'Inputs and Outputs'!C$8)-(I405*'Inputs and Outputs'!C$9)</f>
        <v>3920</v>
      </c>
      <c r="M405" s="44">
        <v>404</v>
      </c>
      <c r="N405" s="42" t="s">
        <v>26</v>
      </c>
      <c r="O405" s="42">
        <f t="shared" ca="1" si="57"/>
        <v>0.8555956434564439</v>
      </c>
      <c r="P405" s="42">
        <f ca="1">VLOOKUP(O405,'Inputs and Outputs'!B$24:C$33,2)</f>
        <v>4</v>
      </c>
      <c r="Q405" s="42">
        <f t="shared" ca="1" si="58"/>
        <v>1.7028642322634902E-2</v>
      </c>
      <c r="R405" s="42">
        <f ca="1">ROUND(_xlfn.NORM.INV(Q405,'Inputs and Outputs'!C$17,'Inputs and Outputs'!C$18),0)</f>
        <v>92</v>
      </c>
      <c r="S405" s="42">
        <v>103</v>
      </c>
      <c r="T405" s="42">
        <f t="shared" ca="1" si="59"/>
        <v>92</v>
      </c>
      <c r="U405" s="42">
        <f ca="1">IF(T405&gt;'Inputs and Outputs'!C$7,T405-'Inputs and Outputs'!C$7,0)</f>
        <v>0</v>
      </c>
      <c r="V405" s="43">
        <f ca="1">(T405*'Inputs and Outputs'!C$8)-(U405*'Inputs and Outputs'!C$9)</f>
        <v>3680</v>
      </c>
      <c r="Y405" s="44">
        <v>404</v>
      </c>
      <c r="Z405" s="42" t="s">
        <v>29</v>
      </c>
      <c r="AA405" s="42">
        <f t="shared" ca="1" si="60"/>
        <v>0.73171159024171106</v>
      </c>
      <c r="AB405" s="42">
        <f ca="1">VLOOKUP(AA405,'Inputs and Outputs'!B$24:C$33,2,TRUE)</f>
        <v>3</v>
      </c>
      <c r="AC405" s="42">
        <f t="shared" ca="1" si="61"/>
        <v>0.34950966045161835</v>
      </c>
      <c r="AD405" s="42">
        <f ca="1">ROUND(_xlfn.NORM.INV(AC405,'Inputs and Outputs'!C$19,'Inputs and Outputs'!C$20),0)</f>
        <v>103</v>
      </c>
      <c r="AE405" s="42">
        <v>103</v>
      </c>
      <c r="AF405" s="42">
        <f t="shared" ca="1" si="62"/>
        <v>103</v>
      </c>
      <c r="AG405" s="42">
        <f ca="1">IF(AF405&gt;'Inputs and Outputs'!C$7,AF405-'Inputs and Outputs'!C$7,0)</f>
        <v>3</v>
      </c>
      <c r="AH405" s="43">
        <f ca="1">(AF405*'Inputs and Outputs'!C$8)-(AG405*'Inputs and Outputs'!C$10)</f>
        <v>3520</v>
      </c>
    </row>
    <row r="406" spans="1:34" x14ac:dyDescent="0.35">
      <c r="A406" s="44">
        <v>405</v>
      </c>
      <c r="B406" s="42" t="s">
        <v>24</v>
      </c>
      <c r="C406" s="42">
        <f t="shared" ca="1" si="54"/>
        <v>0.45780926885179685</v>
      </c>
      <c r="D406" s="42">
        <f ca="1">VLOOKUP(C406,'Inputs and Outputs'!B$24:C$33,2,TRUE)</f>
        <v>2</v>
      </c>
      <c r="E406" s="42">
        <f t="shared" ca="1" si="55"/>
        <v>0.15515790009600827</v>
      </c>
      <c r="F406" s="42">
        <f ca="1">ROUND(_xlfn.NORM.INV(E406,'Inputs and Outputs'!C$15,'Inputs and Outputs'!C$16),0)</f>
        <v>95</v>
      </c>
      <c r="G406" s="42">
        <v>103</v>
      </c>
      <c r="H406" s="42">
        <f t="shared" ca="1" si="56"/>
        <v>95</v>
      </c>
      <c r="I406" s="42">
        <f ca="1">IF(H406&gt;'Inputs and Outputs'!C$7,H406-'Inputs and Outputs'!C$7,0)</f>
        <v>0</v>
      </c>
      <c r="J406" s="43">
        <f ca="1">(H406*'Inputs and Outputs'!C$8)-(I406*'Inputs and Outputs'!C$9)</f>
        <v>3800</v>
      </c>
      <c r="M406" s="44">
        <v>405</v>
      </c>
      <c r="N406" s="42" t="s">
        <v>26</v>
      </c>
      <c r="O406" s="42">
        <f t="shared" ca="1" si="57"/>
        <v>0.58714731702883327</v>
      </c>
      <c r="P406" s="42">
        <f ca="1">VLOOKUP(O406,'Inputs and Outputs'!B$24:C$33,2)</f>
        <v>2</v>
      </c>
      <c r="Q406" s="42">
        <f t="shared" ca="1" si="58"/>
        <v>0.88133729752079792</v>
      </c>
      <c r="R406" s="42">
        <f ca="1">ROUND(_xlfn.NORM.INV(Q406,'Inputs and Outputs'!C$17,'Inputs and Outputs'!C$18),0)</f>
        <v>109</v>
      </c>
      <c r="S406" s="42">
        <v>103</v>
      </c>
      <c r="T406" s="42">
        <f t="shared" ca="1" si="59"/>
        <v>103</v>
      </c>
      <c r="U406" s="42">
        <f ca="1">IF(T406&gt;'Inputs and Outputs'!C$7,T406-'Inputs and Outputs'!C$7,0)</f>
        <v>3</v>
      </c>
      <c r="V406" s="43">
        <f ca="1">(T406*'Inputs and Outputs'!C$8)-(U406*'Inputs and Outputs'!C$9)</f>
        <v>4045</v>
      </c>
      <c r="Y406" s="44">
        <v>405</v>
      </c>
      <c r="Z406" s="42" t="s">
        <v>29</v>
      </c>
      <c r="AA406" s="42">
        <f t="shared" ca="1" si="60"/>
        <v>0.25940420502017048</v>
      </c>
      <c r="AB406" s="42">
        <f ca="1">VLOOKUP(AA406,'Inputs and Outputs'!B$24:C$33,2,TRUE)</f>
        <v>1</v>
      </c>
      <c r="AC406" s="42">
        <f t="shared" ca="1" si="61"/>
        <v>0.52331645316294773</v>
      </c>
      <c r="AD406" s="42">
        <f ca="1">ROUND(_xlfn.NORM.INV(AC406,'Inputs and Outputs'!C$19,'Inputs and Outputs'!C$20),0)</f>
        <v>105</v>
      </c>
      <c r="AE406" s="42">
        <v>103</v>
      </c>
      <c r="AF406" s="42">
        <f t="shared" ca="1" si="62"/>
        <v>103</v>
      </c>
      <c r="AG406" s="42">
        <f ca="1">IF(AF406&gt;'Inputs and Outputs'!C$7,AF406-'Inputs and Outputs'!C$7,0)</f>
        <v>3</v>
      </c>
      <c r="AH406" s="43">
        <f ca="1">(AF406*'Inputs and Outputs'!C$8)-(AG406*'Inputs and Outputs'!C$10)</f>
        <v>3520</v>
      </c>
    </row>
    <row r="407" spans="1:34" x14ac:dyDescent="0.35">
      <c r="A407" s="44">
        <v>406</v>
      </c>
      <c r="B407" s="42" t="s">
        <v>24</v>
      </c>
      <c r="C407" s="42">
        <f t="shared" ca="1" si="54"/>
        <v>0.16749514097302121</v>
      </c>
      <c r="D407" s="42">
        <f ca="1">VLOOKUP(C407,'Inputs and Outputs'!B$24:C$33,2,TRUE)</f>
        <v>0</v>
      </c>
      <c r="E407" s="42">
        <f t="shared" ca="1" si="55"/>
        <v>0.13702251153660405</v>
      </c>
      <c r="F407" s="42">
        <f ca="1">ROUND(_xlfn.NORM.INV(E407,'Inputs and Outputs'!C$15,'Inputs and Outputs'!C$16),0)</f>
        <v>94</v>
      </c>
      <c r="G407" s="42">
        <v>103</v>
      </c>
      <c r="H407" s="42">
        <f t="shared" ca="1" si="56"/>
        <v>94</v>
      </c>
      <c r="I407" s="42">
        <f ca="1">IF(H407&gt;'Inputs and Outputs'!C$7,H407-'Inputs and Outputs'!C$7,0)</f>
        <v>0</v>
      </c>
      <c r="J407" s="43">
        <f ca="1">(H407*'Inputs and Outputs'!C$8)-(I407*'Inputs and Outputs'!C$9)</f>
        <v>3760</v>
      </c>
      <c r="M407" s="44">
        <v>406</v>
      </c>
      <c r="N407" s="42" t="s">
        <v>26</v>
      </c>
      <c r="O407" s="42">
        <f t="shared" ca="1" si="57"/>
        <v>0.53702598854086325</v>
      </c>
      <c r="P407" s="42">
        <f ca="1">VLOOKUP(O407,'Inputs and Outputs'!B$24:C$33,2)</f>
        <v>2</v>
      </c>
      <c r="Q407" s="42">
        <f t="shared" ca="1" si="58"/>
        <v>0.13912872818691024</v>
      </c>
      <c r="R407" s="42">
        <f ca="1">ROUND(_xlfn.NORM.INV(Q407,'Inputs and Outputs'!C$17,'Inputs and Outputs'!C$18),0)</f>
        <v>98</v>
      </c>
      <c r="S407" s="42">
        <v>103</v>
      </c>
      <c r="T407" s="42">
        <f t="shared" ca="1" si="59"/>
        <v>98</v>
      </c>
      <c r="U407" s="42">
        <f ca="1">IF(T407&gt;'Inputs and Outputs'!C$7,T407-'Inputs and Outputs'!C$7,0)</f>
        <v>0</v>
      </c>
      <c r="V407" s="43">
        <f ca="1">(T407*'Inputs and Outputs'!C$8)-(U407*'Inputs and Outputs'!C$9)</f>
        <v>3920</v>
      </c>
      <c r="Y407" s="44">
        <v>406</v>
      </c>
      <c r="Z407" s="42" t="s">
        <v>29</v>
      </c>
      <c r="AA407" s="42">
        <f t="shared" ca="1" si="60"/>
        <v>0.58976744970553718</v>
      </c>
      <c r="AB407" s="42">
        <f ca="1">VLOOKUP(AA407,'Inputs and Outputs'!B$24:C$33,2,TRUE)</f>
        <v>2</v>
      </c>
      <c r="AC407" s="42">
        <f t="shared" ca="1" si="61"/>
        <v>4.5797696029098556E-2</v>
      </c>
      <c r="AD407" s="42">
        <f ca="1">ROUND(_xlfn.NORM.INV(AC407,'Inputs and Outputs'!C$19,'Inputs and Outputs'!C$20),0)</f>
        <v>97</v>
      </c>
      <c r="AE407" s="42">
        <v>103</v>
      </c>
      <c r="AF407" s="42">
        <f t="shared" ca="1" si="62"/>
        <v>97</v>
      </c>
      <c r="AG407" s="42">
        <f ca="1">IF(AF407&gt;'Inputs and Outputs'!C$7,AF407-'Inputs and Outputs'!C$7,0)</f>
        <v>0</v>
      </c>
      <c r="AH407" s="43">
        <f ca="1">(AF407*'Inputs and Outputs'!C$8)-(AG407*'Inputs and Outputs'!C$10)</f>
        <v>3880</v>
      </c>
    </row>
    <row r="408" spans="1:34" x14ac:dyDescent="0.35">
      <c r="A408" s="44">
        <v>407</v>
      </c>
      <c r="B408" s="42" t="s">
        <v>24</v>
      </c>
      <c r="C408" s="42">
        <f t="shared" ca="1" si="54"/>
        <v>0.61423846446356012</v>
      </c>
      <c r="D408" s="42">
        <f ca="1">VLOOKUP(C408,'Inputs and Outputs'!B$24:C$33,2,TRUE)</f>
        <v>3</v>
      </c>
      <c r="E408" s="42">
        <f t="shared" ca="1" si="55"/>
        <v>1.7539392027009604E-2</v>
      </c>
      <c r="F408" s="42">
        <f ca="1">ROUND(_xlfn.NORM.INV(E408,'Inputs and Outputs'!C$15,'Inputs and Outputs'!C$16),0)</f>
        <v>88</v>
      </c>
      <c r="G408" s="42">
        <v>103</v>
      </c>
      <c r="H408" s="42">
        <f t="shared" ca="1" si="56"/>
        <v>88</v>
      </c>
      <c r="I408" s="42">
        <f ca="1">IF(H408&gt;'Inputs and Outputs'!C$7,H408-'Inputs and Outputs'!C$7,0)</f>
        <v>0</v>
      </c>
      <c r="J408" s="43">
        <f ca="1">(H408*'Inputs and Outputs'!C$8)-(I408*'Inputs and Outputs'!C$9)</f>
        <v>3520</v>
      </c>
      <c r="M408" s="44">
        <v>407</v>
      </c>
      <c r="N408" s="42" t="s">
        <v>26</v>
      </c>
      <c r="O408" s="42">
        <f t="shared" ca="1" si="57"/>
        <v>0.69161495176349752</v>
      </c>
      <c r="P408" s="42">
        <f ca="1">VLOOKUP(O408,'Inputs and Outputs'!B$24:C$33,2)</f>
        <v>3</v>
      </c>
      <c r="Q408" s="42">
        <f t="shared" ca="1" si="58"/>
        <v>6.7686109835095598E-3</v>
      </c>
      <c r="R408" s="42">
        <f ca="1">ROUND(_xlfn.NORM.INV(Q408,'Inputs and Outputs'!C$17,'Inputs and Outputs'!C$18),0)</f>
        <v>91</v>
      </c>
      <c r="S408" s="42">
        <v>103</v>
      </c>
      <c r="T408" s="42">
        <f t="shared" ca="1" si="59"/>
        <v>91</v>
      </c>
      <c r="U408" s="42">
        <f ca="1">IF(T408&gt;'Inputs and Outputs'!C$7,T408-'Inputs and Outputs'!C$7,0)</f>
        <v>0</v>
      </c>
      <c r="V408" s="43">
        <f ca="1">(T408*'Inputs and Outputs'!C$8)-(U408*'Inputs and Outputs'!C$9)</f>
        <v>3640</v>
      </c>
      <c r="Y408" s="44">
        <v>407</v>
      </c>
      <c r="Z408" s="42" t="s">
        <v>29</v>
      </c>
      <c r="AA408" s="42">
        <f t="shared" ca="1" si="60"/>
        <v>0.61211541629928656</v>
      </c>
      <c r="AB408" s="42">
        <f ca="1">VLOOKUP(AA408,'Inputs and Outputs'!B$24:C$33,2,TRUE)</f>
        <v>3</v>
      </c>
      <c r="AC408" s="42">
        <f t="shared" ca="1" si="61"/>
        <v>0.19596222107755445</v>
      </c>
      <c r="AD408" s="42">
        <f ca="1">ROUND(_xlfn.NORM.INV(AC408,'Inputs and Outputs'!C$19,'Inputs and Outputs'!C$20),0)</f>
        <v>101</v>
      </c>
      <c r="AE408" s="42">
        <v>103</v>
      </c>
      <c r="AF408" s="42">
        <f t="shared" ca="1" si="62"/>
        <v>101</v>
      </c>
      <c r="AG408" s="42">
        <f ca="1">IF(AF408&gt;'Inputs and Outputs'!C$7,AF408-'Inputs and Outputs'!C$7,0)</f>
        <v>1</v>
      </c>
      <c r="AH408" s="43">
        <f ca="1">(AF408*'Inputs and Outputs'!C$8)-(AG408*'Inputs and Outputs'!C$10)</f>
        <v>3840</v>
      </c>
    </row>
    <row r="409" spans="1:34" x14ac:dyDescent="0.35">
      <c r="A409" s="44">
        <v>408</v>
      </c>
      <c r="B409" s="42" t="s">
        <v>24</v>
      </c>
      <c r="C409" s="42">
        <f t="shared" ca="1" si="54"/>
        <v>0.51534785096917846</v>
      </c>
      <c r="D409" s="42">
        <f ca="1">VLOOKUP(C409,'Inputs and Outputs'!B$24:C$33,2,TRUE)</f>
        <v>2</v>
      </c>
      <c r="E409" s="42">
        <f t="shared" ca="1" si="55"/>
        <v>0.71531463301511811</v>
      </c>
      <c r="F409" s="42">
        <f ca="1">ROUND(_xlfn.NORM.INV(E409,'Inputs and Outputs'!C$15,'Inputs and Outputs'!C$16),0)</f>
        <v>104</v>
      </c>
      <c r="G409" s="42">
        <v>103</v>
      </c>
      <c r="H409" s="42">
        <f t="shared" ca="1" si="56"/>
        <v>103</v>
      </c>
      <c r="I409" s="42">
        <f ca="1">IF(H409&gt;'Inputs and Outputs'!C$7,H409-'Inputs and Outputs'!C$7,0)</f>
        <v>3</v>
      </c>
      <c r="J409" s="43">
        <f ca="1">(H409*'Inputs and Outputs'!C$8)-(I409*'Inputs and Outputs'!C$9)</f>
        <v>4045</v>
      </c>
      <c r="M409" s="44">
        <v>408</v>
      </c>
      <c r="N409" s="42" t="s">
        <v>26</v>
      </c>
      <c r="O409" s="42">
        <f t="shared" ca="1" si="57"/>
        <v>0.8178396016938867</v>
      </c>
      <c r="P409" s="42">
        <f ca="1">VLOOKUP(O409,'Inputs and Outputs'!B$24:C$33,2)</f>
        <v>4</v>
      </c>
      <c r="Q409" s="42">
        <f t="shared" ca="1" si="58"/>
        <v>0.37053404090225706</v>
      </c>
      <c r="R409" s="42">
        <f ca="1">ROUND(_xlfn.NORM.INV(Q409,'Inputs and Outputs'!C$17,'Inputs and Outputs'!C$18),0)</f>
        <v>101</v>
      </c>
      <c r="S409" s="42">
        <v>103</v>
      </c>
      <c r="T409" s="42">
        <f t="shared" ca="1" si="59"/>
        <v>101</v>
      </c>
      <c r="U409" s="42">
        <f ca="1">IF(T409&gt;'Inputs and Outputs'!C$7,T409-'Inputs and Outputs'!C$7,0)</f>
        <v>1</v>
      </c>
      <c r="V409" s="43">
        <f ca="1">(T409*'Inputs and Outputs'!C$8)-(U409*'Inputs and Outputs'!C$9)</f>
        <v>4015</v>
      </c>
      <c r="Y409" s="44">
        <v>408</v>
      </c>
      <c r="Z409" s="42" t="s">
        <v>29</v>
      </c>
      <c r="AA409" s="42">
        <f t="shared" ca="1" si="60"/>
        <v>0.68896462817093262</v>
      </c>
      <c r="AB409" s="42">
        <f ca="1">VLOOKUP(AA409,'Inputs and Outputs'!B$24:C$33,2,TRUE)</f>
        <v>3</v>
      </c>
      <c r="AC409" s="42">
        <f t="shared" ca="1" si="61"/>
        <v>0.94553500977517391</v>
      </c>
      <c r="AD409" s="42">
        <f ca="1">ROUND(_xlfn.NORM.INV(AC409,'Inputs and Outputs'!C$19,'Inputs and Outputs'!C$20),0)</f>
        <v>113</v>
      </c>
      <c r="AE409" s="42">
        <v>103</v>
      </c>
      <c r="AF409" s="42">
        <f t="shared" ca="1" si="62"/>
        <v>103</v>
      </c>
      <c r="AG409" s="42">
        <f ca="1">IF(AF409&gt;'Inputs and Outputs'!C$7,AF409-'Inputs and Outputs'!C$7,0)</f>
        <v>3</v>
      </c>
      <c r="AH409" s="43">
        <f ca="1">(AF409*'Inputs and Outputs'!C$8)-(AG409*'Inputs and Outputs'!C$10)</f>
        <v>3520</v>
      </c>
    </row>
    <row r="410" spans="1:34" x14ac:dyDescent="0.35">
      <c r="A410" s="44">
        <v>409</v>
      </c>
      <c r="B410" s="42" t="s">
        <v>24</v>
      </c>
      <c r="C410" s="42">
        <f t="shared" ca="1" si="54"/>
        <v>0.89266116516674388</v>
      </c>
      <c r="D410" s="42">
        <f ca="1">VLOOKUP(C410,'Inputs and Outputs'!B$24:C$33,2,TRUE)</f>
        <v>5</v>
      </c>
      <c r="E410" s="42">
        <f t="shared" ca="1" si="55"/>
        <v>0.16979709138699584</v>
      </c>
      <c r="F410" s="42">
        <f ca="1">ROUND(_xlfn.NORM.INV(E410,'Inputs and Outputs'!C$15,'Inputs and Outputs'!C$16),0)</f>
        <v>95</v>
      </c>
      <c r="G410" s="42">
        <v>103</v>
      </c>
      <c r="H410" s="42">
        <f t="shared" ca="1" si="56"/>
        <v>95</v>
      </c>
      <c r="I410" s="42">
        <f ca="1">IF(H410&gt;'Inputs and Outputs'!C$7,H410-'Inputs and Outputs'!C$7,0)</f>
        <v>0</v>
      </c>
      <c r="J410" s="43">
        <f ca="1">(H410*'Inputs and Outputs'!C$8)-(I410*'Inputs and Outputs'!C$9)</f>
        <v>3800</v>
      </c>
      <c r="M410" s="44">
        <v>409</v>
      </c>
      <c r="N410" s="42" t="s">
        <v>26</v>
      </c>
      <c r="O410" s="42">
        <f t="shared" ca="1" si="57"/>
        <v>0.45202877089079418</v>
      </c>
      <c r="P410" s="42">
        <f ca="1">VLOOKUP(O410,'Inputs and Outputs'!B$24:C$33,2)</f>
        <v>2</v>
      </c>
      <c r="Q410" s="42">
        <f t="shared" ca="1" si="58"/>
        <v>0.44096897689634662</v>
      </c>
      <c r="R410" s="42">
        <f ca="1">ROUND(_xlfn.NORM.INV(Q410,'Inputs and Outputs'!C$17,'Inputs and Outputs'!C$18),0)</f>
        <v>102</v>
      </c>
      <c r="S410" s="42">
        <v>103</v>
      </c>
      <c r="T410" s="42">
        <f t="shared" ca="1" si="59"/>
        <v>102</v>
      </c>
      <c r="U410" s="42">
        <f ca="1">IF(T410&gt;'Inputs and Outputs'!C$7,T410-'Inputs and Outputs'!C$7,0)</f>
        <v>2</v>
      </c>
      <c r="V410" s="43">
        <f ca="1">(T410*'Inputs and Outputs'!C$8)-(U410*'Inputs and Outputs'!C$9)</f>
        <v>4030</v>
      </c>
      <c r="Y410" s="44">
        <v>409</v>
      </c>
      <c r="Z410" s="42" t="s">
        <v>29</v>
      </c>
      <c r="AA410" s="42">
        <f t="shared" ca="1" si="60"/>
        <v>0.22452687451667575</v>
      </c>
      <c r="AB410" s="42">
        <f ca="1">VLOOKUP(AA410,'Inputs and Outputs'!B$24:C$33,2,TRUE)</f>
        <v>1</v>
      </c>
      <c r="AC410" s="42">
        <f t="shared" ca="1" si="61"/>
        <v>0.30474309930523524</v>
      </c>
      <c r="AD410" s="42">
        <f ca="1">ROUND(_xlfn.NORM.INV(AC410,'Inputs and Outputs'!C$19,'Inputs and Outputs'!C$20),0)</f>
        <v>102</v>
      </c>
      <c r="AE410" s="42">
        <v>103</v>
      </c>
      <c r="AF410" s="42">
        <f t="shared" ca="1" si="62"/>
        <v>102</v>
      </c>
      <c r="AG410" s="42">
        <f ca="1">IF(AF410&gt;'Inputs and Outputs'!C$7,AF410-'Inputs and Outputs'!C$7,0)</f>
        <v>2</v>
      </c>
      <c r="AH410" s="43">
        <f ca="1">(AF410*'Inputs and Outputs'!C$8)-(AG410*'Inputs and Outputs'!C$10)</f>
        <v>3680</v>
      </c>
    </row>
    <row r="411" spans="1:34" x14ac:dyDescent="0.35">
      <c r="A411" s="44">
        <v>410</v>
      </c>
      <c r="B411" s="42" t="s">
        <v>24</v>
      </c>
      <c r="C411" s="42">
        <f t="shared" ca="1" si="54"/>
        <v>0.10070665369458665</v>
      </c>
      <c r="D411" s="42">
        <f ca="1">VLOOKUP(C411,'Inputs and Outputs'!B$24:C$33,2,TRUE)</f>
        <v>0</v>
      </c>
      <c r="E411" s="42">
        <f t="shared" ca="1" si="55"/>
        <v>0.32045893682104276</v>
      </c>
      <c r="F411" s="42">
        <f ca="1">ROUND(_xlfn.NORM.INV(E411,'Inputs and Outputs'!C$15,'Inputs and Outputs'!C$16),0)</f>
        <v>98</v>
      </c>
      <c r="G411" s="42">
        <v>103</v>
      </c>
      <c r="H411" s="42">
        <f t="shared" ca="1" si="56"/>
        <v>98</v>
      </c>
      <c r="I411" s="42">
        <f ca="1">IF(H411&gt;'Inputs and Outputs'!C$7,H411-'Inputs and Outputs'!C$7,0)</f>
        <v>0</v>
      </c>
      <c r="J411" s="43">
        <f ca="1">(H411*'Inputs and Outputs'!C$8)-(I411*'Inputs and Outputs'!C$9)</f>
        <v>3920</v>
      </c>
      <c r="M411" s="44">
        <v>410</v>
      </c>
      <c r="N411" s="42" t="s">
        <v>26</v>
      </c>
      <c r="O411" s="42">
        <f t="shared" ca="1" si="57"/>
        <v>0.98022133744218576</v>
      </c>
      <c r="P411" s="42">
        <f ca="1">VLOOKUP(O411,'Inputs and Outputs'!B$24:C$33,2)</f>
        <v>7</v>
      </c>
      <c r="Q411" s="42">
        <f t="shared" ca="1" si="58"/>
        <v>0.7570384208257398</v>
      </c>
      <c r="R411" s="42">
        <f ca="1">ROUND(_xlfn.NORM.INV(Q411,'Inputs and Outputs'!C$17,'Inputs and Outputs'!C$18),0)</f>
        <v>106</v>
      </c>
      <c r="S411" s="42">
        <v>103</v>
      </c>
      <c r="T411" s="42">
        <f t="shared" ca="1" si="59"/>
        <v>103</v>
      </c>
      <c r="U411" s="42">
        <f ca="1">IF(T411&gt;'Inputs and Outputs'!C$7,T411-'Inputs and Outputs'!C$7,0)</f>
        <v>3</v>
      </c>
      <c r="V411" s="43">
        <f ca="1">(T411*'Inputs and Outputs'!C$8)-(U411*'Inputs and Outputs'!C$9)</f>
        <v>4045</v>
      </c>
      <c r="Y411" s="44">
        <v>410</v>
      </c>
      <c r="Z411" s="42" t="s">
        <v>29</v>
      </c>
      <c r="AA411" s="42">
        <f t="shared" ca="1" si="60"/>
        <v>0.97762708440881074</v>
      </c>
      <c r="AB411" s="42">
        <f ca="1">VLOOKUP(AA411,'Inputs and Outputs'!B$24:C$33,2,TRUE)</f>
        <v>7</v>
      </c>
      <c r="AC411" s="42">
        <f t="shared" ca="1" si="61"/>
        <v>0.4822907287064363</v>
      </c>
      <c r="AD411" s="42">
        <f ca="1">ROUND(_xlfn.NORM.INV(AC411,'Inputs and Outputs'!C$19,'Inputs and Outputs'!C$20),0)</f>
        <v>105</v>
      </c>
      <c r="AE411" s="42">
        <v>103</v>
      </c>
      <c r="AF411" s="42">
        <f t="shared" ca="1" si="62"/>
        <v>103</v>
      </c>
      <c r="AG411" s="42">
        <f ca="1">IF(AF411&gt;'Inputs and Outputs'!C$7,AF411-'Inputs and Outputs'!C$7,0)</f>
        <v>3</v>
      </c>
      <c r="AH411" s="43">
        <f ca="1">(AF411*'Inputs and Outputs'!C$8)-(AG411*'Inputs and Outputs'!C$10)</f>
        <v>3520</v>
      </c>
    </row>
    <row r="412" spans="1:34" x14ac:dyDescent="0.35">
      <c r="A412" s="44">
        <v>411</v>
      </c>
      <c r="B412" s="42" t="s">
        <v>24</v>
      </c>
      <c r="C412" s="42">
        <f t="shared" ca="1" si="54"/>
        <v>0.63372013452518061</v>
      </c>
      <c r="D412" s="42">
        <f ca="1">VLOOKUP(C412,'Inputs and Outputs'!B$24:C$33,2,TRUE)</f>
        <v>3</v>
      </c>
      <c r="E412" s="42">
        <f t="shared" ca="1" si="55"/>
        <v>0.33041843270317628</v>
      </c>
      <c r="F412" s="42">
        <f ca="1">ROUND(_xlfn.NORM.INV(E412,'Inputs and Outputs'!C$15,'Inputs and Outputs'!C$16),0)</f>
        <v>98</v>
      </c>
      <c r="G412" s="42">
        <v>103</v>
      </c>
      <c r="H412" s="42">
        <f t="shared" ca="1" si="56"/>
        <v>98</v>
      </c>
      <c r="I412" s="42">
        <f ca="1">IF(H412&gt;'Inputs and Outputs'!C$7,H412-'Inputs and Outputs'!C$7,0)</f>
        <v>0</v>
      </c>
      <c r="J412" s="43">
        <f ca="1">(H412*'Inputs and Outputs'!C$8)-(I412*'Inputs and Outputs'!C$9)</f>
        <v>3920</v>
      </c>
      <c r="M412" s="44">
        <v>411</v>
      </c>
      <c r="N412" s="42" t="s">
        <v>26</v>
      </c>
      <c r="O412" s="42">
        <f t="shared" ca="1" si="57"/>
        <v>0.10304312065166821</v>
      </c>
      <c r="P412" s="42">
        <f ca="1">VLOOKUP(O412,'Inputs and Outputs'!B$24:C$33,2)</f>
        <v>0</v>
      </c>
      <c r="Q412" s="42">
        <f t="shared" ca="1" si="58"/>
        <v>0.9398488422853073</v>
      </c>
      <c r="R412" s="42">
        <f ca="1">ROUND(_xlfn.NORM.INV(Q412,'Inputs and Outputs'!C$17,'Inputs and Outputs'!C$18),0)</f>
        <v>111</v>
      </c>
      <c r="S412" s="42">
        <v>103</v>
      </c>
      <c r="T412" s="42">
        <f t="shared" ca="1" si="59"/>
        <v>103</v>
      </c>
      <c r="U412" s="42">
        <f ca="1">IF(T412&gt;'Inputs and Outputs'!C$7,T412-'Inputs and Outputs'!C$7,0)</f>
        <v>3</v>
      </c>
      <c r="V412" s="43">
        <f ca="1">(T412*'Inputs and Outputs'!C$8)-(U412*'Inputs and Outputs'!C$9)</f>
        <v>4045</v>
      </c>
      <c r="Y412" s="44">
        <v>411</v>
      </c>
      <c r="Z412" s="42" t="s">
        <v>29</v>
      </c>
      <c r="AA412" s="42">
        <f t="shared" ca="1" si="60"/>
        <v>0.15001603963694188</v>
      </c>
      <c r="AB412" s="42">
        <f ca="1">VLOOKUP(AA412,'Inputs and Outputs'!B$24:C$33,2,TRUE)</f>
        <v>0</v>
      </c>
      <c r="AC412" s="42">
        <f t="shared" ca="1" si="61"/>
        <v>0.9271074637545994</v>
      </c>
      <c r="AD412" s="42">
        <f ca="1">ROUND(_xlfn.NORM.INV(AC412,'Inputs and Outputs'!C$19,'Inputs and Outputs'!C$20),0)</f>
        <v>112</v>
      </c>
      <c r="AE412" s="42">
        <v>103</v>
      </c>
      <c r="AF412" s="42">
        <f t="shared" ca="1" si="62"/>
        <v>103</v>
      </c>
      <c r="AG412" s="42">
        <f ca="1">IF(AF412&gt;'Inputs and Outputs'!C$7,AF412-'Inputs and Outputs'!C$7,0)</f>
        <v>3</v>
      </c>
      <c r="AH412" s="43">
        <f ca="1">(AF412*'Inputs and Outputs'!C$8)-(AG412*'Inputs and Outputs'!C$10)</f>
        <v>3520</v>
      </c>
    </row>
    <row r="413" spans="1:34" x14ac:dyDescent="0.35">
      <c r="A413" s="44">
        <v>412</v>
      </c>
      <c r="B413" s="42" t="s">
        <v>24</v>
      </c>
      <c r="C413" s="42">
        <f t="shared" ca="1" si="54"/>
        <v>8.1348223831617994E-2</v>
      </c>
      <c r="D413" s="42">
        <f ca="1">VLOOKUP(C413,'Inputs and Outputs'!B$24:C$33,2,TRUE)</f>
        <v>0</v>
      </c>
      <c r="E413" s="42">
        <f t="shared" ca="1" si="55"/>
        <v>0.89005953182373299</v>
      </c>
      <c r="F413" s="42">
        <f ca="1">ROUND(_xlfn.NORM.INV(E413,'Inputs and Outputs'!C$15,'Inputs and Outputs'!C$16),0)</f>
        <v>108</v>
      </c>
      <c r="G413" s="42">
        <v>103</v>
      </c>
      <c r="H413" s="42">
        <f t="shared" ca="1" si="56"/>
        <v>103</v>
      </c>
      <c r="I413" s="42">
        <f ca="1">IF(H413&gt;'Inputs and Outputs'!C$7,H413-'Inputs and Outputs'!C$7,0)</f>
        <v>3</v>
      </c>
      <c r="J413" s="43">
        <f ca="1">(H413*'Inputs and Outputs'!C$8)-(I413*'Inputs and Outputs'!C$9)</f>
        <v>4045</v>
      </c>
      <c r="M413" s="44">
        <v>412</v>
      </c>
      <c r="N413" s="42" t="s">
        <v>26</v>
      </c>
      <c r="O413" s="42">
        <f t="shared" ca="1" si="57"/>
        <v>0.81249839954114189</v>
      </c>
      <c r="P413" s="42">
        <f ca="1">VLOOKUP(O413,'Inputs and Outputs'!B$24:C$33,2)</f>
        <v>4</v>
      </c>
      <c r="Q413" s="42">
        <f t="shared" ca="1" si="58"/>
        <v>6.9643570204817706E-2</v>
      </c>
      <c r="R413" s="42">
        <f ca="1">ROUND(_xlfn.NORM.INV(Q413,'Inputs and Outputs'!C$17,'Inputs and Outputs'!C$18),0)</f>
        <v>96</v>
      </c>
      <c r="S413" s="42">
        <v>103</v>
      </c>
      <c r="T413" s="42">
        <f t="shared" ca="1" si="59"/>
        <v>96</v>
      </c>
      <c r="U413" s="42">
        <f ca="1">IF(T413&gt;'Inputs and Outputs'!C$7,T413-'Inputs and Outputs'!C$7,0)</f>
        <v>0</v>
      </c>
      <c r="V413" s="43">
        <f ca="1">(T413*'Inputs and Outputs'!C$8)-(U413*'Inputs and Outputs'!C$9)</f>
        <v>3840</v>
      </c>
      <c r="Y413" s="44">
        <v>412</v>
      </c>
      <c r="Z413" s="42" t="s">
        <v>29</v>
      </c>
      <c r="AA413" s="42">
        <f t="shared" ca="1" si="60"/>
        <v>0.37960074267120125</v>
      </c>
      <c r="AB413" s="42">
        <f ca="1">VLOOKUP(AA413,'Inputs and Outputs'!B$24:C$33,2,TRUE)</f>
        <v>1</v>
      </c>
      <c r="AC413" s="42">
        <f t="shared" ca="1" si="61"/>
        <v>0.97460867645340998</v>
      </c>
      <c r="AD413" s="42">
        <f ca="1">ROUND(_xlfn.NORM.INV(AC413,'Inputs and Outputs'!C$19,'Inputs and Outputs'!C$20),0)</f>
        <v>115</v>
      </c>
      <c r="AE413" s="42">
        <v>103</v>
      </c>
      <c r="AF413" s="42">
        <f t="shared" ca="1" si="62"/>
        <v>103</v>
      </c>
      <c r="AG413" s="42">
        <f ca="1">IF(AF413&gt;'Inputs and Outputs'!C$7,AF413-'Inputs and Outputs'!C$7,0)</f>
        <v>3</v>
      </c>
      <c r="AH413" s="43">
        <f ca="1">(AF413*'Inputs and Outputs'!C$8)-(AG413*'Inputs and Outputs'!C$10)</f>
        <v>3520</v>
      </c>
    </row>
    <row r="414" spans="1:34" x14ac:dyDescent="0.35">
      <c r="A414" s="44">
        <v>413</v>
      </c>
      <c r="B414" s="42" t="s">
        <v>24</v>
      </c>
      <c r="C414" s="42">
        <f t="shared" ca="1" si="54"/>
        <v>3.4759480678483112E-2</v>
      </c>
      <c r="D414" s="42">
        <f ca="1">VLOOKUP(C414,'Inputs and Outputs'!B$24:C$33,2,TRUE)</f>
        <v>0</v>
      </c>
      <c r="E414" s="42">
        <f t="shared" ca="1" si="55"/>
        <v>0.77819195099473915</v>
      </c>
      <c r="F414" s="42">
        <f ca="1">ROUND(_xlfn.NORM.INV(E414,'Inputs and Outputs'!C$15,'Inputs and Outputs'!C$16),0)</f>
        <v>106</v>
      </c>
      <c r="G414" s="42">
        <v>103</v>
      </c>
      <c r="H414" s="42">
        <f t="shared" ca="1" si="56"/>
        <v>103</v>
      </c>
      <c r="I414" s="42">
        <f ca="1">IF(H414&gt;'Inputs and Outputs'!C$7,H414-'Inputs and Outputs'!C$7,0)</f>
        <v>3</v>
      </c>
      <c r="J414" s="43">
        <f ca="1">(H414*'Inputs and Outputs'!C$8)-(I414*'Inputs and Outputs'!C$9)</f>
        <v>4045</v>
      </c>
      <c r="M414" s="44">
        <v>413</v>
      </c>
      <c r="N414" s="42" t="s">
        <v>26</v>
      </c>
      <c r="O414" s="42">
        <f t="shared" ca="1" si="57"/>
        <v>5.2919775821026027E-2</v>
      </c>
      <c r="P414" s="42">
        <f ca="1">VLOOKUP(O414,'Inputs and Outputs'!B$24:C$33,2)</f>
        <v>0</v>
      </c>
      <c r="Q414" s="42">
        <f t="shared" ca="1" si="58"/>
        <v>6.4263909829599064E-2</v>
      </c>
      <c r="R414" s="42">
        <f ca="1">ROUND(_xlfn.NORM.INV(Q414,'Inputs and Outputs'!C$17,'Inputs and Outputs'!C$18),0)</f>
        <v>95</v>
      </c>
      <c r="S414" s="42">
        <v>103</v>
      </c>
      <c r="T414" s="42">
        <f t="shared" ca="1" si="59"/>
        <v>95</v>
      </c>
      <c r="U414" s="42">
        <f ca="1">IF(T414&gt;'Inputs and Outputs'!C$7,T414-'Inputs and Outputs'!C$7,0)</f>
        <v>0</v>
      </c>
      <c r="V414" s="43">
        <f ca="1">(T414*'Inputs and Outputs'!C$8)-(U414*'Inputs and Outputs'!C$9)</f>
        <v>3800</v>
      </c>
      <c r="Y414" s="44">
        <v>413</v>
      </c>
      <c r="Z414" s="42" t="s">
        <v>29</v>
      </c>
      <c r="AA414" s="42">
        <f t="shared" ca="1" si="60"/>
        <v>1.041482824681883E-2</v>
      </c>
      <c r="AB414" s="42">
        <f ca="1">VLOOKUP(AA414,'Inputs and Outputs'!B$24:C$33,2,TRUE)</f>
        <v>0</v>
      </c>
      <c r="AC414" s="42">
        <f t="shared" ca="1" si="61"/>
        <v>0.70511455760612074</v>
      </c>
      <c r="AD414" s="42">
        <f ca="1">ROUND(_xlfn.NORM.INV(AC414,'Inputs and Outputs'!C$19,'Inputs and Outputs'!C$20),0)</f>
        <v>108</v>
      </c>
      <c r="AE414" s="42">
        <v>103</v>
      </c>
      <c r="AF414" s="42">
        <f t="shared" ca="1" si="62"/>
        <v>103</v>
      </c>
      <c r="AG414" s="42">
        <f ca="1">IF(AF414&gt;'Inputs and Outputs'!C$7,AF414-'Inputs and Outputs'!C$7,0)</f>
        <v>3</v>
      </c>
      <c r="AH414" s="43">
        <f ca="1">(AF414*'Inputs and Outputs'!C$8)-(AG414*'Inputs and Outputs'!C$10)</f>
        <v>3520</v>
      </c>
    </row>
    <row r="415" spans="1:34" x14ac:dyDescent="0.35">
      <c r="A415" s="44">
        <v>414</v>
      </c>
      <c r="B415" s="42" t="s">
        <v>24</v>
      </c>
      <c r="C415" s="42">
        <f t="shared" ca="1" si="54"/>
        <v>0.11496177192967116</v>
      </c>
      <c r="D415" s="42">
        <f ca="1">VLOOKUP(C415,'Inputs and Outputs'!B$24:C$33,2,TRUE)</f>
        <v>0</v>
      </c>
      <c r="E415" s="42">
        <f t="shared" ca="1" si="55"/>
        <v>0.27182483315858963</v>
      </c>
      <c r="F415" s="42">
        <f ca="1">ROUND(_xlfn.NORM.INV(E415,'Inputs and Outputs'!C$15,'Inputs and Outputs'!C$16),0)</f>
        <v>97</v>
      </c>
      <c r="G415" s="42">
        <v>103</v>
      </c>
      <c r="H415" s="42">
        <f t="shared" ca="1" si="56"/>
        <v>97</v>
      </c>
      <c r="I415" s="42">
        <f ca="1">IF(H415&gt;'Inputs and Outputs'!C$7,H415-'Inputs and Outputs'!C$7,0)</f>
        <v>0</v>
      </c>
      <c r="J415" s="43">
        <f ca="1">(H415*'Inputs and Outputs'!C$8)-(I415*'Inputs and Outputs'!C$9)</f>
        <v>3880</v>
      </c>
      <c r="M415" s="44">
        <v>414</v>
      </c>
      <c r="N415" s="42" t="s">
        <v>26</v>
      </c>
      <c r="O415" s="42">
        <f t="shared" ca="1" si="57"/>
        <v>0.75748525437537939</v>
      </c>
      <c r="P415" s="42">
        <f ca="1">VLOOKUP(O415,'Inputs and Outputs'!B$24:C$33,2)</f>
        <v>4</v>
      </c>
      <c r="Q415" s="42">
        <f t="shared" ca="1" si="58"/>
        <v>0.84921666156323872</v>
      </c>
      <c r="R415" s="42">
        <f ca="1">ROUND(_xlfn.NORM.INV(Q415,'Inputs and Outputs'!C$17,'Inputs and Outputs'!C$18),0)</f>
        <v>108</v>
      </c>
      <c r="S415" s="42">
        <v>103</v>
      </c>
      <c r="T415" s="42">
        <f t="shared" ca="1" si="59"/>
        <v>103</v>
      </c>
      <c r="U415" s="42">
        <f ca="1">IF(T415&gt;'Inputs and Outputs'!C$7,T415-'Inputs and Outputs'!C$7,0)</f>
        <v>3</v>
      </c>
      <c r="V415" s="43">
        <f ca="1">(T415*'Inputs and Outputs'!C$8)-(U415*'Inputs and Outputs'!C$9)</f>
        <v>4045</v>
      </c>
      <c r="Y415" s="44">
        <v>414</v>
      </c>
      <c r="Z415" s="42" t="s">
        <v>29</v>
      </c>
      <c r="AA415" s="42">
        <f t="shared" ca="1" si="60"/>
        <v>0.97523714881946522</v>
      </c>
      <c r="AB415" s="42">
        <f ca="1">VLOOKUP(AA415,'Inputs and Outputs'!B$24:C$33,2,TRUE)</f>
        <v>7</v>
      </c>
      <c r="AC415" s="42">
        <f t="shared" ca="1" si="61"/>
        <v>0.96371632589822798</v>
      </c>
      <c r="AD415" s="42">
        <f ca="1">ROUND(_xlfn.NORM.INV(AC415,'Inputs and Outputs'!C$19,'Inputs and Outputs'!C$20),0)</f>
        <v>114</v>
      </c>
      <c r="AE415" s="42">
        <v>103</v>
      </c>
      <c r="AF415" s="42">
        <f t="shared" ca="1" si="62"/>
        <v>103</v>
      </c>
      <c r="AG415" s="42">
        <f ca="1">IF(AF415&gt;'Inputs and Outputs'!C$7,AF415-'Inputs and Outputs'!C$7,0)</f>
        <v>3</v>
      </c>
      <c r="AH415" s="43">
        <f ca="1">(AF415*'Inputs and Outputs'!C$8)-(AG415*'Inputs and Outputs'!C$10)</f>
        <v>3520</v>
      </c>
    </row>
    <row r="416" spans="1:34" x14ac:dyDescent="0.35">
      <c r="A416" s="44">
        <v>415</v>
      </c>
      <c r="B416" s="42" t="s">
        <v>24</v>
      </c>
      <c r="C416" s="42">
        <f t="shared" ca="1" si="54"/>
        <v>0.38582263531980787</v>
      </c>
      <c r="D416" s="42">
        <f ca="1">VLOOKUP(C416,'Inputs and Outputs'!B$24:C$33,2,TRUE)</f>
        <v>1</v>
      </c>
      <c r="E416" s="42">
        <f t="shared" ca="1" si="55"/>
        <v>0.67663802189438949</v>
      </c>
      <c r="F416" s="42">
        <f ca="1">ROUND(_xlfn.NORM.INV(E416,'Inputs and Outputs'!C$15,'Inputs and Outputs'!C$16),0)</f>
        <v>104</v>
      </c>
      <c r="G416" s="42">
        <v>103</v>
      </c>
      <c r="H416" s="42">
        <f t="shared" ca="1" si="56"/>
        <v>103</v>
      </c>
      <c r="I416" s="42">
        <f ca="1">IF(H416&gt;'Inputs and Outputs'!C$7,H416-'Inputs and Outputs'!C$7,0)</f>
        <v>3</v>
      </c>
      <c r="J416" s="43">
        <f ca="1">(H416*'Inputs and Outputs'!C$8)-(I416*'Inputs and Outputs'!C$9)</f>
        <v>4045</v>
      </c>
      <c r="M416" s="44">
        <v>415</v>
      </c>
      <c r="N416" s="42" t="s">
        <v>26</v>
      </c>
      <c r="O416" s="42">
        <f t="shared" ca="1" si="57"/>
        <v>0.38090517495541154</v>
      </c>
      <c r="P416" s="42">
        <f ca="1">VLOOKUP(O416,'Inputs and Outputs'!B$24:C$33,2)</f>
        <v>1</v>
      </c>
      <c r="Q416" s="42">
        <f t="shared" ca="1" si="58"/>
        <v>0.34293700842916874</v>
      </c>
      <c r="R416" s="42">
        <f ca="1">ROUND(_xlfn.NORM.INV(Q416,'Inputs and Outputs'!C$17,'Inputs and Outputs'!C$18),0)</f>
        <v>101</v>
      </c>
      <c r="S416" s="42">
        <v>103</v>
      </c>
      <c r="T416" s="42">
        <f t="shared" ca="1" si="59"/>
        <v>101</v>
      </c>
      <c r="U416" s="42">
        <f ca="1">IF(T416&gt;'Inputs and Outputs'!C$7,T416-'Inputs and Outputs'!C$7,0)</f>
        <v>1</v>
      </c>
      <c r="V416" s="43">
        <f ca="1">(T416*'Inputs and Outputs'!C$8)-(U416*'Inputs and Outputs'!C$9)</f>
        <v>4015</v>
      </c>
      <c r="Y416" s="44">
        <v>415</v>
      </c>
      <c r="Z416" s="42" t="s">
        <v>29</v>
      </c>
      <c r="AA416" s="42">
        <f t="shared" ca="1" si="60"/>
        <v>0.67479060676055247</v>
      </c>
      <c r="AB416" s="42">
        <f ca="1">VLOOKUP(AA416,'Inputs and Outputs'!B$24:C$33,2,TRUE)</f>
        <v>3</v>
      </c>
      <c r="AC416" s="42">
        <f t="shared" ca="1" si="61"/>
        <v>0.49926053771083878</v>
      </c>
      <c r="AD416" s="42">
        <f ca="1">ROUND(_xlfn.NORM.INV(AC416,'Inputs and Outputs'!C$19,'Inputs and Outputs'!C$20),0)</f>
        <v>105</v>
      </c>
      <c r="AE416" s="42">
        <v>103</v>
      </c>
      <c r="AF416" s="42">
        <f t="shared" ca="1" si="62"/>
        <v>103</v>
      </c>
      <c r="AG416" s="42">
        <f ca="1">IF(AF416&gt;'Inputs and Outputs'!C$7,AF416-'Inputs and Outputs'!C$7,0)</f>
        <v>3</v>
      </c>
      <c r="AH416" s="43">
        <f ca="1">(AF416*'Inputs and Outputs'!C$8)-(AG416*'Inputs and Outputs'!C$10)</f>
        <v>3520</v>
      </c>
    </row>
    <row r="417" spans="1:34" x14ac:dyDescent="0.35">
      <c r="A417" s="44">
        <v>416</v>
      </c>
      <c r="B417" s="42" t="s">
        <v>24</v>
      </c>
      <c r="C417" s="42">
        <f t="shared" ca="1" si="54"/>
        <v>0.85408146337274704</v>
      </c>
      <c r="D417" s="42">
        <f ca="1">VLOOKUP(C417,'Inputs and Outputs'!B$24:C$33,2,TRUE)</f>
        <v>4</v>
      </c>
      <c r="E417" s="42">
        <f t="shared" ca="1" si="55"/>
        <v>0.40487425752392325</v>
      </c>
      <c r="F417" s="42">
        <f ca="1">ROUND(_xlfn.NORM.INV(E417,'Inputs and Outputs'!C$15,'Inputs and Outputs'!C$16),0)</f>
        <v>100</v>
      </c>
      <c r="G417" s="42">
        <v>103</v>
      </c>
      <c r="H417" s="42">
        <f t="shared" ca="1" si="56"/>
        <v>100</v>
      </c>
      <c r="I417" s="42">
        <f ca="1">IF(H417&gt;'Inputs and Outputs'!C$7,H417-'Inputs and Outputs'!C$7,0)</f>
        <v>0</v>
      </c>
      <c r="J417" s="43">
        <f ca="1">(H417*'Inputs and Outputs'!C$8)-(I417*'Inputs and Outputs'!C$9)</f>
        <v>4000</v>
      </c>
      <c r="M417" s="44">
        <v>416</v>
      </c>
      <c r="N417" s="42" t="s">
        <v>26</v>
      </c>
      <c r="O417" s="42">
        <f t="shared" ca="1" si="57"/>
        <v>0.28227405041147868</v>
      </c>
      <c r="P417" s="42">
        <f ca="1">VLOOKUP(O417,'Inputs and Outputs'!B$24:C$33,2)</f>
        <v>1</v>
      </c>
      <c r="Q417" s="42">
        <f t="shared" ca="1" si="58"/>
        <v>0.80358510656664162</v>
      </c>
      <c r="R417" s="42">
        <f ca="1">ROUND(_xlfn.NORM.INV(Q417,'Inputs and Outputs'!C$17,'Inputs and Outputs'!C$18),0)</f>
        <v>107</v>
      </c>
      <c r="S417" s="42">
        <v>103</v>
      </c>
      <c r="T417" s="42">
        <f t="shared" ca="1" si="59"/>
        <v>103</v>
      </c>
      <c r="U417" s="42">
        <f ca="1">IF(T417&gt;'Inputs and Outputs'!C$7,T417-'Inputs and Outputs'!C$7,0)</f>
        <v>3</v>
      </c>
      <c r="V417" s="43">
        <f ca="1">(T417*'Inputs and Outputs'!C$8)-(U417*'Inputs and Outputs'!C$9)</f>
        <v>4045</v>
      </c>
      <c r="Y417" s="44">
        <v>416</v>
      </c>
      <c r="Z417" s="42" t="s">
        <v>29</v>
      </c>
      <c r="AA417" s="42">
        <f t="shared" ca="1" si="60"/>
        <v>4.4550235560379958E-2</v>
      </c>
      <c r="AB417" s="42">
        <f ca="1">VLOOKUP(AA417,'Inputs and Outputs'!B$24:C$33,2,TRUE)</f>
        <v>0</v>
      </c>
      <c r="AC417" s="42">
        <f t="shared" ca="1" si="61"/>
        <v>0.46046576604340972</v>
      </c>
      <c r="AD417" s="42">
        <f ca="1">ROUND(_xlfn.NORM.INV(AC417,'Inputs and Outputs'!C$19,'Inputs and Outputs'!C$20),0)</f>
        <v>105</v>
      </c>
      <c r="AE417" s="42">
        <v>103</v>
      </c>
      <c r="AF417" s="42">
        <f t="shared" ca="1" si="62"/>
        <v>103</v>
      </c>
      <c r="AG417" s="42">
        <f ca="1">IF(AF417&gt;'Inputs and Outputs'!C$7,AF417-'Inputs and Outputs'!C$7,0)</f>
        <v>3</v>
      </c>
      <c r="AH417" s="43">
        <f ca="1">(AF417*'Inputs and Outputs'!C$8)-(AG417*'Inputs and Outputs'!C$10)</f>
        <v>3520</v>
      </c>
    </row>
    <row r="418" spans="1:34" x14ac:dyDescent="0.35">
      <c r="A418" s="44">
        <v>417</v>
      </c>
      <c r="B418" s="42" t="s">
        <v>24</v>
      </c>
      <c r="C418" s="42">
        <f t="shared" ca="1" si="54"/>
        <v>0.36177133843701226</v>
      </c>
      <c r="D418" s="42">
        <f ca="1">VLOOKUP(C418,'Inputs and Outputs'!B$24:C$33,2,TRUE)</f>
        <v>1</v>
      </c>
      <c r="E418" s="42">
        <f t="shared" ca="1" si="55"/>
        <v>0.35095305376435226</v>
      </c>
      <c r="F418" s="42">
        <f ca="1">ROUND(_xlfn.NORM.INV(E418,'Inputs and Outputs'!C$15,'Inputs and Outputs'!C$16),0)</f>
        <v>99</v>
      </c>
      <c r="G418" s="42">
        <v>103</v>
      </c>
      <c r="H418" s="42">
        <f t="shared" ca="1" si="56"/>
        <v>99</v>
      </c>
      <c r="I418" s="42">
        <f ca="1">IF(H418&gt;'Inputs and Outputs'!C$7,H418-'Inputs and Outputs'!C$7,0)</f>
        <v>0</v>
      </c>
      <c r="J418" s="43">
        <f ca="1">(H418*'Inputs and Outputs'!C$8)-(I418*'Inputs and Outputs'!C$9)</f>
        <v>3960</v>
      </c>
      <c r="M418" s="44">
        <v>417</v>
      </c>
      <c r="N418" s="42" t="s">
        <v>26</v>
      </c>
      <c r="O418" s="42">
        <f t="shared" ca="1" si="57"/>
        <v>0.29661876716586788</v>
      </c>
      <c r="P418" s="42">
        <f ca="1">VLOOKUP(O418,'Inputs and Outputs'!B$24:C$33,2)</f>
        <v>1</v>
      </c>
      <c r="Q418" s="42">
        <f t="shared" ca="1" si="58"/>
        <v>0.20835037884550189</v>
      </c>
      <c r="R418" s="42">
        <f ca="1">ROUND(_xlfn.NORM.INV(Q418,'Inputs and Outputs'!C$17,'Inputs and Outputs'!C$18),0)</f>
        <v>99</v>
      </c>
      <c r="S418" s="42">
        <v>103</v>
      </c>
      <c r="T418" s="42">
        <f t="shared" ca="1" si="59"/>
        <v>99</v>
      </c>
      <c r="U418" s="42">
        <f ca="1">IF(T418&gt;'Inputs and Outputs'!C$7,T418-'Inputs and Outputs'!C$7,0)</f>
        <v>0</v>
      </c>
      <c r="V418" s="43">
        <f ca="1">(T418*'Inputs and Outputs'!C$8)-(U418*'Inputs and Outputs'!C$9)</f>
        <v>3960</v>
      </c>
      <c r="Y418" s="44">
        <v>417</v>
      </c>
      <c r="Z418" s="42" t="s">
        <v>29</v>
      </c>
      <c r="AA418" s="42">
        <f t="shared" ca="1" si="60"/>
        <v>0.75580658462719497</v>
      </c>
      <c r="AB418" s="42">
        <f ca="1">VLOOKUP(AA418,'Inputs and Outputs'!B$24:C$33,2,TRUE)</f>
        <v>4</v>
      </c>
      <c r="AC418" s="42">
        <f t="shared" ca="1" si="61"/>
        <v>0.41991565532351816</v>
      </c>
      <c r="AD418" s="42">
        <f ca="1">ROUND(_xlfn.NORM.INV(AC418,'Inputs and Outputs'!C$19,'Inputs and Outputs'!C$20),0)</f>
        <v>104</v>
      </c>
      <c r="AE418" s="42">
        <v>103</v>
      </c>
      <c r="AF418" s="42">
        <f t="shared" ca="1" si="62"/>
        <v>103</v>
      </c>
      <c r="AG418" s="42">
        <f ca="1">IF(AF418&gt;'Inputs and Outputs'!C$7,AF418-'Inputs and Outputs'!C$7,0)</f>
        <v>3</v>
      </c>
      <c r="AH418" s="43">
        <f ca="1">(AF418*'Inputs and Outputs'!C$8)-(AG418*'Inputs and Outputs'!C$10)</f>
        <v>3520</v>
      </c>
    </row>
    <row r="419" spans="1:34" x14ac:dyDescent="0.35">
      <c r="A419" s="44">
        <v>418</v>
      </c>
      <c r="B419" s="42" t="s">
        <v>24</v>
      </c>
      <c r="C419" s="42">
        <f t="shared" ca="1" si="54"/>
        <v>0.15947588953222935</v>
      </c>
      <c r="D419" s="42">
        <f ca="1">VLOOKUP(C419,'Inputs and Outputs'!B$24:C$33,2,TRUE)</f>
        <v>0</v>
      </c>
      <c r="E419" s="42">
        <f t="shared" ca="1" si="55"/>
        <v>0.30438313312869103</v>
      </c>
      <c r="F419" s="42">
        <f ca="1">ROUND(_xlfn.NORM.INV(E419,'Inputs and Outputs'!C$15,'Inputs and Outputs'!C$16),0)</f>
        <v>98</v>
      </c>
      <c r="G419" s="42">
        <v>103</v>
      </c>
      <c r="H419" s="42">
        <f t="shared" ca="1" si="56"/>
        <v>98</v>
      </c>
      <c r="I419" s="42">
        <f ca="1">IF(H419&gt;'Inputs and Outputs'!C$7,H419-'Inputs and Outputs'!C$7,0)</f>
        <v>0</v>
      </c>
      <c r="J419" s="43">
        <f ca="1">(H419*'Inputs and Outputs'!C$8)-(I419*'Inputs and Outputs'!C$9)</f>
        <v>3920</v>
      </c>
      <c r="M419" s="44">
        <v>418</v>
      </c>
      <c r="N419" s="42" t="s">
        <v>26</v>
      </c>
      <c r="O419" s="42">
        <f t="shared" ca="1" si="57"/>
        <v>0.51950257489127094</v>
      </c>
      <c r="P419" s="42">
        <f ca="1">VLOOKUP(O419,'Inputs and Outputs'!B$24:C$33,2)</f>
        <v>2</v>
      </c>
      <c r="Q419" s="42">
        <f t="shared" ca="1" si="58"/>
        <v>5.1530378460831749E-2</v>
      </c>
      <c r="R419" s="42">
        <f ca="1">ROUND(_xlfn.NORM.INV(Q419,'Inputs and Outputs'!C$17,'Inputs and Outputs'!C$18),0)</f>
        <v>95</v>
      </c>
      <c r="S419" s="42">
        <v>103</v>
      </c>
      <c r="T419" s="42">
        <f t="shared" ca="1" si="59"/>
        <v>95</v>
      </c>
      <c r="U419" s="42">
        <f ca="1">IF(T419&gt;'Inputs and Outputs'!C$7,T419-'Inputs and Outputs'!C$7,0)</f>
        <v>0</v>
      </c>
      <c r="V419" s="43">
        <f ca="1">(T419*'Inputs and Outputs'!C$8)-(U419*'Inputs and Outputs'!C$9)</f>
        <v>3800</v>
      </c>
      <c r="Y419" s="44">
        <v>418</v>
      </c>
      <c r="Z419" s="42" t="s">
        <v>29</v>
      </c>
      <c r="AA419" s="42">
        <f t="shared" ca="1" si="60"/>
        <v>0.24010500234990229</v>
      </c>
      <c r="AB419" s="42">
        <f ca="1">VLOOKUP(AA419,'Inputs and Outputs'!B$24:C$33,2,TRUE)</f>
        <v>1</v>
      </c>
      <c r="AC419" s="42">
        <f t="shared" ca="1" si="61"/>
        <v>0.59197872448822642</v>
      </c>
      <c r="AD419" s="42">
        <f ca="1">ROUND(_xlfn.NORM.INV(AC419,'Inputs and Outputs'!C$19,'Inputs and Outputs'!C$20),0)</f>
        <v>106</v>
      </c>
      <c r="AE419" s="42">
        <v>103</v>
      </c>
      <c r="AF419" s="42">
        <f t="shared" ca="1" si="62"/>
        <v>103</v>
      </c>
      <c r="AG419" s="42">
        <f ca="1">IF(AF419&gt;'Inputs and Outputs'!C$7,AF419-'Inputs and Outputs'!C$7,0)</f>
        <v>3</v>
      </c>
      <c r="AH419" s="43">
        <f ca="1">(AF419*'Inputs and Outputs'!C$8)-(AG419*'Inputs and Outputs'!C$10)</f>
        <v>3520</v>
      </c>
    </row>
    <row r="420" spans="1:34" x14ac:dyDescent="0.35">
      <c r="A420" s="44">
        <v>419</v>
      </c>
      <c r="B420" s="42" t="s">
        <v>24</v>
      </c>
      <c r="C420" s="42">
        <f t="shared" ca="1" si="54"/>
        <v>0.50141195498247471</v>
      </c>
      <c r="D420" s="42">
        <f ca="1">VLOOKUP(C420,'Inputs and Outputs'!B$24:C$33,2,TRUE)</f>
        <v>2</v>
      </c>
      <c r="E420" s="42">
        <f t="shared" ca="1" si="55"/>
        <v>0.67908862610042986</v>
      </c>
      <c r="F420" s="42">
        <f ca="1">ROUND(_xlfn.NORM.INV(E420,'Inputs and Outputs'!C$15,'Inputs and Outputs'!C$16),0)</f>
        <v>104</v>
      </c>
      <c r="G420" s="42">
        <v>103</v>
      </c>
      <c r="H420" s="42">
        <f t="shared" ca="1" si="56"/>
        <v>103</v>
      </c>
      <c r="I420" s="42">
        <f ca="1">IF(H420&gt;'Inputs and Outputs'!C$7,H420-'Inputs and Outputs'!C$7,0)</f>
        <v>3</v>
      </c>
      <c r="J420" s="43">
        <f ca="1">(H420*'Inputs and Outputs'!C$8)-(I420*'Inputs and Outputs'!C$9)</f>
        <v>4045</v>
      </c>
      <c r="M420" s="44">
        <v>419</v>
      </c>
      <c r="N420" s="42" t="s">
        <v>26</v>
      </c>
      <c r="O420" s="42">
        <f t="shared" ca="1" si="57"/>
        <v>0.10166605497200665</v>
      </c>
      <c r="P420" s="42">
        <f ca="1">VLOOKUP(O420,'Inputs and Outputs'!B$24:C$33,2)</f>
        <v>0</v>
      </c>
      <c r="Q420" s="42">
        <f t="shared" ca="1" si="58"/>
        <v>0.50290750455805289</v>
      </c>
      <c r="R420" s="42">
        <f ca="1">ROUND(_xlfn.NORM.INV(Q420,'Inputs and Outputs'!C$17,'Inputs and Outputs'!C$18),0)</f>
        <v>103</v>
      </c>
      <c r="S420" s="42">
        <v>103</v>
      </c>
      <c r="T420" s="42">
        <f t="shared" ca="1" si="59"/>
        <v>103</v>
      </c>
      <c r="U420" s="42">
        <f ca="1">IF(T420&gt;'Inputs and Outputs'!C$7,T420-'Inputs and Outputs'!C$7,0)</f>
        <v>3</v>
      </c>
      <c r="V420" s="43">
        <f ca="1">(T420*'Inputs and Outputs'!C$8)-(U420*'Inputs and Outputs'!C$9)</f>
        <v>4045</v>
      </c>
      <c r="Y420" s="44">
        <v>419</v>
      </c>
      <c r="Z420" s="42" t="s">
        <v>29</v>
      </c>
      <c r="AA420" s="42">
        <f t="shared" ca="1" si="60"/>
        <v>0.15008617953785974</v>
      </c>
      <c r="AB420" s="42">
        <f ca="1">VLOOKUP(AA420,'Inputs and Outputs'!B$24:C$33,2,TRUE)</f>
        <v>0</v>
      </c>
      <c r="AC420" s="42">
        <f t="shared" ca="1" si="61"/>
        <v>8.9871231664744644E-2</v>
      </c>
      <c r="AD420" s="42">
        <f ca="1">ROUND(_xlfn.NORM.INV(AC420,'Inputs and Outputs'!C$19,'Inputs and Outputs'!C$20),0)</f>
        <v>98</v>
      </c>
      <c r="AE420" s="42">
        <v>103</v>
      </c>
      <c r="AF420" s="42">
        <f t="shared" ca="1" si="62"/>
        <v>98</v>
      </c>
      <c r="AG420" s="42">
        <f ca="1">IF(AF420&gt;'Inputs and Outputs'!C$7,AF420-'Inputs and Outputs'!C$7,0)</f>
        <v>0</v>
      </c>
      <c r="AH420" s="43">
        <f ca="1">(AF420*'Inputs and Outputs'!C$8)-(AG420*'Inputs and Outputs'!C$10)</f>
        <v>3920</v>
      </c>
    </row>
    <row r="421" spans="1:34" x14ac:dyDescent="0.35">
      <c r="A421" s="44">
        <v>420</v>
      </c>
      <c r="B421" s="42" t="s">
        <v>24</v>
      </c>
      <c r="C421" s="42">
        <f t="shared" ca="1" si="54"/>
        <v>0.5498395543676371</v>
      </c>
      <c r="D421" s="42">
        <f ca="1">VLOOKUP(C421,'Inputs and Outputs'!B$24:C$33,2,TRUE)</f>
        <v>2</v>
      </c>
      <c r="E421" s="42">
        <f t="shared" ca="1" si="55"/>
        <v>0.68483555853848288</v>
      </c>
      <c r="F421" s="42">
        <f ca="1">ROUND(_xlfn.NORM.INV(E421,'Inputs and Outputs'!C$15,'Inputs and Outputs'!C$16),0)</f>
        <v>104</v>
      </c>
      <c r="G421" s="42">
        <v>103</v>
      </c>
      <c r="H421" s="42">
        <f t="shared" ca="1" si="56"/>
        <v>103</v>
      </c>
      <c r="I421" s="42">
        <f ca="1">IF(H421&gt;'Inputs and Outputs'!C$7,H421-'Inputs and Outputs'!C$7,0)</f>
        <v>3</v>
      </c>
      <c r="J421" s="43">
        <f ca="1">(H421*'Inputs and Outputs'!C$8)-(I421*'Inputs and Outputs'!C$9)</f>
        <v>4045</v>
      </c>
      <c r="M421" s="44">
        <v>420</v>
      </c>
      <c r="N421" s="42" t="s">
        <v>26</v>
      </c>
      <c r="O421" s="42">
        <f t="shared" ca="1" si="57"/>
        <v>0.20331559686899792</v>
      </c>
      <c r="P421" s="42">
        <f ca="1">VLOOKUP(O421,'Inputs and Outputs'!B$24:C$33,2)</f>
        <v>1</v>
      </c>
      <c r="Q421" s="42">
        <f t="shared" ca="1" si="58"/>
        <v>1.8048357177568586E-2</v>
      </c>
      <c r="R421" s="42">
        <f ca="1">ROUND(_xlfn.NORM.INV(Q421,'Inputs and Outputs'!C$17,'Inputs and Outputs'!C$18),0)</f>
        <v>93</v>
      </c>
      <c r="S421" s="42">
        <v>103</v>
      </c>
      <c r="T421" s="42">
        <f t="shared" ca="1" si="59"/>
        <v>93</v>
      </c>
      <c r="U421" s="42">
        <f ca="1">IF(T421&gt;'Inputs and Outputs'!C$7,T421-'Inputs and Outputs'!C$7,0)</f>
        <v>0</v>
      </c>
      <c r="V421" s="43">
        <f ca="1">(T421*'Inputs and Outputs'!C$8)-(U421*'Inputs and Outputs'!C$9)</f>
        <v>3720</v>
      </c>
      <c r="Y421" s="44">
        <v>420</v>
      </c>
      <c r="Z421" s="42" t="s">
        <v>29</v>
      </c>
      <c r="AA421" s="42">
        <f t="shared" ca="1" si="60"/>
        <v>0.65489911123546007</v>
      </c>
      <c r="AB421" s="42">
        <f ca="1">VLOOKUP(AA421,'Inputs and Outputs'!B$24:C$33,2,TRUE)</f>
        <v>3</v>
      </c>
      <c r="AC421" s="42">
        <f t="shared" ca="1" si="61"/>
        <v>0.19659646912545836</v>
      </c>
      <c r="AD421" s="42">
        <f ca="1">ROUND(_xlfn.NORM.INV(AC421,'Inputs and Outputs'!C$19,'Inputs and Outputs'!C$20),0)</f>
        <v>101</v>
      </c>
      <c r="AE421" s="42">
        <v>103</v>
      </c>
      <c r="AF421" s="42">
        <f t="shared" ca="1" si="62"/>
        <v>101</v>
      </c>
      <c r="AG421" s="42">
        <f ca="1">IF(AF421&gt;'Inputs and Outputs'!C$7,AF421-'Inputs and Outputs'!C$7,0)</f>
        <v>1</v>
      </c>
      <c r="AH421" s="43">
        <f ca="1">(AF421*'Inputs and Outputs'!C$8)-(AG421*'Inputs and Outputs'!C$10)</f>
        <v>3840</v>
      </c>
    </row>
    <row r="422" spans="1:34" x14ac:dyDescent="0.35">
      <c r="A422" s="44">
        <v>421</v>
      </c>
      <c r="B422" s="42" t="s">
        <v>24</v>
      </c>
      <c r="C422" s="42">
        <f t="shared" ca="1" si="54"/>
        <v>0.31543691327554901</v>
      </c>
      <c r="D422" s="42">
        <f ca="1">VLOOKUP(C422,'Inputs and Outputs'!B$24:C$33,2,TRUE)</f>
        <v>1</v>
      </c>
      <c r="E422" s="42">
        <f t="shared" ca="1" si="55"/>
        <v>0.55336197544481147</v>
      </c>
      <c r="F422" s="42">
        <f ca="1">ROUND(_xlfn.NORM.INV(E422,'Inputs and Outputs'!C$15,'Inputs and Outputs'!C$16),0)</f>
        <v>102</v>
      </c>
      <c r="G422" s="42">
        <v>103</v>
      </c>
      <c r="H422" s="42">
        <f t="shared" ca="1" si="56"/>
        <v>102</v>
      </c>
      <c r="I422" s="42">
        <f ca="1">IF(H422&gt;'Inputs and Outputs'!C$7,H422-'Inputs and Outputs'!C$7,0)</f>
        <v>2</v>
      </c>
      <c r="J422" s="43">
        <f ca="1">(H422*'Inputs and Outputs'!C$8)-(I422*'Inputs and Outputs'!C$9)</f>
        <v>4030</v>
      </c>
      <c r="M422" s="44">
        <v>421</v>
      </c>
      <c r="N422" s="42" t="s">
        <v>26</v>
      </c>
      <c r="O422" s="42">
        <f t="shared" ca="1" si="57"/>
        <v>0.64025564402881707</v>
      </c>
      <c r="P422" s="42">
        <f ca="1">VLOOKUP(O422,'Inputs and Outputs'!B$24:C$33,2)</f>
        <v>3</v>
      </c>
      <c r="Q422" s="42">
        <f t="shared" ca="1" si="58"/>
        <v>0.6914125593784135</v>
      </c>
      <c r="R422" s="42">
        <f ca="1">ROUND(_xlfn.NORM.INV(Q422,'Inputs and Outputs'!C$17,'Inputs and Outputs'!C$18),0)</f>
        <v>105</v>
      </c>
      <c r="S422" s="42">
        <v>103</v>
      </c>
      <c r="T422" s="42">
        <f t="shared" ca="1" si="59"/>
        <v>103</v>
      </c>
      <c r="U422" s="42">
        <f ca="1">IF(T422&gt;'Inputs and Outputs'!C$7,T422-'Inputs and Outputs'!C$7,0)</f>
        <v>3</v>
      </c>
      <c r="V422" s="43">
        <f ca="1">(T422*'Inputs and Outputs'!C$8)-(U422*'Inputs and Outputs'!C$9)</f>
        <v>4045</v>
      </c>
      <c r="Y422" s="44">
        <v>421</v>
      </c>
      <c r="Z422" s="42" t="s">
        <v>29</v>
      </c>
      <c r="AA422" s="42">
        <f t="shared" ca="1" si="60"/>
        <v>0.12490937089540832</v>
      </c>
      <c r="AB422" s="42">
        <f ca="1">VLOOKUP(AA422,'Inputs and Outputs'!B$24:C$33,2,TRUE)</f>
        <v>0</v>
      </c>
      <c r="AC422" s="42">
        <f t="shared" ca="1" si="61"/>
        <v>0.47909607938534382</v>
      </c>
      <c r="AD422" s="42">
        <f ca="1">ROUND(_xlfn.NORM.INV(AC422,'Inputs and Outputs'!C$19,'Inputs and Outputs'!C$20),0)</f>
        <v>105</v>
      </c>
      <c r="AE422" s="42">
        <v>103</v>
      </c>
      <c r="AF422" s="42">
        <f t="shared" ca="1" si="62"/>
        <v>103</v>
      </c>
      <c r="AG422" s="42">
        <f ca="1">IF(AF422&gt;'Inputs and Outputs'!C$7,AF422-'Inputs and Outputs'!C$7,0)</f>
        <v>3</v>
      </c>
      <c r="AH422" s="43">
        <f ca="1">(AF422*'Inputs and Outputs'!C$8)-(AG422*'Inputs and Outputs'!C$10)</f>
        <v>3520</v>
      </c>
    </row>
    <row r="423" spans="1:34" x14ac:dyDescent="0.35">
      <c r="A423" s="44">
        <v>422</v>
      </c>
      <c r="B423" s="42" t="s">
        <v>24</v>
      </c>
      <c r="C423" s="42">
        <f t="shared" ca="1" si="54"/>
        <v>4.4924377103918722E-3</v>
      </c>
      <c r="D423" s="42">
        <f ca="1">VLOOKUP(C423,'Inputs and Outputs'!B$24:C$33,2,TRUE)</f>
        <v>0</v>
      </c>
      <c r="E423" s="42">
        <f t="shared" ca="1" si="55"/>
        <v>0.46955101305630043</v>
      </c>
      <c r="F423" s="42">
        <f ca="1">ROUND(_xlfn.NORM.INV(E423,'Inputs and Outputs'!C$15,'Inputs and Outputs'!C$16),0)</f>
        <v>101</v>
      </c>
      <c r="G423" s="42">
        <v>103</v>
      </c>
      <c r="H423" s="42">
        <f t="shared" ca="1" si="56"/>
        <v>101</v>
      </c>
      <c r="I423" s="42">
        <f ca="1">IF(H423&gt;'Inputs and Outputs'!C$7,H423-'Inputs and Outputs'!C$7,0)</f>
        <v>1</v>
      </c>
      <c r="J423" s="43">
        <f ca="1">(H423*'Inputs and Outputs'!C$8)-(I423*'Inputs and Outputs'!C$9)</f>
        <v>4015</v>
      </c>
      <c r="M423" s="44">
        <v>422</v>
      </c>
      <c r="N423" s="42" t="s">
        <v>26</v>
      </c>
      <c r="O423" s="42">
        <f t="shared" ca="1" si="57"/>
        <v>0.95492123984378108</v>
      </c>
      <c r="P423" s="42">
        <f ca="1">VLOOKUP(O423,'Inputs and Outputs'!B$24:C$33,2)</f>
        <v>6</v>
      </c>
      <c r="Q423" s="42">
        <f t="shared" ca="1" si="58"/>
        <v>0.64603483106147097</v>
      </c>
      <c r="R423" s="42">
        <f ca="1">ROUND(_xlfn.NORM.INV(Q423,'Inputs and Outputs'!C$17,'Inputs and Outputs'!C$18),0)</f>
        <v>105</v>
      </c>
      <c r="S423" s="42">
        <v>103</v>
      </c>
      <c r="T423" s="42">
        <f t="shared" ca="1" si="59"/>
        <v>103</v>
      </c>
      <c r="U423" s="42">
        <f ca="1">IF(T423&gt;'Inputs and Outputs'!C$7,T423-'Inputs and Outputs'!C$7,0)</f>
        <v>3</v>
      </c>
      <c r="V423" s="43">
        <f ca="1">(T423*'Inputs and Outputs'!C$8)-(U423*'Inputs and Outputs'!C$9)</f>
        <v>4045</v>
      </c>
      <c r="Y423" s="44">
        <v>422</v>
      </c>
      <c r="Z423" s="42" t="s">
        <v>29</v>
      </c>
      <c r="AA423" s="42">
        <f t="shared" ca="1" si="60"/>
        <v>0.40006192691496267</v>
      </c>
      <c r="AB423" s="42">
        <f ca="1">VLOOKUP(AA423,'Inputs and Outputs'!B$24:C$33,2,TRUE)</f>
        <v>2</v>
      </c>
      <c r="AC423" s="42">
        <f t="shared" ca="1" si="61"/>
        <v>0.95653602695419582</v>
      </c>
      <c r="AD423" s="42">
        <f ca="1">ROUND(_xlfn.NORM.INV(AC423,'Inputs and Outputs'!C$19,'Inputs and Outputs'!C$20),0)</f>
        <v>114</v>
      </c>
      <c r="AE423" s="42">
        <v>103</v>
      </c>
      <c r="AF423" s="42">
        <f t="shared" ca="1" si="62"/>
        <v>103</v>
      </c>
      <c r="AG423" s="42">
        <f ca="1">IF(AF423&gt;'Inputs and Outputs'!C$7,AF423-'Inputs and Outputs'!C$7,0)</f>
        <v>3</v>
      </c>
      <c r="AH423" s="43">
        <f ca="1">(AF423*'Inputs and Outputs'!C$8)-(AG423*'Inputs and Outputs'!C$10)</f>
        <v>3520</v>
      </c>
    </row>
    <row r="424" spans="1:34" x14ac:dyDescent="0.35">
      <c r="A424" s="44">
        <v>423</v>
      </c>
      <c r="B424" s="42" t="s">
        <v>24</v>
      </c>
      <c r="C424" s="42">
        <f t="shared" ca="1" si="54"/>
        <v>0.80788621935782035</v>
      </c>
      <c r="D424" s="42">
        <f ca="1">VLOOKUP(C424,'Inputs and Outputs'!B$24:C$33,2,TRUE)</f>
        <v>4</v>
      </c>
      <c r="E424" s="42">
        <f t="shared" ca="1" si="55"/>
        <v>0.7391649869218162</v>
      </c>
      <c r="F424" s="42">
        <f ca="1">ROUND(_xlfn.NORM.INV(E424,'Inputs and Outputs'!C$15,'Inputs and Outputs'!C$16),0)</f>
        <v>105</v>
      </c>
      <c r="G424" s="42">
        <v>103</v>
      </c>
      <c r="H424" s="42">
        <f t="shared" ca="1" si="56"/>
        <v>103</v>
      </c>
      <c r="I424" s="42">
        <f ca="1">IF(H424&gt;'Inputs and Outputs'!C$7,H424-'Inputs and Outputs'!C$7,0)</f>
        <v>3</v>
      </c>
      <c r="J424" s="43">
        <f ca="1">(H424*'Inputs and Outputs'!C$8)-(I424*'Inputs and Outputs'!C$9)</f>
        <v>4045</v>
      </c>
      <c r="M424" s="44">
        <v>423</v>
      </c>
      <c r="N424" s="42" t="s">
        <v>26</v>
      </c>
      <c r="O424" s="42">
        <f t="shared" ca="1" si="57"/>
        <v>0.7009705083677974</v>
      </c>
      <c r="P424" s="42">
        <f ca="1">VLOOKUP(O424,'Inputs and Outputs'!B$24:C$33,2)</f>
        <v>3</v>
      </c>
      <c r="Q424" s="42">
        <f t="shared" ca="1" si="58"/>
        <v>0.47224261687093572</v>
      </c>
      <c r="R424" s="42">
        <f ca="1">ROUND(_xlfn.NORM.INV(Q424,'Inputs and Outputs'!C$17,'Inputs and Outputs'!C$18),0)</f>
        <v>103</v>
      </c>
      <c r="S424" s="42">
        <v>103</v>
      </c>
      <c r="T424" s="42">
        <f t="shared" ca="1" si="59"/>
        <v>103</v>
      </c>
      <c r="U424" s="42">
        <f ca="1">IF(T424&gt;'Inputs and Outputs'!C$7,T424-'Inputs and Outputs'!C$7,0)</f>
        <v>3</v>
      </c>
      <c r="V424" s="43">
        <f ca="1">(T424*'Inputs and Outputs'!C$8)-(U424*'Inputs and Outputs'!C$9)</f>
        <v>4045</v>
      </c>
      <c r="Y424" s="44">
        <v>423</v>
      </c>
      <c r="Z424" s="42" t="s">
        <v>29</v>
      </c>
      <c r="AA424" s="42">
        <f t="shared" ca="1" si="60"/>
        <v>0.34701432694401069</v>
      </c>
      <c r="AB424" s="42">
        <f ca="1">VLOOKUP(AA424,'Inputs and Outputs'!B$24:C$33,2,TRUE)</f>
        <v>1</v>
      </c>
      <c r="AC424" s="42">
        <f t="shared" ca="1" si="61"/>
        <v>0.28435415958569266</v>
      </c>
      <c r="AD424" s="42">
        <f ca="1">ROUND(_xlfn.NORM.INV(AC424,'Inputs and Outputs'!C$19,'Inputs and Outputs'!C$20),0)</f>
        <v>102</v>
      </c>
      <c r="AE424" s="42">
        <v>103</v>
      </c>
      <c r="AF424" s="42">
        <f t="shared" ca="1" si="62"/>
        <v>102</v>
      </c>
      <c r="AG424" s="42">
        <f ca="1">IF(AF424&gt;'Inputs and Outputs'!C$7,AF424-'Inputs and Outputs'!C$7,0)</f>
        <v>2</v>
      </c>
      <c r="AH424" s="43">
        <f ca="1">(AF424*'Inputs and Outputs'!C$8)-(AG424*'Inputs and Outputs'!C$10)</f>
        <v>3680</v>
      </c>
    </row>
    <row r="425" spans="1:34" x14ac:dyDescent="0.35">
      <c r="A425" s="44">
        <v>424</v>
      </c>
      <c r="B425" s="42" t="s">
        <v>24</v>
      </c>
      <c r="C425" s="42">
        <f t="shared" ca="1" si="54"/>
        <v>0.75909408628331532</v>
      </c>
      <c r="D425" s="42">
        <f ca="1">VLOOKUP(C425,'Inputs and Outputs'!B$24:C$33,2,TRUE)</f>
        <v>4</v>
      </c>
      <c r="E425" s="42">
        <f t="shared" ca="1" si="55"/>
        <v>0.14844458167966268</v>
      </c>
      <c r="F425" s="42">
        <f ca="1">ROUND(_xlfn.NORM.INV(E425,'Inputs and Outputs'!C$15,'Inputs and Outputs'!C$16),0)</f>
        <v>95</v>
      </c>
      <c r="G425" s="42">
        <v>103</v>
      </c>
      <c r="H425" s="42">
        <f t="shared" ca="1" si="56"/>
        <v>95</v>
      </c>
      <c r="I425" s="42">
        <f ca="1">IF(H425&gt;'Inputs and Outputs'!C$7,H425-'Inputs and Outputs'!C$7,0)</f>
        <v>0</v>
      </c>
      <c r="J425" s="43">
        <f ca="1">(H425*'Inputs and Outputs'!C$8)-(I425*'Inputs and Outputs'!C$9)</f>
        <v>3800</v>
      </c>
      <c r="M425" s="44">
        <v>424</v>
      </c>
      <c r="N425" s="42" t="s">
        <v>26</v>
      </c>
      <c r="O425" s="42">
        <f t="shared" ca="1" si="57"/>
        <v>0.69191678782701949</v>
      </c>
      <c r="P425" s="42">
        <f ca="1">VLOOKUP(O425,'Inputs and Outputs'!B$24:C$33,2)</f>
        <v>3</v>
      </c>
      <c r="Q425" s="42">
        <f t="shared" ca="1" si="58"/>
        <v>0.760784868439077</v>
      </c>
      <c r="R425" s="42">
        <f ca="1">ROUND(_xlfn.NORM.INV(Q425,'Inputs and Outputs'!C$17,'Inputs and Outputs'!C$18),0)</f>
        <v>107</v>
      </c>
      <c r="S425" s="42">
        <v>103</v>
      </c>
      <c r="T425" s="42">
        <f t="shared" ca="1" si="59"/>
        <v>103</v>
      </c>
      <c r="U425" s="42">
        <f ca="1">IF(T425&gt;'Inputs and Outputs'!C$7,T425-'Inputs and Outputs'!C$7,0)</f>
        <v>3</v>
      </c>
      <c r="V425" s="43">
        <f ca="1">(T425*'Inputs and Outputs'!C$8)-(U425*'Inputs and Outputs'!C$9)</f>
        <v>4045</v>
      </c>
      <c r="Y425" s="44">
        <v>424</v>
      </c>
      <c r="Z425" s="42" t="s">
        <v>29</v>
      </c>
      <c r="AA425" s="42">
        <f t="shared" ca="1" si="60"/>
        <v>0.31282917939559463</v>
      </c>
      <c r="AB425" s="42">
        <f ca="1">VLOOKUP(AA425,'Inputs and Outputs'!B$24:C$33,2,TRUE)</f>
        <v>1</v>
      </c>
      <c r="AC425" s="42">
        <f t="shared" ca="1" si="61"/>
        <v>0.94658270859840588</v>
      </c>
      <c r="AD425" s="42">
        <f ca="1">ROUND(_xlfn.NORM.INV(AC425,'Inputs and Outputs'!C$19,'Inputs and Outputs'!C$20),0)</f>
        <v>113</v>
      </c>
      <c r="AE425" s="42">
        <v>103</v>
      </c>
      <c r="AF425" s="42">
        <f t="shared" ca="1" si="62"/>
        <v>103</v>
      </c>
      <c r="AG425" s="42">
        <f ca="1">IF(AF425&gt;'Inputs and Outputs'!C$7,AF425-'Inputs and Outputs'!C$7,0)</f>
        <v>3</v>
      </c>
      <c r="AH425" s="43">
        <f ca="1">(AF425*'Inputs and Outputs'!C$8)-(AG425*'Inputs and Outputs'!C$10)</f>
        <v>3520</v>
      </c>
    </row>
    <row r="426" spans="1:34" x14ac:dyDescent="0.35">
      <c r="A426" s="44">
        <v>425</v>
      </c>
      <c r="B426" s="42" t="s">
        <v>24</v>
      </c>
      <c r="C426" s="42">
        <f t="shared" ca="1" si="54"/>
        <v>0.1892575133446619</v>
      </c>
      <c r="D426" s="42">
        <f ca="1">VLOOKUP(C426,'Inputs and Outputs'!B$24:C$33,2,TRUE)</f>
        <v>1</v>
      </c>
      <c r="E426" s="42">
        <f t="shared" ca="1" si="55"/>
        <v>0.94119722106356341</v>
      </c>
      <c r="F426" s="42">
        <f ca="1">ROUND(_xlfn.NORM.INV(E426,'Inputs and Outputs'!C$15,'Inputs and Outputs'!C$16),0)</f>
        <v>110</v>
      </c>
      <c r="G426" s="42">
        <v>103</v>
      </c>
      <c r="H426" s="42">
        <f t="shared" ca="1" si="56"/>
        <v>103</v>
      </c>
      <c r="I426" s="42">
        <f ca="1">IF(H426&gt;'Inputs and Outputs'!C$7,H426-'Inputs and Outputs'!C$7,0)</f>
        <v>3</v>
      </c>
      <c r="J426" s="43">
        <f ca="1">(H426*'Inputs and Outputs'!C$8)-(I426*'Inputs and Outputs'!C$9)</f>
        <v>4045</v>
      </c>
      <c r="M426" s="44">
        <v>425</v>
      </c>
      <c r="N426" s="42" t="s">
        <v>26</v>
      </c>
      <c r="O426" s="42">
        <f t="shared" ca="1" si="57"/>
        <v>0.56114911801606604</v>
      </c>
      <c r="P426" s="42">
        <f ca="1">VLOOKUP(O426,'Inputs and Outputs'!B$24:C$33,2)</f>
        <v>2</v>
      </c>
      <c r="Q426" s="42">
        <f t="shared" ca="1" si="58"/>
        <v>0.27489213322941708</v>
      </c>
      <c r="R426" s="42">
        <f ca="1">ROUND(_xlfn.NORM.INV(Q426,'Inputs and Outputs'!C$17,'Inputs and Outputs'!C$18),0)</f>
        <v>100</v>
      </c>
      <c r="S426" s="42">
        <v>103</v>
      </c>
      <c r="T426" s="42">
        <f t="shared" ca="1" si="59"/>
        <v>100</v>
      </c>
      <c r="U426" s="42">
        <f ca="1">IF(T426&gt;'Inputs and Outputs'!C$7,T426-'Inputs and Outputs'!C$7,0)</f>
        <v>0</v>
      </c>
      <c r="V426" s="43">
        <f ca="1">(T426*'Inputs and Outputs'!C$8)-(U426*'Inputs and Outputs'!C$9)</f>
        <v>4000</v>
      </c>
      <c r="Y426" s="44">
        <v>425</v>
      </c>
      <c r="Z426" s="42" t="s">
        <v>29</v>
      </c>
      <c r="AA426" s="42">
        <f t="shared" ca="1" si="60"/>
        <v>0.79561083415066447</v>
      </c>
      <c r="AB426" s="42">
        <f ca="1">VLOOKUP(AA426,'Inputs and Outputs'!B$24:C$33,2,TRUE)</f>
        <v>4</v>
      </c>
      <c r="AC426" s="42">
        <f t="shared" ca="1" si="61"/>
        <v>0.16000765398934802</v>
      </c>
      <c r="AD426" s="42">
        <f ca="1">ROUND(_xlfn.NORM.INV(AC426,'Inputs and Outputs'!C$19,'Inputs and Outputs'!C$20),0)</f>
        <v>100</v>
      </c>
      <c r="AE426" s="42">
        <v>103</v>
      </c>
      <c r="AF426" s="42">
        <f t="shared" ca="1" si="62"/>
        <v>100</v>
      </c>
      <c r="AG426" s="42">
        <f ca="1">IF(AF426&gt;'Inputs and Outputs'!C$7,AF426-'Inputs and Outputs'!C$7,0)</f>
        <v>0</v>
      </c>
      <c r="AH426" s="43">
        <f ca="1">(AF426*'Inputs and Outputs'!C$8)-(AG426*'Inputs and Outputs'!C$10)</f>
        <v>4000</v>
      </c>
    </row>
    <row r="427" spans="1:34" x14ac:dyDescent="0.35">
      <c r="A427" s="44">
        <v>426</v>
      </c>
      <c r="B427" s="42" t="s">
        <v>24</v>
      </c>
      <c r="C427" s="42">
        <f t="shared" ca="1" si="54"/>
        <v>0.52965323413143128</v>
      </c>
      <c r="D427" s="42">
        <f ca="1">VLOOKUP(C427,'Inputs and Outputs'!B$24:C$33,2,TRUE)</f>
        <v>2</v>
      </c>
      <c r="E427" s="42">
        <f t="shared" ca="1" si="55"/>
        <v>0.94392675944711735</v>
      </c>
      <c r="F427" s="42">
        <f ca="1">ROUND(_xlfn.NORM.INV(E427,'Inputs and Outputs'!C$15,'Inputs and Outputs'!C$16),0)</f>
        <v>111</v>
      </c>
      <c r="G427" s="42">
        <v>103</v>
      </c>
      <c r="H427" s="42">
        <f t="shared" ca="1" si="56"/>
        <v>103</v>
      </c>
      <c r="I427" s="42">
        <f ca="1">IF(H427&gt;'Inputs and Outputs'!C$7,H427-'Inputs and Outputs'!C$7,0)</f>
        <v>3</v>
      </c>
      <c r="J427" s="43">
        <f ca="1">(H427*'Inputs and Outputs'!C$8)-(I427*'Inputs and Outputs'!C$9)</f>
        <v>4045</v>
      </c>
      <c r="M427" s="44">
        <v>426</v>
      </c>
      <c r="N427" s="42" t="s">
        <v>26</v>
      </c>
      <c r="O427" s="42">
        <f t="shared" ca="1" si="57"/>
        <v>0.86279928720492205</v>
      </c>
      <c r="P427" s="42">
        <f ca="1">VLOOKUP(O427,'Inputs and Outputs'!B$24:C$33,2)</f>
        <v>4</v>
      </c>
      <c r="Q427" s="42">
        <f t="shared" ca="1" si="58"/>
        <v>0.39217054211331814</v>
      </c>
      <c r="R427" s="42">
        <f ca="1">ROUND(_xlfn.NORM.INV(Q427,'Inputs and Outputs'!C$17,'Inputs and Outputs'!C$18),0)</f>
        <v>102</v>
      </c>
      <c r="S427" s="42">
        <v>103</v>
      </c>
      <c r="T427" s="42">
        <f t="shared" ca="1" si="59"/>
        <v>102</v>
      </c>
      <c r="U427" s="42">
        <f ca="1">IF(T427&gt;'Inputs and Outputs'!C$7,T427-'Inputs and Outputs'!C$7,0)</f>
        <v>2</v>
      </c>
      <c r="V427" s="43">
        <f ca="1">(T427*'Inputs and Outputs'!C$8)-(U427*'Inputs and Outputs'!C$9)</f>
        <v>4030</v>
      </c>
      <c r="Y427" s="44">
        <v>426</v>
      </c>
      <c r="Z427" s="42" t="s">
        <v>29</v>
      </c>
      <c r="AA427" s="42">
        <f t="shared" ca="1" si="60"/>
        <v>0.5133250653739746</v>
      </c>
      <c r="AB427" s="42">
        <f ca="1">VLOOKUP(AA427,'Inputs and Outputs'!B$24:C$33,2,TRUE)</f>
        <v>2</v>
      </c>
      <c r="AC427" s="42">
        <f t="shared" ca="1" si="61"/>
        <v>0.97572536607572258</v>
      </c>
      <c r="AD427" s="42">
        <f ca="1">ROUND(_xlfn.NORM.INV(AC427,'Inputs and Outputs'!C$19,'Inputs and Outputs'!C$20),0)</f>
        <v>115</v>
      </c>
      <c r="AE427" s="42">
        <v>103</v>
      </c>
      <c r="AF427" s="42">
        <f t="shared" ca="1" si="62"/>
        <v>103</v>
      </c>
      <c r="AG427" s="42">
        <f ca="1">IF(AF427&gt;'Inputs and Outputs'!C$7,AF427-'Inputs and Outputs'!C$7,0)</f>
        <v>3</v>
      </c>
      <c r="AH427" s="43">
        <f ca="1">(AF427*'Inputs and Outputs'!C$8)-(AG427*'Inputs and Outputs'!C$10)</f>
        <v>3520</v>
      </c>
    </row>
    <row r="428" spans="1:34" x14ac:dyDescent="0.35">
      <c r="A428" s="44">
        <v>427</v>
      </c>
      <c r="B428" s="42" t="s">
        <v>24</v>
      </c>
      <c r="C428" s="42">
        <f t="shared" ca="1" si="54"/>
        <v>0.47190146313221204</v>
      </c>
      <c r="D428" s="42">
        <f ca="1">VLOOKUP(C428,'Inputs and Outputs'!B$24:C$33,2,TRUE)</f>
        <v>2</v>
      </c>
      <c r="E428" s="42">
        <f t="shared" ca="1" si="55"/>
        <v>0.986823765182543</v>
      </c>
      <c r="F428" s="42">
        <f ca="1">ROUND(_xlfn.NORM.INV(E428,'Inputs and Outputs'!C$15,'Inputs and Outputs'!C$16),0)</f>
        <v>114</v>
      </c>
      <c r="G428" s="42">
        <v>103</v>
      </c>
      <c r="H428" s="42">
        <f t="shared" ca="1" si="56"/>
        <v>103</v>
      </c>
      <c r="I428" s="42">
        <f ca="1">IF(H428&gt;'Inputs and Outputs'!C$7,H428-'Inputs and Outputs'!C$7,0)</f>
        <v>3</v>
      </c>
      <c r="J428" s="43">
        <f ca="1">(H428*'Inputs and Outputs'!C$8)-(I428*'Inputs and Outputs'!C$9)</f>
        <v>4045</v>
      </c>
      <c r="M428" s="44">
        <v>427</v>
      </c>
      <c r="N428" s="42" t="s">
        <v>26</v>
      </c>
      <c r="O428" s="42">
        <f t="shared" ca="1" si="57"/>
        <v>8.3851987770565461E-2</v>
      </c>
      <c r="P428" s="42">
        <f ca="1">VLOOKUP(O428,'Inputs and Outputs'!B$24:C$33,2)</f>
        <v>0</v>
      </c>
      <c r="Q428" s="42">
        <f t="shared" ca="1" si="58"/>
        <v>0.87839732195650466</v>
      </c>
      <c r="R428" s="42">
        <f ca="1">ROUND(_xlfn.NORM.INV(Q428,'Inputs and Outputs'!C$17,'Inputs and Outputs'!C$18),0)</f>
        <v>109</v>
      </c>
      <c r="S428" s="42">
        <v>103</v>
      </c>
      <c r="T428" s="42">
        <f t="shared" ca="1" si="59"/>
        <v>103</v>
      </c>
      <c r="U428" s="42">
        <f ca="1">IF(T428&gt;'Inputs and Outputs'!C$7,T428-'Inputs and Outputs'!C$7,0)</f>
        <v>3</v>
      </c>
      <c r="V428" s="43">
        <f ca="1">(T428*'Inputs and Outputs'!C$8)-(U428*'Inputs and Outputs'!C$9)</f>
        <v>4045</v>
      </c>
      <c r="Y428" s="44">
        <v>427</v>
      </c>
      <c r="Z428" s="42" t="s">
        <v>29</v>
      </c>
      <c r="AA428" s="42">
        <f t="shared" ca="1" si="60"/>
        <v>0.78169803249700065</v>
      </c>
      <c r="AB428" s="42">
        <f ca="1">VLOOKUP(AA428,'Inputs and Outputs'!B$24:C$33,2,TRUE)</f>
        <v>4</v>
      </c>
      <c r="AC428" s="42">
        <f t="shared" ca="1" si="61"/>
        <v>0.24970368041892832</v>
      </c>
      <c r="AD428" s="42">
        <f ca="1">ROUND(_xlfn.NORM.INV(AC428,'Inputs and Outputs'!C$19,'Inputs and Outputs'!C$20),0)</f>
        <v>102</v>
      </c>
      <c r="AE428" s="42">
        <v>103</v>
      </c>
      <c r="AF428" s="42">
        <f t="shared" ca="1" si="62"/>
        <v>102</v>
      </c>
      <c r="AG428" s="42">
        <f ca="1">IF(AF428&gt;'Inputs and Outputs'!C$7,AF428-'Inputs and Outputs'!C$7,0)</f>
        <v>2</v>
      </c>
      <c r="AH428" s="43">
        <f ca="1">(AF428*'Inputs and Outputs'!C$8)-(AG428*'Inputs and Outputs'!C$10)</f>
        <v>3680</v>
      </c>
    </row>
    <row r="429" spans="1:34" x14ac:dyDescent="0.35">
      <c r="A429" s="44">
        <v>428</v>
      </c>
      <c r="B429" s="42" t="s">
        <v>24</v>
      </c>
      <c r="C429" s="42">
        <f t="shared" ca="1" si="54"/>
        <v>0.83007828326583</v>
      </c>
      <c r="D429" s="42">
        <f ca="1">VLOOKUP(C429,'Inputs and Outputs'!B$24:C$33,2,TRUE)</f>
        <v>4</v>
      </c>
      <c r="E429" s="42">
        <f t="shared" ca="1" si="55"/>
        <v>8.2928648998892296E-3</v>
      </c>
      <c r="F429" s="42">
        <f ca="1">ROUND(_xlfn.NORM.INV(E429,'Inputs and Outputs'!C$15,'Inputs and Outputs'!C$16),0)</f>
        <v>87</v>
      </c>
      <c r="G429" s="42">
        <v>103</v>
      </c>
      <c r="H429" s="42">
        <f t="shared" ca="1" si="56"/>
        <v>87</v>
      </c>
      <c r="I429" s="42">
        <f ca="1">IF(H429&gt;'Inputs and Outputs'!C$7,H429-'Inputs and Outputs'!C$7,0)</f>
        <v>0</v>
      </c>
      <c r="J429" s="43">
        <f ca="1">(H429*'Inputs and Outputs'!C$8)-(I429*'Inputs and Outputs'!C$9)</f>
        <v>3480</v>
      </c>
      <c r="M429" s="44">
        <v>428</v>
      </c>
      <c r="N429" s="42" t="s">
        <v>26</v>
      </c>
      <c r="O429" s="42">
        <f t="shared" ca="1" si="57"/>
        <v>0.15703166252986633</v>
      </c>
      <c r="P429" s="42">
        <f ca="1">VLOOKUP(O429,'Inputs and Outputs'!B$24:C$33,2)</f>
        <v>0</v>
      </c>
      <c r="Q429" s="42">
        <f t="shared" ca="1" si="58"/>
        <v>0.65550159520041007</v>
      </c>
      <c r="R429" s="42">
        <f ca="1">ROUND(_xlfn.NORM.INV(Q429,'Inputs and Outputs'!C$17,'Inputs and Outputs'!C$18),0)</f>
        <v>105</v>
      </c>
      <c r="S429" s="42">
        <v>103</v>
      </c>
      <c r="T429" s="42">
        <f t="shared" ca="1" si="59"/>
        <v>103</v>
      </c>
      <c r="U429" s="42">
        <f ca="1">IF(T429&gt;'Inputs and Outputs'!C$7,T429-'Inputs and Outputs'!C$7,0)</f>
        <v>3</v>
      </c>
      <c r="V429" s="43">
        <f ca="1">(T429*'Inputs and Outputs'!C$8)-(U429*'Inputs and Outputs'!C$9)</f>
        <v>4045</v>
      </c>
      <c r="Y429" s="44">
        <v>428</v>
      </c>
      <c r="Z429" s="42" t="s">
        <v>29</v>
      </c>
      <c r="AA429" s="42">
        <f t="shared" ca="1" si="60"/>
        <v>0.6705881601036402</v>
      </c>
      <c r="AB429" s="42">
        <f ca="1">VLOOKUP(AA429,'Inputs and Outputs'!B$24:C$33,2,TRUE)</f>
        <v>3</v>
      </c>
      <c r="AC429" s="42">
        <f t="shared" ca="1" si="61"/>
        <v>0.25039435945259991</v>
      </c>
      <c r="AD429" s="42">
        <f ca="1">ROUND(_xlfn.NORM.INV(AC429,'Inputs and Outputs'!C$19,'Inputs and Outputs'!C$20),0)</f>
        <v>102</v>
      </c>
      <c r="AE429" s="42">
        <v>103</v>
      </c>
      <c r="AF429" s="42">
        <f t="shared" ca="1" si="62"/>
        <v>102</v>
      </c>
      <c r="AG429" s="42">
        <f ca="1">IF(AF429&gt;'Inputs and Outputs'!C$7,AF429-'Inputs and Outputs'!C$7,0)</f>
        <v>2</v>
      </c>
      <c r="AH429" s="43">
        <f ca="1">(AF429*'Inputs and Outputs'!C$8)-(AG429*'Inputs and Outputs'!C$10)</f>
        <v>3680</v>
      </c>
    </row>
    <row r="430" spans="1:34" x14ac:dyDescent="0.35">
      <c r="A430" s="44">
        <v>429</v>
      </c>
      <c r="B430" s="42" t="s">
        <v>24</v>
      </c>
      <c r="C430" s="42">
        <f t="shared" ca="1" si="54"/>
        <v>8.0874642737541746E-3</v>
      </c>
      <c r="D430" s="42">
        <f ca="1">VLOOKUP(C430,'Inputs and Outputs'!B$24:C$33,2,TRUE)</f>
        <v>0</v>
      </c>
      <c r="E430" s="42">
        <f t="shared" ca="1" si="55"/>
        <v>0.92715224780434546</v>
      </c>
      <c r="F430" s="42">
        <f ca="1">ROUND(_xlfn.NORM.INV(E430,'Inputs and Outputs'!C$15,'Inputs and Outputs'!C$16),0)</f>
        <v>110</v>
      </c>
      <c r="G430" s="42">
        <v>103</v>
      </c>
      <c r="H430" s="42">
        <f t="shared" ca="1" si="56"/>
        <v>103</v>
      </c>
      <c r="I430" s="42">
        <f ca="1">IF(H430&gt;'Inputs and Outputs'!C$7,H430-'Inputs and Outputs'!C$7,0)</f>
        <v>3</v>
      </c>
      <c r="J430" s="43">
        <f ca="1">(H430*'Inputs and Outputs'!C$8)-(I430*'Inputs and Outputs'!C$9)</f>
        <v>4045</v>
      </c>
      <c r="M430" s="44">
        <v>429</v>
      </c>
      <c r="N430" s="42" t="s">
        <v>26</v>
      </c>
      <c r="O430" s="42">
        <f t="shared" ca="1" si="57"/>
        <v>0.68336007892418482</v>
      </c>
      <c r="P430" s="42">
        <f ca="1">VLOOKUP(O430,'Inputs and Outputs'!B$24:C$33,2)</f>
        <v>3</v>
      </c>
      <c r="Q430" s="42">
        <f t="shared" ca="1" si="58"/>
        <v>0.75011871777761485</v>
      </c>
      <c r="R430" s="42">
        <f ca="1">ROUND(_xlfn.NORM.INV(Q430,'Inputs and Outputs'!C$17,'Inputs and Outputs'!C$18),0)</f>
        <v>106</v>
      </c>
      <c r="S430" s="42">
        <v>103</v>
      </c>
      <c r="T430" s="42">
        <f t="shared" ca="1" si="59"/>
        <v>103</v>
      </c>
      <c r="U430" s="42">
        <f ca="1">IF(T430&gt;'Inputs and Outputs'!C$7,T430-'Inputs and Outputs'!C$7,0)</f>
        <v>3</v>
      </c>
      <c r="V430" s="43">
        <f ca="1">(T430*'Inputs and Outputs'!C$8)-(U430*'Inputs and Outputs'!C$9)</f>
        <v>4045</v>
      </c>
      <c r="Y430" s="44">
        <v>429</v>
      </c>
      <c r="Z430" s="42" t="s">
        <v>29</v>
      </c>
      <c r="AA430" s="42">
        <f t="shared" ca="1" si="60"/>
        <v>0.15770749864777112</v>
      </c>
      <c r="AB430" s="42">
        <f ca="1">VLOOKUP(AA430,'Inputs and Outputs'!B$24:C$33,2,TRUE)</f>
        <v>0</v>
      </c>
      <c r="AC430" s="42">
        <f t="shared" ca="1" si="61"/>
        <v>0.35900891061534768</v>
      </c>
      <c r="AD430" s="42">
        <f ca="1">ROUND(_xlfn.NORM.INV(AC430,'Inputs and Outputs'!C$19,'Inputs and Outputs'!C$20),0)</f>
        <v>103</v>
      </c>
      <c r="AE430" s="42">
        <v>103</v>
      </c>
      <c r="AF430" s="42">
        <f t="shared" ca="1" si="62"/>
        <v>103</v>
      </c>
      <c r="AG430" s="42">
        <f ca="1">IF(AF430&gt;'Inputs and Outputs'!C$7,AF430-'Inputs and Outputs'!C$7,0)</f>
        <v>3</v>
      </c>
      <c r="AH430" s="43">
        <f ca="1">(AF430*'Inputs and Outputs'!C$8)-(AG430*'Inputs and Outputs'!C$10)</f>
        <v>3520</v>
      </c>
    </row>
    <row r="431" spans="1:34" x14ac:dyDescent="0.35">
      <c r="A431" s="44">
        <v>430</v>
      </c>
      <c r="B431" s="42" t="s">
        <v>24</v>
      </c>
      <c r="C431" s="42">
        <f t="shared" ca="1" si="54"/>
        <v>0.61591018249545548</v>
      </c>
      <c r="D431" s="42">
        <f ca="1">VLOOKUP(C431,'Inputs and Outputs'!B$24:C$33,2,TRUE)</f>
        <v>3</v>
      </c>
      <c r="E431" s="42">
        <f t="shared" ca="1" si="55"/>
        <v>9.8891601019770792E-2</v>
      </c>
      <c r="F431" s="42">
        <f ca="1">ROUND(_xlfn.NORM.INV(E431,'Inputs and Outputs'!C$15,'Inputs and Outputs'!C$16),0)</f>
        <v>93</v>
      </c>
      <c r="G431" s="42">
        <v>103</v>
      </c>
      <c r="H431" s="42">
        <f t="shared" ca="1" si="56"/>
        <v>93</v>
      </c>
      <c r="I431" s="42">
        <f ca="1">IF(H431&gt;'Inputs and Outputs'!C$7,H431-'Inputs and Outputs'!C$7,0)</f>
        <v>0</v>
      </c>
      <c r="J431" s="43">
        <f ca="1">(H431*'Inputs and Outputs'!C$8)-(I431*'Inputs and Outputs'!C$9)</f>
        <v>3720</v>
      </c>
      <c r="M431" s="44">
        <v>430</v>
      </c>
      <c r="N431" s="42" t="s">
        <v>26</v>
      </c>
      <c r="O431" s="42">
        <f t="shared" ca="1" si="57"/>
        <v>0.45531799574795806</v>
      </c>
      <c r="P431" s="42">
        <f ca="1">VLOOKUP(O431,'Inputs and Outputs'!B$24:C$33,2)</f>
        <v>2</v>
      </c>
      <c r="Q431" s="42">
        <f t="shared" ca="1" si="58"/>
        <v>0.5008762801148311</v>
      </c>
      <c r="R431" s="42">
        <f ca="1">ROUND(_xlfn.NORM.INV(Q431,'Inputs and Outputs'!C$17,'Inputs and Outputs'!C$18),0)</f>
        <v>103</v>
      </c>
      <c r="S431" s="42">
        <v>103</v>
      </c>
      <c r="T431" s="42">
        <f t="shared" ca="1" si="59"/>
        <v>103</v>
      </c>
      <c r="U431" s="42">
        <f ca="1">IF(T431&gt;'Inputs and Outputs'!C$7,T431-'Inputs and Outputs'!C$7,0)</f>
        <v>3</v>
      </c>
      <c r="V431" s="43">
        <f ca="1">(T431*'Inputs and Outputs'!C$8)-(U431*'Inputs and Outputs'!C$9)</f>
        <v>4045</v>
      </c>
      <c r="Y431" s="44">
        <v>430</v>
      </c>
      <c r="Z431" s="42" t="s">
        <v>29</v>
      </c>
      <c r="AA431" s="42">
        <f t="shared" ca="1" si="60"/>
        <v>0.89441966273876605</v>
      </c>
      <c r="AB431" s="42">
        <f ca="1">VLOOKUP(AA431,'Inputs and Outputs'!B$24:C$33,2,TRUE)</f>
        <v>5</v>
      </c>
      <c r="AC431" s="42">
        <f t="shared" ca="1" si="61"/>
        <v>0.14458504362848845</v>
      </c>
      <c r="AD431" s="42">
        <f ca="1">ROUND(_xlfn.NORM.INV(AC431,'Inputs and Outputs'!C$19,'Inputs and Outputs'!C$20),0)</f>
        <v>100</v>
      </c>
      <c r="AE431" s="42">
        <v>103</v>
      </c>
      <c r="AF431" s="42">
        <f t="shared" ca="1" si="62"/>
        <v>100</v>
      </c>
      <c r="AG431" s="42">
        <f ca="1">IF(AF431&gt;'Inputs and Outputs'!C$7,AF431-'Inputs and Outputs'!C$7,0)</f>
        <v>0</v>
      </c>
      <c r="AH431" s="43">
        <f ca="1">(AF431*'Inputs and Outputs'!C$8)-(AG431*'Inputs and Outputs'!C$10)</f>
        <v>4000</v>
      </c>
    </row>
    <row r="432" spans="1:34" x14ac:dyDescent="0.35">
      <c r="A432" s="44">
        <v>431</v>
      </c>
      <c r="B432" s="42" t="s">
        <v>24</v>
      </c>
      <c r="C432" s="42">
        <f t="shared" ca="1" si="54"/>
        <v>0.14204166088186676</v>
      </c>
      <c r="D432" s="42">
        <f ca="1">VLOOKUP(C432,'Inputs and Outputs'!B$24:C$33,2,TRUE)</f>
        <v>0</v>
      </c>
      <c r="E432" s="42">
        <f t="shared" ca="1" si="55"/>
        <v>0.48420610285397148</v>
      </c>
      <c r="F432" s="42">
        <f ca="1">ROUND(_xlfn.NORM.INV(E432,'Inputs and Outputs'!C$15,'Inputs and Outputs'!C$16),0)</f>
        <v>101</v>
      </c>
      <c r="G432" s="42">
        <v>103</v>
      </c>
      <c r="H432" s="42">
        <f t="shared" ca="1" si="56"/>
        <v>101</v>
      </c>
      <c r="I432" s="42">
        <f ca="1">IF(H432&gt;'Inputs and Outputs'!C$7,H432-'Inputs and Outputs'!C$7,0)</f>
        <v>1</v>
      </c>
      <c r="J432" s="43">
        <f ca="1">(H432*'Inputs and Outputs'!C$8)-(I432*'Inputs and Outputs'!C$9)</f>
        <v>4015</v>
      </c>
      <c r="M432" s="44">
        <v>431</v>
      </c>
      <c r="N432" s="42" t="s">
        <v>26</v>
      </c>
      <c r="O432" s="42">
        <f t="shared" ca="1" si="57"/>
        <v>0.25008405769881814</v>
      </c>
      <c r="P432" s="42">
        <f ca="1">VLOOKUP(O432,'Inputs and Outputs'!B$24:C$33,2)</f>
        <v>1</v>
      </c>
      <c r="Q432" s="42">
        <f t="shared" ca="1" si="58"/>
        <v>0.22560980909883022</v>
      </c>
      <c r="R432" s="42">
        <f ca="1">ROUND(_xlfn.NORM.INV(Q432,'Inputs and Outputs'!C$17,'Inputs and Outputs'!C$18),0)</f>
        <v>99</v>
      </c>
      <c r="S432" s="42">
        <v>103</v>
      </c>
      <c r="T432" s="42">
        <f t="shared" ca="1" si="59"/>
        <v>99</v>
      </c>
      <c r="U432" s="42">
        <f ca="1">IF(T432&gt;'Inputs and Outputs'!C$7,T432-'Inputs and Outputs'!C$7,0)</f>
        <v>0</v>
      </c>
      <c r="V432" s="43">
        <f ca="1">(T432*'Inputs and Outputs'!C$8)-(U432*'Inputs and Outputs'!C$9)</f>
        <v>3960</v>
      </c>
      <c r="Y432" s="44">
        <v>431</v>
      </c>
      <c r="Z432" s="42" t="s">
        <v>29</v>
      </c>
      <c r="AA432" s="42">
        <f t="shared" ca="1" si="60"/>
        <v>0.40416576451506292</v>
      </c>
      <c r="AB432" s="42">
        <f ca="1">VLOOKUP(AA432,'Inputs and Outputs'!B$24:C$33,2,TRUE)</f>
        <v>2</v>
      </c>
      <c r="AC432" s="42">
        <f t="shared" ca="1" si="61"/>
        <v>2.6128789609500713E-2</v>
      </c>
      <c r="AD432" s="42">
        <f ca="1">ROUND(_xlfn.NORM.INV(AC432,'Inputs and Outputs'!C$19,'Inputs and Outputs'!C$20),0)</f>
        <v>95</v>
      </c>
      <c r="AE432" s="42">
        <v>103</v>
      </c>
      <c r="AF432" s="42">
        <f t="shared" ca="1" si="62"/>
        <v>95</v>
      </c>
      <c r="AG432" s="42">
        <f ca="1">IF(AF432&gt;'Inputs and Outputs'!C$7,AF432-'Inputs and Outputs'!C$7,0)</f>
        <v>0</v>
      </c>
      <c r="AH432" s="43">
        <f ca="1">(AF432*'Inputs and Outputs'!C$8)-(AG432*'Inputs and Outputs'!C$10)</f>
        <v>3800</v>
      </c>
    </row>
    <row r="433" spans="1:34" x14ac:dyDescent="0.35">
      <c r="A433" s="44">
        <v>432</v>
      </c>
      <c r="B433" s="42" t="s">
        <v>24</v>
      </c>
      <c r="C433" s="42">
        <f t="shared" ca="1" si="54"/>
        <v>0.80529967926617707</v>
      </c>
      <c r="D433" s="42">
        <f ca="1">VLOOKUP(C433,'Inputs and Outputs'!B$24:C$33,2,TRUE)</f>
        <v>4</v>
      </c>
      <c r="E433" s="42">
        <f t="shared" ca="1" si="55"/>
        <v>0.5033961937411543</v>
      </c>
      <c r="F433" s="42">
        <f ca="1">ROUND(_xlfn.NORM.INV(E433,'Inputs and Outputs'!C$15,'Inputs and Outputs'!C$16),0)</f>
        <v>101</v>
      </c>
      <c r="G433" s="42">
        <v>103</v>
      </c>
      <c r="H433" s="42">
        <f t="shared" ca="1" si="56"/>
        <v>101</v>
      </c>
      <c r="I433" s="42">
        <f ca="1">IF(H433&gt;'Inputs and Outputs'!C$7,H433-'Inputs and Outputs'!C$7,0)</f>
        <v>1</v>
      </c>
      <c r="J433" s="43">
        <f ca="1">(H433*'Inputs and Outputs'!C$8)-(I433*'Inputs and Outputs'!C$9)</f>
        <v>4015</v>
      </c>
      <c r="M433" s="44">
        <v>432</v>
      </c>
      <c r="N433" s="42" t="s">
        <v>26</v>
      </c>
      <c r="O433" s="42">
        <f t="shared" ca="1" si="57"/>
        <v>0.20003580335103854</v>
      </c>
      <c r="P433" s="42">
        <f ca="1">VLOOKUP(O433,'Inputs and Outputs'!B$24:C$33,2)</f>
        <v>1</v>
      </c>
      <c r="Q433" s="42">
        <f t="shared" ca="1" si="58"/>
        <v>0.96305678433810704</v>
      </c>
      <c r="R433" s="42">
        <f ca="1">ROUND(_xlfn.NORM.INV(Q433,'Inputs and Outputs'!C$17,'Inputs and Outputs'!C$18),0)</f>
        <v>112</v>
      </c>
      <c r="S433" s="42">
        <v>103</v>
      </c>
      <c r="T433" s="42">
        <f t="shared" ca="1" si="59"/>
        <v>103</v>
      </c>
      <c r="U433" s="42">
        <f ca="1">IF(T433&gt;'Inputs and Outputs'!C$7,T433-'Inputs and Outputs'!C$7,0)</f>
        <v>3</v>
      </c>
      <c r="V433" s="43">
        <f ca="1">(T433*'Inputs and Outputs'!C$8)-(U433*'Inputs and Outputs'!C$9)</f>
        <v>4045</v>
      </c>
      <c r="Y433" s="44">
        <v>432</v>
      </c>
      <c r="Z433" s="42" t="s">
        <v>29</v>
      </c>
      <c r="AA433" s="42">
        <f t="shared" ca="1" si="60"/>
        <v>8.1277597382444222E-2</v>
      </c>
      <c r="AB433" s="42">
        <f ca="1">VLOOKUP(AA433,'Inputs and Outputs'!B$24:C$33,2,TRUE)</f>
        <v>0</v>
      </c>
      <c r="AC433" s="42">
        <f t="shared" ca="1" si="61"/>
        <v>0.74428354409373576</v>
      </c>
      <c r="AD433" s="42">
        <f ca="1">ROUND(_xlfn.NORM.INV(AC433,'Inputs and Outputs'!C$19,'Inputs and Outputs'!C$20),0)</f>
        <v>108</v>
      </c>
      <c r="AE433" s="42">
        <v>103</v>
      </c>
      <c r="AF433" s="42">
        <f t="shared" ca="1" si="62"/>
        <v>103</v>
      </c>
      <c r="AG433" s="42">
        <f ca="1">IF(AF433&gt;'Inputs and Outputs'!C$7,AF433-'Inputs and Outputs'!C$7,0)</f>
        <v>3</v>
      </c>
      <c r="AH433" s="43">
        <f ca="1">(AF433*'Inputs and Outputs'!C$8)-(AG433*'Inputs and Outputs'!C$10)</f>
        <v>3520</v>
      </c>
    </row>
    <row r="434" spans="1:34" x14ac:dyDescent="0.35">
      <c r="A434" s="44">
        <v>433</v>
      </c>
      <c r="B434" s="42" t="s">
        <v>24</v>
      </c>
      <c r="C434" s="42">
        <f t="shared" ca="1" si="54"/>
        <v>0.99417635068025934</v>
      </c>
      <c r="D434" s="42">
        <f ca="1">VLOOKUP(C434,'Inputs and Outputs'!B$24:C$33,2,TRUE)</f>
        <v>8</v>
      </c>
      <c r="E434" s="42">
        <f t="shared" ca="1" si="55"/>
        <v>5.3726563054386833E-2</v>
      </c>
      <c r="F434" s="42">
        <f ca="1">ROUND(_xlfn.NORM.INV(E434,'Inputs and Outputs'!C$15,'Inputs and Outputs'!C$16),0)</f>
        <v>91</v>
      </c>
      <c r="G434" s="42">
        <v>103</v>
      </c>
      <c r="H434" s="42">
        <f t="shared" ca="1" si="56"/>
        <v>91</v>
      </c>
      <c r="I434" s="42">
        <f ca="1">IF(H434&gt;'Inputs and Outputs'!C$7,H434-'Inputs and Outputs'!C$7,0)</f>
        <v>0</v>
      </c>
      <c r="J434" s="43">
        <f ca="1">(H434*'Inputs and Outputs'!C$8)-(I434*'Inputs and Outputs'!C$9)</f>
        <v>3640</v>
      </c>
      <c r="M434" s="44">
        <v>433</v>
      </c>
      <c r="N434" s="42" t="s">
        <v>26</v>
      </c>
      <c r="O434" s="42">
        <f t="shared" ca="1" si="57"/>
        <v>0.1930879213754928</v>
      </c>
      <c r="P434" s="42">
        <f ca="1">VLOOKUP(O434,'Inputs and Outputs'!B$24:C$33,2)</f>
        <v>1</v>
      </c>
      <c r="Q434" s="42">
        <f t="shared" ca="1" si="58"/>
        <v>6.4843825073703454E-2</v>
      </c>
      <c r="R434" s="42">
        <f ca="1">ROUND(_xlfn.NORM.INV(Q434,'Inputs and Outputs'!C$17,'Inputs and Outputs'!C$18),0)</f>
        <v>95</v>
      </c>
      <c r="S434" s="42">
        <v>103</v>
      </c>
      <c r="T434" s="42">
        <f t="shared" ca="1" si="59"/>
        <v>95</v>
      </c>
      <c r="U434" s="42">
        <f ca="1">IF(T434&gt;'Inputs and Outputs'!C$7,T434-'Inputs and Outputs'!C$7,0)</f>
        <v>0</v>
      </c>
      <c r="V434" s="43">
        <f ca="1">(T434*'Inputs and Outputs'!C$8)-(U434*'Inputs and Outputs'!C$9)</f>
        <v>3800</v>
      </c>
      <c r="Y434" s="44">
        <v>433</v>
      </c>
      <c r="Z434" s="42" t="s">
        <v>29</v>
      </c>
      <c r="AA434" s="42">
        <f t="shared" ca="1" si="60"/>
        <v>0.52198859417670829</v>
      </c>
      <c r="AB434" s="42">
        <f ca="1">VLOOKUP(AA434,'Inputs and Outputs'!B$24:C$33,2,TRUE)</f>
        <v>2</v>
      </c>
      <c r="AC434" s="42">
        <f t="shared" ca="1" si="61"/>
        <v>0.51895643962301563</v>
      </c>
      <c r="AD434" s="42">
        <f ca="1">ROUND(_xlfn.NORM.INV(AC434,'Inputs and Outputs'!C$19,'Inputs and Outputs'!C$20),0)</f>
        <v>105</v>
      </c>
      <c r="AE434" s="42">
        <v>103</v>
      </c>
      <c r="AF434" s="42">
        <f t="shared" ca="1" si="62"/>
        <v>103</v>
      </c>
      <c r="AG434" s="42">
        <f ca="1">IF(AF434&gt;'Inputs and Outputs'!C$7,AF434-'Inputs and Outputs'!C$7,0)</f>
        <v>3</v>
      </c>
      <c r="AH434" s="43">
        <f ca="1">(AF434*'Inputs and Outputs'!C$8)-(AG434*'Inputs and Outputs'!C$10)</f>
        <v>3520</v>
      </c>
    </row>
    <row r="435" spans="1:34" x14ac:dyDescent="0.35">
      <c r="A435" s="44">
        <v>434</v>
      </c>
      <c r="B435" s="42" t="s">
        <v>24</v>
      </c>
      <c r="C435" s="42">
        <f t="shared" ca="1" si="54"/>
        <v>0.75605457489192596</v>
      </c>
      <c r="D435" s="42">
        <f ca="1">VLOOKUP(C435,'Inputs and Outputs'!B$24:C$33,2,TRUE)</f>
        <v>4</v>
      </c>
      <c r="E435" s="42">
        <f t="shared" ca="1" si="55"/>
        <v>6.3825585153290287E-2</v>
      </c>
      <c r="F435" s="42">
        <f ca="1">ROUND(_xlfn.NORM.INV(E435,'Inputs and Outputs'!C$15,'Inputs and Outputs'!C$16),0)</f>
        <v>92</v>
      </c>
      <c r="G435" s="42">
        <v>103</v>
      </c>
      <c r="H435" s="42">
        <f t="shared" ca="1" si="56"/>
        <v>92</v>
      </c>
      <c r="I435" s="42">
        <f ca="1">IF(H435&gt;'Inputs and Outputs'!C$7,H435-'Inputs and Outputs'!C$7,0)</f>
        <v>0</v>
      </c>
      <c r="J435" s="43">
        <f ca="1">(H435*'Inputs and Outputs'!C$8)-(I435*'Inputs and Outputs'!C$9)</f>
        <v>3680</v>
      </c>
      <c r="M435" s="44">
        <v>434</v>
      </c>
      <c r="N435" s="42" t="s">
        <v>26</v>
      </c>
      <c r="O435" s="42">
        <f t="shared" ca="1" si="57"/>
        <v>0.11159202517142541</v>
      </c>
      <c r="P435" s="42">
        <f ca="1">VLOOKUP(O435,'Inputs and Outputs'!B$24:C$33,2)</f>
        <v>0</v>
      </c>
      <c r="Q435" s="42">
        <f t="shared" ca="1" si="58"/>
        <v>0.36084136341308481</v>
      </c>
      <c r="R435" s="42">
        <f ca="1">ROUND(_xlfn.NORM.INV(Q435,'Inputs and Outputs'!C$17,'Inputs and Outputs'!C$18),0)</f>
        <v>101</v>
      </c>
      <c r="S435" s="42">
        <v>103</v>
      </c>
      <c r="T435" s="42">
        <f t="shared" ca="1" si="59"/>
        <v>101</v>
      </c>
      <c r="U435" s="42">
        <f ca="1">IF(T435&gt;'Inputs and Outputs'!C$7,T435-'Inputs and Outputs'!C$7,0)</f>
        <v>1</v>
      </c>
      <c r="V435" s="43">
        <f ca="1">(T435*'Inputs and Outputs'!C$8)-(U435*'Inputs and Outputs'!C$9)</f>
        <v>4015</v>
      </c>
      <c r="Y435" s="44">
        <v>434</v>
      </c>
      <c r="Z435" s="42" t="s">
        <v>29</v>
      </c>
      <c r="AA435" s="42">
        <f t="shared" ca="1" si="60"/>
        <v>0.32000798405653685</v>
      </c>
      <c r="AB435" s="42">
        <f ca="1">VLOOKUP(AA435,'Inputs and Outputs'!B$24:C$33,2,TRUE)</f>
        <v>1</v>
      </c>
      <c r="AC435" s="42">
        <f t="shared" ca="1" si="61"/>
        <v>0.56357661374358659</v>
      </c>
      <c r="AD435" s="42">
        <f ca="1">ROUND(_xlfn.NORM.INV(AC435,'Inputs and Outputs'!C$19,'Inputs and Outputs'!C$20),0)</f>
        <v>106</v>
      </c>
      <c r="AE435" s="42">
        <v>103</v>
      </c>
      <c r="AF435" s="42">
        <f t="shared" ca="1" si="62"/>
        <v>103</v>
      </c>
      <c r="AG435" s="42">
        <f ca="1">IF(AF435&gt;'Inputs and Outputs'!C$7,AF435-'Inputs and Outputs'!C$7,0)</f>
        <v>3</v>
      </c>
      <c r="AH435" s="43">
        <f ca="1">(AF435*'Inputs and Outputs'!C$8)-(AG435*'Inputs and Outputs'!C$10)</f>
        <v>3520</v>
      </c>
    </row>
    <row r="436" spans="1:34" x14ac:dyDescent="0.35">
      <c r="A436" s="44">
        <v>435</v>
      </c>
      <c r="B436" s="42" t="s">
        <v>24</v>
      </c>
      <c r="C436" s="42">
        <f t="shared" ca="1" si="54"/>
        <v>0.14877470926678271</v>
      </c>
      <c r="D436" s="42">
        <f ca="1">VLOOKUP(C436,'Inputs and Outputs'!B$24:C$33,2,TRUE)</f>
        <v>0</v>
      </c>
      <c r="E436" s="42">
        <f t="shared" ca="1" si="55"/>
        <v>0.96813766980218829</v>
      </c>
      <c r="F436" s="42">
        <f ca="1">ROUND(_xlfn.NORM.INV(E436,'Inputs and Outputs'!C$15,'Inputs and Outputs'!C$16),0)</f>
        <v>112</v>
      </c>
      <c r="G436" s="42">
        <v>103</v>
      </c>
      <c r="H436" s="42">
        <f t="shared" ca="1" si="56"/>
        <v>103</v>
      </c>
      <c r="I436" s="42">
        <f ca="1">IF(H436&gt;'Inputs and Outputs'!C$7,H436-'Inputs and Outputs'!C$7,0)</f>
        <v>3</v>
      </c>
      <c r="J436" s="43">
        <f ca="1">(H436*'Inputs and Outputs'!C$8)-(I436*'Inputs and Outputs'!C$9)</f>
        <v>4045</v>
      </c>
      <c r="M436" s="44">
        <v>435</v>
      </c>
      <c r="N436" s="42" t="s">
        <v>26</v>
      </c>
      <c r="O436" s="42">
        <f t="shared" ca="1" si="57"/>
        <v>0.17898511960896413</v>
      </c>
      <c r="P436" s="42">
        <f ca="1">VLOOKUP(O436,'Inputs and Outputs'!B$24:C$33,2)</f>
        <v>1</v>
      </c>
      <c r="Q436" s="42">
        <f t="shared" ca="1" si="58"/>
        <v>0.99745604609269622</v>
      </c>
      <c r="R436" s="42">
        <f ca="1">ROUND(_xlfn.NORM.INV(Q436,'Inputs and Outputs'!C$17,'Inputs and Outputs'!C$18),0)</f>
        <v>117</v>
      </c>
      <c r="S436" s="42">
        <v>103</v>
      </c>
      <c r="T436" s="42">
        <f t="shared" ca="1" si="59"/>
        <v>103</v>
      </c>
      <c r="U436" s="42">
        <f ca="1">IF(T436&gt;'Inputs and Outputs'!C$7,T436-'Inputs and Outputs'!C$7,0)</f>
        <v>3</v>
      </c>
      <c r="V436" s="43">
        <f ca="1">(T436*'Inputs and Outputs'!C$8)-(U436*'Inputs and Outputs'!C$9)</f>
        <v>4045</v>
      </c>
      <c r="Y436" s="44">
        <v>435</v>
      </c>
      <c r="Z436" s="42" t="s">
        <v>29</v>
      </c>
      <c r="AA436" s="42">
        <f t="shared" ca="1" si="60"/>
        <v>0.67966090027705017</v>
      </c>
      <c r="AB436" s="42">
        <f ca="1">VLOOKUP(AA436,'Inputs and Outputs'!B$24:C$33,2,TRUE)</f>
        <v>3</v>
      </c>
      <c r="AC436" s="42">
        <f t="shared" ca="1" si="61"/>
        <v>5.3551445343013038E-2</v>
      </c>
      <c r="AD436" s="42">
        <f ca="1">ROUND(_xlfn.NORM.INV(AC436,'Inputs and Outputs'!C$19,'Inputs and Outputs'!C$20),0)</f>
        <v>97</v>
      </c>
      <c r="AE436" s="42">
        <v>103</v>
      </c>
      <c r="AF436" s="42">
        <f t="shared" ca="1" si="62"/>
        <v>97</v>
      </c>
      <c r="AG436" s="42">
        <f ca="1">IF(AF436&gt;'Inputs and Outputs'!C$7,AF436-'Inputs and Outputs'!C$7,0)</f>
        <v>0</v>
      </c>
      <c r="AH436" s="43">
        <f ca="1">(AF436*'Inputs and Outputs'!C$8)-(AG436*'Inputs and Outputs'!C$10)</f>
        <v>3880</v>
      </c>
    </row>
    <row r="437" spans="1:34" x14ac:dyDescent="0.35">
      <c r="A437" s="44">
        <v>436</v>
      </c>
      <c r="B437" s="42" t="s">
        <v>24</v>
      </c>
      <c r="C437" s="42">
        <f t="shared" ca="1" si="54"/>
        <v>0.94646012713574135</v>
      </c>
      <c r="D437" s="42">
        <f ca="1">VLOOKUP(C437,'Inputs and Outputs'!B$24:C$33,2,TRUE)</f>
        <v>6</v>
      </c>
      <c r="E437" s="42">
        <f t="shared" ca="1" si="55"/>
        <v>0.44756106066299906</v>
      </c>
      <c r="F437" s="42">
        <f ca="1">ROUND(_xlfn.NORM.INV(E437,'Inputs and Outputs'!C$15,'Inputs and Outputs'!C$16),0)</f>
        <v>100</v>
      </c>
      <c r="G437" s="42">
        <v>103</v>
      </c>
      <c r="H437" s="42">
        <f t="shared" ca="1" si="56"/>
        <v>100</v>
      </c>
      <c r="I437" s="42">
        <f ca="1">IF(H437&gt;'Inputs and Outputs'!C$7,H437-'Inputs and Outputs'!C$7,0)</f>
        <v>0</v>
      </c>
      <c r="J437" s="43">
        <f ca="1">(H437*'Inputs and Outputs'!C$8)-(I437*'Inputs and Outputs'!C$9)</f>
        <v>4000</v>
      </c>
      <c r="M437" s="44">
        <v>436</v>
      </c>
      <c r="N437" s="42" t="s">
        <v>26</v>
      </c>
      <c r="O437" s="42">
        <f t="shared" ca="1" si="57"/>
        <v>0.38683182332882426</v>
      </c>
      <c r="P437" s="42">
        <f ca="1">VLOOKUP(O437,'Inputs and Outputs'!B$24:C$33,2)</f>
        <v>1</v>
      </c>
      <c r="Q437" s="42">
        <f t="shared" ca="1" si="58"/>
        <v>0.41191953814167859</v>
      </c>
      <c r="R437" s="42">
        <f ca="1">ROUND(_xlfn.NORM.INV(Q437,'Inputs and Outputs'!C$17,'Inputs and Outputs'!C$18),0)</f>
        <v>102</v>
      </c>
      <c r="S437" s="42">
        <v>103</v>
      </c>
      <c r="T437" s="42">
        <f t="shared" ca="1" si="59"/>
        <v>102</v>
      </c>
      <c r="U437" s="42">
        <f ca="1">IF(T437&gt;'Inputs and Outputs'!C$7,T437-'Inputs and Outputs'!C$7,0)</f>
        <v>2</v>
      </c>
      <c r="V437" s="43">
        <f ca="1">(T437*'Inputs and Outputs'!C$8)-(U437*'Inputs and Outputs'!C$9)</f>
        <v>4030</v>
      </c>
      <c r="Y437" s="44">
        <v>436</v>
      </c>
      <c r="Z437" s="42" t="s">
        <v>29</v>
      </c>
      <c r="AA437" s="42">
        <f t="shared" ca="1" si="60"/>
        <v>0.44873654933242513</v>
      </c>
      <c r="AB437" s="42">
        <f ca="1">VLOOKUP(AA437,'Inputs and Outputs'!B$24:C$33,2,TRUE)</f>
        <v>2</v>
      </c>
      <c r="AC437" s="42">
        <f t="shared" ca="1" si="61"/>
        <v>0.15027636537545497</v>
      </c>
      <c r="AD437" s="42">
        <f ca="1">ROUND(_xlfn.NORM.INV(AC437,'Inputs and Outputs'!C$19,'Inputs and Outputs'!C$20),0)</f>
        <v>100</v>
      </c>
      <c r="AE437" s="42">
        <v>103</v>
      </c>
      <c r="AF437" s="42">
        <f t="shared" ca="1" si="62"/>
        <v>100</v>
      </c>
      <c r="AG437" s="42">
        <f ca="1">IF(AF437&gt;'Inputs and Outputs'!C$7,AF437-'Inputs and Outputs'!C$7,0)</f>
        <v>0</v>
      </c>
      <c r="AH437" s="43">
        <f ca="1">(AF437*'Inputs and Outputs'!C$8)-(AG437*'Inputs and Outputs'!C$10)</f>
        <v>4000</v>
      </c>
    </row>
    <row r="438" spans="1:34" x14ac:dyDescent="0.35">
      <c r="A438" s="44">
        <v>437</v>
      </c>
      <c r="B438" s="42" t="s">
        <v>24</v>
      </c>
      <c r="C438" s="42">
        <f t="shared" ca="1" si="54"/>
        <v>0.4756407823318346</v>
      </c>
      <c r="D438" s="42">
        <f ca="1">VLOOKUP(C438,'Inputs and Outputs'!B$24:C$33,2,TRUE)</f>
        <v>2</v>
      </c>
      <c r="E438" s="42">
        <f t="shared" ca="1" si="55"/>
        <v>0.74499672044205545</v>
      </c>
      <c r="F438" s="42">
        <f ca="1">ROUND(_xlfn.NORM.INV(E438,'Inputs and Outputs'!C$15,'Inputs and Outputs'!C$16),0)</f>
        <v>105</v>
      </c>
      <c r="G438" s="42">
        <v>103</v>
      </c>
      <c r="H438" s="42">
        <f t="shared" ca="1" si="56"/>
        <v>103</v>
      </c>
      <c r="I438" s="42">
        <f ca="1">IF(H438&gt;'Inputs and Outputs'!C$7,H438-'Inputs and Outputs'!C$7,0)</f>
        <v>3</v>
      </c>
      <c r="J438" s="43">
        <f ca="1">(H438*'Inputs and Outputs'!C$8)-(I438*'Inputs and Outputs'!C$9)</f>
        <v>4045</v>
      </c>
      <c r="M438" s="44">
        <v>437</v>
      </c>
      <c r="N438" s="42" t="s">
        <v>26</v>
      </c>
      <c r="O438" s="42">
        <f t="shared" ca="1" si="57"/>
        <v>0.16913826623045103</v>
      </c>
      <c r="P438" s="42">
        <f ca="1">VLOOKUP(O438,'Inputs and Outputs'!B$24:C$33,2)</f>
        <v>0</v>
      </c>
      <c r="Q438" s="42">
        <f t="shared" ca="1" si="58"/>
        <v>0.79566224741725122</v>
      </c>
      <c r="R438" s="42">
        <f ca="1">ROUND(_xlfn.NORM.INV(Q438,'Inputs and Outputs'!C$17,'Inputs and Outputs'!C$18),0)</f>
        <v>107</v>
      </c>
      <c r="S438" s="42">
        <v>103</v>
      </c>
      <c r="T438" s="42">
        <f t="shared" ca="1" si="59"/>
        <v>103</v>
      </c>
      <c r="U438" s="42">
        <f ca="1">IF(T438&gt;'Inputs and Outputs'!C$7,T438-'Inputs and Outputs'!C$7,0)</f>
        <v>3</v>
      </c>
      <c r="V438" s="43">
        <f ca="1">(T438*'Inputs and Outputs'!C$8)-(U438*'Inputs and Outputs'!C$9)</f>
        <v>4045</v>
      </c>
      <c r="Y438" s="44">
        <v>437</v>
      </c>
      <c r="Z438" s="42" t="s">
        <v>29</v>
      </c>
      <c r="AA438" s="42">
        <f t="shared" ca="1" si="60"/>
        <v>0.34593064605274948</v>
      </c>
      <c r="AB438" s="42">
        <f ca="1">VLOOKUP(AA438,'Inputs and Outputs'!B$24:C$33,2,TRUE)</f>
        <v>1</v>
      </c>
      <c r="AC438" s="42">
        <f t="shared" ca="1" si="61"/>
        <v>9.7249220829732752E-2</v>
      </c>
      <c r="AD438" s="42">
        <f ca="1">ROUND(_xlfn.NORM.INV(AC438,'Inputs and Outputs'!C$19,'Inputs and Outputs'!C$20),0)</f>
        <v>99</v>
      </c>
      <c r="AE438" s="42">
        <v>103</v>
      </c>
      <c r="AF438" s="42">
        <f t="shared" ca="1" si="62"/>
        <v>99</v>
      </c>
      <c r="AG438" s="42">
        <f ca="1">IF(AF438&gt;'Inputs and Outputs'!C$7,AF438-'Inputs and Outputs'!C$7,0)</f>
        <v>0</v>
      </c>
      <c r="AH438" s="43">
        <f ca="1">(AF438*'Inputs and Outputs'!C$8)-(AG438*'Inputs and Outputs'!C$10)</f>
        <v>3960</v>
      </c>
    </row>
    <row r="439" spans="1:34" x14ac:dyDescent="0.35">
      <c r="A439" s="44">
        <v>438</v>
      </c>
      <c r="B439" s="42" t="s">
        <v>24</v>
      </c>
      <c r="C439" s="42">
        <f t="shared" ca="1" si="54"/>
        <v>0.81135396123834624</v>
      </c>
      <c r="D439" s="42">
        <f ca="1">VLOOKUP(C439,'Inputs and Outputs'!B$24:C$33,2,TRUE)</f>
        <v>4</v>
      </c>
      <c r="E439" s="42">
        <f t="shared" ca="1" si="55"/>
        <v>0.51930097486011828</v>
      </c>
      <c r="F439" s="42">
        <f ca="1">ROUND(_xlfn.NORM.INV(E439,'Inputs and Outputs'!C$15,'Inputs and Outputs'!C$16),0)</f>
        <v>101</v>
      </c>
      <c r="G439" s="42">
        <v>103</v>
      </c>
      <c r="H439" s="42">
        <f t="shared" ca="1" si="56"/>
        <v>101</v>
      </c>
      <c r="I439" s="42">
        <f ca="1">IF(H439&gt;'Inputs and Outputs'!C$7,H439-'Inputs and Outputs'!C$7,0)</f>
        <v>1</v>
      </c>
      <c r="J439" s="43">
        <f ca="1">(H439*'Inputs and Outputs'!C$8)-(I439*'Inputs and Outputs'!C$9)</f>
        <v>4015</v>
      </c>
      <c r="M439" s="44">
        <v>438</v>
      </c>
      <c r="N439" s="42" t="s">
        <v>26</v>
      </c>
      <c r="O439" s="42">
        <f t="shared" ca="1" si="57"/>
        <v>0.12579818962912859</v>
      </c>
      <c r="P439" s="42">
        <f ca="1">VLOOKUP(O439,'Inputs and Outputs'!B$24:C$33,2)</f>
        <v>0</v>
      </c>
      <c r="Q439" s="42">
        <f t="shared" ca="1" si="58"/>
        <v>0.71749641901349659</v>
      </c>
      <c r="R439" s="42">
        <f ca="1">ROUND(_xlfn.NORM.INV(Q439,'Inputs and Outputs'!C$17,'Inputs and Outputs'!C$18),0)</f>
        <v>106</v>
      </c>
      <c r="S439" s="42">
        <v>103</v>
      </c>
      <c r="T439" s="42">
        <f t="shared" ca="1" si="59"/>
        <v>103</v>
      </c>
      <c r="U439" s="42">
        <f ca="1">IF(T439&gt;'Inputs and Outputs'!C$7,T439-'Inputs and Outputs'!C$7,0)</f>
        <v>3</v>
      </c>
      <c r="V439" s="43">
        <f ca="1">(T439*'Inputs and Outputs'!C$8)-(U439*'Inputs and Outputs'!C$9)</f>
        <v>4045</v>
      </c>
      <c r="Y439" s="44">
        <v>438</v>
      </c>
      <c r="Z439" s="42" t="s">
        <v>29</v>
      </c>
      <c r="AA439" s="42">
        <f t="shared" ca="1" si="60"/>
        <v>0.94889870376368901</v>
      </c>
      <c r="AB439" s="42">
        <f ca="1">VLOOKUP(AA439,'Inputs and Outputs'!B$24:C$33,2,TRUE)</f>
        <v>6</v>
      </c>
      <c r="AC439" s="42">
        <f t="shared" ca="1" si="61"/>
        <v>0.54098684705122113</v>
      </c>
      <c r="AD439" s="42">
        <f ca="1">ROUND(_xlfn.NORM.INV(AC439,'Inputs and Outputs'!C$19,'Inputs and Outputs'!C$20),0)</f>
        <v>106</v>
      </c>
      <c r="AE439" s="42">
        <v>103</v>
      </c>
      <c r="AF439" s="42">
        <f t="shared" ca="1" si="62"/>
        <v>103</v>
      </c>
      <c r="AG439" s="42">
        <f ca="1">IF(AF439&gt;'Inputs and Outputs'!C$7,AF439-'Inputs and Outputs'!C$7,0)</f>
        <v>3</v>
      </c>
      <c r="AH439" s="43">
        <f ca="1">(AF439*'Inputs and Outputs'!C$8)-(AG439*'Inputs and Outputs'!C$10)</f>
        <v>3520</v>
      </c>
    </row>
    <row r="440" spans="1:34" x14ac:dyDescent="0.35">
      <c r="A440" s="44">
        <v>439</v>
      </c>
      <c r="B440" s="42" t="s">
        <v>24</v>
      </c>
      <c r="C440" s="42">
        <f t="shared" ca="1" si="54"/>
        <v>0.78212804317071161</v>
      </c>
      <c r="D440" s="42">
        <f ca="1">VLOOKUP(C440,'Inputs and Outputs'!B$24:C$33,2,TRUE)</f>
        <v>4</v>
      </c>
      <c r="E440" s="42">
        <f t="shared" ca="1" si="55"/>
        <v>0.9388613080666024</v>
      </c>
      <c r="F440" s="42">
        <f ca="1">ROUND(_xlfn.NORM.INV(E440,'Inputs and Outputs'!C$15,'Inputs and Outputs'!C$16),0)</f>
        <v>110</v>
      </c>
      <c r="G440" s="42">
        <v>103</v>
      </c>
      <c r="H440" s="42">
        <f t="shared" ca="1" si="56"/>
        <v>103</v>
      </c>
      <c r="I440" s="42">
        <f ca="1">IF(H440&gt;'Inputs and Outputs'!C$7,H440-'Inputs and Outputs'!C$7,0)</f>
        <v>3</v>
      </c>
      <c r="J440" s="43">
        <f ca="1">(H440*'Inputs and Outputs'!C$8)-(I440*'Inputs and Outputs'!C$9)</f>
        <v>4045</v>
      </c>
      <c r="M440" s="44">
        <v>439</v>
      </c>
      <c r="N440" s="42" t="s">
        <v>26</v>
      </c>
      <c r="O440" s="42">
        <f t="shared" ca="1" si="57"/>
        <v>0.53243356659970342</v>
      </c>
      <c r="P440" s="42">
        <f ca="1">VLOOKUP(O440,'Inputs and Outputs'!B$24:C$33,2)</f>
        <v>2</v>
      </c>
      <c r="Q440" s="42">
        <f t="shared" ca="1" si="58"/>
        <v>0.88372018777452432</v>
      </c>
      <c r="R440" s="42">
        <f ca="1">ROUND(_xlfn.NORM.INV(Q440,'Inputs and Outputs'!C$17,'Inputs and Outputs'!C$18),0)</f>
        <v>109</v>
      </c>
      <c r="S440" s="42">
        <v>103</v>
      </c>
      <c r="T440" s="42">
        <f t="shared" ca="1" si="59"/>
        <v>103</v>
      </c>
      <c r="U440" s="42">
        <f ca="1">IF(T440&gt;'Inputs and Outputs'!C$7,T440-'Inputs and Outputs'!C$7,0)</f>
        <v>3</v>
      </c>
      <c r="V440" s="43">
        <f ca="1">(T440*'Inputs and Outputs'!C$8)-(U440*'Inputs and Outputs'!C$9)</f>
        <v>4045</v>
      </c>
      <c r="Y440" s="44">
        <v>439</v>
      </c>
      <c r="Z440" s="42" t="s">
        <v>29</v>
      </c>
      <c r="AA440" s="42">
        <f t="shared" ca="1" si="60"/>
        <v>0.88646956651836906</v>
      </c>
      <c r="AB440" s="42">
        <f ca="1">VLOOKUP(AA440,'Inputs and Outputs'!B$24:C$33,2,TRUE)</f>
        <v>5</v>
      </c>
      <c r="AC440" s="42">
        <f t="shared" ca="1" si="61"/>
        <v>0.53102690460716429</v>
      </c>
      <c r="AD440" s="42">
        <f ca="1">ROUND(_xlfn.NORM.INV(AC440,'Inputs and Outputs'!C$19,'Inputs and Outputs'!C$20),0)</f>
        <v>105</v>
      </c>
      <c r="AE440" s="42">
        <v>103</v>
      </c>
      <c r="AF440" s="42">
        <f t="shared" ca="1" si="62"/>
        <v>103</v>
      </c>
      <c r="AG440" s="42">
        <f ca="1">IF(AF440&gt;'Inputs and Outputs'!C$7,AF440-'Inputs and Outputs'!C$7,0)</f>
        <v>3</v>
      </c>
      <c r="AH440" s="43">
        <f ca="1">(AF440*'Inputs and Outputs'!C$8)-(AG440*'Inputs and Outputs'!C$10)</f>
        <v>3520</v>
      </c>
    </row>
    <row r="441" spans="1:34" x14ac:dyDescent="0.35">
      <c r="A441" s="44">
        <v>440</v>
      </c>
      <c r="B441" s="42" t="s">
        <v>24</v>
      </c>
      <c r="C441" s="42">
        <f t="shared" ca="1" si="54"/>
        <v>0.50909427775532612</v>
      </c>
      <c r="D441" s="42">
        <f ca="1">VLOOKUP(C441,'Inputs and Outputs'!B$24:C$33,2,TRUE)</f>
        <v>2</v>
      </c>
      <c r="E441" s="42">
        <f t="shared" ca="1" si="55"/>
        <v>0.78958591450764504</v>
      </c>
      <c r="F441" s="42">
        <f ca="1">ROUND(_xlfn.NORM.INV(E441,'Inputs and Outputs'!C$15,'Inputs and Outputs'!C$16),0)</f>
        <v>106</v>
      </c>
      <c r="G441" s="42">
        <v>103</v>
      </c>
      <c r="H441" s="42">
        <f t="shared" ca="1" si="56"/>
        <v>103</v>
      </c>
      <c r="I441" s="42">
        <f ca="1">IF(H441&gt;'Inputs and Outputs'!C$7,H441-'Inputs and Outputs'!C$7,0)</f>
        <v>3</v>
      </c>
      <c r="J441" s="43">
        <f ca="1">(H441*'Inputs and Outputs'!C$8)-(I441*'Inputs and Outputs'!C$9)</f>
        <v>4045</v>
      </c>
      <c r="M441" s="44">
        <v>440</v>
      </c>
      <c r="N441" s="42" t="s">
        <v>26</v>
      </c>
      <c r="O441" s="42">
        <f t="shared" ca="1" si="57"/>
        <v>0.48344431398885013</v>
      </c>
      <c r="P441" s="42">
        <f ca="1">VLOOKUP(O441,'Inputs and Outputs'!B$24:C$33,2)</f>
        <v>2</v>
      </c>
      <c r="Q441" s="42">
        <f t="shared" ca="1" si="58"/>
        <v>0.75480005073506118</v>
      </c>
      <c r="R441" s="42">
        <f ca="1">ROUND(_xlfn.NORM.INV(Q441,'Inputs and Outputs'!C$17,'Inputs and Outputs'!C$18),0)</f>
        <v>106</v>
      </c>
      <c r="S441" s="42">
        <v>103</v>
      </c>
      <c r="T441" s="42">
        <f t="shared" ca="1" si="59"/>
        <v>103</v>
      </c>
      <c r="U441" s="42">
        <f ca="1">IF(T441&gt;'Inputs and Outputs'!C$7,T441-'Inputs and Outputs'!C$7,0)</f>
        <v>3</v>
      </c>
      <c r="V441" s="43">
        <f ca="1">(T441*'Inputs and Outputs'!C$8)-(U441*'Inputs and Outputs'!C$9)</f>
        <v>4045</v>
      </c>
      <c r="Y441" s="44">
        <v>440</v>
      </c>
      <c r="Z441" s="42" t="s">
        <v>29</v>
      </c>
      <c r="AA441" s="42">
        <f t="shared" ca="1" si="60"/>
        <v>0.50628704222824139</v>
      </c>
      <c r="AB441" s="42">
        <f ca="1">VLOOKUP(AA441,'Inputs and Outputs'!B$24:C$33,2,TRUE)</f>
        <v>2</v>
      </c>
      <c r="AC441" s="42">
        <f t="shared" ca="1" si="61"/>
        <v>0.88184760613824242</v>
      </c>
      <c r="AD441" s="42">
        <f ca="1">ROUND(_xlfn.NORM.INV(AC441,'Inputs and Outputs'!C$19,'Inputs and Outputs'!C$20),0)</f>
        <v>111</v>
      </c>
      <c r="AE441" s="42">
        <v>103</v>
      </c>
      <c r="AF441" s="42">
        <f t="shared" ca="1" si="62"/>
        <v>103</v>
      </c>
      <c r="AG441" s="42">
        <f ca="1">IF(AF441&gt;'Inputs and Outputs'!C$7,AF441-'Inputs and Outputs'!C$7,0)</f>
        <v>3</v>
      </c>
      <c r="AH441" s="43">
        <f ca="1">(AF441*'Inputs and Outputs'!C$8)-(AG441*'Inputs and Outputs'!C$10)</f>
        <v>3520</v>
      </c>
    </row>
    <row r="442" spans="1:34" x14ac:dyDescent="0.35">
      <c r="A442" s="44">
        <v>441</v>
      </c>
      <c r="B442" s="42" t="s">
        <v>24</v>
      </c>
      <c r="C442" s="42">
        <f t="shared" ca="1" si="54"/>
        <v>4.7479881287515902E-2</v>
      </c>
      <c r="D442" s="42">
        <f ca="1">VLOOKUP(C442,'Inputs and Outputs'!B$24:C$33,2,TRUE)</f>
        <v>0</v>
      </c>
      <c r="E442" s="42">
        <f t="shared" ca="1" si="55"/>
        <v>0.66246013291193451</v>
      </c>
      <c r="F442" s="42">
        <f ca="1">ROUND(_xlfn.NORM.INV(E442,'Inputs and Outputs'!C$15,'Inputs and Outputs'!C$16),0)</f>
        <v>104</v>
      </c>
      <c r="G442" s="42">
        <v>103</v>
      </c>
      <c r="H442" s="42">
        <f t="shared" ca="1" si="56"/>
        <v>103</v>
      </c>
      <c r="I442" s="42">
        <f ca="1">IF(H442&gt;'Inputs and Outputs'!C$7,H442-'Inputs and Outputs'!C$7,0)</f>
        <v>3</v>
      </c>
      <c r="J442" s="43">
        <f ca="1">(H442*'Inputs and Outputs'!C$8)-(I442*'Inputs and Outputs'!C$9)</f>
        <v>4045</v>
      </c>
      <c r="M442" s="44">
        <v>441</v>
      </c>
      <c r="N442" s="42" t="s">
        <v>26</v>
      </c>
      <c r="O442" s="42">
        <f t="shared" ca="1" si="57"/>
        <v>0.14974465696085038</v>
      </c>
      <c r="P442" s="42">
        <f ca="1">VLOOKUP(O442,'Inputs and Outputs'!B$24:C$33,2)</f>
        <v>0</v>
      </c>
      <c r="Q442" s="42">
        <f t="shared" ca="1" si="58"/>
        <v>0.76810011939458256</v>
      </c>
      <c r="R442" s="42">
        <f ca="1">ROUND(_xlfn.NORM.INV(Q442,'Inputs and Outputs'!C$17,'Inputs and Outputs'!C$18),0)</f>
        <v>107</v>
      </c>
      <c r="S442" s="42">
        <v>103</v>
      </c>
      <c r="T442" s="42">
        <f t="shared" ca="1" si="59"/>
        <v>103</v>
      </c>
      <c r="U442" s="42">
        <f ca="1">IF(T442&gt;'Inputs and Outputs'!C$7,T442-'Inputs and Outputs'!C$7,0)</f>
        <v>3</v>
      </c>
      <c r="V442" s="43">
        <f ca="1">(T442*'Inputs and Outputs'!C$8)-(U442*'Inputs and Outputs'!C$9)</f>
        <v>4045</v>
      </c>
      <c r="Y442" s="44">
        <v>441</v>
      </c>
      <c r="Z442" s="42" t="s">
        <v>29</v>
      </c>
      <c r="AA442" s="42">
        <f t="shared" ca="1" si="60"/>
        <v>0.36741574364781349</v>
      </c>
      <c r="AB442" s="42">
        <f ca="1">VLOOKUP(AA442,'Inputs and Outputs'!B$24:C$33,2,TRUE)</f>
        <v>1</v>
      </c>
      <c r="AC442" s="42">
        <f t="shared" ca="1" si="61"/>
        <v>0.18043403459510343</v>
      </c>
      <c r="AD442" s="42">
        <f ca="1">ROUND(_xlfn.NORM.INV(AC442,'Inputs and Outputs'!C$19,'Inputs and Outputs'!C$20),0)</f>
        <v>100</v>
      </c>
      <c r="AE442" s="42">
        <v>103</v>
      </c>
      <c r="AF442" s="42">
        <f t="shared" ca="1" si="62"/>
        <v>100</v>
      </c>
      <c r="AG442" s="42">
        <f ca="1">IF(AF442&gt;'Inputs and Outputs'!C$7,AF442-'Inputs and Outputs'!C$7,0)</f>
        <v>0</v>
      </c>
      <c r="AH442" s="43">
        <f ca="1">(AF442*'Inputs and Outputs'!C$8)-(AG442*'Inputs and Outputs'!C$10)</f>
        <v>4000</v>
      </c>
    </row>
    <row r="443" spans="1:34" x14ac:dyDescent="0.35">
      <c r="A443" s="44">
        <v>442</v>
      </c>
      <c r="B443" s="42" t="s">
        <v>24</v>
      </c>
      <c r="C443" s="42">
        <f t="shared" ca="1" si="54"/>
        <v>0.92882335506464153</v>
      </c>
      <c r="D443" s="42">
        <f ca="1">VLOOKUP(C443,'Inputs and Outputs'!B$24:C$33,2,TRUE)</f>
        <v>5</v>
      </c>
      <c r="E443" s="42">
        <f t="shared" ca="1" si="55"/>
        <v>0.24238100246187588</v>
      </c>
      <c r="F443" s="42">
        <f ca="1">ROUND(_xlfn.NORM.INV(E443,'Inputs and Outputs'!C$15,'Inputs and Outputs'!C$16),0)</f>
        <v>97</v>
      </c>
      <c r="G443" s="42">
        <v>103</v>
      </c>
      <c r="H443" s="42">
        <f t="shared" ca="1" si="56"/>
        <v>97</v>
      </c>
      <c r="I443" s="42">
        <f ca="1">IF(H443&gt;'Inputs and Outputs'!C$7,H443-'Inputs and Outputs'!C$7,0)</f>
        <v>0</v>
      </c>
      <c r="J443" s="43">
        <f ca="1">(H443*'Inputs and Outputs'!C$8)-(I443*'Inputs and Outputs'!C$9)</f>
        <v>3880</v>
      </c>
      <c r="M443" s="44">
        <v>442</v>
      </c>
      <c r="N443" s="42" t="s">
        <v>26</v>
      </c>
      <c r="O443" s="42">
        <f t="shared" ca="1" si="57"/>
        <v>0.90769558903530423</v>
      </c>
      <c r="P443" s="42">
        <f ca="1">VLOOKUP(O443,'Inputs and Outputs'!B$24:C$33,2)</f>
        <v>5</v>
      </c>
      <c r="Q443" s="42">
        <f t="shared" ca="1" si="58"/>
        <v>0.37849945583145117</v>
      </c>
      <c r="R443" s="42">
        <f ca="1">ROUND(_xlfn.NORM.INV(Q443,'Inputs and Outputs'!C$17,'Inputs and Outputs'!C$18),0)</f>
        <v>101</v>
      </c>
      <c r="S443" s="42">
        <v>103</v>
      </c>
      <c r="T443" s="42">
        <f t="shared" ca="1" si="59"/>
        <v>101</v>
      </c>
      <c r="U443" s="42">
        <f ca="1">IF(T443&gt;'Inputs and Outputs'!C$7,T443-'Inputs and Outputs'!C$7,0)</f>
        <v>1</v>
      </c>
      <c r="V443" s="43">
        <f ca="1">(T443*'Inputs and Outputs'!C$8)-(U443*'Inputs and Outputs'!C$9)</f>
        <v>4015</v>
      </c>
      <c r="Y443" s="44">
        <v>442</v>
      </c>
      <c r="Z443" s="42" t="s">
        <v>29</v>
      </c>
      <c r="AA443" s="42">
        <f t="shared" ca="1" si="60"/>
        <v>0.54900866349802813</v>
      </c>
      <c r="AB443" s="42">
        <f ca="1">VLOOKUP(AA443,'Inputs and Outputs'!B$24:C$33,2,TRUE)</f>
        <v>2</v>
      </c>
      <c r="AC443" s="42">
        <f t="shared" ca="1" si="61"/>
        <v>0.12737647883596348</v>
      </c>
      <c r="AD443" s="42">
        <f ca="1">ROUND(_xlfn.NORM.INV(AC443,'Inputs and Outputs'!C$19,'Inputs and Outputs'!C$20),0)</f>
        <v>99</v>
      </c>
      <c r="AE443" s="42">
        <v>103</v>
      </c>
      <c r="AF443" s="42">
        <f t="shared" ca="1" si="62"/>
        <v>99</v>
      </c>
      <c r="AG443" s="42">
        <f ca="1">IF(AF443&gt;'Inputs and Outputs'!C$7,AF443-'Inputs and Outputs'!C$7,0)</f>
        <v>0</v>
      </c>
      <c r="AH443" s="43">
        <f ca="1">(AF443*'Inputs and Outputs'!C$8)-(AG443*'Inputs and Outputs'!C$10)</f>
        <v>3960</v>
      </c>
    </row>
    <row r="444" spans="1:34" x14ac:dyDescent="0.35">
      <c r="A444" s="44">
        <v>443</v>
      </c>
      <c r="B444" s="42" t="s">
        <v>24</v>
      </c>
      <c r="C444" s="42">
        <f t="shared" ca="1" si="54"/>
        <v>0.81674024123206435</v>
      </c>
      <c r="D444" s="42">
        <f ca="1">VLOOKUP(C444,'Inputs and Outputs'!B$24:C$33,2,TRUE)</f>
        <v>4</v>
      </c>
      <c r="E444" s="42">
        <f t="shared" ca="1" si="55"/>
        <v>0.86352322894225142</v>
      </c>
      <c r="F444" s="42">
        <f ca="1">ROUND(_xlfn.NORM.INV(E444,'Inputs and Outputs'!C$15,'Inputs and Outputs'!C$16),0)</f>
        <v>108</v>
      </c>
      <c r="G444" s="42">
        <v>103</v>
      </c>
      <c r="H444" s="42">
        <f t="shared" ca="1" si="56"/>
        <v>103</v>
      </c>
      <c r="I444" s="42">
        <f ca="1">IF(H444&gt;'Inputs and Outputs'!C$7,H444-'Inputs and Outputs'!C$7,0)</f>
        <v>3</v>
      </c>
      <c r="J444" s="43">
        <f ca="1">(H444*'Inputs and Outputs'!C$8)-(I444*'Inputs and Outputs'!C$9)</f>
        <v>4045</v>
      </c>
      <c r="M444" s="44">
        <v>443</v>
      </c>
      <c r="N444" s="42" t="s">
        <v>26</v>
      </c>
      <c r="O444" s="42">
        <f t="shared" ca="1" si="57"/>
        <v>0.84937035113048653</v>
      </c>
      <c r="P444" s="42">
        <f ca="1">VLOOKUP(O444,'Inputs and Outputs'!B$24:C$33,2)</f>
        <v>4</v>
      </c>
      <c r="Q444" s="42">
        <f t="shared" ca="1" si="58"/>
        <v>0.44503931153528264</v>
      </c>
      <c r="R444" s="42">
        <f ca="1">ROUND(_xlfn.NORM.INV(Q444,'Inputs and Outputs'!C$17,'Inputs and Outputs'!C$18),0)</f>
        <v>102</v>
      </c>
      <c r="S444" s="42">
        <v>103</v>
      </c>
      <c r="T444" s="42">
        <f t="shared" ca="1" si="59"/>
        <v>102</v>
      </c>
      <c r="U444" s="42">
        <f ca="1">IF(T444&gt;'Inputs and Outputs'!C$7,T444-'Inputs and Outputs'!C$7,0)</f>
        <v>2</v>
      </c>
      <c r="V444" s="43">
        <f ca="1">(T444*'Inputs and Outputs'!C$8)-(U444*'Inputs and Outputs'!C$9)</f>
        <v>4030</v>
      </c>
      <c r="Y444" s="44">
        <v>443</v>
      </c>
      <c r="Z444" s="42" t="s">
        <v>29</v>
      </c>
      <c r="AA444" s="42">
        <f t="shared" ca="1" si="60"/>
        <v>0.51582108083713729</v>
      </c>
      <c r="AB444" s="42">
        <f ca="1">VLOOKUP(AA444,'Inputs and Outputs'!B$24:C$33,2,TRUE)</f>
        <v>2</v>
      </c>
      <c r="AC444" s="42">
        <f t="shared" ca="1" si="61"/>
        <v>0.83785795548621278</v>
      </c>
      <c r="AD444" s="42">
        <f ca="1">ROUND(_xlfn.NORM.INV(AC444,'Inputs and Outputs'!C$19,'Inputs and Outputs'!C$20),0)</f>
        <v>110</v>
      </c>
      <c r="AE444" s="42">
        <v>103</v>
      </c>
      <c r="AF444" s="42">
        <f t="shared" ca="1" si="62"/>
        <v>103</v>
      </c>
      <c r="AG444" s="42">
        <f ca="1">IF(AF444&gt;'Inputs and Outputs'!C$7,AF444-'Inputs and Outputs'!C$7,0)</f>
        <v>3</v>
      </c>
      <c r="AH444" s="43">
        <f ca="1">(AF444*'Inputs and Outputs'!C$8)-(AG444*'Inputs and Outputs'!C$10)</f>
        <v>3520</v>
      </c>
    </row>
    <row r="445" spans="1:34" x14ac:dyDescent="0.35">
      <c r="A445" s="44">
        <v>444</v>
      </c>
      <c r="B445" s="42" t="s">
        <v>24</v>
      </c>
      <c r="C445" s="42">
        <f t="shared" ca="1" si="54"/>
        <v>0.59304367556592652</v>
      </c>
      <c r="D445" s="42">
        <f ca="1">VLOOKUP(C445,'Inputs and Outputs'!B$24:C$33,2,TRUE)</f>
        <v>2</v>
      </c>
      <c r="E445" s="42">
        <f t="shared" ca="1" si="55"/>
        <v>0.51176498916988666</v>
      </c>
      <c r="F445" s="42">
        <f ca="1">ROUND(_xlfn.NORM.INV(E445,'Inputs and Outputs'!C$15,'Inputs and Outputs'!C$16),0)</f>
        <v>101</v>
      </c>
      <c r="G445" s="42">
        <v>103</v>
      </c>
      <c r="H445" s="42">
        <f t="shared" ca="1" si="56"/>
        <v>101</v>
      </c>
      <c r="I445" s="42">
        <f ca="1">IF(H445&gt;'Inputs and Outputs'!C$7,H445-'Inputs and Outputs'!C$7,0)</f>
        <v>1</v>
      </c>
      <c r="J445" s="43">
        <f ca="1">(H445*'Inputs and Outputs'!C$8)-(I445*'Inputs and Outputs'!C$9)</f>
        <v>4015</v>
      </c>
      <c r="M445" s="44">
        <v>444</v>
      </c>
      <c r="N445" s="42" t="s">
        <v>26</v>
      </c>
      <c r="O445" s="42">
        <f t="shared" ca="1" si="57"/>
        <v>0.44800200630749454</v>
      </c>
      <c r="P445" s="42">
        <f ca="1">VLOOKUP(O445,'Inputs and Outputs'!B$24:C$33,2)</f>
        <v>2</v>
      </c>
      <c r="Q445" s="42">
        <f t="shared" ca="1" si="58"/>
        <v>0.77651578277686606</v>
      </c>
      <c r="R445" s="42">
        <f ca="1">ROUND(_xlfn.NORM.INV(Q445,'Inputs and Outputs'!C$17,'Inputs and Outputs'!C$18),0)</f>
        <v>107</v>
      </c>
      <c r="S445" s="42">
        <v>103</v>
      </c>
      <c r="T445" s="42">
        <f t="shared" ca="1" si="59"/>
        <v>103</v>
      </c>
      <c r="U445" s="42">
        <f ca="1">IF(T445&gt;'Inputs and Outputs'!C$7,T445-'Inputs and Outputs'!C$7,0)</f>
        <v>3</v>
      </c>
      <c r="V445" s="43">
        <f ca="1">(T445*'Inputs and Outputs'!C$8)-(U445*'Inputs and Outputs'!C$9)</f>
        <v>4045</v>
      </c>
      <c r="Y445" s="44">
        <v>444</v>
      </c>
      <c r="Z445" s="42" t="s">
        <v>29</v>
      </c>
      <c r="AA445" s="42">
        <f t="shared" ca="1" si="60"/>
        <v>0.39853917259976668</v>
      </c>
      <c r="AB445" s="42">
        <f ca="1">VLOOKUP(AA445,'Inputs and Outputs'!B$24:C$33,2,TRUE)</f>
        <v>2</v>
      </c>
      <c r="AC445" s="42">
        <f t="shared" ca="1" si="61"/>
        <v>0.37667846091769885</v>
      </c>
      <c r="AD445" s="42">
        <f ca="1">ROUND(_xlfn.NORM.INV(AC445,'Inputs and Outputs'!C$19,'Inputs and Outputs'!C$20),0)</f>
        <v>103</v>
      </c>
      <c r="AE445" s="42">
        <v>103</v>
      </c>
      <c r="AF445" s="42">
        <f t="shared" ca="1" si="62"/>
        <v>103</v>
      </c>
      <c r="AG445" s="42">
        <f ca="1">IF(AF445&gt;'Inputs and Outputs'!C$7,AF445-'Inputs and Outputs'!C$7,0)</f>
        <v>3</v>
      </c>
      <c r="AH445" s="43">
        <f ca="1">(AF445*'Inputs and Outputs'!C$8)-(AG445*'Inputs and Outputs'!C$10)</f>
        <v>3520</v>
      </c>
    </row>
    <row r="446" spans="1:34" x14ac:dyDescent="0.35">
      <c r="A446" s="44">
        <v>445</v>
      </c>
      <c r="B446" s="42" t="s">
        <v>24</v>
      </c>
      <c r="C446" s="42">
        <f t="shared" ca="1" si="54"/>
        <v>0.20429261696858692</v>
      </c>
      <c r="D446" s="42">
        <f ca="1">VLOOKUP(C446,'Inputs and Outputs'!B$24:C$33,2,TRUE)</f>
        <v>1</v>
      </c>
      <c r="E446" s="42">
        <f t="shared" ca="1" si="55"/>
        <v>0.54975180359527243</v>
      </c>
      <c r="F446" s="42">
        <f ca="1">ROUND(_xlfn.NORM.INV(E446,'Inputs and Outputs'!C$15,'Inputs and Outputs'!C$16),0)</f>
        <v>102</v>
      </c>
      <c r="G446" s="42">
        <v>103</v>
      </c>
      <c r="H446" s="42">
        <f t="shared" ca="1" si="56"/>
        <v>102</v>
      </c>
      <c r="I446" s="42">
        <f ca="1">IF(H446&gt;'Inputs and Outputs'!C$7,H446-'Inputs and Outputs'!C$7,0)</f>
        <v>2</v>
      </c>
      <c r="J446" s="43">
        <f ca="1">(H446*'Inputs and Outputs'!C$8)-(I446*'Inputs and Outputs'!C$9)</f>
        <v>4030</v>
      </c>
      <c r="M446" s="44">
        <v>445</v>
      </c>
      <c r="N446" s="42" t="s">
        <v>26</v>
      </c>
      <c r="O446" s="42">
        <f t="shared" ca="1" si="57"/>
        <v>0.31478002508102132</v>
      </c>
      <c r="P446" s="42">
        <f ca="1">VLOOKUP(O446,'Inputs and Outputs'!B$24:C$33,2)</f>
        <v>1</v>
      </c>
      <c r="Q446" s="42">
        <f t="shared" ca="1" si="58"/>
        <v>1.6562749991937409E-2</v>
      </c>
      <c r="R446" s="42">
        <f ca="1">ROUND(_xlfn.NORM.INV(Q446,'Inputs and Outputs'!C$17,'Inputs and Outputs'!C$18),0)</f>
        <v>92</v>
      </c>
      <c r="S446" s="42">
        <v>103</v>
      </c>
      <c r="T446" s="42">
        <f t="shared" ca="1" si="59"/>
        <v>92</v>
      </c>
      <c r="U446" s="42">
        <f ca="1">IF(T446&gt;'Inputs and Outputs'!C$7,T446-'Inputs and Outputs'!C$7,0)</f>
        <v>0</v>
      </c>
      <c r="V446" s="43">
        <f ca="1">(T446*'Inputs and Outputs'!C$8)-(U446*'Inputs and Outputs'!C$9)</f>
        <v>3680</v>
      </c>
      <c r="Y446" s="44">
        <v>445</v>
      </c>
      <c r="Z446" s="42" t="s">
        <v>29</v>
      </c>
      <c r="AA446" s="42">
        <f t="shared" ca="1" si="60"/>
        <v>0.3673390656974167</v>
      </c>
      <c r="AB446" s="42">
        <f ca="1">VLOOKUP(AA446,'Inputs and Outputs'!B$24:C$33,2,TRUE)</f>
        <v>1</v>
      </c>
      <c r="AC446" s="42">
        <f t="shared" ca="1" si="61"/>
        <v>0.55458305241588501</v>
      </c>
      <c r="AD446" s="42">
        <f ca="1">ROUND(_xlfn.NORM.INV(AC446,'Inputs and Outputs'!C$19,'Inputs and Outputs'!C$20),0)</f>
        <v>106</v>
      </c>
      <c r="AE446" s="42">
        <v>103</v>
      </c>
      <c r="AF446" s="42">
        <f t="shared" ca="1" si="62"/>
        <v>103</v>
      </c>
      <c r="AG446" s="42">
        <f ca="1">IF(AF446&gt;'Inputs and Outputs'!C$7,AF446-'Inputs and Outputs'!C$7,0)</f>
        <v>3</v>
      </c>
      <c r="AH446" s="43">
        <f ca="1">(AF446*'Inputs and Outputs'!C$8)-(AG446*'Inputs and Outputs'!C$10)</f>
        <v>3520</v>
      </c>
    </row>
    <row r="447" spans="1:34" x14ac:dyDescent="0.35">
      <c r="A447" s="44">
        <v>446</v>
      </c>
      <c r="B447" s="42" t="s">
        <v>24</v>
      </c>
      <c r="C447" s="42">
        <f t="shared" ca="1" si="54"/>
        <v>0.22642552760397339</v>
      </c>
      <c r="D447" s="42">
        <f ca="1">VLOOKUP(C447,'Inputs and Outputs'!B$24:C$33,2,TRUE)</f>
        <v>1</v>
      </c>
      <c r="E447" s="42">
        <f t="shared" ca="1" si="55"/>
        <v>0.10800280641937166</v>
      </c>
      <c r="F447" s="42">
        <f ca="1">ROUND(_xlfn.NORM.INV(E447,'Inputs and Outputs'!C$15,'Inputs and Outputs'!C$16),0)</f>
        <v>94</v>
      </c>
      <c r="G447" s="42">
        <v>103</v>
      </c>
      <c r="H447" s="42">
        <f t="shared" ca="1" si="56"/>
        <v>94</v>
      </c>
      <c r="I447" s="42">
        <f ca="1">IF(H447&gt;'Inputs and Outputs'!C$7,H447-'Inputs and Outputs'!C$7,0)</f>
        <v>0</v>
      </c>
      <c r="J447" s="43">
        <f ca="1">(H447*'Inputs and Outputs'!C$8)-(I447*'Inputs and Outputs'!C$9)</f>
        <v>3760</v>
      </c>
      <c r="M447" s="44">
        <v>446</v>
      </c>
      <c r="N447" s="42" t="s">
        <v>26</v>
      </c>
      <c r="O447" s="42">
        <f t="shared" ca="1" si="57"/>
        <v>0.10721730662205631</v>
      </c>
      <c r="P447" s="42">
        <f ca="1">VLOOKUP(O447,'Inputs and Outputs'!B$24:C$33,2)</f>
        <v>0</v>
      </c>
      <c r="Q447" s="42">
        <f t="shared" ca="1" si="58"/>
        <v>0.33776623008452022</v>
      </c>
      <c r="R447" s="42">
        <f ca="1">ROUND(_xlfn.NORM.INV(Q447,'Inputs and Outputs'!C$17,'Inputs and Outputs'!C$18),0)</f>
        <v>101</v>
      </c>
      <c r="S447" s="42">
        <v>103</v>
      </c>
      <c r="T447" s="42">
        <f t="shared" ca="1" si="59"/>
        <v>101</v>
      </c>
      <c r="U447" s="42">
        <f ca="1">IF(T447&gt;'Inputs and Outputs'!C$7,T447-'Inputs and Outputs'!C$7,0)</f>
        <v>1</v>
      </c>
      <c r="V447" s="43">
        <f ca="1">(T447*'Inputs and Outputs'!C$8)-(U447*'Inputs and Outputs'!C$9)</f>
        <v>4015</v>
      </c>
      <c r="Y447" s="44">
        <v>446</v>
      </c>
      <c r="Z447" s="42" t="s">
        <v>29</v>
      </c>
      <c r="AA447" s="42">
        <f t="shared" ca="1" si="60"/>
        <v>0.30547095570666005</v>
      </c>
      <c r="AB447" s="42">
        <f ca="1">VLOOKUP(AA447,'Inputs and Outputs'!B$24:C$33,2,TRUE)</f>
        <v>1</v>
      </c>
      <c r="AC447" s="42">
        <f t="shared" ca="1" si="61"/>
        <v>0.37370785142532004</v>
      </c>
      <c r="AD447" s="42">
        <f ca="1">ROUND(_xlfn.NORM.INV(AC447,'Inputs and Outputs'!C$19,'Inputs and Outputs'!C$20),0)</f>
        <v>103</v>
      </c>
      <c r="AE447" s="42">
        <v>103</v>
      </c>
      <c r="AF447" s="42">
        <f t="shared" ca="1" si="62"/>
        <v>103</v>
      </c>
      <c r="AG447" s="42">
        <f ca="1">IF(AF447&gt;'Inputs and Outputs'!C$7,AF447-'Inputs and Outputs'!C$7,0)</f>
        <v>3</v>
      </c>
      <c r="AH447" s="43">
        <f ca="1">(AF447*'Inputs and Outputs'!C$8)-(AG447*'Inputs and Outputs'!C$10)</f>
        <v>3520</v>
      </c>
    </row>
    <row r="448" spans="1:34" x14ac:dyDescent="0.35">
      <c r="A448" s="44">
        <v>447</v>
      </c>
      <c r="B448" s="42" t="s">
        <v>24</v>
      </c>
      <c r="C448" s="42">
        <f t="shared" ca="1" si="54"/>
        <v>0.92523966571314298</v>
      </c>
      <c r="D448" s="42">
        <f ca="1">VLOOKUP(C448,'Inputs and Outputs'!B$24:C$33,2,TRUE)</f>
        <v>5</v>
      </c>
      <c r="E448" s="42">
        <f t="shared" ca="1" si="55"/>
        <v>0.2071801532490275</v>
      </c>
      <c r="F448" s="42">
        <f ca="1">ROUND(_xlfn.NORM.INV(E448,'Inputs and Outputs'!C$15,'Inputs and Outputs'!C$16),0)</f>
        <v>96</v>
      </c>
      <c r="G448" s="42">
        <v>103</v>
      </c>
      <c r="H448" s="42">
        <f t="shared" ca="1" si="56"/>
        <v>96</v>
      </c>
      <c r="I448" s="42">
        <f ca="1">IF(H448&gt;'Inputs and Outputs'!C$7,H448-'Inputs and Outputs'!C$7,0)</f>
        <v>0</v>
      </c>
      <c r="J448" s="43">
        <f ca="1">(H448*'Inputs and Outputs'!C$8)-(I448*'Inputs and Outputs'!C$9)</f>
        <v>3840</v>
      </c>
      <c r="M448" s="44">
        <v>447</v>
      </c>
      <c r="N448" s="42" t="s">
        <v>26</v>
      </c>
      <c r="O448" s="42">
        <f t="shared" ca="1" si="57"/>
        <v>0.69463407529199517</v>
      </c>
      <c r="P448" s="42">
        <f ca="1">VLOOKUP(O448,'Inputs and Outputs'!B$24:C$33,2)</f>
        <v>3</v>
      </c>
      <c r="Q448" s="42">
        <f t="shared" ca="1" si="58"/>
        <v>0.98958023390429828</v>
      </c>
      <c r="R448" s="42">
        <f ca="1">ROUND(_xlfn.NORM.INV(Q448,'Inputs and Outputs'!C$17,'Inputs and Outputs'!C$18),0)</f>
        <v>115</v>
      </c>
      <c r="S448" s="42">
        <v>103</v>
      </c>
      <c r="T448" s="42">
        <f t="shared" ca="1" si="59"/>
        <v>103</v>
      </c>
      <c r="U448" s="42">
        <f ca="1">IF(T448&gt;'Inputs and Outputs'!C$7,T448-'Inputs and Outputs'!C$7,0)</f>
        <v>3</v>
      </c>
      <c r="V448" s="43">
        <f ca="1">(T448*'Inputs and Outputs'!C$8)-(U448*'Inputs and Outputs'!C$9)</f>
        <v>4045</v>
      </c>
      <c r="Y448" s="44">
        <v>447</v>
      </c>
      <c r="Z448" s="42" t="s">
        <v>29</v>
      </c>
      <c r="AA448" s="42">
        <f t="shared" ca="1" si="60"/>
        <v>9.2456516671056477E-2</v>
      </c>
      <c r="AB448" s="42">
        <f ca="1">VLOOKUP(AA448,'Inputs and Outputs'!B$24:C$33,2,TRUE)</f>
        <v>0</v>
      </c>
      <c r="AC448" s="42">
        <f t="shared" ca="1" si="61"/>
        <v>0.68903034040121192</v>
      </c>
      <c r="AD448" s="42">
        <f ca="1">ROUND(_xlfn.NORM.INV(AC448,'Inputs and Outputs'!C$19,'Inputs and Outputs'!C$20),0)</f>
        <v>107</v>
      </c>
      <c r="AE448" s="42">
        <v>103</v>
      </c>
      <c r="AF448" s="42">
        <f t="shared" ca="1" si="62"/>
        <v>103</v>
      </c>
      <c r="AG448" s="42">
        <f ca="1">IF(AF448&gt;'Inputs and Outputs'!C$7,AF448-'Inputs and Outputs'!C$7,0)</f>
        <v>3</v>
      </c>
      <c r="AH448" s="43">
        <f ca="1">(AF448*'Inputs and Outputs'!C$8)-(AG448*'Inputs and Outputs'!C$10)</f>
        <v>3520</v>
      </c>
    </row>
    <row r="449" spans="1:34" x14ac:dyDescent="0.35">
      <c r="A449" s="44">
        <v>448</v>
      </c>
      <c r="B449" s="42" t="s">
        <v>24</v>
      </c>
      <c r="C449" s="42">
        <f t="shared" ca="1" si="54"/>
        <v>0.60965398033788842</v>
      </c>
      <c r="D449" s="42">
        <f ca="1">VLOOKUP(C449,'Inputs and Outputs'!B$24:C$33,2,TRUE)</f>
        <v>3</v>
      </c>
      <c r="E449" s="42">
        <f t="shared" ca="1" si="55"/>
        <v>0.55341911679299072</v>
      </c>
      <c r="F449" s="42">
        <f ca="1">ROUND(_xlfn.NORM.INV(E449,'Inputs and Outputs'!C$15,'Inputs and Outputs'!C$16),0)</f>
        <v>102</v>
      </c>
      <c r="G449" s="42">
        <v>103</v>
      </c>
      <c r="H449" s="42">
        <f t="shared" ca="1" si="56"/>
        <v>102</v>
      </c>
      <c r="I449" s="42">
        <f ca="1">IF(H449&gt;'Inputs and Outputs'!C$7,H449-'Inputs and Outputs'!C$7,0)</f>
        <v>2</v>
      </c>
      <c r="J449" s="43">
        <f ca="1">(H449*'Inputs and Outputs'!C$8)-(I449*'Inputs and Outputs'!C$9)</f>
        <v>4030</v>
      </c>
      <c r="M449" s="44">
        <v>448</v>
      </c>
      <c r="N449" s="42" t="s">
        <v>26</v>
      </c>
      <c r="O449" s="42">
        <f t="shared" ca="1" si="57"/>
        <v>0.85570111135770555</v>
      </c>
      <c r="P449" s="42">
        <f ca="1">VLOOKUP(O449,'Inputs and Outputs'!B$24:C$33,2)</f>
        <v>4</v>
      </c>
      <c r="Q449" s="42">
        <f t="shared" ca="1" si="58"/>
        <v>0.87193022794499941</v>
      </c>
      <c r="R449" s="42">
        <f ca="1">ROUND(_xlfn.NORM.INV(Q449,'Inputs and Outputs'!C$17,'Inputs and Outputs'!C$18),0)</f>
        <v>109</v>
      </c>
      <c r="S449" s="42">
        <v>103</v>
      </c>
      <c r="T449" s="42">
        <f t="shared" ca="1" si="59"/>
        <v>103</v>
      </c>
      <c r="U449" s="42">
        <f ca="1">IF(T449&gt;'Inputs and Outputs'!C$7,T449-'Inputs and Outputs'!C$7,0)</f>
        <v>3</v>
      </c>
      <c r="V449" s="43">
        <f ca="1">(T449*'Inputs and Outputs'!C$8)-(U449*'Inputs and Outputs'!C$9)</f>
        <v>4045</v>
      </c>
      <c r="Y449" s="44">
        <v>448</v>
      </c>
      <c r="Z449" s="42" t="s">
        <v>29</v>
      </c>
      <c r="AA449" s="42">
        <f t="shared" ca="1" si="60"/>
        <v>9.7890160586878716E-2</v>
      </c>
      <c r="AB449" s="42">
        <f ca="1">VLOOKUP(AA449,'Inputs and Outputs'!B$24:C$33,2,TRUE)</f>
        <v>0</v>
      </c>
      <c r="AC449" s="42">
        <f t="shared" ca="1" si="61"/>
        <v>0.58112893488679063</v>
      </c>
      <c r="AD449" s="42">
        <f ca="1">ROUND(_xlfn.NORM.INV(AC449,'Inputs and Outputs'!C$19,'Inputs and Outputs'!C$20),0)</f>
        <v>106</v>
      </c>
      <c r="AE449" s="42">
        <v>103</v>
      </c>
      <c r="AF449" s="42">
        <f t="shared" ca="1" si="62"/>
        <v>103</v>
      </c>
      <c r="AG449" s="42">
        <f ca="1">IF(AF449&gt;'Inputs and Outputs'!C$7,AF449-'Inputs and Outputs'!C$7,0)</f>
        <v>3</v>
      </c>
      <c r="AH449" s="43">
        <f ca="1">(AF449*'Inputs and Outputs'!C$8)-(AG449*'Inputs and Outputs'!C$10)</f>
        <v>3520</v>
      </c>
    </row>
    <row r="450" spans="1:34" x14ac:dyDescent="0.35">
      <c r="A450" s="44">
        <v>449</v>
      </c>
      <c r="B450" s="42" t="s">
        <v>24</v>
      </c>
      <c r="C450" s="42">
        <f t="shared" ca="1" si="54"/>
        <v>0.28296911462283936</v>
      </c>
      <c r="D450" s="42">
        <f ca="1">VLOOKUP(C450,'Inputs and Outputs'!B$24:C$33,2,TRUE)</f>
        <v>1</v>
      </c>
      <c r="E450" s="42">
        <f t="shared" ca="1" si="55"/>
        <v>0.98421400428501704</v>
      </c>
      <c r="F450" s="42">
        <f ca="1">ROUND(_xlfn.NORM.INV(E450,'Inputs and Outputs'!C$15,'Inputs and Outputs'!C$16),0)</f>
        <v>114</v>
      </c>
      <c r="G450" s="42">
        <v>103</v>
      </c>
      <c r="H450" s="42">
        <f t="shared" ca="1" si="56"/>
        <v>103</v>
      </c>
      <c r="I450" s="42">
        <f ca="1">IF(H450&gt;'Inputs and Outputs'!C$7,H450-'Inputs and Outputs'!C$7,0)</f>
        <v>3</v>
      </c>
      <c r="J450" s="43">
        <f ca="1">(H450*'Inputs and Outputs'!C$8)-(I450*'Inputs and Outputs'!C$9)</f>
        <v>4045</v>
      </c>
      <c r="M450" s="44">
        <v>449</v>
      </c>
      <c r="N450" s="42" t="s">
        <v>26</v>
      </c>
      <c r="O450" s="42">
        <f t="shared" ca="1" si="57"/>
        <v>0.12836815224901865</v>
      </c>
      <c r="P450" s="42">
        <f ca="1">VLOOKUP(O450,'Inputs and Outputs'!B$24:C$33,2)</f>
        <v>0</v>
      </c>
      <c r="Q450" s="42">
        <f t="shared" ca="1" si="58"/>
        <v>0.733477356039823</v>
      </c>
      <c r="R450" s="42">
        <f ca="1">ROUND(_xlfn.NORM.INV(Q450,'Inputs and Outputs'!C$17,'Inputs and Outputs'!C$18),0)</f>
        <v>106</v>
      </c>
      <c r="S450" s="42">
        <v>103</v>
      </c>
      <c r="T450" s="42">
        <f t="shared" ca="1" si="59"/>
        <v>103</v>
      </c>
      <c r="U450" s="42">
        <f ca="1">IF(T450&gt;'Inputs and Outputs'!C$7,T450-'Inputs and Outputs'!C$7,0)</f>
        <v>3</v>
      </c>
      <c r="V450" s="43">
        <f ca="1">(T450*'Inputs and Outputs'!C$8)-(U450*'Inputs and Outputs'!C$9)</f>
        <v>4045</v>
      </c>
      <c r="Y450" s="44">
        <v>449</v>
      </c>
      <c r="Z450" s="42" t="s">
        <v>29</v>
      </c>
      <c r="AA450" s="42">
        <f t="shared" ca="1" si="60"/>
        <v>0.52277519023899155</v>
      </c>
      <c r="AB450" s="42">
        <f ca="1">VLOOKUP(AA450,'Inputs and Outputs'!B$24:C$33,2,TRUE)</f>
        <v>2</v>
      </c>
      <c r="AC450" s="42">
        <f t="shared" ca="1" si="61"/>
        <v>8.3101016038203857E-2</v>
      </c>
      <c r="AD450" s="42">
        <f ca="1">ROUND(_xlfn.NORM.INV(AC450,'Inputs and Outputs'!C$19,'Inputs and Outputs'!C$20),0)</f>
        <v>98</v>
      </c>
      <c r="AE450" s="42">
        <v>103</v>
      </c>
      <c r="AF450" s="42">
        <f t="shared" ca="1" si="62"/>
        <v>98</v>
      </c>
      <c r="AG450" s="42">
        <f ca="1">IF(AF450&gt;'Inputs and Outputs'!C$7,AF450-'Inputs and Outputs'!C$7,0)</f>
        <v>0</v>
      </c>
      <c r="AH450" s="43">
        <f ca="1">(AF450*'Inputs and Outputs'!C$8)-(AG450*'Inputs and Outputs'!C$10)</f>
        <v>3920</v>
      </c>
    </row>
    <row r="451" spans="1:34" x14ac:dyDescent="0.35">
      <c r="A451" s="44">
        <v>450</v>
      </c>
      <c r="B451" s="42" t="s">
        <v>24</v>
      </c>
      <c r="C451" s="42">
        <f t="shared" ref="C451:C501" ca="1" si="63">RAND()</f>
        <v>0.17748673615849808</v>
      </c>
      <c r="D451" s="42">
        <f ca="1">VLOOKUP(C451,'Inputs and Outputs'!B$24:C$33,2,TRUE)</f>
        <v>1</v>
      </c>
      <c r="E451" s="42">
        <f t="shared" ref="E451:E501" ca="1" si="64">RAND()</f>
        <v>9.0605260869738857E-2</v>
      </c>
      <c r="F451" s="42">
        <f ca="1">ROUND(_xlfn.NORM.INV(E451,'Inputs and Outputs'!C$15,'Inputs and Outputs'!C$16),0)</f>
        <v>93</v>
      </c>
      <c r="G451" s="42">
        <v>103</v>
      </c>
      <c r="H451" s="42">
        <f t="shared" ref="H451:H501" ca="1" si="65">MIN(F451,G451)</f>
        <v>93</v>
      </c>
      <c r="I451" s="42">
        <f ca="1">IF(H451&gt;'Inputs and Outputs'!C$7,H451-'Inputs and Outputs'!C$7,0)</f>
        <v>0</v>
      </c>
      <c r="J451" s="43">
        <f ca="1">(H451*'Inputs and Outputs'!C$8)-(I451*'Inputs and Outputs'!C$9)</f>
        <v>3720</v>
      </c>
      <c r="M451" s="44">
        <v>450</v>
      </c>
      <c r="N451" s="42" t="s">
        <v>26</v>
      </c>
      <c r="O451" s="42">
        <f t="shared" ref="O451:O501" ca="1" si="66">RAND()</f>
        <v>5.1750823571840243E-2</v>
      </c>
      <c r="P451" s="42">
        <f ca="1">VLOOKUP(O451,'Inputs and Outputs'!B$24:C$33,2)</f>
        <v>0</v>
      </c>
      <c r="Q451" s="42">
        <f t="shared" ref="Q451:Q501" ca="1" si="67">RAND()</f>
        <v>0.14081414118877156</v>
      </c>
      <c r="R451" s="42">
        <f ca="1">ROUND(_xlfn.NORM.INV(Q451,'Inputs and Outputs'!C$17,'Inputs and Outputs'!C$18),0)</f>
        <v>98</v>
      </c>
      <c r="S451" s="42">
        <v>103</v>
      </c>
      <c r="T451" s="42">
        <f t="shared" ref="T451:T501" ca="1" si="68">MIN(R451,S451)</f>
        <v>98</v>
      </c>
      <c r="U451" s="42">
        <f ca="1">IF(T451&gt;'Inputs and Outputs'!C$7,T451-'Inputs and Outputs'!C$7,0)</f>
        <v>0</v>
      </c>
      <c r="V451" s="43">
        <f ca="1">(T451*'Inputs and Outputs'!C$8)-(U451*'Inputs and Outputs'!C$9)</f>
        <v>3920</v>
      </c>
      <c r="Y451" s="44">
        <v>450</v>
      </c>
      <c r="Z451" s="42" t="s">
        <v>29</v>
      </c>
      <c r="AA451" s="42">
        <f t="shared" ref="AA451:AA501" ca="1" si="69">RAND()</f>
        <v>0.21622259230173946</v>
      </c>
      <c r="AB451" s="42">
        <f ca="1">VLOOKUP(AA451,'Inputs and Outputs'!B$24:C$33,2,TRUE)</f>
        <v>1</v>
      </c>
      <c r="AC451" s="42">
        <f t="shared" ref="AC451:AC501" ca="1" si="70">RAND()</f>
        <v>0.79127975886939161</v>
      </c>
      <c r="AD451" s="42">
        <f ca="1">ROUND(_xlfn.NORM.INV(AC451,'Inputs and Outputs'!C$19,'Inputs and Outputs'!C$20),0)</f>
        <v>109</v>
      </c>
      <c r="AE451" s="42">
        <v>103</v>
      </c>
      <c r="AF451" s="42">
        <f t="shared" ref="AF451:AF501" ca="1" si="71">MIN(AD451,AE451)</f>
        <v>103</v>
      </c>
      <c r="AG451" s="42">
        <f ca="1">IF(AF451&gt;'Inputs and Outputs'!C$7,AF451-'Inputs and Outputs'!C$7,0)</f>
        <v>3</v>
      </c>
      <c r="AH451" s="43">
        <f ca="1">(AF451*'Inputs and Outputs'!C$8)-(AG451*'Inputs and Outputs'!C$10)</f>
        <v>3520</v>
      </c>
    </row>
    <row r="452" spans="1:34" x14ac:dyDescent="0.35">
      <c r="A452" s="44">
        <v>451</v>
      </c>
      <c r="B452" s="42" t="s">
        <v>24</v>
      </c>
      <c r="C452" s="42">
        <f t="shared" ca="1" si="63"/>
        <v>0.45904782177411452</v>
      </c>
      <c r="D452" s="42">
        <f ca="1">VLOOKUP(C452,'Inputs and Outputs'!B$24:C$33,2,TRUE)</f>
        <v>2</v>
      </c>
      <c r="E452" s="42">
        <f t="shared" ca="1" si="64"/>
        <v>0.14144960526797579</v>
      </c>
      <c r="F452" s="42">
        <f ca="1">ROUND(_xlfn.NORM.INV(E452,'Inputs and Outputs'!C$15,'Inputs and Outputs'!C$16),0)</f>
        <v>95</v>
      </c>
      <c r="G452" s="42">
        <v>103</v>
      </c>
      <c r="H452" s="42">
        <f t="shared" ca="1" si="65"/>
        <v>95</v>
      </c>
      <c r="I452" s="42">
        <f ca="1">IF(H452&gt;'Inputs and Outputs'!C$7,H452-'Inputs and Outputs'!C$7,0)</f>
        <v>0</v>
      </c>
      <c r="J452" s="43">
        <f ca="1">(H452*'Inputs and Outputs'!C$8)-(I452*'Inputs and Outputs'!C$9)</f>
        <v>3800</v>
      </c>
      <c r="M452" s="44">
        <v>451</v>
      </c>
      <c r="N452" s="42" t="s">
        <v>26</v>
      </c>
      <c r="O452" s="42">
        <f t="shared" ca="1" si="66"/>
        <v>7.8594445486510733E-2</v>
      </c>
      <c r="P452" s="42">
        <f ca="1">VLOOKUP(O452,'Inputs and Outputs'!B$24:C$33,2)</f>
        <v>0</v>
      </c>
      <c r="Q452" s="42">
        <f t="shared" ca="1" si="67"/>
        <v>0.97627841690043038</v>
      </c>
      <c r="R452" s="42">
        <f ca="1">ROUND(_xlfn.NORM.INV(Q452,'Inputs and Outputs'!C$17,'Inputs and Outputs'!C$18),0)</f>
        <v>113</v>
      </c>
      <c r="S452" s="42">
        <v>103</v>
      </c>
      <c r="T452" s="42">
        <f t="shared" ca="1" si="68"/>
        <v>103</v>
      </c>
      <c r="U452" s="42">
        <f ca="1">IF(T452&gt;'Inputs and Outputs'!C$7,T452-'Inputs and Outputs'!C$7,0)</f>
        <v>3</v>
      </c>
      <c r="V452" s="43">
        <f ca="1">(T452*'Inputs and Outputs'!C$8)-(U452*'Inputs and Outputs'!C$9)</f>
        <v>4045</v>
      </c>
      <c r="Y452" s="44">
        <v>451</v>
      </c>
      <c r="Z452" s="42" t="s">
        <v>29</v>
      </c>
      <c r="AA452" s="42">
        <f t="shared" ca="1" si="69"/>
        <v>0.95656114493930133</v>
      </c>
      <c r="AB452" s="42">
        <f ca="1">VLOOKUP(AA452,'Inputs and Outputs'!B$24:C$33,2,TRUE)</f>
        <v>6</v>
      </c>
      <c r="AC452" s="42">
        <f t="shared" ca="1" si="70"/>
        <v>6.3864621361659046E-2</v>
      </c>
      <c r="AD452" s="42">
        <f ca="1">ROUND(_xlfn.NORM.INV(AC452,'Inputs and Outputs'!C$19,'Inputs and Outputs'!C$20),0)</f>
        <v>97</v>
      </c>
      <c r="AE452" s="42">
        <v>103</v>
      </c>
      <c r="AF452" s="42">
        <f t="shared" ca="1" si="71"/>
        <v>97</v>
      </c>
      <c r="AG452" s="42">
        <f ca="1">IF(AF452&gt;'Inputs and Outputs'!C$7,AF452-'Inputs and Outputs'!C$7,0)</f>
        <v>0</v>
      </c>
      <c r="AH452" s="43">
        <f ca="1">(AF452*'Inputs and Outputs'!C$8)-(AG452*'Inputs and Outputs'!C$10)</f>
        <v>3880</v>
      </c>
    </row>
    <row r="453" spans="1:34" x14ac:dyDescent="0.35">
      <c r="A453" s="44">
        <v>452</v>
      </c>
      <c r="B453" s="42" t="s">
        <v>24</v>
      </c>
      <c r="C453" s="42">
        <f t="shared" ca="1" si="63"/>
        <v>0.72642713432707395</v>
      </c>
      <c r="D453" s="42">
        <f ca="1">VLOOKUP(C453,'Inputs and Outputs'!B$24:C$33,2,TRUE)</f>
        <v>3</v>
      </c>
      <c r="E453" s="42">
        <f t="shared" ca="1" si="64"/>
        <v>0.45817778716549207</v>
      </c>
      <c r="F453" s="42">
        <f ca="1">ROUND(_xlfn.NORM.INV(E453,'Inputs and Outputs'!C$15,'Inputs and Outputs'!C$16),0)</f>
        <v>100</v>
      </c>
      <c r="G453" s="42">
        <v>103</v>
      </c>
      <c r="H453" s="42">
        <f t="shared" ca="1" si="65"/>
        <v>100</v>
      </c>
      <c r="I453" s="42">
        <f ca="1">IF(H453&gt;'Inputs and Outputs'!C$7,H453-'Inputs and Outputs'!C$7,0)</f>
        <v>0</v>
      </c>
      <c r="J453" s="43">
        <f ca="1">(H453*'Inputs and Outputs'!C$8)-(I453*'Inputs and Outputs'!C$9)</f>
        <v>4000</v>
      </c>
      <c r="M453" s="44">
        <v>452</v>
      </c>
      <c r="N453" s="42" t="s">
        <v>26</v>
      </c>
      <c r="O453" s="42">
        <f t="shared" ca="1" si="66"/>
        <v>0.51574980796066816</v>
      </c>
      <c r="P453" s="42">
        <f ca="1">VLOOKUP(O453,'Inputs and Outputs'!B$24:C$33,2)</f>
        <v>2</v>
      </c>
      <c r="Q453" s="42">
        <f t="shared" ca="1" si="67"/>
        <v>0.49385243758880815</v>
      </c>
      <c r="R453" s="42">
        <f ca="1">ROUND(_xlfn.NORM.INV(Q453,'Inputs and Outputs'!C$17,'Inputs and Outputs'!C$18),0)</f>
        <v>103</v>
      </c>
      <c r="S453" s="42">
        <v>103</v>
      </c>
      <c r="T453" s="42">
        <f t="shared" ca="1" si="68"/>
        <v>103</v>
      </c>
      <c r="U453" s="42">
        <f ca="1">IF(T453&gt;'Inputs and Outputs'!C$7,T453-'Inputs and Outputs'!C$7,0)</f>
        <v>3</v>
      </c>
      <c r="V453" s="43">
        <f ca="1">(T453*'Inputs and Outputs'!C$8)-(U453*'Inputs and Outputs'!C$9)</f>
        <v>4045</v>
      </c>
      <c r="Y453" s="44">
        <v>452</v>
      </c>
      <c r="Z453" s="42" t="s">
        <v>29</v>
      </c>
      <c r="AA453" s="42">
        <f t="shared" ca="1" si="69"/>
        <v>3.8873447027367392E-2</v>
      </c>
      <c r="AB453" s="42">
        <f ca="1">VLOOKUP(AA453,'Inputs and Outputs'!B$24:C$33,2,TRUE)</f>
        <v>0</v>
      </c>
      <c r="AC453" s="42">
        <f t="shared" ca="1" si="70"/>
        <v>0.13129536157115196</v>
      </c>
      <c r="AD453" s="42">
        <f ca="1">ROUND(_xlfn.NORM.INV(AC453,'Inputs and Outputs'!C$19,'Inputs and Outputs'!C$20),0)</f>
        <v>99</v>
      </c>
      <c r="AE453" s="42">
        <v>103</v>
      </c>
      <c r="AF453" s="42">
        <f t="shared" ca="1" si="71"/>
        <v>99</v>
      </c>
      <c r="AG453" s="42">
        <f ca="1">IF(AF453&gt;'Inputs and Outputs'!C$7,AF453-'Inputs and Outputs'!C$7,0)</f>
        <v>0</v>
      </c>
      <c r="AH453" s="43">
        <f ca="1">(AF453*'Inputs and Outputs'!C$8)-(AG453*'Inputs and Outputs'!C$10)</f>
        <v>3960</v>
      </c>
    </row>
    <row r="454" spans="1:34" x14ac:dyDescent="0.35">
      <c r="A454" s="44">
        <v>453</v>
      </c>
      <c r="B454" s="42" t="s">
        <v>24</v>
      </c>
      <c r="C454" s="42">
        <f t="shared" ca="1" si="63"/>
        <v>0.40603717313674326</v>
      </c>
      <c r="D454" s="42">
        <f ca="1">VLOOKUP(C454,'Inputs and Outputs'!B$24:C$33,2,TRUE)</f>
        <v>2</v>
      </c>
      <c r="E454" s="42">
        <f t="shared" ca="1" si="64"/>
        <v>0.47567937268555738</v>
      </c>
      <c r="F454" s="42">
        <f ca="1">ROUND(_xlfn.NORM.INV(E454,'Inputs and Outputs'!C$15,'Inputs and Outputs'!C$16),0)</f>
        <v>101</v>
      </c>
      <c r="G454" s="42">
        <v>103</v>
      </c>
      <c r="H454" s="42">
        <f t="shared" ca="1" si="65"/>
        <v>101</v>
      </c>
      <c r="I454" s="42">
        <f ca="1">IF(H454&gt;'Inputs and Outputs'!C$7,H454-'Inputs and Outputs'!C$7,0)</f>
        <v>1</v>
      </c>
      <c r="J454" s="43">
        <f ca="1">(H454*'Inputs and Outputs'!C$8)-(I454*'Inputs and Outputs'!C$9)</f>
        <v>4015</v>
      </c>
      <c r="M454" s="44">
        <v>453</v>
      </c>
      <c r="N454" s="42" t="s">
        <v>26</v>
      </c>
      <c r="O454" s="42">
        <f t="shared" ca="1" si="66"/>
        <v>0.96605823168099303</v>
      </c>
      <c r="P454" s="42">
        <f ca="1">VLOOKUP(O454,'Inputs and Outputs'!B$24:C$33,2)</f>
        <v>6</v>
      </c>
      <c r="Q454" s="42">
        <f t="shared" ca="1" si="67"/>
        <v>0.59801977676720619</v>
      </c>
      <c r="R454" s="42">
        <f ca="1">ROUND(_xlfn.NORM.INV(Q454,'Inputs and Outputs'!C$17,'Inputs and Outputs'!C$18),0)</f>
        <v>104</v>
      </c>
      <c r="S454" s="42">
        <v>103</v>
      </c>
      <c r="T454" s="42">
        <f t="shared" ca="1" si="68"/>
        <v>103</v>
      </c>
      <c r="U454" s="42">
        <f ca="1">IF(T454&gt;'Inputs and Outputs'!C$7,T454-'Inputs and Outputs'!C$7,0)</f>
        <v>3</v>
      </c>
      <c r="V454" s="43">
        <f ca="1">(T454*'Inputs and Outputs'!C$8)-(U454*'Inputs and Outputs'!C$9)</f>
        <v>4045</v>
      </c>
      <c r="Y454" s="44">
        <v>453</v>
      </c>
      <c r="Z454" s="42" t="s">
        <v>29</v>
      </c>
      <c r="AA454" s="42">
        <f t="shared" ca="1" si="69"/>
        <v>0.32760175840454864</v>
      </c>
      <c r="AB454" s="42">
        <f ca="1">VLOOKUP(AA454,'Inputs and Outputs'!B$24:C$33,2,TRUE)</f>
        <v>1</v>
      </c>
      <c r="AC454" s="42">
        <f t="shared" ca="1" si="70"/>
        <v>0.95701954908512032</v>
      </c>
      <c r="AD454" s="42">
        <f ca="1">ROUND(_xlfn.NORM.INV(AC454,'Inputs and Outputs'!C$19,'Inputs and Outputs'!C$20),0)</f>
        <v>114</v>
      </c>
      <c r="AE454" s="42">
        <v>103</v>
      </c>
      <c r="AF454" s="42">
        <f t="shared" ca="1" si="71"/>
        <v>103</v>
      </c>
      <c r="AG454" s="42">
        <f ca="1">IF(AF454&gt;'Inputs and Outputs'!C$7,AF454-'Inputs and Outputs'!C$7,0)</f>
        <v>3</v>
      </c>
      <c r="AH454" s="43">
        <f ca="1">(AF454*'Inputs and Outputs'!C$8)-(AG454*'Inputs and Outputs'!C$10)</f>
        <v>3520</v>
      </c>
    </row>
    <row r="455" spans="1:34" x14ac:dyDescent="0.35">
      <c r="A455" s="44">
        <v>454</v>
      </c>
      <c r="B455" s="42" t="s">
        <v>24</v>
      </c>
      <c r="C455" s="42">
        <f t="shared" ca="1" si="63"/>
        <v>0.53375153437537881</v>
      </c>
      <c r="D455" s="42">
        <f ca="1">VLOOKUP(C455,'Inputs and Outputs'!B$24:C$33,2,TRUE)</f>
        <v>2</v>
      </c>
      <c r="E455" s="42">
        <f t="shared" ca="1" si="64"/>
        <v>0.10866417585485666</v>
      </c>
      <c r="F455" s="42">
        <f ca="1">ROUND(_xlfn.NORM.INV(E455,'Inputs and Outputs'!C$15,'Inputs and Outputs'!C$16),0)</f>
        <v>94</v>
      </c>
      <c r="G455" s="42">
        <v>103</v>
      </c>
      <c r="H455" s="42">
        <f t="shared" ca="1" si="65"/>
        <v>94</v>
      </c>
      <c r="I455" s="42">
        <f ca="1">IF(H455&gt;'Inputs and Outputs'!C$7,H455-'Inputs and Outputs'!C$7,0)</f>
        <v>0</v>
      </c>
      <c r="J455" s="43">
        <f ca="1">(H455*'Inputs and Outputs'!C$8)-(I455*'Inputs and Outputs'!C$9)</f>
        <v>3760</v>
      </c>
      <c r="M455" s="44">
        <v>454</v>
      </c>
      <c r="N455" s="42" t="s">
        <v>26</v>
      </c>
      <c r="O455" s="42">
        <f t="shared" ca="1" si="66"/>
        <v>0.10401770640757091</v>
      </c>
      <c r="P455" s="42">
        <f ca="1">VLOOKUP(O455,'Inputs and Outputs'!B$24:C$33,2)</f>
        <v>0</v>
      </c>
      <c r="Q455" s="42">
        <f t="shared" ca="1" si="67"/>
        <v>0.30368705821561048</v>
      </c>
      <c r="R455" s="42">
        <f ca="1">ROUND(_xlfn.NORM.INV(Q455,'Inputs and Outputs'!C$17,'Inputs and Outputs'!C$18),0)</f>
        <v>100</v>
      </c>
      <c r="S455" s="42">
        <v>103</v>
      </c>
      <c r="T455" s="42">
        <f t="shared" ca="1" si="68"/>
        <v>100</v>
      </c>
      <c r="U455" s="42">
        <f ca="1">IF(T455&gt;'Inputs and Outputs'!C$7,T455-'Inputs and Outputs'!C$7,0)</f>
        <v>0</v>
      </c>
      <c r="V455" s="43">
        <f ca="1">(T455*'Inputs and Outputs'!C$8)-(U455*'Inputs and Outputs'!C$9)</f>
        <v>4000</v>
      </c>
      <c r="Y455" s="44">
        <v>454</v>
      </c>
      <c r="Z455" s="42" t="s">
        <v>29</v>
      </c>
      <c r="AA455" s="42">
        <f t="shared" ca="1" si="69"/>
        <v>0.40958065884570238</v>
      </c>
      <c r="AB455" s="42">
        <f ca="1">VLOOKUP(AA455,'Inputs and Outputs'!B$24:C$33,2,TRUE)</f>
        <v>2</v>
      </c>
      <c r="AC455" s="42">
        <f t="shared" ca="1" si="70"/>
        <v>0.89128096369833387</v>
      </c>
      <c r="AD455" s="42">
        <f ca="1">ROUND(_xlfn.NORM.INV(AC455,'Inputs and Outputs'!C$19,'Inputs and Outputs'!C$20),0)</f>
        <v>111</v>
      </c>
      <c r="AE455" s="42">
        <v>103</v>
      </c>
      <c r="AF455" s="42">
        <f t="shared" ca="1" si="71"/>
        <v>103</v>
      </c>
      <c r="AG455" s="42">
        <f ca="1">IF(AF455&gt;'Inputs and Outputs'!C$7,AF455-'Inputs and Outputs'!C$7,0)</f>
        <v>3</v>
      </c>
      <c r="AH455" s="43">
        <f ca="1">(AF455*'Inputs and Outputs'!C$8)-(AG455*'Inputs and Outputs'!C$10)</f>
        <v>3520</v>
      </c>
    </row>
    <row r="456" spans="1:34" x14ac:dyDescent="0.35">
      <c r="A456" s="44">
        <v>455</v>
      </c>
      <c r="B456" s="42" t="s">
        <v>24</v>
      </c>
      <c r="C456" s="42">
        <f t="shared" ca="1" si="63"/>
        <v>0.89542794683628746</v>
      </c>
      <c r="D456" s="42">
        <f ca="1">VLOOKUP(C456,'Inputs and Outputs'!B$24:C$33,2,TRUE)</f>
        <v>5</v>
      </c>
      <c r="E456" s="42">
        <f t="shared" ca="1" si="64"/>
        <v>0.70471199354565595</v>
      </c>
      <c r="F456" s="42">
        <f ca="1">ROUND(_xlfn.NORM.INV(E456,'Inputs and Outputs'!C$15,'Inputs and Outputs'!C$16),0)</f>
        <v>104</v>
      </c>
      <c r="G456" s="42">
        <v>103</v>
      </c>
      <c r="H456" s="42">
        <f t="shared" ca="1" si="65"/>
        <v>103</v>
      </c>
      <c r="I456" s="42">
        <f ca="1">IF(H456&gt;'Inputs and Outputs'!C$7,H456-'Inputs and Outputs'!C$7,0)</f>
        <v>3</v>
      </c>
      <c r="J456" s="43">
        <f ca="1">(H456*'Inputs and Outputs'!C$8)-(I456*'Inputs and Outputs'!C$9)</f>
        <v>4045</v>
      </c>
      <c r="M456" s="44">
        <v>455</v>
      </c>
      <c r="N456" s="42" t="s">
        <v>26</v>
      </c>
      <c r="O456" s="42">
        <f t="shared" ca="1" si="66"/>
        <v>0.25962054598338791</v>
      </c>
      <c r="P456" s="42">
        <f ca="1">VLOOKUP(O456,'Inputs and Outputs'!B$24:C$33,2)</f>
        <v>1</v>
      </c>
      <c r="Q456" s="42">
        <f t="shared" ca="1" si="67"/>
        <v>0.7572307848731662</v>
      </c>
      <c r="R456" s="42">
        <f ca="1">ROUND(_xlfn.NORM.INV(Q456,'Inputs and Outputs'!C$17,'Inputs and Outputs'!C$18),0)</f>
        <v>106</v>
      </c>
      <c r="S456" s="42">
        <v>103</v>
      </c>
      <c r="T456" s="42">
        <f t="shared" ca="1" si="68"/>
        <v>103</v>
      </c>
      <c r="U456" s="42">
        <f ca="1">IF(T456&gt;'Inputs and Outputs'!C$7,T456-'Inputs and Outputs'!C$7,0)</f>
        <v>3</v>
      </c>
      <c r="V456" s="43">
        <f ca="1">(T456*'Inputs and Outputs'!C$8)-(U456*'Inputs and Outputs'!C$9)</f>
        <v>4045</v>
      </c>
      <c r="Y456" s="44">
        <v>455</v>
      </c>
      <c r="Z456" s="42" t="s">
        <v>29</v>
      </c>
      <c r="AA456" s="42">
        <f t="shared" ca="1" si="69"/>
        <v>0.92634783841881763</v>
      </c>
      <c r="AB456" s="42">
        <f ca="1">VLOOKUP(AA456,'Inputs and Outputs'!B$24:C$33,2,TRUE)</f>
        <v>5</v>
      </c>
      <c r="AC456" s="42">
        <f t="shared" ca="1" si="70"/>
        <v>0.95584160091357684</v>
      </c>
      <c r="AD456" s="42">
        <f ca="1">ROUND(_xlfn.NORM.INV(AC456,'Inputs and Outputs'!C$19,'Inputs and Outputs'!C$20),0)</f>
        <v>114</v>
      </c>
      <c r="AE456" s="42">
        <v>103</v>
      </c>
      <c r="AF456" s="42">
        <f t="shared" ca="1" si="71"/>
        <v>103</v>
      </c>
      <c r="AG456" s="42">
        <f ca="1">IF(AF456&gt;'Inputs and Outputs'!C$7,AF456-'Inputs and Outputs'!C$7,0)</f>
        <v>3</v>
      </c>
      <c r="AH456" s="43">
        <f ca="1">(AF456*'Inputs and Outputs'!C$8)-(AG456*'Inputs and Outputs'!C$10)</f>
        <v>3520</v>
      </c>
    </row>
    <row r="457" spans="1:34" x14ac:dyDescent="0.35">
      <c r="A457" s="44">
        <v>456</v>
      </c>
      <c r="B457" s="42" t="s">
        <v>24</v>
      </c>
      <c r="C457" s="42">
        <f t="shared" ca="1" si="63"/>
        <v>0.24068543406295051</v>
      </c>
      <c r="D457" s="42">
        <f ca="1">VLOOKUP(C457,'Inputs and Outputs'!B$24:C$33,2,TRUE)</f>
        <v>1</v>
      </c>
      <c r="E457" s="42">
        <f t="shared" ca="1" si="64"/>
        <v>0.21096007442162645</v>
      </c>
      <c r="F457" s="42">
        <f ca="1">ROUND(_xlfn.NORM.INV(E457,'Inputs and Outputs'!C$15,'Inputs and Outputs'!C$16),0)</f>
        <v>96</v>
      </c>
      <c r="G457" s="42">
        <v>103</v>
      </c>
      <c r="H457" s="42">
        <f t="shared" ca="1" si="65"/>
        <v>96</v>
      </c>
      <c r="I457" s="42">
        <f ca="1">IF(H457&gt;'Inputs and Outputs'!C$7,H457-'Inputs and Outputs'!C$7,0)</f>
        <v>0</v>
      </c>
      <c r="J457" s="43">
        <f ca="1">(H457*'Inputs and Outputs'!C$8)-(I457*'Inputs and Outputs'!C$9)</f>
        <v>3840</v>
      </c>
      <c r="M457" s="44">
        <v>456</v>
      </c>
      <c r="N457" s="42" t="s">
        <v>26</v>
      </c>
      <c r="O457" s="42">
        <f t="shared" ca="1" si="66"/>
        <v>0.75263906047447382</v>
      </c>
      <c r="P457" s="42">
        <f ca="1">VLOOKUP(O457,'Inputs and Outputs'!B$24:C$33,2)</f>
        <v>3</v>
      </c>
      <c r="Q457" s="42">
        <f t="shared" ca="1" si="67"/>
        <v>0.97312912396251072</v>
      </c>
      <c r="R457" s="42">
        <f ca="1">ROUND(_xlfn.NORM.INV(Q457,'Inputs and Outputs'!C$17,'Inputs and Outputs'!C$18),0)</f>
        <v>113</v>
      </c>
      <c r="S457" s="42">
        <v>103</v>
      </c>
      <c r="T457" s="42">
        <f t="shared" ca="1" si="68"/>
        <v>103</v>
      </c>
      <c r="U457" s="42">
        <f ca="1">IF(T457&gt;'Inputs and Outputs'!C$7,T457-'Inputs and Outputs'!C$7,0)</f>
        <v>3</v>
      </c>
      <c r="V457" s="43">
        <f ca="1">(T457*'Inputs and Outputs'!C$8)-(U457*'Inputs and Outputs'!C$9)</f>
        <v>4045</v>
      </c>
      <c r="Y457" s="44">
        <v>456</v>
      </c>
      <c r="Z457" s="42" t="s">
        <v>29</v>
      </c>
      <c r="AA457" s="42">
        <f t="shared" ca="1" si="69"/>
        <v>0.90430799970451381</v>
      </c>
      <c r="AB457" s="42">
        <f ca="1">VLOOKUP(AA457,'Inputs and Outputs'!B$24:C$33,2,TRUE)</f>
        <v>5</v>
      </c>
      <c r="AC457" s="42">
        <f t="shared" ca="1" si="70"/>
        <v>0.41769455697087887</v>
      </c>
      <c r="AD457" s="42">
        <f ca="1">ROUND(_xlfn.NORM.INV(AC457,'Inputs and Outputs'!C$19,'Inputs and Outputs'!C$20),0)</f>
        <v>104</v>
      </c>
      <c r="AE457" s="42">
        <v>103</v>
      </c>
      <c r="AF457" s="42">
        <f t="shared" ca="1" si="71"/>
        <v>103</v>
      </c>
      <c r="AG457" s="42">
        <f ca="1">IF(AF457&gt;'Inputs and Outputs'!C$7,AF457-'Inputs and Outputs'!C$7,0)</f>
        <v>3</v>
      </c>
      <c r="AH457" s="43">
        <f ca="1">(AF457*'Inputs and Outputs'!C$8)-(AG457*'Inputs and Outputs'!C$10)</f>
        <v>3520</v>
      </c>
    </row>
    <row r="458" spans="1:34" x14ac:dyDescent="0.35">
      <c r="A458" s="44">
        <v>457</v>
      </c>
      <c r="B458" s="42" t="s">
        <v>24</v>
      </c>
      <c r="C458" s="42">
        <f t="shared" ca="1" si="63"/>
        <v>0.10714090319464642</v>
      </c>
      <c r="D458" s="42">
        <f ca="1">VLOOKUP(C458,'Inputs and Outputs'!B$24:C$33,2,TRUE)</f>
        <v>0</v>
      </c>
      <c r="E458" s="42">
        <f t="shared" ca="1" si="64"/>
        <v>0.69106181402062361</v>
      </c>
      <c r="F458" s="42">
        <f ca="1">ROUND(_xlfn.NORM.INV(E458,'Inputs and Outputs'!C$15,'Inputs and Outputs'!C$16),0)</f>
        <v>104</v>
      </c>
      <c r="G458" s="42">
        <v>103</v>
      </c>
      <c r="H458" s="42">
        <f t="shared" ca="1" si="65"/>
        <v>103</v>
      </c>
      <c r="I458" s="42">
        <f ca="1">IF(H458&gt;'Inputs and Outputs'!C$7,H458-'Inputs and Outputs'!C$7,0)</f>
        <v>3</v>
      </c>
      <c r="J458" s="43">
        <f ca="1">(H458*'Inputs and Outputs'!C$8)-(I458*'Inputs and Outputs'!C$9)</f>
        <v>4045</v>
      </c>
      <c r="M458" s="44">
        <v>457</v>
      </c>
      <c r="N458" s="42" t="s">
        <v>26</v>
      </c>
      <c r="O458" s="42">
        <f t="shared" ca="1" si="66"/>
        <v>0.21167104040373252</v>
      </c>
      <c r="P458" s="42">
        <f ca="1">VLOOKUP(O458,'Inputs and Outputs'!B$24:C$33,2)</f>
        <v>1</v>
      </c>
      <c r="Q458" s="42">
        <f t="shared" ca="1" si="67"/>
        <v>0.23224615361093093</v>
      </c>
      <c r="R458" s="42">
        <f ca="1">ROUND(_xlfn.NORM.INV(Q458,'Inputs and Outputs'!C$17,'Inputs and Outputs'!C$18),0)</f>
        <v>99</v>
      </c>
      <c r="S458" s="42">
        <v>103</v>
      </c>
      <c r="T458" s="42">
        <f t="shared" ca="1" si="68"/>
        <v>99</v>
      </c>
      <c r="U458" s="42">
        <f ca="1">IF(T458&gt;'Inputs and Outputs'!C$7,T458-'Inputs and Outputs'!C$7,0)</f>
        <v>0</v>
      </c>
      <c r="V458" s="43">
        <f ca="1">(T458*'Inputs and Outputs'!C$8)-(U458*'Inputs and Outputs'!C$9)</f>
        <v>3960</v>
      </c>
      <c r="Y458" s="44">
        <v>457</v>
      </c>
      <c r="Z458" s="42" t="s">
        <v>29</v>
      </c>
      <c r="AA458" s="42">
        <f t="shared" ca="1" si="69"/>
        <v>0.19882388436443288</v>
      </c>
      <c r="AB458" s="42">
        <f ca="1">VLOOKUP(AA458,'Inputs and Outputs'!B$24:C$33,2,TRUE)</f>
        <v>1</v>
      </c>
      <c r="AC458" s="42">
        <f t="shared" ca="1" si="70"/>
        <v>0.54200474950296706</v>
      </c>
      <c r="AD458" s="42">
        <f ca="1">ROUND(_xlfn.NORM.INV(AC458,'Inputs and Outputs'!C$19,'Inputs and Outputs'!C$20),0)</f>
        <v>106</v>
      </c>
      <c r="AE458" s="42">
        <v>103</v>
      </c>
      <c r="AF458" s="42">
        <f t="shared" ca="1" si="71"/>
        <v>103</v>
      </c>
      <c r="AG458" s="42">
        <f ca="1">IF(AF458&gt;'Inputs and Outputs'!C$7,AF458-'Inputs and Outputs'!C$7,0)</f>
        <v>3</v>
      </c>
      <c r="AH458" s="43">
        <f ca="1">(AF458*'Inputs and Outputs'!C$8)-(AG458*'Inputs and Outputs'!C$10)</f>
        <v>3520</v>
      </c>
    </row>
    <row r="459" spans="1:34" x14ac:dyDescent="0.35">
      <c r="A459" s="44">
        <v>458</v>
      </c>
      <c r="B459" s="42" t="s">
        <v>24</v>
      </c>
      <c r="C459" s="42">
        <f t="shared" ca="1" si="63"/>
        <v>0.51535621927241304</v>
      </c>
      <c r="D459" s="42">
        <f ca="1">VLOOKUP(C459,'Inputs and Outputs'!B$24:C$33,2,TRUE)</f>
        <v>2</v>
      </c>
      <c r="E459" s="42">
        <f t="shared" ca="1" si="64"/>
        <v>0.67053850323526487</v>
      </c>
      <c r="F459" s="42">
        <f ca="1">ROUND(_xlfn.NORM.INV(E459,'Inputs and Outputs'!C$15,'Inputs and Outputs'!C$16),0)</f>
        <v>104</v>
      </c>
      <c r="G459" s="42">
        <v>103</v>
      </c>
      <c r="H459" s="42">
        <f t="shared" ca="1" si="65"/>
        <v>103</v>
      </c>
      <c r="I459" s="42">
        <f ca="1">IF(H459&gt;'Inputs and Outputs'!C$7,H459-'Inputs and Outputs'!C$7,0)</f>
        <v>3</v>
      </c>
      <c r="J459" s="43">
        <f ca="1">(H459*'Inputs and Outputs'!C$8)-(I459*'Inputs and Outputs'!C$9)</f>
        <v>4045</v>
      </c>
      <c r="M459" s="44">
        <v>458</v>
      </c>
      <c r="N459" s="42" t="s">
        <v>26</v>
      </c>
      <c r="O459" s="42">
        <f t="shared" ca="1" si="66"/>
        <v>0.31861703629393956</v>
      </c>
      <c r="P459" s="42">
        <f ca="1">VLOOKUP(O459,'Inputs and Outputs'!B$24:C$33,2)</f>
        <v>1</v>
      </c>
      <c r="Q459" s="42">
        <f t="shared" ca="1" si="67"/>
        <v>0.92308753937035104</v>
      </c>
      <c r="R459" s="42">
        <f ca="1">ROUND(_xlfn.NORM.INV(Q459,'Inputs and Outputs'!C$17,'Inputs and Outputs'!C$18),0)</f>
        <v>110</v>
      </c>
      <c r="S459" s="42">
        <v>103</v>
      </c>
      <c r="T459" s="42">
        <f t="shared" ca="1" si="68"/>
        <v>103</v>
      </c>
      <c r="U459" s="42">
        <f ca="1">IF(T459&gt;'Inputs and Outputs'!C$7,T459-'Inputs and Outputs'!C$7,0)</f>
        <v>3</v>
      </c>
      <c r="V459" s="43">
        <f ca="1">(T459*'Inputs and Outputs'!C$8)-(U459*'Inputs and Outputs'!C$9)</f>
        <v>4045</v>
      </c>
      <c r="Y459" s="44">
        <v>458</v>
      </c>
      <c r="Z459" s="42" t="s">
        <v>29</v>
      </c>
      <c r="AA459" s="42">
        <f t="shared" ca="1" si="69"/>
        <v>0.14669242634984536</v>
      </c>
      <c r="AB459" s="42">
        <f ca="1">VLOOKUP(AA459,'Inputs and Outputs'!B$24:C$33,2,TRUE)</f>
        <v>0</v>
      </c>
      <c r="AC459" s="42">
        <f t="shared" ca="1" si="70"/>
        <v>0.39382741232025986</v>
      </c>
      <c r="AD459" s="42">
        <f ca="1">ROUND(_xlfn.NORM.INV(AC459,'Inputs and Outputs'!C$19,'Inputs and Outputs'!C$20),0)</f>
        <v>104</v>
      </c>
      <c r="AE459" s="42">
        <v>103</v>
      </c>
      <c r="AF459" s="42">
        <f t="shared" ca="1" si="71"/>
        <v>103</v>
      </c>
      <c r="AG459" s="42">
        <f ca="1">IF(AF459&gt;'Inputs and Outputs'!C$7,AF459-'Inputs and Outputs'!C$7,0)</f>
        <v>3</v>
      </c>
      <c r="AH459" s="43">
        <f ca="1">(AF459*'Inputs and Outputs'!C$8)-(AG459*'Inputs and Outputs'!C$10)</f>
        <v>3520</v>
      </c>
    </row>
    <row r="460" spans="1:34" x14ac:dyDescent="0.35">
      <c r="A460" s="44">
        <v>459</v>
      </c>
      <c r="B460" s="42" t="s">
        <v>24</v>
      </c>
      <c r="C460" s="42">
        <f t="shared" ca="1" si="63"/>
        <v>0.22470283805125268</v>
      </c>
      <c r="D460" s="42">
        <f ca="1">VLOOKUP(C460,'Inputs and Outputs'!B$24:C$33,2,TRUE)</f>
        <v>1</v>
      </c>
      <c r="E460" s="42">
        <f t="shared" ca="1" si="64"/>
        <v>0.37425532249823334</v>
      </c>
      <c r="F460" s="42">
        <f ca="1">ROUND(_xlfn.NORM.INV(E460,'Inputs and Outputs'!C$15,'Inputs and Outputs'!C$16),0)</f>
        <v>99</v>
      </c>
      <c r="G460" s="42">
        <v>103</v>
      </c>
      <c r="H460" s="42">
        <f t="shared" ca="1" si="65"/>
        <v>99</v>
      </c>
      <c r="I460" s="42">
        <f ca="1">IF(H460&gt;'Inputs and Outputs'!C$7,H460-'Inputs and Outputs'!C$7,0)</f>
        <v>0</v>
      </c>
      <c r="J460" s="43">
        <f ca="1">(H460*'Inputs and Outputs'!C$8)-(I460*'Inputs and Outputs'!C$9)</f>
        <v>3960</v>
      </c>
      <c r="M460" s="44">
        <v>459</v>
      </c>
      <c r="N460" s="42" t="s">
        <v>26</v>
      </c>
      <c r="O460" s="42">
        <f t="shared" ca="1" si="66"/>
        <v>0.55875643725326352</v>
      </c>
      <c r="P460" s="42">
        <f ca="1">VLOOKUP(O460,'Inputs and Outputs'!B$24:C$33,2)</f>
        <v>2</v>
      </c>
      <c r="Q460" s="42">
        <f t="shared" ca="1" si="67"/>
        <v>0.88811725557433885</v>
      </c>
      <c r="R460" s="42">
        <f ca="1">ROUND(_xlfn.NORM.INV(Q460,'Inputs and Outputs'!C$17,'Inputs and Outputs'!C$18),0)</f>
        <v>109</v>
      </c>
      <c r="S460" s="42">
        <v>103</v>
      </c>
      <c r="T460" s="42">
        <f t="shared" ca="1" si="68"/>
        <v>103</v>
      </c>
      <c r="U460" s="42">
        <f ca="1">IF(T460&gt;'Inputs and Outputs'!C$7,T460-'Inputs and Outputs'!C$7,0)</f>
        <v>3</v>
      </c>
      <c r="V460" s="43">
        <f ca="1">(T460*'Inputs and Outputs'!C$8)-(U460*'Inputs and Outputs'!C$9)</f>
        <v>4045</v>
      </c>
      <c r="Y460" s="44">
        <v>459</v>
      </c>
      <c r="Z460" s="42" t="s">
        <v>29</v>
      </c>
      <c r="AA460" s="42">
        <f t="shared" ca="1" si="69"/>
        <v>0.97615154023122097</v>
      </c>
      <c r="AB460" s="42">
        <f ca="1">VLOOKUP(AA460,'Inputs and Outputs'!B$24:C$33,2,TRUE)</f>
        <v>7</v>
      </c>
      <c r="AC460" s="42">
        <f t="shared" ca="1" si="70"/>
        <v>0.31498205412906488</v>
      </c>
      <c r="AD460" s="42">
        <f ca="1">ROUND(_xlfn.NORM.INV(AC460,'Inputs and Outputs'!C$19,'Inputs and Outputs'!C$20),0)</f>
        <v>103</v>
      </c>
      <c r="AE460" s="42">
        <v>103</v>
      </c>
      <c r="AF460" s="42">
        <f t="shared" ca="1" si="71"/>
        <v>103</v>
      </c>
      <c r="AG460" s="42">
        <f ca="1">IF(AF460&gt;'Inputs and Outputs'!C$7,AF460-'Inputs and Outputs'!C$7,0)</f>
        <v>3</v>
      </c>
      <c r="AH460" s="43">
        <f ca="1">(AF460*'Inputs and Outputs'!C$8)-(AG460*'Inputs and Outputs'!C$10)</f>
        <v>3520</v>
      </c>
    </row>
    <row r="461" spans="1:34" x14ac:dyDescent="0.35">
      <c r="A461" s="44">
        <v>460</v>
      </c>
      <c r="B461" s="42" t="s">
        <v>24</v>
      </c>
      <c r="C461" s="42">
        <f t="shared" ca="1" si="63"/>
        <v>0.28594969033818185</v>
      </c>
      <c r="D461" s="42">
        <f ca="1">VLOOKUP(C461,'Inputs and Outputs'!B$24:C$33,2,TRUE)</f>
        <v>1</v>
      </c>
      <c r="E461" s="42">
        <f t="shared" ca="1" si="64"/>
        <v>0.27633795743183842</v>
      </c>
      <c r="F461" s="42">
        <f ca="1">ROUND(_xlfn.NORM.INV(E461,'Inputs and Outputs'!C$15,'Inputs and Outputs'!C$16),0)</f>
        <v>97</v>
      </c>
      <c r="G461" s="42">
        <v>103</v>
      </c>
      <c r="H461" s="42">
        <f t="shared" ca="1" si="65"/>
        <v>97</v>
      </c>
      <c r="I461" s="42">
        <f ca="1">IF(H461&gt;'Inputs and Outputs'!C$7,H461-'Inputs and Outputs'!C$7,0)</f>
        <v>0</v>
      </c>
      <c r="J461" s="43">
        <f ca="1">(H461*'Inputs and Outputs'!C$8)-(I461*'Inputs and Outputs'!C$9)</f>
        <v>3880</v>
      </c>
      <c r="M461" s="44">
        <v>460</v>
      </c>
      <c r="N461" s="42" t="s">
        <v>26</v>
      </c>
      <c r="O461" s="42">
        <f t="shared" ca="1" si="66"/>
        <v>0.9649032881864491</v>
      </c>
      <c r="P461" s="42">
        <f ca="1">VLOOKUP(O461,'Inputs and Outputs'!B$24:C$33,2)</f>
        <v>6</v>
      </c>
      <c r="Q461" s="42">
        <f t="shared" ca="1" si="67"/>
        <v>0.61460530777696565</v>
      </c>
      <c r="R461" s="42">
        <f ca="1">ROUND(_xlfn.NORM.INV(Q461,'Inputs and Outputs'!C$17,'Inputs and Outputs'!C$18),0)</f>
        <v>104</v>
      </c>
      <c r="S461" s="42">
        <v>103</v>
      </c>
      <c r="T461" s="42">
        <f t="shared" ca="1" si="68"/>
        <v>103</v>
      </c>
      <c r="U461" s="42">
        <f ca="1">IF(T461&gt;'Inputs and Outputs'!C$7,T461-'Inputs and Outputs'!C$7,0)</f>
        <v>3</v>
      </c>
      <c r="V461" s="43">
        <f ca="1">(T461*'Inputs and Outputs'!C$8)-(U461*'Inputs and Outputs'!C$9)</f>
        <v>4045</v>
      </c>
      <c r="Y461" s="44">
        <v>460</v>
      </c>
      <c r="Z461" s="42" t="s">
        <v>29</v>
      </c>
      <c r="AA461" s="42">
        <f t="shared" ca="1" si="69"/>
        <v>0.72936660397921227</v>
      </c>
      <c r="AB461" s="42">
        <f ca="1">VLOOKUP(AA461,'Inputs and Outputs'!B$24:C$33,2,TRUE)</f>
        <v>3</v>
      </c>
      <c r="AC461" s="42">
        <f t="shared" ca="1" si="70"/>
        <v>0.99307630296826488</v>
      </c>
      <c r="AD461" s="42">
        <f ca="1">ROUND(_xlfn.NORM.INV(AC461,'Inputs and Outputs'!C$19,'Inputs and Outputs'!C$20),0)</f>
        <v>117</v>
      </c>
      <c r="AE461" s="42">
        <v>103</v>
      </c>
      <c r="AF461" s="42">
        <f t="shared" ca="1" si="71"/>
        <v>103</v>
      </c>
      <c r="AG461" s="42">
        <f ca="1">IF(AF461&gt;'Inputs and Outputs'!C$7,AF461-'Inputs and Outputs'!C$7,0)</f>
        <v>3</v>
      </c>
      <c r="AH461" s="43">
        <f ca="1">(AF461*'Inputs and Outputs'!C$8)-(AG461*'Inputs and Outputs'!C$10)</f>
        <v>3520</v>
      </c>
    </row>
    <row r="462" spans="1:34" x14ac:dyDescent="0.35">
      <c r="A462" s="44">
        <v>461</v>
      </c>
      <c r="B462" s="42" t="s">
        <v>24</v>
      </c>
      <c r="C462" s="42">
        <f t="shared" ca="1" si="63"/>
        <v>0.98851002912581221</v>
      </c>
      <c r="D462" s="42">
        <f ca="1">VLOOKUP(C462,'Inputs and Outputs'!B$24:C$33,2,TRUE)</f>
        <v>8</v>
      </c>
      <c r="E462" s="42">
        <f t="shared" ca="1" si="64"/>
        <v>0.62227834796870507</v>
      </c>
      <c r="F462" s="42">
        <f ca="1">ROUND(_xlfn.NORM.INV(E462,'Inputs and Outputs'!C$15,'Inputs and Outputs'!C$16),0)</f>
        <v>103</v>
      </c>
      <c r="G462" s="42">
        <v>103</v>
      </c>
      <c r="H462" s="42">
        <f t="shared" ca="1" si="65"/>
        <v>103</v>
      </c>
      <c r="I462" s="42">
        <f ca="1">IF(H462&gt;'Inputs and Outputs'!C$7,H462-'Inputs and Outputs'!C$7,0)</f>
        <v>3</v>
      </c>
      <c r="J462" s="43">
        <f ca="1">(H462*'Inputs and Outputs'!C$8)-(I462*'Inputs and Outputs'!C$9)</f>
        <v>4045</v>
      </c>
      <c r="M462" s="44">
        <v>461</v>
      </c>
      <c r="N462" s="42" t="s">
        <v>26</v>
      </c>
      <c r="O462" s="42">
        <f t="shared" ca="1" si="66"/>
        <v>3.02477292262463E-2</v>
      </c>
      <c r="P462" s="42">
        <f ca="1">VLOOKUP(O462,'Inputs and Outputs'!B$24:C$33,2)</f>
        <v>0</v>
      </c>
      <c r="Q462" s="42">
        <f t="shared" ca="1" si="67"/>
        <v>0.20704802662555555</v>
      </c>
      <c r="R462" s="42">
        <f ca="1">ROUND(_xlfn.NORM.INV(Q462,'Inputs and Outputs'!C$17,'Inputs and Outputs'!C$18),0)</f>
        <v>99</v>
      </c>
      <c r="S462" s="42">
        <v>103</v>
      </c>
      <c r="T462" s="42">
        <f t="shared" ca="1" si="68"/>
        <v>99</v>
      </c>
      <c r="U462" s="42">
        <f ca="1">IF(T462&gt;'Inputs and Outputs'!C$7,T462-'Inputs and Outputs'!C$7,0)</f>
        <v>0</v>
      </c>
      <c r="V462" s="43">
        <f ca="1">(T462*'Inputs and Outputs'!C$8)-(U462*'Inputs and Outputs'!C$9)</f>
        <v>3960</v>
      </c>
      <c r="Y462" s="44">
        <v>461</v>
      </c>
      <c r="Z462" s="42" t="s">
        <v>29</v>
      </c>
      <c r="AA462" s="42">
        <f t="shared" ca="1" si="69"/>
        <v>0.25086855725423762</v>
      </c>
      <c r="AB462" s="42">
        <f ca="1">VLOOKUP(AA462,'Inputs and Outputs'!B$24:C$33,2,TRUE)</f>
        <v>1</v>
      </c>
      <c r="AC462" s="42">
        <f t="shared" ca="1" si="70"/>
        <v>0.6016222426300547</v>
      </c>
      <c r="AD462" s="42">
        <f ca="1">ROUND(_xlfn.NORM.INV(AC462,'Inputs and Outputs'!C$19,'Inputs and Outputs'!C$20),0)</f>
        <v>106</v>
      </c>
      <c r="AE462" s="42">
        <v>103</v>
      </c>
      <c r="AF462" s="42">
        <f t="shared" ca="1" si="71"/>
        <v>103</v>
      </c>
      <c r="AG462" s="42">
        <f ca="1">IF(AF462&gt;'Inputs and Outputs'!C$7,AF462-'Inputs and Outputs'!C$7,0)</f>
        <v>3</v>
      </c>
      <c r="AH462" s="43">
        <f ca="1">(AF462*'Inputs and Outputs'!C$8)-(AG462*'Inputs and Outputs'!C$10)</f>
        <v>3520</v>
      </c>
    </row>
    <row r="463" spans="1:34" x14ac:dyDescent="0.35">
      <c r="A463" s="44">
        <v>462</v>
      </c>
      <c r="B463" s="42" t="s">
        <v>24</v>
      </c>
      <c r="C463" s="42">
        <f t="shared" ca="1" si="63"/>
        <v>0.6915012290163538</v>
      </c>
      <c r="D463" s="42">
        <f ca="1">VLOOKUP(C463,'Inputs and Outputs'!B$24:C$33,2,TRUE)</f>
        <v>3</v>
      </c>
      <c r="E463" s="42">
        <f t="shared" ca="1" si="64"/>
        <v>0.37879204656574206</v>
      </c>
      <c r="F463" s="42">
        <f ca="1">ROUND(_xlfn.NORM.INV(E463,'Inputs and Outputs'!C$15,'Inputs and Outputs'!C$16),0)</f>
        <v>99</v>
      </c>
      <c r="G463" s="42">
        <v>103</v>
      </c>
      <c r="H463" s="42">
        <f t="shared" ca="1" si="65"/>
        <v>99</v>
      </c>
      <c r="I463" s="42">
        <f ca="1">IF(H463&gt;'Inputs and Outputs'!C$7,H463-'Inputs and Outputs'!C$7,0)</f>
        <v>0</v>
      </c>
      <c r="J463" s="43">
        <f ca="1">(H463*'Inputs and Outputs'!C$8)-(I463*'Inputs and Outputs'!C$9)</f>
        <v>3960</v>
      </c>
      <c r="M463" s="44">
        <v>462</v>
      </c>
      <c r="N463" s="42" t="s">
        <v>26</v>
      </c>
      <c r="O463" s="42">
        <f t="shared" ca="1" si="66"/>
        <v>0.69798783980966939</v>
      </c>
      <c r="P463" s="42">
        <f ca="1">VLOOKUP(O463,'Inputs and Outputs'!B$24:C$33,2)</f>
        <v>3</v>
      </c>
      <c r="Q463" s="42">
        <f t="shared" ca="1" si="67"/>
        <v>0.86060641280658323</v>
      </c>
      <c r="R463" s="42">
        <f ca="1">ROUND(_xlfn.NORM.INV(Q463,'Inputs and Outputs'!C$17,'Inputs and Outputs'!C$18),0)</f>
        <v>108</v>
      </c>
      <c r="S463" s="42">
        <v>103</v>
      </c>
      <c r="T463" s="42">
        <f t="shared" ca="1" si="68"/>
        <v>103</v>
      </c>
      <c r="U463" s="42">
        <f ca="1">IF(T463&gt;'Inputs and Outputs'!C$7,T463-'Inputs and Outputs'!C$7,0)</f>
        <v>3</v>
      </c>
      <c r="V463" s="43">
        <f ca="1">(T463*'Inputs and Outputs'!C$8)-(U463*'Inputs and Outputs'!C$9)</f>
        <v>4045</v>
      </c>
      <c r="Y463" s="44">
        <v>462</v>
      </c>
      <c r="Z463" s="42" t="s">
        <v>29</v>
      </c>
      <c r="AA463" s="42">
        <f t="shared" ca="1" si="69"/>
        <v>0.45412536671209147</v>
      </c>
      <c r="AB463" s="42">
        <f ca="1">VLOOKUP(AA463,'Inputs and Outputs'!B$24:C$33,2,TRUE)</f>
        <v>2</v>
      </c>
      <c r="AC463" s="42">
        <f t="shared" ca="1" si="70"/>
        <v>0.76766018790501223</v>
      </c>
      <c r="AD463" s="42">
        <f ca="1">ROUND(_xlfn.NORM.INV(AC463,'Inputs and Outputs'!C$19,'Inputs and Outputs'!C$20),0)</f>
        <v>109</v>
      </c>
      <c r="AE463" s="42">
        <v>103</v>
      </c>
      <c r="AF463" s="42">
        <f t="shared" ca="1" si="71"/>
        <v>103</v>
      </c>
      <c r="AG463" s="42">
        <f ca="1">IF(AF463&gt;'Inputs and Outputs'!C$7,AF463-'Inputs and Outputs'!C$7,0)</f>
        <v>3</v>
      </c>
      <c r="AH463" s="43">
        <f ca="1">(AF463*'Inputs and Outputs'!C$8)-(AG463*'Inputs and Outputs'!C$10)</f>
        <v>3520</v>
      </c>
    </row>
    <row r="464" spans="1:34" x14ac:dyDescent="0.35">
      <c r="A464" s="44">
        <v>463</v>
      </c>
      <c r="B464" s="42" t="s">
        <v>24</v>
      </c>
      <c r="C464" s="42">
        <f t="shared" ca="1" si="63"/>
        <v>0.61254777167981844</v>
      </c>
      <c r="D464" s="42">
        <f ca="1">VLOOKUP(C464,'Inputs and Outputs'!B$24:C$33,2,TRUE)</f>
        <v>3</v>
      </c>
      <c r="E464" s="42">
        <f t="shared" ca="1" si="64"/>
        <v>0.29519494850514194</v>
      </c>
      <c r="F464" s="42">
        <f ca="1">ROUND(_xlfn.NORM.INV(E464,'Inputs and Outputs'!C$15,'Inputs and Outputs'!C$16),0)</f>
        <v>98</v>
      </c>
      <c r="G464" s="42">
        <v>103</v>
      </c>
      <c r="H464" s="42">
        <f t="shared" ca="1" si="65"/>
        <v>98</v>
      </c>
      <c r="I464" s="42">
        <f ca="1">IF(H464&gt;'Inputs and Outputs'!C$7,H464-'Inputs and Outputs'!C$7,0)</f>
        <v>0</v>
      </c>
      <c r="J464" s="43">
        <f ca="1">(H464*'Inputs and Outputs'!C$8)-(I464*'Inputs and Outputs'!C$9)</f>
        <v>3920</v>
      </c>
      <c r="M464" s="44">
        <v>463</v>
      </c>
      <c r="N464" s="42" t="s">
        <v>26</v>
      </c>
      <c r="O464" s="42">
        <f t="shared" ca="1" si="66"/>
        <v>0.71981919231936264</v>
      </c>
      <c r="P464" s="42">
        <f ca="1">VLOOKUP(O464,'Inputs and Outputs'!B$24:C$33,2)</f>
        <v>3</v>
      </c>
      <c r="Q464" s="42">
        <f t="shared" ca="1" si="67"/>
        <v>0.87683952000565313</v>
      </c>
      <c r="R464" s="42">
        <f ca="1">ROUND(_xlfn.NORM.INV(Q464,'Inputs and Outputs'!C$17,'Inputs and Outputs'!C$18),0)</f>
        <v>109</v>
      </c>
      <c r="S464" s="42">
        <v>103</v>
      </c>
      <c r="T464" s="42">
        <f t="shared" ca="1" si="68"/>
        <v>103</v>
      </c>
      <c r="U464" s="42">
        <f ca="1">IF(T464&gt;'Inputs and Outputs'!C$7,T464-'Inputs and Outputs'!C$7,0)</f>
        <v>3</v>
      </c>
      <c r="V464" s="43">
        <f ca="1">(T464*'Inputs and Outputs'!C$8)-(U464*'Inputs and Outputs'!C$9)</f>
        <v>4045</v>
      </c>
      <c r="Y464" s="44">
        <v>463</v>
      </c>
      <c r="Z464" s="42" t="s">
        <v>29</v>
      </c>
      <c r="AA464" s="42">
        <f t="shared" ca="1" si="69"/>
        <v>0.37047218193548104</v>
      </c>
      <c r="AB464" s="42">
        <f ca="1">VLOOKUP(AA464,'Inputs and Outputs'!B$24:C$33,2,TRUE)</f>
        <v>1</v>
      </c>
      <c r="AC464" s="42">
        <f t="shared" ca="1" si="70"/>
        <v>0.22485802686177814</v>
      </c>
      <c r="AD464" s="42">
        <f ca="1">ROUND(_xlfn.NORM.INV(AC464,'Inputs and Outputs'!C$19,'Inputs and Outputs'!C$20),0)</f>
        <v>101</v>
      </c>
      <c r="AE464" s="42">
        <v>103</v>
      </c>
      <c r="AF464" s="42">
        <f t="shared" ca="1" si="71"/>
        <v>101</v>
      </c>
      <c r="AG464" s="42">
        <f ca="1">IF(AF464&gt;'Inputs and Outputs'!C$7,AF464-'Inputs and Outputs'!C$7,0)</f>
        <v>1</v>
      </c>
      <c r="AH464" s="43">
        <f ca="1">(AF464*'Inputs and Outputs'!C$8)-(AG464*'Inputs and Outputs'!C$10)</f>
        <v>3840</v>
      </c>
    </row>
    <row r="465" spans="1:34" x14ac:dyDescent="0.35">
      <c r="A465" s="44">
        <v>464</v>
      </c>
      <c r="B465" s="42" t="s">
        <v>24</v>
      </c>
      <c r="C465" s="42">
        <f t="shared" ca="1" si="63"/>
        <v>6.6705052724133629E-2</v>
      </c>
      <c r="D465" s="42">
        <f ca="1">VLOOKUP(C465,'Inputs and Outputs'!B$24:C$33,2,TRUE)</f>
        <v>0</v>
      </c>
      <c r="E465" s="42">
        <f t="shared" ca="1" si="64"/>
        <v>0.26400411444890892</v>
      </c>
      <c r="F465" s="42">
        <f ca="1">ROUND(_xlfn.NORM.INV(E465,'Inputs and Outputs'!C$15,'Inputs and Outputs'!C$16),0)</f>
        <v>97</v>
      </c>
      <c r="G465" s="42">
        <v>103</v>
      </c>
      <c r="H465" s="42">
        <f t="shared" ca="1" si="65"/>
        <v>97</v>
      </c>
      <c r="I465" s="42">
        <f ca="1">IF(H465&gt;'Inputs and Outputs'!C$7,H465-'Inputs and Outputs'!C$7,0)</f>
        <v>0</v>
      </c>
      <c r="J465" s="43">
        <f ca="1">(H465*'Inputs and Outputs'!C$8)-(I465*'Inputs and Outputs'!C$9)</f>
        <v>3880</v>
      </c>
      <c r="M465" s="44">
        <v>464</v>
      </c>
      <c r="N465" s="42" t="s">
        <v>26</v>
      </c>
      <c r="O465" s="42">
        <f t="shared" ca="1" si="66"/>
        <v>0.71948525223360449</v>
      </c>
      <c r="P465" s="42">
        <f ca="1">VLOOKUP(O465,'Inputs and Outputs'!B$24:C$33,2)</f>
        <v>3</v>
      </c>
      <c r="Q465" s="42">
        <f t="shared" ca="1" si="67"/>
        <v>0.10069934015439086</v>
      </c>
      <c r="R465" s="42">
        <f ca="1">ROUND(_xlfn.NORM.INV(Q465,'Inputs and Outputs'!C$17,'Inputs and Outputs'!C$18),0)</f>
        <v>97</v>
      </c>
      <c r="S465" s="42">
        <v>103</v>
      </c>
      <c r="T465" s="42">
        <f t="shared" ca="1" si="68"/>
        <v>97</v>
      </c>
      <c r="U465" s="42">
        <f ca="1">IF(T465&gt;'Inputs and Outputs'!C$7,T465-'Inputs and Outputs'!C$7,0)</f>
        <v>0</v>
      </c>
      <c r="V465" s="43">
        <f ca="1">(T465*'Inputs and Outputs'!C$8)-(U465*'Inputs and Outputs'!C$9)</f>
        <v>3880</v>
      </c>
      <c r="Y465" s="44">
        <v>464</v>
      </c>
      <c r="Z465" s="42" t="s">
        <v>29</v>
      </c>
      <c r="AA465" s="42">
        <f t="shared" ca="1" si="69"/>
        <v>0.25501018097003503</v>
      </c>
      <c r="AB465" s="42">
        <f ca="1">VLOOKUP(AA465,'Inputs and Outputs'!B$24:C$33,2,TRUE)</f>
        <v>1</v>
      </c>
      <c r="AC465" s="42">
        <f t="shared" ca="1" si="70"/>
        <v>0.63087394944363973</v>
      </c>
      <c r="AD465" s="42">
        <f ca="1">ROUND(_xlfn.NORM.INV(AC465,'Inputs and Outputs'!C$19,'Inputs and Outputs'!C$20),0)</f>
        <v>107</v>
      </c>
      <c r="AE465" s="42">
        <v>103</v>
      </c>
      <c r="AF465" s="42">
        <f t="shared" ca="1" si="71"/>
        <v>103</v>
      </c>
      <c r="AG465" s="42">
        <f ca="1">IF(AF465&gt;'Inputs and Outputs'!C$7,AF465-'Inputs and Outputs'!C$7,0)</f>
        <v>3</v>
      </c>
      <c r="AH465" s="43">
        <f ca="1">(AF465*'Inputs and Outputs'!C$8)-(AG465*'Inputs and Outputs'!C$10)</f>
        <v>3520</v>
      </c>
    </row>
    <row r="466" spans="1:34" x14ac:dyDescent="0.35">
      <c r="A466" s="44">
        <v>465</v>
      </c>
      <c r="B466" s="42" t="s">
        <v>24</v>
      </c>
      <c r="C466" s="42">
        <f t="shared" ca="1" si="63"/>
        <v>0.75013904378722995</v>
      </c>
      <c r="D466" s="42">
        <f ca="1">VLOOKUP(C466,'Inputs and Outputs'!B$24:C$33,2,TRUE)</f>
        <v>3</v>
      </c>
      <c r="E466" s="42">
        <f t="shared" ca="1" si="64"/>
        <v>4.7303110274906968E-2</v>
      </c>
      <c r="F466" s="42">
        <f ca="1">ROUND(_xlfn.NORM.INV(E466,'Inputs and Outputs'!C$15,'Inputs and Outputs'!C$16),0)</f>
        <v>91</v>
      </c>
      <c r="G466" s="42">
        <v>103</v>
      </c>
      <c r="H466" s="42">
        <f t="shared" ca="1" si="65"/>
        <v>91</v>
      </c>
      <c r="I466" s="42">
        <f ca="1">IF(H466&gt;'Inputs and Outputs'!C$7,H466-'Inputs and Outputs'!C$7,0)</f>
        <v>0</v>
      </c>
      <c r="J466" s="43">
        <f ca="1">(H466*'Inputs and Outputs'!C$8)-(I466*'Inputs and Outputs'!C$9)</f>
        <v>3640</v>
      </c>
      <c r="M466" s="44">
        <v>465</v>
      </c>
      <c r="N466" s="42" t="s">
        <v>26</v>
      </c>
      <c r="O466" s="42">
        <f t="shared" ca="1" si="66"/>
        <v>0.24532732825331416</v>
      </c>
      <c r="P466" s="42">
        <f ca="1">VLOOKUP(O466,'Inputs and Outputs'!B$24:C$33,2)</f>
        <v>1</v>
      </c>
      <c r="Q466" s="42">
        <f t="shared" ca="1" si="67"/>
        <v>0.34743845143636221</v>
      </c>
      <c r="R466" s="42">
        <f ca="1">ROUND(_xlfn.NORM.INV(Q466,'Inputs and Outputs'!C$17,'Inputs and Outputs'!C$18),0)</f>
        <v>101</v>
      </c>
      <c r="S466" s="42">
        <v>103</v>
      </c>
      <c r="T466" s="42">
        <f t="shared" ca="1" si="68"/>
        <v>101</v>
      </c>
      <c r="U466" s="42">
        <f ca="1">IF(T466&gt;'Inputs and Outputs'!C$7,T466-'Inputs and Outputs'!C$7,0)</f>
        <v>1</v>
      </c>
      <c r="V466" s="43">
        <f ca="1">(T466*'Inputs and Outputs'!C$8)-(U466*'Inputs and Outputs'!C$9)</f>
        <v>4015</v>
      </c>
      <c r="Y466" s="44">
        <v>465</v>
      </c>
      <c r="Z466" s="42" t="s">
        <v>29</v>
      </c>
      <c r="AA466" s="42">
        <f t="shared" ca="1" si="69"/>
        <v>0.79197726944199787</v>
      </c>
      <c r="AB466" s="42">
        <f ca="1">VLOOKUP(AA466,'Inputs and Outputs'!B$24:C$33,2,TRUE)</f>
        <v>4</v>
      </c>
      <c r="AC466" s="42">
        <f t="shared" ca="1" si="70"/>
        <v>0.75519279017525442</v>
      </c>
      <c r="AD466" s="42">
        <f ca="1">ROUND(_xlfn.NORM.INV(AC466,'Inputs and Outputs'!C$19,'Inputs and Outputs'!C$20),0)</f>
        <v>108</v>
      </c>
      <c r="AE466" s="42">
        <v>103</v>
      </c>
      <c r="AF466" s="42">
        <f t="shared" ca="1" si="71"/>
        <v>103</v>
      </c>
      <c r="AG466" s="42">
        <f ca="1">IF(AF466&gt;'Inputs and Outputs'!C$7,AF466-'Inputs and Outputs'!C$7,0)</f>
        <v>3</v>
      </c>
      <c r="AH466" s="43">
        <f ca="1">(AF466*'Inputs and Outputs'!C$8)-(AG466*'Inputs and Outputs'!C$10)</f>
        <v>3520</v>
      </c>
    </row>
    <row r="467" spans="1:34" x14ac:dyDescent="0.35">
      <c r="A467" s="44">
        <v>466</v>
      </c>
      <c r="B467" s="42" t="s">
        <v>24</v>
      </c>
      <c r="C467" s="42">
        <f t="shared" ca="1" si="63"/>
        <v>0.50678744576976986</v>
      </c>
      <c r="D467" s="42">
        <f ca="1">VLOOKUP(C467,'Inputs and Outputs'!B$24:C$33,2,TRUE)</f>
        <v>2</v>
      </c>
      <c r="E467" s="42">
        <f t="shared" ca="1" si="64"/>
        <v>0.70038929188885635</v>
      </c>
      <c r="F467" s="42">
        <f ca="1">ROUND(_xlfn.NORM.INV(E467,'Inputs and Outputs'!C$15,'Inputs and Outputs'!C$16),0)</f>
        <v>104</v>
      </c>
      <c r="G467" s="42">
        <v>103</v>
      </c>
      <c r="H467" s="42">
        <f t="shared" ca="1" si="65"/>
        <v>103</v>
      </c>
      <c r="I467" s="42">
        <f ca="1">IF(H467&gt;'Inputs and Outputs'!C$7,H467-'Inputs and Outputs'!C$7,0)</f>
        <v>3</v>
      </c>
      <c r="J467" s="43">
        <f ca="1">(H467*'Inputs and Outputs'!C$8)-(I467*'Inputs and Outputs'!C$9)</f>
        <v>4045</v>
      </c>
      <c r="M467" s="44">
        <v>466</v>
      </c>
      <c r="N467" s="42" t="s">
        <v>26</v>
      </c>
      <c r="O467" s="42">
        <f t="shared" ca="1" si="66"/>
        <v>0.35252655167913272</v>
      </c>
      <c r="P467" s="42">
        <f ca="1">VLOOKUP(O467,'Inputs and Outputs'!B$24:C$33,2)</f>
        <v>1</v>
      </c>
      <c r="Q467" s="42">
        <f t="shared" ca="1" si="67"/>
        <v>0.68770326559801609</v>
      </c>
      <c r="R467" s="42">
        <f ca="1">ROUND(_xlfn.NORM.INV(Q467,'Inputs and Outputs'!C$17,'Inputs and Outputs'!C$18),0)</f>
        <v>105</v>
      </c>
      <c r="S467" s="42">
        <v>103</v>
      </c>
      <c r="T467" s="42">
        <f t="shared" ca="1" si="68"/>
        <v>103</v>
      </c>
      <c r="U467" s="42">
        <f ca="1">IF(T467&gt;'Inputs and Outputs'!C$7,T467-'Inputs and Outputs'!C$7,0)</f>
        <v>3</v>
      </c>
      <c r="V467" s="43">
        <f ca="1">(T467*'Inputs and Outputs'!C$8)-(U467*'Inputs and Outputs'!C$9)</f>
        <v>4045</v>
      </c>
      <c r="Y467" s="44">
        <v>466</v>
      </c>
      <c r="Z467" s="42" t="s">
        <v>29</v>
      </c>
      <c r="AA467" s="42">
        <f t="shared" ca="1" si="69"/>
        <v>0.51322912744714222</v>
      </c>
      <c r="AB467" s="42">
        <f ca="1">VLOOKUP(AA467,'Inputs and Outputs'!B$24:C$33,2,TRUE)</f>
        <v>2</v>
      </c>
      <c r="AC467" s="42">
        <f t="shared" ca="1" si="70"/>
        <v>0.26685463309203139</v>
      </c>
      <c r="AD467" s="42">
        <f ca="1">ROUND(_xlfn.NORM.INV(AC467,'Inputs and Outputs'!C$19,'Inputs and Outputs'!C$20),0)</f>
        <v>102</v>
      </c>
      <c r="AE467" s="42">
        <v>103</v>
      </c>
      <c r="AF467" s="42">
        <f t="shared" ca="1" si="71"/>
        <v>102</v>
      </c>
      <c r="AG467" s="42">
        <f ca="1">IF(AF467&gt;'Inputs and Outputs'!C$7,AF467-'Inputs and Outputs'!C$7,0)</f>
        <v>2</v>
      </c>
      <c r="AH467" s="43">
        <f ca="1">(AF467*'Inputs and Outputs'!C$8)-(AG467*'Inputs and Outputs'!C$10)</f>
        <v>3680</v>
      </c>
    </row>
    <row r="468" spans="1:34" x14ac:dyDescent="0.35">
      <c r="A468" s="44">
        <v>467</v>
      </c>
      <c r="B468" s="42" t="s">
        <v>24</v>
      </c>
      <c r="C468" s="42">
        <f t="shared" ca="1" si="63"/>
        <v>0.2587783298886791</v>
      </c>
      <c r="D468" s="42">
        <f ca="1">VLOOKUP(C468,'Inputs and Outputs'!B$24:C$33,2,TRUE)</f>
        <v>1</v>
      </c>
      <c r="E468" s="42">
        <f t="shared" ca="1" si="64"/>
        <v>0.44072279187795449</v>
      </c>
      <c r="F468" s="42">
        <f ca="1">ROUND(_xlfn.NORM.INV(E468,'Inputs and Outputs'!C$15,'Inputs and Outputs'!C$16),0)</f>
        <v>100</v>
      </c>
      <c r="G468" s="42">
        <v>103</v>
      </c>
      <c r="H468" s="42">
        <f t="shared" ca="1" si="65"/>
        <v>100</v>
      </c>
      <c r="I468" s="42">
        <f ca="1">IF(H468&gt;'Inputs and Outputs'!C$7,H468-'Inputs and Outputs'!C$7,0)</f>
        <v>0</v>
      </c>
      <c r="J468" s="43">
        <f ca="1">(H468*'Inputs and Outputs'!C$8)-(I468*'Inputs and Outputs'!C$9)</f>
        <v>4000</v>
      </c>
      <c r="M468" s="44">
        <v>467</v>
      </c>
      <c r="N468" s="42" t="s">
        <v>26</v>
      </c>
      <c r="O468" s="42">
        <f t="shared" ca="1" si="66"/>
        <v>0.88020050045868115</v>
      </c>
      <c r="P468" s="42">
        <f ca="1">VLOOKUP(O468,'Inputs and Outputs'!B$24:C$33,2)</f>
        <v>5</v>
      </c>
      <c r="Q468" s="42">
        <f t="shared" ca="1" si="67"/>
        <v>0.47023836110691486</v>
      </c>
      <c r="R468" s="42">
        <f ca="1">ROUND(_xlfn.NORM.INV(Q468,'Inputs and Outputs'!C$17,'Inputs and Outputs'!C$18),0)</f>
        <v>103</v>
      </c>
      <c r="S468" s="42">
        <v>103</v>
      </c>
      <c r="T468" s="42">
        <f t="shared" ca="1" si="68"/>
        <v>103</v>
      </c>
      <c r="U468" s="42">
        <f ca="1">IF(T468&gt;'Inputs and Outputs'!C$7,T468-'Inputs and Outputs'!C$7,0)</f>
        <v>3</v>
      </c>
      <c r="V468" s="43">
        <f ca="1">(T468*'Inputs and Outputs'!C$8)-(U468*'Inputs and Outputs'!C$9)</f>
        <v>4045</v>
      </c>
      <c r="Y468" s="44">
        <v>467</v>
      </c>
      <c r="Z468" s="42" t="s">
        <v>29</v>
      </c>
      <c r="AA468" s="42">
        <f t="shared" ca="1" si="69"/>
        <v>2.0285926498465501E-2</v>
      </c>
      <c r="AB468" s="42">
        <f ca="1">VLOOKUP(AA468,'Inputs and Outputs'!B$24:C$33,2,TRUE)</f>
        <v>0</v>
      </c>
      <c r="AC468" s="42">
        <f t="shared" ca="1" si="70"/>
        <v>0.23228145539556</v>
      </c>
      <c r="AD468" s="42">
        <f ca="1">ROUND(_xlfn.NORM.INV(AC468,'Inputs and Outputs'!C$19,'Inputs and Outputs'!C$20),0)</f>
        <v>101</v>
      </c>
      <c r="AE468" s="42">
        <v>103</v>
      </c>
      <c r="AF468" s="42">
        <f t="shared" ca="1" si="71"/>
        <v>101</v>
      </c>
      <c r="AG468" s="42">
        <f ca="1">IF(AF468&gt;'Inputs and Outputs'!C$7,AF468-'Inputs and Outputs'!C$7,0)</f>
        <v>1</v>
      </c>
      <c r="AH468" s="43">
        <f ca="1">(AF468*'Inputs and Outputs'!C$8)-(AG468*'Inputs and Outputs'!C$10)</f>
        <v>3840</v>
      </c>
    </row>
    <row r="469" spans="1:34" x14ac:dyDescent="0.35">
      <c r="A469" s="44">
        <v>468</v>
      </c>
      <c r="B469" s="42" t="s">
        <v>24</v>
      </c>
      <c r="C469" s="42">
        <f t="shared" ca="1" si="63"/>
        <v>0.72814035253432163</v>
      </c>
      <c r="D469" s="42">
        <f ca="1">VLOOKUP(C469,'Inputs and Outputs'!B$24:C$33,2,TRUE)</f>
        <v>3</v>
      </c>
      <c r="E469" s="42">
        <f t="shared" ca="1" si="64"/>
        <v>0.52374890980990652</v>
      </c>
      <c r="F469" s="42">
        <f ca="1">ROUND(_xlfn.NORM.INV(E469,'Inputs and Outputs'!C$15,'Inputs and Outputs'!C$16),0)</f>
        <v>101</v>
      </c>
      <c r="G469" s="42">
        <v>103</v>
      </c>
      <c r="H469" s="42">
        <f t="shared" ca="1" si="65"/>
        <v>101</v>
      </c>
      <c r="I469" s="42">
        <f ca="1">IF(H469&gt;'Inputs and Outputs'!C$7,H469-'Inputs and Outputs'!C$7,0)</f>
        <v>1</v>
      </c>
      <c r="J469" s="43">
        <f ca="1">(H469*'Inputs and Outputs'!C$8)-(I469*'Inputs and Outputs'!C$9)</f>
        <v>4015</v>
      </c>
      <c r="M469" s="44">
        <v>468</v>
      </c>
      <c r="N469" s="42" t="s">
        <v>26</v>
      </c>
      <c r="O469" s="42">
        <f t="shared" ca="1" si="66"/>
        <v>0.92984834080632961</v>
      </c>
      <c r="P469" s="42">
        <f ca="1">VLOOKUP(O469,'Inputs and Outputs'!B$24:C$33,2)</f>
        <v>5</v>
      </c>
      <c r="Q469" s="42">
        <f t="shared" ca="1" si="67"/>
        <v>0.51206241018146814</v>
      </c>
      <c r="R469" s="42">
        <f ca="1">ROUND(_xlfn.NORM.INV(Q469,'Inputs and Outputs'!C$17,'Inputs and Outputs'!C$18),0)</f>
        <v>103</v>
      </c>
      <c r="S469" s="42">
        <v>103</v>
      </c>
      <c r="T469" s="42">
        <f t="shared" ca="1" si="68"/>
        <v>103</v>
      </c>
      <c r="U469" s="42">
        <f ca="1">IF(T469&gt;'Inputs and Outputs'!C$7,T469-'Inputs and Outputs'!C$7,0)</f>
        <v>3</v>
      </c>
      <c r="V469" s="43">
        <f ca="1">(T469*'Inputs and Outputs'!C$8)-(U469*'Inputs and Outputs'!C$9)</f>
        <v>4045</v>
      </c>
      <c r="Y469" s="44">
        <v>468</v>
      </c>
      <c r="Z469" s="42" t="s">
        <v>29</v>
      </c>
      <c r="AA469" s="42">
        <f t="shared" ca="1" si="69"/>
        <v>0.87522881487080328</v>
      </c>
      <c r="AB469" s="42">
        <f ca="1">VLOOKUP(AA469,'Inputs and Outputs'!B$24:C$33,2,TRUE)</f>
        <v>5</v>
      </c>
      <c r="AC469" s="42">
        <f t="shared" ca="1" si="70"/>
        <v>7.9079356086888541E-3</v>
      </c>
      <c r="AD469" s="42">
        <f ca="1">ROUND(_xlfn.NORM.INV(AC469,'Inputs and Outputs'!C$19,'Inputs and Outputs'!C$20),0)</f>
        <v>93</v>
      </c>
      <c r="AE469" s="42">
        <v>103</v>
      </c>
      <c r="AF469" s="42">
        <f t="shared" ca="1" si="71"/>
        <v>93</v>
      </c>
      <c r="AG469" s="42">
        <f ca="1">IF(AF469&gt;'Inputs and Outputs'!C$7,AF469-'Inputs and Outputs'!C$7,0)</f>
        <v>0</v>
      </c>
      <c r="AH469" s="43">
        <f ca="1">(AF469*'Inputs and Outputs'!C$8)-(AG469*'Inputs and Outputs'!C$10)</f>
        <v>3720</v>
      </c>
    </row>
    <row r="470" spans="1:34" x14ac:dyDescent="0.35">
      <c r="A470" s="44">
        <v>469</v>
      </c>
      <c r="B470" s="42" t="s">
        <v>24</v>
      </c>
      <c r="C470" s="42">
        <f t="shared" ca="1" si="63"/>
        <v>0.99773862425732263</v>
      </c>
      <c r="D470" s="42">
        <f ca="1">VLOOKUP(C470,'Inputs and Outputs'!B$24:C$33,2,TRUE)</f>
        <v>9</v>
      </c>
      <c r="E470" s="42">
        <f t="shared" ca="1" si="64"/>
        <v>0.71871135885533732</v>
      </c>
      <c r="F470" s="42">
        <f ca="1">ROUND(_xlfn.NORM.INV(E470,'Inputs and Outputs'!C$15,'Inputs and Outputs'!C$16),0)</f>
        <v>104</v>
      </c>
      <c r="G470" s="42">
        <v>103</v>
      </c>
      <c r="H470" s="42">
        <f t="shared" ca="1" si="65"/>
        <v>103</v>
      </c>
      <c r="I470" s="42">
        <f ca="1">IF(H470&gt;'Inputs and Outputs'!C$7,H470-'Inputs and Outputs'!C$7,0)</f>
        <v>3</v>
      </c>
      <c r="J470" s="43">
        <f ca="1">(H470*'Inputs and Outputs'!C$8)-(I470*'Inputs and Outputs'!C$9)</f>
        <v>4045</v>
      </c>
      <c r="M470" s="44">
        <v>469</v>
      </c>
      <c r="N470" s="42" t="s">
        <v>26</v>
      </c>
      <c r="O470" s="42">
        <f t="shared" ca="1" si="66"/>
        <v>7.8558629661488188E-2</v>
      </c>
      <c r="P470" s="42">
        <f ca="1">VLOOKUP(O470,'Inputs and Outputs'!B$24:C$33,2)</f>
        <v>0</v>
      </c>
      <c r="Q470" s="42">
        <f t="shared" ca="1" si="67"/>
        <v>0.50631639493699743</v>
      </c>
      <c r="R470" s="42">
        <f ca="1">ROUND(_xlfn.NORM.INV(Q470,'Inputs and Outputs'!C$17,'Inputs and Outputs'!C$18),0)</f>
        <v>103</v>
      </c>
      <c r="S470" s="42">
        <v>103</v>
      </c>
      <c r="T470" s="42">
        <f t="shared" ca="1" si="68"/>
        <v>103</v>
      </c>
      <c r="U470" s="42">
        <f ca="1">IF(T470&gt;'Inputs and Outputs'!C$7,T470-'Inputs and Outputs'!C$7,0)</f>
        <v>3</v>
      </c>
      <c r="V470" s="43">
        <f ca="1">(T470*'Inputs and Outputs'!C$8)-(U470*'Inputs and Outputs'!C$9)</f>
        <v>4045</v>
      </c>
      <c r="Y470" s="44">
        <v>469</v>
      </c>
      <c r="Z470" s="42" t="s">
        <v>29</v>
      </c>
      <c r="AA470" s="42">
        <f t="shared" ca="1" si="69"/>
        <v>0.16031015649493785</v>
      </c>
      <c r="AB470" s="42">
        <f ca="1">VLOOKUP(AA470,'Inputs and Outputs'!B$24:C$33,2,TRUE)</f>
        <v>0</v>
      </c>
      <c r="AC470" s="42">
        <f t="shared" ca="1" si="70"/>
        <v>0.7474653290944232</v>
      </c>
      <c r="AD470" s="42">
        <f ca="1">ROUND(_xlfn.NORM.INV(AC470,'Inputs and Outputs'!C$19,'Inputs and Outputs'!C$20),0)</f>
        <v>108</v>
      </c>
      <c r="AE470" s="42">
        <v>103</v>
      </c>
      <c r="AF470" s="42">
        <f t="shared" ca="1" si="71"/>
        <v>103</v>
      </c>
      <c r="AG470" s="42">
        <f ca="1">IF(AF470&gt;'Inputs and Outputs'!C$7,AF470-'Inputs and Outputs'!C$7,0)</f>
        <v>3</v>
      </c>
      <c r="AH470" s="43">
        <f ca="1">(AF470*'Inputs and Outputs'!C$8)-(AG470*'Inputs and Outputs'!C$10)</f>
        <v>3520</v>
      </c>
    </row>
    <row r="471" spans="1:34" x14ac:dyDescent="0.35">
      <c r="A471" s="44">
        <v>470</v>
      </c>
      <c r="B471" s="42" t="s">
        <v>24</v>
      </c>
      <c r="C471" s="42">
        <f t="shared" ca="1" si="63"/>
        <v>5.5093961773563738E-2</v>
      </c>
      <c r="D471" s="42">
        <f ca="1">VLOOKUP(C471,'Inputs and Outputs'!B$24:C$33,2,TRUE)</f>
        <v>0</v>
      </c>
      <c r="E471" s="42">
        <f t="shared" ca="1" si="64"/>
        <v>0.65589840355921591</v>
      </c>
      <c r="F471" s="42">
        <f ca="1">ROUND(_xlfn.NORM.INV(E471,'Inputs and Outputs'!C$15,'Inputs and Outputs'!C$16),0)</f>
        <v>103</v>
      </c>
      <c r="G471" s="42">
        <v>103</v>
      </c>
      <c r="H471" s="42">
        <f t="shared" ca="1" si="65"/>
        <v>103</v>
      </c>
      <c r="I471" s="42">
        <f ca="1">IF(H471&gt;'Inputs and Outputs'!C$7,H471-'Inputs and Outputs'!C$7,0)</f>
        <v>3</v>
      </c>
      <c r="J471" s="43">
        <f ca="1">(H471*'Inputs and Outputs'!C$8)-(I471*'Inputs and Outputs'!C$9)</f>
        <v>4045</v>
      </c>
      <c r="M471" s="44">
        <v>470</v>
      </c>
      <c r="N471" s="42" t="s">
        <v>26</v>
      </c>
      <c r="O471" s="42">
        <f t="shared" ca="1" si="66"/>
        <v>0.91561692928989435</v>
      </c>
      <c r="P471" s="42">
        <f ca="1">VLOOKUP(O471,'Inputs and Outputs'!B$24:C$33,2)</f>
        <v>5</v>
      </c>
      <c r="Q471" s="42">
        <f t="shared" ca="1" si="67"/>
        <v>0.5882468670040315</v>
      </c>
      <c r="R471" s="42">
        <f ca="1">ROUND(_xlfn.NORM.INV(Q471,'Inputs and Outputs'!C$17,'Inputs and Outputs'!C$18),0)</f>
        <v>104</v>
      </c>
      <c r="S471" s="42">
        <v>103</v>
      </c>
      <c r="T471" s="42">
        <f t="shared" ca="1" si="68"/>
        <v>103</v>
      </c>
      <c r="U471" s="42">
        <f ca="1">IF(T471&gt;'Inputs and Outputs'!C$7,T471-'Inputs and Outputs'!C$7,0)</f>
        <v>3</v>
      </c>
      <c r="V471" s="43">
        <f ca="1">(T471*'Inputs and Outputs'!C$8)-(U471*'Inputs and Outputs'!C$9)</f>
        <v>4045</v>
      </c>
      <c r="Y471" s="44">
        <v>470</v>
      </c>
      <c r="Z471" s="42" t="s">
        <v>29</v>
      </c>
      <c r="AA471" s="42">
        <f t="shared" ca="1" si="69"/>
        <v>0.1667517258031691</v>
      </c>
      <c r="AB471" s="42">
        <f ca="1">VLOOKUP(AA471,'Inputs and Outputs'!B$24:C$33,2,TRUE)</f>
        <v>0</v>
      </c>
      <c r="AC471" s="42">
        <f t="shared" ca="1" si="70"/>
        <v>0.52422005764817903</v>
      </c>
      <c r="AD471" s="42">
        <f ca="1">ROUND(_xlfn.NORM.INV(AC471,'Inputs and Outputs'!C$19,'Inputs and Outputs'!C$20),0)</f>
        <v>105</v>
      </c>
      <c r="AE471" s="42">
        <v>103</v>
      </c>
      <c r="AF471" s="42">
        <f t="shared" ca="1" si="71"/>
        <v>103</v>
      </c>
      <c r="AG471" s="42">
        <f ca="1">IF(AF471&gt;'Inputs and Outputs'!C$7,AF471-'Inputs and Outputs'!C$7,0)</f>
        <v>3</v>
      </c>
      <c r="AH471" s="43">
        <f ca="1">(AF471*'Inputs and Outputs'!C$8)-(AG471*'Inputs and Outputs'!C$10)</f>
        <v>3520</v>
      </c>
    </row>
    <row r="472" spans="1:34" x14ac:dyDescent="0.35">
      <c r="A472" s="44">
        <v>471</v>
      </c>
      <c r="B472" s="42" t="s">
        <v>24</v>
      </c>
      <c r="C472" s="42">
        <f t="shared" ca="1" si="63"/>
        <v>0.3243516425760854</v>
      </c>
      <c r="D472" s="42">
        <f ca="1">VLOOKUP(C472,'Inputs and Outputs'!B$24:C$33,2,TRUE)</f>
        <v>1</v>
      </c>
      <c r="E472" s="42">
        <f t="shared" ca="1" si="64"/>
        <v>0.90901116923690695</v>
      </c>
      <c r="F472" s="42">
        <f ca="1">ROUND(_xlfn.NORM.INV(E472,'Inputs and Outputs'!C$15,'Inputs and Outputs'!C$16),0)</f>
        <v>109</v>
      </c>
      <c r="G472" s="42">
        <v>103</v>
      </c>
      <c r="H472" s="42">
        <f t="shared" ca="1" si="65"/>
        <v>103</v>
      </c>
      <c r="I472" s="42">
        <f ca="1">IF(H472&gt;'Inputs and Outputs'!C$7,H472-'Inputs and Outputs'!C$7,0)</f>
        <v>3</v>
      </c>
      <c r="J472" s="43">
        <f ca="1">(H472*'Inputs and Outputs'!C$8)-(I472*'Inputs and Outputs'!C$9)</f>
        <v>4045</v>
      </c>
      <c r="M472" s="44">
        <v>471</v>
      </c>
      <c r="N472" s="42" t="s">
        <v>26</v>
      </c>
      <c r="O472" s="42">
        <f t="shared" ca="1" si="66"/>
        <v>0.25124008892375149</v>
      </c>
      <c r="P472" s="42">
        <f ca="1">VLOOKUP(O472,'Inputs and Outputs'!B$24:C$33,2)</f>
        <v>1</v>
      </c>
      <c r="Q472" s="42">
        <f t="shared" ca="1" si="67"/>
        <v>0.95790778040346669</v>
      </c>
      <c r="R472" s="42">
        <f ca="1">ROUND(_xlfn.NORM.INV(Q472,'Inputs and Outputs'!C$17,'Inputs and Outputs'!C$18),0)</f>
        <v>112</v>
      </c>
      <c r="S472" s="42">
        <v>103</v>
      </c>
      <c r="T472" s="42">
        <f t="shared" ca="1" si="68"/>
        <v>103</v>
      </c>
      <c r="U472" s="42">
        <f ca="1">IF(T472&gt;'Inputs and Outputs'!C$7,T472-'Inputs and Outputs'!C$7,0)</f>
        <v>3</v>
      </c>
      <c r="V472" s="43">
        <f ca="1">(T472*'Inputs and Outputs'!C$8)-(U472*'Inputs and Outputs'!C$9)</f>
        <v>4045</v>
      </c>
      <c r="Y472" s="44">
        <v>471</v>
      </c>
      <c r="Z472" s="42" t="s">
        <v>29</v>
      </c>
      <c r="AA472" s="42">
        <f t="shared" ca="1" si="69"/>
        <v>0.45677854466040457</v>
      </c>
      <c r="AB472" s="42">
        <f ca="1">VLOOKUP(AA472,'Inputs and Outputs'!B$24:C$33,2,TRUE)</f>
        <v>2</v>
      </c>
      <c r="AC472" s="42">
        <f t="shared" ca="1" si="70"/>
        <v>0.78973642357813134</v>
      </c>
      <c r="AD472" s="42">
        <f ca="1">ROUND(_xlfn.NORM.INV(AC472,'Inputs and Outputs'!C$19,'Inputs and Outputs'!C$20),0)</f>
        <v>109</v>
      </c>
      <c r="AE472" s="42">
        <v>103</v>
      </c>
      <c r="AF472" s="42">
        <f t="shared" ca="1" si="71"/>
        <v>103</v>
      </c>
      <c r="AG472" s="42">
        <f ca="1">IF(AF472&gt;'Inputs and Outputs'!C$7,AF472-'Inputs and Outputs'!C$7,0)</f>
        <v>3</v>
      </c>
      <c r="AH472" s="43">
        <f ca="1">(AF472*'Inputs and Outputs'!C$8)-(AG472*'Inputs and Outputs'!C$10)</f>
        <v>3520</v>
      </c>
    </row>
    <row r="473" spans="1:34" x14ac:dyDescent="0.35">
      <c r="A473" s="44">
        <v>472</v>
      </c>
      <c r="B473" s="42" t="s">
        <v>24</v>
      </c>
      <c r="C473" s="42">
        <f t="shared" ca="1" si="63"/>
        <v>1.4195217665719406E-2</v>
      </c>
      <c r="D473" s="42">
        <f ca="1">VLOOKUP(C473,'Inputs and Outputs'!B$24:C$33,2,TRUE)</f>
        <v>0</v>
      </c>
      <c r="E473" s="42">
        <f t="shared" ca="1" si="64"/>
        <v>0.2800588288324436</v>
      </c>
      <c r="F473" s="42">
        <f ca="1">ROUND(_xlfn.NORM.INV(E473,'Inputs and Outputs'!C$15,'Inputs and Outputs'!C$16),0)</f>
        <v>98</v>
      </c>
      <c r="G473" s="42">
        <v>103</v>
      </c>
      <c r="H473" s="42">
        <f t="shared" ca="1" si="65"/>
        <v>98</v>
      </c>
      <c r="I473" s="42">
        <f ca="1">IF(H473&gt;'Inputs and Outputs'!C$7,H473-'Inputs and Outputs'!C$7,0)</f>
        <v>0</v>
      </c>
      <c r="J473" s="43">
        <f ca="1">(H473*'Inputs and Outputs'!C$8)-(I473*'Inputs and Outputs'!C$9)</f>
        <v>3920</v>
      </c>
      <c r="M473" s="44">
        <v>472</v>
      </c>
      <c r="N473" s="42" t="s">
        <v>26</v>
      </c>
      <c r="O473" s="42">
        <f t="shared" ca="1" si="66"/>
        <v>0.8156179972505434</v>
      </c>
      <c r="P473" s="42">
        <f ca="1">VLOOKUP(O473,'Inputs and Outputs'!B$24:C$33,2)</f>
        <v>4</v>
      </c>
      <c r="Q473" s="42">
        <f t="shared" ca="1" si="67"/>
        <v>0.20952428085658925</v>
      </c>
      <c r="R473" s="42">
        <f ca="1">ROUND(_xlfn.NORM.INV(Q473,'Inputs and Outputs'!C$17,'Inputs and Outputs'!C$18),0)</f>
        <v>99</v>
      </c>
      <c r="S473" s="42">
        <v>103</v>
      </c>
      <c r="T473" s="42">
        <f t="shared" ca="1" si="68"/>
        <v>99</v>
      </c>
      <c r="U473" s="42">
        <f ca="1">IF(T473&gt;'Inputs and Outputs'!C$7,T473-'Inputs and Outputs'!C$7,0)</f>
        <v>0</v>
      </c>
      <c r="V473" s="43">
        <f ca="1">(T473*'Inputs and Outputs'!C$8)-(U473*'Inputs and Outputs'!C$9)</f>
        <v>3960</v>
      </c>
      <c r="Y473" s="44">
        <v>472</v>
      </c>
      <c r="Z473" s="42" t="s">
        <v>29</v>
      </c>
      <c r="AA473" s="42">
        <f t="shared" ca="1" si="69"/>
        <v>0.77198083035714604</v>
      </c>
      <c r="AB473" s="42">
        <f ca="1">VLOOKUP(AA473,'Inputs and Outputs'!B$24:C$33,2,TRUE)</f>
        <v>4</v>
      </c>
      <c r="AC473" s="42">
        <f t="shared" ca="1" si="70"/>
        <v>0.62194052087713725</v>
      </c>
      <c r="AD473" s="42">
        <f ca="1">ROUND(_xlfn.NORM.INV(AC473,'Inputs and Outputs'!C$19,'Inputs and Outputs'!C$20),0)</f>
        <v>107</v>
      </c>
      <c r="AE473" s="42">
        <v>103</v>
      </c>
      <c r="AF473" s="42">
        <f t="shared" ca="1" si="71"/>
        <v>103</v>
      </c>
      <c r="AG473" s="42">
        <f ca="1">IF(AF473&gt;'Inputs and Outputs'!C$7,AF473-'Inputs and Outputs'!C$7,0)</f>
        <v>3</v>
      </c>
      <c r="AH473" s="43">
        <f ca="1">(AF473*'Inputs and Outputs'!C$8)-(AG473*'Inputs and Outputs'!C$10)</f>
        <v>3520</v>
      </c>
    </row>
    <row r="474" spans="1:34" x14ac:dyDescent="0.35">
      <c r="A474" s="44">
        <v>473</v>
      </c>
      <c r="B474" s="42" t="s">
        <v>24</v>
      </c>
      <c r="C474" s="42">
        <f t="shared" ca="1" si="63"/>
        <v>0.14283755476978366</v>
      </c>
      <c r="D474" s="42">
        <f ca="1">VLOOKUP(C474,'Inputs and Outputs'!B$24:C$33,2,TRUE)</f>
        <v>0</v>
      </c>
      <c r="E474" s="42">
        <f t="shared" ca="1" si="64"/>
        <v>0.57971869197784387</v>
      </c>
      <c r="F474" s="42">
        <f ca="1">ROUND(_xlfn.NORM.INV(E474,'Inputs and Outputs'!C$15,'Inputs and Outputs'!C$16),0)</f>
        <v>102</v>
      </c>
      <c r="G474" s="42">
        <v>103</v>
      </c>
      <c r="H474" s="42">
        <f t="shared" ca="1" si="65"/>
        <v>102</v>
      </c>
      <c r="I474" s="42">
        <f ca="1">IF(H474&gt;'Inputs and Outputs'!C$7,H474-'Inputs and Outputs'!C$7,0)</f>
        <v>2</v>
      </c>
      <c r="J474" s="43">
        <f ca="1">(H474*'Inputs and Outputs'!C$8)-(I474*'Inputs and Outputs'!C$9)</f>
        <v>4030</v>
      </c>
      <c r="M474" s="44">
        <v>473</v>
      </c>
      <c r="N474" s="42" t="s">
        <v>26</v>
      </c>
      <c r="O474" s="42">
        <f t="shared" ca="1" si="66"/>
        <v>0.43312519174609032</v>
      </c>
      <c r="P474" s="42">
        <f ca="1">VLOOKUP(O474,'Inputs and Outputs'!B$24:C$33,2)</f>
        <v>2</v>
      </c>
      <c r="Q474" s="42">
        <f t="shared" ca="1" si="67"/>
        <v>0.12865336807660088</v>
      </c>
      <c r="R474" s="42">
        <f ca="1">ROUND(_xlfn.NORM.INV(Q474,'Inputs and Outputs'!C$17,'Inputs and Outputs'!C$18),0)</f>
        <v>97</v>
      </c>
      <c r="S474" s="42">
        <v>103</v>
      </c>
      <c r="T474" s="42">
        <f t="shared" ca="1" si="68"/>
        <v>97</v>
      </c>
      <c r="U474" s="42">
        <f ca="1">IF(T474&gt;'Inputs and Outputs'!C$7,T474-'Inputs and Outputs'!C$7,0)</f>
        <v>0</v>
      </c>
      <c r="V474" s="43">
        <f ca="1">(T474*'Inputs and Outputs'!C$8)-(U474*'Inputs and Outputs'!C$9)</f>
        <v>3880</v>
      </c>
      <c r="Y474" s="44">
        <v>473</v>
      </c>
      <c r="Z474" s="42" t="s">
        <v>29</v>
      </c>
      <c r="AA474" s="42">
        <f t="shared" ca="1" si="69"/>
        <v>0.44185125758228339</v>
      </c>
      <c r="AB474" s="42">
        <f ca="1">VLOOKUP(AA474,'Inputs and Outputs'!B$24:C$33,2,TRUE)</f>
        <v>2</v>
      </c>
      <c r="AC474" s="42">
        <f t="shared" ca="1" si="70"/>
        <v>0.47928439339201945</v>
      </c>
      <c r="AD474" s="42">
        <f ca="1">ROUND(_xlfn.NORM.INV(AC474,'Inputs and Outputs'!C$19,'Inputs and Outputs'!C$20),0)</f>
        <v>105</v>
      </c>
      <c r="AE474" s="42">
        <v>103</v>
      </c>
      <c r="AF474" s="42">
        <f t="shared" ca="1" si="71"/>
        <v>103</v>
      </c>
      <c r="AG474" s="42">
        <f ca="1">IF(AF474&gt;'Inputs and Outputs'!C$7,AF474-'Inputs and Outputs'!C$7,0)</f>
        <v>3</v>
      </c>
      <c r="AH474" s="43">
        <f ca="1">(AF474*'Inputs and Outputs'!C$8)-(AG474*'Inputs and Outputs'!C$10)</f>
        <v>3520</v>
      </c>
    </row>
    <row r="475" spans="1:34" x14ac:dyDescent="0.35">
      <c r="A475" s="44">
        <v>474</v>
      </c>
      <c r="B475" s="42" t="s">
        <v>24</v>
      </c>
      <c r="C475" s="42">
        <f t="shared" ca="1" si="63"/>
        <v>0.12324232255357237</v>
      </c>
      <c r="D475" s="42">
        <f ca="1">VLOOKUP(C475,'Inputs and Outputs'!B$24:C$33,2,TRUE)</f>
        <v>0</v>
      </c>
      <c r="E475" s="42">
        <f t="shared" ca="1" si="64"/>
        <v>0.53298859106120788</v>
      </c>
      <c r="F475" s="42">
        <f ca="1">ROUND(_xlfn.NORM.INV(E475,'Inputs and Outputs'!C$15,'Inputs and Outputs'!C$16),0)</f>
        <v>101</v>
      </c>
      <c r="G475" s="42">
        <v>103</v>
      </c>
      <c r="H475" s="42">
        <f t="shared" ca="1" si="65"/>
        <v>101</v>
      </c>
      <c r="I475" s="42">
        <f ca="1">IF(H475&gt;'Inputs and Outputs'!C$7,H475-'Inputs and Outputs'!C$7,0)</f>
        <v>1</v>
      </c>
      <c r="J475" s="43">
        <f ca="1">(H475*'Inputs and Outputs'!C$8)-(I475*'Inputs and Outputs'!C$9)</f>
        <v>4015</v>
      </c>
      <c r="M475" s="44">
        <v>474</v>
      </c>
      <c r="N475" s="42" t="s">
        <v>26</v>
      </c>
      <c r="O475" s="42">
        <f t="shared" ca="1" si="66"/>
        <v>0.19875930893835148</v>
      </c>
      <c r="P475" s="42">
        <f ca="1">VLOOKUP(O475,'Inputs and Outputs'!B$24:C$33,2)</f>
        <v>1</v>
      </c>
      <c r="Q475" s="42">
        <f t="shared" ca="1" si="67"/>
        <v>0.69633130859050063</v>
      </c>
      <c r="R475" s="42">
        <f ca="1">ROUND(_xlfn.NORM.INV(Q475,'Inputs and Outputs'!C$17,'Inputs and Outputs'!C$18),0)</f>
        <v>106</v>
      </c>
      <c r="S475" s="42">
        <v>103</v>
      </c>
      <c r="T475" s="42">
        <f t="shared" ca="1" si="68"/>
        <v>103</v>
      </c>
      <c r="U475" s="42">
        <f ca="1">IF(T475&gt;'Inputs and Outputs'!C$7,T475-'Inputs and Outputs'!C$7,0)</f>
        <v>3</v>
      </c>
      <c r="V475" s="43">
        <f ca="1">(T475*'Inputs and Outputs'!C$8)-(U475*'Inputs and Outputs'!C$9)</f>
        <v>4045</v>
      </c>
      <c r="Y475" s="44">
        <v>474</v>
      </c>
      <c r="Z475" s="42" t="s">
        <v>29</v>
      </c>
      <c r="AA475" s="42">
        <f t="shared" ca="1" si="69"/>
        <v>0.80958064588900236</v>
      </c>
      <c r="AB475" s="42">
        <f ca="1">VLOOKUP(AA475,'Inputs and Outputs'!B$24:C$33,2,TRUE)</f>
        <v>4</v>
      </c>
      <c r="AC475" s="42">
        <f t="shared" ca="1" si="70"/>
        <v>0.90892763162189982</v>
      </c>
      <c r="AD475" s="42">
        <f ca="1">ROUND(_xlfn.NORM.INV(AC475,'Inputs and Outputs'!C$19,'Inputs and Outputs'!C$20),0)</f>
        <v>112</v>
      </c>
      <c r="AE475" s="42">
        <v>103</v>
      </c>
      <c r="AF475" s="42">
        <f t="shared" ca="1" si="71"/>
        <v>103</v>
      </c>
      <c r="AG475" s="42">
        <f ca="1">IF(AF475&gt;'Inputs and Outputs'!C$7,AF475-'Inputs and Outputs'!C$7,0)</f>
        <v>3</v>
      </c>
      <c r="AH475" s="43">
        <f ca="1">(AF475*'Inputs and Outputs'!C$8)-(AG475*'Inputs and Outputs'!C$10)</f>
        <v>3520</v>
      </c>
    </row>
    <row r="476" spans="1:34" x14ac:dyDescent="0.35">
      <c r="A476" s="44">
        <v>475</v>
      </c>
      <c r="B476" s="42" t="s">
        <v>24</v>
      </c>
      <c r="C476" s="42">
        <f t="shared" ca="1" si="63"/>
        <v>0.49363634777933307</v>
      </c>
      <c r="D476" s="42">
        <f ca="1">VLOOKUP(C476,'Inputs and Outputs'!B$24:C$33,2,TRUE)</f>
        <v>2</v>
      </c>
      <c r="E476" s="42">
        <f t="shared" ca="1" si="64"/>
        <v>0.6072133058880953</v>
      </c>
      <c r="F476" s="42">
        <f ca="1">ROUND(_xlfn.NORM.INV(E476,'Inputs and Outputs'!C$15,'Inputs and Outputs'!C$16),0)</f>
        <v>103</v>
      </c>
      <c r="G476" s="42">
        <v>103</v>
      </c>
      <c r="H476" s="42">
        <f t="shared" ca="1" si="65"/>
        <v>103</v>
      </c>
      <c r="I476" s="42">
        <f ca="1">IF(H476&gt;'Inputs and Outputs'!C$7,H476-'Inputs and Outputs'!C$7,0)</f>
        <v>3</v>
      </c>
      <c r="J476" s="43">
        <f ca="1">(H476*'Inputs and Outputs'!C$8)-(I476*'Inputs and Outputs'!C$9)</f>
        <v>4045</v>
      </c>
      <c r="M476" s="44">
        <v>475</v>
      </c>
      <c r="N476" s="42" t="s">
        <v>26</v>
      </c>
      <c r="O476" s="42">
        <f t="shared" ca="1" si="66"/>
        <v>0.15814120125743703</v>
      </c>
      <c r="P476" s="42">
        <f ca="1">VLOOKUP(O476,'Inputs and Outputs'!B$24:C$33,2)</f>
        <v>0</v>
      </c>
      <c r="Q476" s="42">
        <f t="shared" ca="1" si="67"/>
        <v>8.4088723936392995E-3</v>
      </c>
      <c r="R476" s="42">
        <f ca="1">ROUND(_xlfn.NORM.INV(Q476,'Inputs and Outputs'!C$17,'Inputs and Outputs'!C$18),0)</f>
        <v>91</v>
      </c>
      <c r="S476" s="42">
        <v>103</v>
      </c>
      <c r="T476" s="42">
        <f t="shared" ca="1" si="68"/>
        <v>91</v>
      </c>
      <c r="U476" s="42">
        <f ca="1">IF(T476&gt;'Inputs and Outputs'!C$7,T476-'Inputs and Outputs'!C$7,0)</f>
        <v>0</v>
      </c>
      <c r="V476" s="43">
        <f ca="1">(T476*'Inputs and Outputs'!C$8)-(U476*'Inputs and Outputs'!C$9)</f>
        <v>3640</v>
      </c>
      <c r="Y476" s="44">
        <v>475</v>
      </c>
      <c r="Z476" s="42" t="s">
        <v>29</v>
      </c>
      <c r="AA476" s="42">
        <f t="shared" ca="1" si="69"/>
        <v>0.10204743656217197</v>
      </c>
      <c r="AB476" s="42">
        <f ca="1">VLOOKUP(AA476,'Inputs and Outputs'!B$24:C$33,2,TRUE)</f>
        <v>0</v>
      </c>
      <c r="AC476" s="42">
        <f t="shared" ca="1" si="70"/>
        <v>0.58692482176191985</v>
      </c>
      <c r="AD476" s="42">
        <f ca="1">ROUND(_xlfn.NORM.INV(AC476,'Inputs and Outputs'!C$19,'Inputs and Outputs'!C$20),0)</f>
        <v>106</v>
      </c>
      <c r="AE476" s="42">
        <v>103</v>
      </c>
      <c r="AF476" s="42">
        <f t="shared" ca="1" si="71"/>
        <v>103</v>
      </c>
      <c r="AG476" s="42">
        <f ca="1">IF(AF476&gt;'Inputs and Outputs'!C$7,AF476-'Inputs and Outputs'!C$7,0)</f>
        <v>3</v>
      </c>
      <c r="AH476" s="43">
        <f ca="1">(AF476*'Inputs and Outputs'!C$8)-(AG476*'Inputs and Outputs'!C$10)</f>
        <v>3520</v>
      </c>
    </row>
    <row r="477" spans="1:34" x14ac:dyDescent="0.35">
      <c r="A477" s="44">
        <v>476</v>
      </c>
      <c r="B477" s="42" t="s">
        <v>24</v>
      </c>
      <c r="C477" s="42">
        <f t="shared" ca="1" si="63"/>
        <v>0.73409654382029588</v>
      </c>
      <c r="D477" s="42">
        <f ca="1">VLOOKUP(C477,'Inputs and Outputs'!B$24:C$33,2,TRUE)</f>
        <v>3</v>
      </c>
      <c r="E477" s="42">
        <f t="shared" ca="1" si="64"/>
        <v>0.23964398054719616</v>
      </c>
      <c r="F477" s="42">
        <f ca="1">ROUND(_xlfn.NORM.INV(E477,'Inputs and Outputs'!C$15,'Inputs and Outputs'!C$16),0)</f>
        <v>97</v>
      </c>
      <c r="G477" s="42">
        <v>103</v>
      </c>
      <c r="H477" s="42">
        <f t="shared" ca="1" si="65"/>
        <v>97</v>
      </c>
      <c r="I477" s="42">
        <f ca="1">IF(H477&gt;'Inputs and Outputs'!C$7,H477-'Inputs and Outputs'!C$7,0)</f>
        <v>0</v>
      </c>
      <c r="J477" s="43">
        <f ca="1">(H477*'Inputs and Outputs'!C$8)-(I477*'Inputs and Outputs'!C$9)</f>
        <v>3880</v>
      </c>
      <c r="M477" s="44">
        <v>476</v>
      </c>
      <c r="N477" s="42" t="s">
        <v>26</v>
      </c>
      <c r="O477" s="42">
        <f t="shared" ca="1" si="66"/>
        <v>0.52212317789364804</v>
      </c>
      <c r="P477" s="42">
        <f ca="1">VLOOKUP(O477,'Inputs and Outputs'!B$24:C$33,2)</f>
        <v>2</v>
      </c>
      <c r="Q477" s="42">
        <f t="shared" ca="1" si="67"/>
        <v>0.55368924082074522</v>
      </c>
      <c r="R477" s="42">
        <f ca="1">ROUND(_xlfn.NORM.INV(Q477,'Inputs and Outputs'!C$17,'Inputs and Outputs'!C$18),0)</f>
        <v>104</v>
      </c>
      <c r="S477" s="42">
        <v>103</v>
      </c>
      <c r="T477" s="42">
        <f t="shared" ca="1" si="68"/>
        <v>103</v>
      </c>
      <c r="U477" s="42">
        <f ca="1">IF(T477&gt;'Inputs and Outputs'!C$7,T477-'Inputs and Outputs'!C$7,0)</f>
        <v>3</v>
      </c>
      <c r="V477" s="43">
        <f ca="1">(T477*'Inputs and Outputs'!C$8)-(U477*'Inputs and Outputs'!C$9)</f>
        <v>4045</v>
      </c>
      <c r="Y477" s="44">
        <v>476</v>
      </c>
      <c r="Z477" s="42" t="s">
        <v>29</v>
      </c>
      <c r="AA477" s="42">
        <f t="shared" ca="1" si="69"/>
        <v>0.30809364444824183</v>
      </c>
      <c r="AB477" s="42">
        <f ca="1">VLOOKUP(AA477,'Inputs and Outputs'!B$24:C$33,2,TRUE)</f>
        <v>1</v>
      </c>
      <c r="AC477" s="42">
        <f t="shared" ca="1" si="70"/>
        <v>0.93656918334378958</v>
      </c>
      <c r="AD477" s="42">
        <f ca="1">ROUND(_xlfn.NORM.INV(AC477,'Inputs and Outputs'!C$19,'Inputs and Outputs'!C$20),0)</f>
        <v>113</v>
      </c>
      <c r="AE477" s="42">
        <v>103</v>
      </c>
      <c r="AF477" s="42">
        <f t="shared" ca="1" si="71"/>
        <v>103</v>
      </c>
      <c r="AG477" s="42">
        <f ca="1">IF(AF477&gt;'Inputs and Outputs'!C$7,AF477-'Inputs and Outputs'!C$7,0)</f>
        <v>3</v>
      </c>
      <c r="AH477" s="43">
        <f ca="1">(AF477*'Inputs and Outputs'!C$8)-(AG477*'Inputs and Outputs'!C$10)</f>
        <v>3520</v>
      </c>
    </row>
    <row r="478" spans="1:34" x14ac:dyDescent="0.35">
      <c r="A478" s="44">
        <v>477</v>
      </c>
      <c r="B478" s="42" t="s">
        <v>24</v>
      </c>
      <c r="C478" s="42">
        <f t="shared" ca="1" si="63"/>
        <v>0.8366881817472599</v>
      </c>
      <c r="D478" s="42">
        <f ca="1">VLOOKUP(C478,'Inputs and Outputs'!B$24:C$33,2,TRUE)</f>
        <v>4</v>
      </c>
      <c r="E478" s="42">
        <f t="shared" ca="1" si="64"/>
        <v>0.68319867878264007</v>
      </c>
      <c r="F478" s="42">
        <f ca="1">ROUND(_xlfn.NORM.INV(E478,'Inputs and Outputs'!C$15,'Inputs and Outputs'!C$16),0)</f>
        <v>104</v>
      </c>
      <c r="G478" s="42">
        <v>103</v>
      </c>
      <c r="H478" s="42">
        <f t="shared" ca="1" si="65"/>
        <v>103</v>
      </c>
      <c r="I478" s="42">
        <f ca="1">IF(H478&gt;'Inputs and Outputs'!C$7,H478-'Inputs and Outputs'!C$7,0)</f>
        <v>3</v>
      </c>
      <c r="J478" s="43">
        <f ca="1">(H478*'Inputs and Outputs'!C$8)-(I478*'Inputs and Outputs'!C$9)</f>
        <v>4045</v>
      </c>
      <c r="M478" s="44">
        <v>477</v>
      </c>
      <c r="N478" s="42" t="s">
        <v>26</v>
      </c>
      <c r="O478" s="42">
        <f t="shared" ca="1" si="66"/>
        <v>7.5677160287720646E-2</v>
      </c>
      <c r="P478" s="42">
        <f ca="1">VLOOKUP(O478,'Inputs and Outputs'!B$24:C$33,2)</f>
        <v>0</v>
      </c>
      <c r="Q478" s="42">
        <f t="shared" ca="1" si="67"/>
        <v>2.7283114196143599E-2</v>
      </c>
      <c r="R478" s="42">
        <f ca="1">ROUND(_xlfn.NORM.INV(Q478,'Inputs and Outputs'!C$17,'Inputs and Outputs'!C$18),0)</f>
        <v>93</v>
      </c>
      <c r="S478" s="42">
        <v>103</v>
      </c>
      <c r="T478" s="42">
        <f t="shared" ca="1" si="68"/>
        <v>93</v>
      </c>
      <c r="U478" s="42">
        <f ca="1">IF(T478&gt;'Inputs and Outputs'!C$7,T478-'Inputs and Outputs'!C$7,0)</f>
        <v>0</v>
      </c>
      <c r="V478" s="43">
        <f ca="1">(T478*'Inputs and Outputs'!C$8)-(U478*'Inputs and Outputs'!C$9)</f>
        <v>3720</v>
      </c>
      <c r="Y478" s="44">
        <v>477</v>
      </c>
      <c r="Z478" s="42" t="s">
        <v>29</v>
      </c>
      <c r="AA478" s="42">
        <f t="shared" ca="1" si="69"/>
        <v>0.57341012939966229</v>
      </c>
      <c r="AB478" s="42">
        <f ca="1">VLOOKUP(AA478,'Inputs and Outputs'!B$24:C$33,2,TRUE)</f>
        <v>2</v>
      </c>
      <c r="AC478" s="42">
        <f t="shared" ca="1" si="70"/>
        <v>0.87332486165335943</v>
      </c>
      <c r="AD478" s="42">
        <f ca="1">ROUND(_xlfn.NORM.INV(AC478,'Inputs and Outputs'!C$19,'Inputs and Outputs'!C$20),0)</f>
        <v>111</v>
      </c>
      <c r="AE478" s="42">
        <v>103</v>
      </c>
      <c r="AF478" s="42">
        <f t="shared" ca="1" si="71"/>
        <v>103</v>
      </c>
      <c r="AG478" s="42">
        <f ca="1">IF(AF478&gt;'Inputs and Outputs'!C$7,AF478-'Inputs and Outputs'!C$7,0)</f>
        <v>3</v>
      </c>
      <c r="AH478" s="43">
        <f ca="1">(AF478*'Inputs and Outputs'!C$8)-(AG478*'Inputs and Outputs'!C$10)</f>
        <v>3520</v>
      </c>
    </row>
    <row r="479" spans="1:34" x14ac:dyDescent="0.35">
      <c r="A479" s="44">
        <v>478</v>
      </c>
      <c r="B479" s="42" t="s">
        <v>24</v>
      </c>
      <c r="C479" s="42">
        <f t="shared" ca="1" si="63"/>
        <v>0.85327780153561406</v>
      </c>
      <c r="D479" s="42">
        <f ca="1">VLOOKUP(C479,'Inputs and Outputs'!B$24:C$33,2,TRUE)</f>
        <v>4</v>
      </c>
      <c r="E479" s="42">
        <f t="shared" ca="1" si="64"/>
        <v>0.56247892124835819</v>
      </c>
      <c r="F479" s="42">
        <f ca="1">ROUND(_xlfn.NORM.INV(E479,'Inputs and Outputs'!C$15,'Inputs and Outputs'!C$16),0)</f>
        <v>102</v>
      </c>
      <c r="G479" s="42">
        <v>103</v>
      </c>
      <c r="H479" s="42">
        <f t="shared" ca="1" si="65"/>
        <v>102</v>
      </c>
      <c r="I479" s="42">
        <f ca="1">IF(H479&gt;'Inputs and Outputs'!C$7,H479-'Inputs and Outputs'!C$7,0)</f>
        <v>2</v>
      </c>
      <c r="J479" s="43">
        <f ca="1">(H479*'Inputs and Outputs'!C$8)-(I479*'Inputs and Outputs'!C$9)</f>
        <v>4030</v>
      </c>
      <c r="M479" s="44">
        <v>478</v>
      </c>
      <c r="N479" s="42" t="s">
        <v>26</v>
      </c>
      <c r="O479" s="42">
        <f t="shared" ca="1" si="66"/>
        <v>0.34858711576357948</v>
      </c>
      <c r="P479" s="42">
        <f ca="1">VLOOKUP(O479,'Inputs and Outputs'!B$24:C$33,2)</f>
        <v>1</v>
      </c>
      <c r="Q479" s="42">
        <f t="shared" ca="1" si="67"/>
        <v>0.84096674234184987</v>
      </c>
      <c r="R479" s="42">
        <f ca="1">ROUND(_xlfn.NORM.INV(Q479,'Inputs and Outputs'!C$17,'Inputs and Outputs'!C$18),0)</f>
        <v>108</v>
      </c>
      <c r="S479" s="42">
        <v>103</v>
      </c>
      <c r="T479" s="42">
        <f t="shared" ca="1" si="68"/>
        <v>103</v>
      </c>
      <c r="U479" s="42">
        <f ca="1">IF(T479&gt;'Inputs and Outputs'!C$7,T479-'Inputs and Outputs'!C$7,0)</f>
        <v>3</v>
      </c>
      <c r="V479" s="43">
        <f ca="1">(T479*'Inputs and Outputs'!C$8)-(U479*'Inputs and Outputs'!C$9)</f>
        <v>4045</v>
      </c>
      <c r="Y479" s="44">
        <v>478</v>
      </c>
      <c r="Z479" s="42" t="s">
        <v>29</v>
      </c>
      <c r="AA479" s="42">
        <f t="shared" ca="1" si="69"/>
        <v>0.6105086279359041</v>
      </c>
      <c r="AB479" s="42">
        <f ca="1">VLOOKUP(AA479,'Inputs and Outputs'!B$24:C$33,2,TRUE)</f>
        <v>3</v>
      </c>
      <c r="AC479" s="42">
        <f t="shared" ca="1" si="70"/>
        <v>0.95212806433123309</v>
      </c>
      <c r="AD479" s="42">
        <f ca="1">ROUND(_xlfn.NORM.INV(AC479,'Inputs and Outputs'!C$19,'Inputs and Outputs'!C$20),0)</f>
        <v>113</v>
      </c>
      <c r="AE479" s="42">
        <v>103</v>
      </c>
      <c r="AF479" s="42">
        <f t="shared" ca="1" si="71"/>
        <v>103</v>
      </c>
      <c r="AG479" s="42">
        <f ca="1">IF(AF479&gt;'Inputs and Outputs'!C$7,AF479-'Inputs and Outputs'!C$7,0)</f>
        <v>3</v>
      </c>
      <c r="AH479" s="43">
        <f ca="1">(AF479*'Inputs and Outputs'!C$8)-(AG479*'Inputs and Outputs'!C$10)</f>
        <v>3520</v>
      </c>
    </row>
    <row r="480" spans="1:34" x14ac:dyDescent="0.35">
      <c r="A480" s="44">
        <v>479</v>
      </c>
      <c r="B480" s="42" t="s">
        <v>24</v>
      </c>
      <c r="C480" s="42">
        <f t="shared" ca="1" si="63"/>
        <v>6.5590587806605982E-2</v>
      </c>
      <c r="D480" s="42">
        <f ca="1">VLOOKUP(C480,'Inputs and Outputs'!B$24:C$33,2,TRUE)</f>
        <v>0</v>
      </c>
      <c r="E480" s="42">
        <f t="shared" ca="1" si="64"/>
        <v>0.75945125446970885</v>
      </c>
      <c r="F480" s="42">
        <f ca="1">ROUND(_xlfn.NORM.INV(E480,'Inputs and Outputs'!C$15,'Inputs and Outputs'!C$16),0)</f>
        <v>105</v>
      </c>
      <c r="G480" s="42">
        <v>103</v>
      </c>
      <c r="H480" s="42">
        <f t="shared" ca="1" si="65"/>
        <v>103</v>
      </c>
      <c r="I480" s="42">
        <f ca="1">IF(H480&gt;'Inputs and Outputs'!C$7,H480-'Inputs and Outputs'!C$7,0)</f>
        <v>3</v>
      </c>
      <c r="J480" s="43">
        <f ca="1">(H480*'Inputs and Outputs'!C$8)-(I480*'Inputs and Outputs'!C$9)</f>
        <v>4045</v>
      </c>
      <c r="M480" s="44">
        <v>479</v>
      </c>
      <c r="N480" s="42" t="s">
        <v>26</v>
      </c>
      <c r="O480" s="42">
        <f t="shared" ca="1" si="66"/>
        <v>0.84150917154370752</v>
      </c>
      <c r="P480" s="42">
        <f ca="1">VLOOKUP(O480,'Inputs and Outputs'!B$24:C$33,2)</f>
        <v>4</v>
      </c>
      <c r="Q480" s="42">
        <f t="shared" ca="1" si="67"/>
        <v>0.27068146062599097</v>
      </c>
      <c r="R480" s="42">
        <f ca="1">ROUND(_xlfn.NORM.INV(Q480,'Inputs and Outputs'!C$17,'Inputs and Outputs'!C$18),0)</f>
        <v>100</v>
      </c>
      <c r="S480" s="42">
        <v>103</v>
      </c>
      <c r="T480" s="42">
        <f t="shared" ca="1" si="68"/>
        <v>100</v>
      </c>
      <c r="U480" s="42">
        <f ca="1">IF(T480&gt;'Inputs and Outputs'!C$7,T480-'Inputs and Outputs'!C$7,0)</f>
        <v>0</v>
      </c>
      <c r="V480" s="43">
        <f ca="1">(T480*'Inputs and Outputs'!C$8)-(U480*'Inputs and Outputs'!C$9)</f>
        <v>4000</v>
      </c>
      <c r="Y480" s="44">
        <v>479</v>
      </c>
      <c r="Z480" s="42" t="s">
        <v>29</v>
      </c>
      <c r="AA480" s="42">
        <f t="shared" ca="1" si="69"/>
        <v>0.14780252430938468</v>
      </c>
      <c r="AB480" s="42">
        <f ca="1">VLOOKUP(AA480,'Inputs and Outputs'!B$24:C$33,2,TRUE)</f>
        <v>0</v>
      </c>
      <c r="AC480" s="42">
        <f t="shared" ca="1" si="70"/>
        <v>0.65203917072789797</v>
      </c>
      <c r="AD480" s="42">
        <f ca="1">ROUND(_xlfn.NORM.INV(AC480,'Inputs and Outputs'!C$19,'Inputs and Outputs'!C$20),0)</f>
        <v>107</v>
      </c>
      <c r="AE480" s="42">
        <v>103</v>
      </c>
      <c r="AF480" s="42">
        <f t="shared" ca="1" si="71"/>
        <v>103</v>
      </c>
      <c r="AG480" s="42">
        <f ca="1">IF(AF480&gt;'Inputs and Outputs'!C$7,AF480-'Inputs and Outputs'!C$7,0)</f>
        <v>3</v>
      </c>
      <c r="AH480" s="43">
        <f ca="1">(AF480*'Inputs and Outputs'!C$8)-(AG480*'Inputs and Outputs'!C$10)</f>
        <v>3520</v>
      </c>
    </row>
    <row r="481" spans="1:34" x14ac:dyDescent="0.35">
      <c r="A481" s="44">
        <v>480</v>
      </c>
      <c r="B481" s="42" t="s">
        <v>24</v>
      </c>
      <c r="C481" s="42">
        <f t="shared" ca="1" si="63"/>
        <v>0.61114840531303793</v>
      </c>
      <c r="D481" s="42">
        <f ca="1">VLOOKUP(C481,'Inputs and Outputs'!B$24:C$33,2,TRUE)</f>
        <v>3</v>
      </c>
      <c r="E481" s="42">
        <f t="shared" ca="1" si="64"/>
        <v>0.92445959830344959</v>
      </c>
      <c r="F481" s="42">
        <f ca="1">ROUND(_xlfn.NORM.INV(E481,'Inputs and Outputs'!C$15,'Inputs and Outputs'!C$16),0)</f>
        <v>110</v>
      </c>
      <c r="G481" s="42">
        <v>103</v>
      </c>
      <c r="H481" s="42">
        <f t="shared" ca="1" si="65"/>
        <v>103</v>
      </c>
      <c r="I481" s="42">
        <f ca="1">IF(H481&gt;'Inputs and Outputs'!C$7,H481-'Inputs and Outputs'!C$7,0)</f>
        <v>3</v>
      </c>
      <c r="J481" s="43">
        <f ca="1">(H481*'Inputs and Outputs'!C$8)-(I481*'Inputs and Outputs'!C$9)</f>
        <v>4045</v>
      </c>
      <c r="M481" s="44">
        <v>480</v>
      </c>
      <c r="N481" s="42" t="s">
        <v>26</v>
      </c>
      <c r="O481" s="42">
        <f t="shared" ca="1" si="66"/>
        <v>0.66008208781532651</v>
      </c>
      <c r="P481" s="42">
        <f ca="1">VLOOKUP(O481,'Inputs and Outputs'!B$24:C$33,2)</f>
        <v>3</v>
      </c>
      <c r="Q481" s="42">
        <f t="shared" ca="1" si="67"/>
        <v>0.94146022432256204</v>
      </c>
      <c r="R481" s="42">
        <f ca="1">ROUND(_xlfn.NORM.INV(Q481,'Inputs and Outputs'!C$17,'Inputs and Outputs'!C$18),0)</f>
        <v>111</v>
      </c>
      <c r="S481" s="42">
        <v>103</v>
      </c>
      <c r="T481" s="42">
        <f t="shared" ca="1" si="68"/>
        <v>103</v>
      </c>
      <c r="U481" s="42">
        <f ca="1">IF(T481&gt;'Inputs and Outputs'!C$7,T481-'Inputs and Outputs'!C$7,0)</f>
        <v>3</v>
      </c>
      <c r="V481" s="43">
        <f ca="1">(T481*'Inputs and Outputs'!C$8)-(U481*'Inputs and Outputs'!C$9)</f>
        <v>4045</v>
      </c>
      <c r="Y481" s="44">
        <v>480</v>
      </c>
      <c r="Z481" s="42" t="s">
        <v>29</v>
      </c>
      <c r="AA481" s="42">
        <f t="shared" ca="1" si="69"/>
        <v>0.58050808070806892</v>
      </c>
      <c r="AB481" s="42">
        <f ca="1">VLOOKUP(AA481,'Inputs and Outputs'!B$24:C$33,2,TRUE)</f>
        <v>2</v>
      </c>
      <c r="AC481" s="42">
        <f t="shared" ca="1" si="70"/>
        <v>9.0387795554663253E-2</v>
      </c>
      <c r="AD481" s="42">
        <f ca="1">ROUND(_xlfn.NORM.INV(AC481,'Inputs and Outputs'!C$19,'Inputs and Outputs'!C$20),0)</f>
        <v>98</v>
      </c>
      <c r="AE481" s="42">
        <v>103</v>
      </c>
      <c r="AF481" s="42">
        <f t="shared" ca="1" si="71"/>
        <v>98</v>
      </c>
      <c r="AG481" s="42">
        <f ca="1">IF(AF481&gt;'Inputs and Outputs'!C$7,AF481-'Inputs and Outputs'!C$7,0)</f>
        <v>0</v>
      </c>
      <c r="AH481" s="43">
        <f ca="1">(AF481*'Inputs and Outputs'!C$8)-(AG481*'Inputs and Outputs'!C$10)</f>
        <v>3920</v>
      </c>
    </row>
    <row r="482" spans="1:34" x14ac:dyDescent="0.35">
      <c r="A482" s="44">
        <v>481</v>
      </c>
      <c r="B482" s="42" t="s">
        <v>24</v>
      </c>
      <c r="C482" s="42">
        <f t="shared" ca="1" si="63"/>
        <v>6.9016176525903417E-2</v>
      </c>
      <c r="D482" s="42">
        <f ca="1">VLOOKUP(C482,'Inputs and Outputs'!B$24:C$33,2,TRUE)</f>
        <v>0</v>
      </c>
      <c r="E482" s="42">
        <f t="shared" ca="1" si="64"/>
        <v>0.75910705280208846</v>
      </c>
      <c r="F482" s="42">
        <f ca="1">ROUND(_xlfn.NORM.INV(E482,'Inputs and Outputs'!C$15,'Inputs and Outputs'!C$16),0)</f>
        <v>105</v>
      </c>
      <c r="G482" s="42">
        <v>103</v>
      </c>
      <c r="H482" s="42">
        <f t="shared" ca="1" si="65"/>
        <v>103</v>
      </c>
      <c r="I482" s="42">
        <f ca="1">IF(H482&gt;'Inputs and Outputs'!C$7,H482-'Inputs and Outputs'!C$7,0)</f>
        <v>3</v>
      </c>
      <c r="J482" s="43">
        <f ca="1">(H482*'Inputs and Outputs'!C$8)-(I482*'Inputs and Outputs'!C$9)</f>
        <v>4045</v>
      </c>
      <c r="M482" s="44">
        <v>481</v>
      </c>
      <c r="N482" s="42" t="s">
        <v>26</v>
      </c>
      <c r="O482" s="42">
        <f t="shared" ca="1" si="66"/>
        <v>0.13196354809490274</v>
      </c>
      <c r="P482" s="42">
        <f ca="1">VLOOKUP(O482,'Inputs and Outputs'!B$24:C$33,2)</f>
        <v>0</v>
      </c>
      <c r="Q482" s="42">
        <f t="shared" ca="1" si="67"/>
        <v>0.35467922548923125</v>
      </c>
      <c r="R482" s="42">
        <f ca="1">ROUND(_xlfn.NORM.INV(Q482,'Inputs and Outputs'!C$17,'Inputs and Outputs'!C$18),0)</f>
        <v>101</v>
      </c>
      <c r="S482" s="42">
        <v>103</v>
      </c>
      <c r="T482" s="42">
        <f t="shared" ca="1" si="68"/>
        <v>101</v>
      </c>
      <c r="U482" s="42">
        <f ca="1">IF(T482&gt;'Inputs and Outputs'!C$7,T482-'Inputs and Outputs'!C$7,0)</f>
        <v>1</v>
      </c>
      <c r="V482" s="43">
        <f ca="1">(T482*'Inputs and Outputs'!C$8)-(U482*'Inputs and Outputs'!C$9)</f>
        <v>4015</v>
      </c>
      <c r="Y482" s="44">
        <v>481</v>
      </c>
      <c r="Z482" s="42" t="s">
        <v>29</v>
      </c>
      <c r="AA482" s="42">
        <f t="shared" ca="1" si="69"/>
        <v>0.24874481047637576</v>
      </c>
      <c r="AB482" s="42">
        <f ca="1">VLOOKUP(AA482,'Inputs and Outputs'!B$24:C$33,2,TRUE)</f>
        <v>1</v>
      </c>
      <c r="AC482" s="42">
        <f t="shared" ca="1" si="70"/>
        <v>0.25415403792260938</v>
      </c>
      <c r="AD482" s="42">
        <f ca="1">ROUND(_xlfn.NORM.INV(AC482,'Inputs and Outputs'!C$19,'Inputs and Outputs'!C$20),0)</f>
        <v>102</v>
      </c>
      <c r="AE482" s="42">
        <v>103</v>
      </c>
      <c r="AF482" s="42">
        <f t="shared" ca="1" si="71"/>
        <v>102</v>
      </c>
      <c r="AG482" s="42">
        <f ca="1">IF(AF482&gt;'Inputs and Outputs'!C$7,AF482-'Inputs and Outputs'!C$7,0)</f>
        <v>2</v>
      </c>
      <c r="AH482" s="43">
        <f ca="1">(AF482*'Inputs and Outputs'!C$8)-(AG482*'Inputs and Outputs'!C$10)</f>
        <v>3680</v>
      </c>
    </row>
    <row r="483" spans="1:34" x14ac:dyDescent="0.35">
      <c r="A483" s="44">
        <v>482</v>
      </c>
      <c r="B483" s="42" t="s">
        <v>24</v>
      </c>
      <c r="C483" s="42">
        <f t="shared" ca="1" si="63"/>
        <v>0.34584044704366412</v>
      </c>
      <c r="D483" s="42">
        <f ca="1">VLOOKUP(C483,'Inputs and Outputs'!B$24:C$33,2,TRUE)</f>
        <v>1</v>
      </c>
      <c r="E483" s="42">
        <f t="shared" ca="1" si="64"/>
        <v>0.91847519782406895</v>
      </c>
      <c r="F483" s="42">
        <f ca="1">ROUND(_xlfn.NORM.INV(E483,'Inputs and Outputs'!C$15,'Inputs and Outputs'!C$16),0)</f>
        <v>109</v>
      </c>
      <c r="G483" s="42">
        <v>103</v>
      </c>
      <c r="H483" s="42">
        <f t="shared" ca="1" si="65"/>
        <v>103</v>
      </c>
      <c r="I483" s="42">
        <f ca="1">IF(H483&gt;'Inputs and Outputs'!C$7,H483-'Inputs and Outputs'!C$7,0)</f>
        <v>3</v>
      </c>
      <c r="J483" s="43">
        <f ca="1">(H483*'Inputs and Outputs'!C$8)-(I483*'Inputs and Outputs'!C$9)</f>
        <v>4045</v>
      </c>
      <c r="M483" s="44">
        <v>482</v>
      </c>
      <c r="N483" s="42" t="s">
        <v>26</v>
      </c>
      <c r="O483" s="42">
        <f t="shared" ca="1" si="66"/>
        <v>0.34919974205000448</v>
      </c>
      <c r="P483" s="42">
        <f ca="1">VLOOKUP(O483,'Inputs and Outputs'!B$24:C$33,2)</f>
        <v>1</v>
      </c>
      <c r="Q483" s="42">
        <f t="shared" ca="1" si="67"/>
        <v>4.1464260368599626E-2</v>
      </c>
      <c r="R483" s="42">
        <f ca="1">ROUND(_xlfn.NORM.INV(Q483,'Inputs and Outputs'!C$17,'Inputs and Outputs'!C$18),0)</f>
        <v>94</v>
      </c>
      <c r="S483" s="42">
        <v>103</v>
      </c>
      <c r="T483" s="42">
        <f t="shared" ca="1" si="68"/>
        <v>94</v>
      </c>
      <c r="U483" s="42">
        <f ca="1">IF(T483&gt;'Inputs and Outputs'!C$7,T483-'Inputs and Outputs'!C$7,0)</f>
        <v>0</v>
      </c>
      <c r="V483" s="43">
        <f ca="1">(T483*'Inputs and Outputs'!C$8)-(U483*'Inputs and Outputs'!C$9)</f>
        <v>3760</v>
      </c>
      <c r="Y483" s="44">
        <v>482</v>
      </c>
      <c r="Z483" s="42" t="s">
        <v>29</v>
      </c>
      <c r="AA483" s="42">
        <f t="shared" ca="1" si="69"/>
        <v>0.53304227198952636</v>
      </c>
      <c r="AB483" s="42">
        <f ca="1">VLOOKUP(AA483,'Inputs and Outputs'!B$24:C$33,2,TRUE)</f>
        <v>2</v>
      </c>
      <c r="AC483" s="42">
        <f t="shared" ca="1" si="70"/>
        <v>0.7509383882347509</v>
      </c>
      <c r="AD483" s="42">
        <f ca="1">ROUND(_xlfn.NORM.INV(AC483,'Inputs and Outputs'!C$19,'Inputs and Outputs'!C$20),0)</f>
        <v>108</v>
      </c>
      <c r="AE483" s="42">
        <v>103</v>
      </c>
      <c r="AF483" s="42">
        <f t="shared" ca="1" si="71"/>
        <v>103</v>
      </c>
      <c r="AG483" s="42">
        <f ca="1">IF(AF483&gt;'Inputs and Outputs'!C$7,AF483-'Inputs and Outputs'!C$7,0)</f>
        <v>3</v>
      </c>
      <c r="AH483" s="43">
        <f ca="1">(AF483*'Inputs and Outputs'!C$8)-(AG483*'Inputs and Outputs'!C$10)</f>
        <v>3520</v>
      </c>
    </row>
    <row r="484" spans="1:34" x14ac:dyDescent="0.35">
      <c r="A484" s="44">
        <v>483</v>
      </c>
      <c r="B484" s="42" t="s">
        <v>24</v>
      </c>
      <c r="C484" s="42">
        <f t="shared" ca="1" si="63"/>
        <v>0.88431771652696878</v>
      </c>
      <c r="D484" s="42">
        <f ca="1">VLOOKUP(C484,'Inputs and Outputs'!B$24:C$33,2,TRUE)</f>
        <v>5</v>
      </c>
      <c r="E484" s="42">
        <f t="shared" ca="1" si="64"/>
        <v>0.33852687825525229</v>
      </c>
      <c r="F484" s="42">
        <f ca="1">ROUND(_xlfn.NORM.INV(E484,'Inputs and Outputs'!C$15,'Inputs and Outputs'!C$16),0)</f>
        <v>99</v>
      </c>
      <c r="G484" s="42">
        <v>103</v>
      </c>
      <c r="H484" s="42">
        <f t="shared" ca="1" si="65"/>
        <v>99</v>
      </c>
      <c r="I484" s="42">
        <f ca="1">IF(H484&gt;'Inputs and Outputs'!C$7,H484-'Inputs and Outputs'!C$7,0)</f>
        <v>0</v>
      </c>
      <c r="J484" s="43">
        <f ca="1">(H484*'Inputs and Outputs'!C$8)-(I484*'Inputs and Outputs'!C$9)</f>
        <v>3960</v>
      </c>
      <c r="M484" s="44">
        <v>483</v>
      </c>
      <c r="N484" s="42" t="s">
        <v>26</v>
      </c>
      <c r="O484" s="42">
        <f t="shared" ca="1" si="66"/>
        <v>0.30046790312711324</v>
      </c>
      <c r="P484" s="42">
        <f ca="1">VLOOKUP(O484,'Inputs and Outputs'!B$24:C$33,2)</f>
        <v>1</v>
      </c>
      <c r="Q484" s="42">
        <f t="shared" ca="1" si="67"/>
        <v>0.68828114956009578</v>
      </c>
      <c r="R484" s="42">
        <f ca="1">ROUND(_xlfn.NORM.INV(Q484,'Inputs and Outputs'!C$17,'Inputs and Outputs'!C$18),0)</f>
        <v>105</v>
      </c>
      <c r="S484" s="42">
        <v>103</v>
      </c>
      <c r="T484" s="42">
        <f t="shared" ca="1" si="68"/>
        <v>103</v>
      </c>
      <c r="U484" s="42">
        <f ca="1">IF(T484&gt;'Inputs and Outputs'!C$7,T484-'Inputs and Outputs'!C$7,0)</f>
        <v>3</v>
      </c>
      <c r="V484" s="43">
        <f ca="1">(T484*'Inputs and Outputs'!C$8)-(U484*'Inputs and Outputs'!C$9)</f>
        <v>4045</v>
      </c>
      <c r="Y484" s="44">
        <v>483</v>
      </c>
      <c r="Z484" s="42" t="s">
        <v>29</v>
      </c>
      <c r="AA484" s="42">
        <f t="shared" ca="1" si="69"/>
        <v>0.6273138012345858</v>
      </c>
      <c r="AB484" s="42">
        <f ca="1">VLOOKUP(AA484,'Inputs and Outputs'!B$24:C$33,2,TRUE)</f>
        <v>3</v>
      </c>
      <c r="AC484" s="42">
        <f t="shared" ca="1" si="70"/>
        <v>0.61019418394172131</v>
      </c>
      <c r="AD484" s="42">
        <f ca="1">ROUND(_xlfn.NORM.INV(AC484,'Inputs and Outputs'!C$19,'Inputs and Outputs'!C$20),0)</f>
        <v>106</v>
      </c>
      <c r="AE484" s="42">
        <v>103</v>
      </c>
      <c r="AF484" s="42">
        <f t="shared" ca="1" si="71"/>
        <v>103</v>
      </c>
      <c r="AG484" s="42">
        <f ca="1">IF(AF484&gt;'Inputs and Outputs'!C$7,AF484-'Inputs and Outputs'!C$7,0)</f>
        <v>3</v>
      </c>
      <c r="AH484" s="43">
        <f ca="1">(AF484*'Inputs and Outputs'!C$8)-(AG484*'Inputs and Outputs'!C$10)</f>
        <v>3520</v>
      </c>
    </row>
    <row r="485" spans="1:34" x14ac:dyDescent="0.35">
      <c r="A485" s="44">
        <v>484</v>
      </c>
      <c r="B485" s="42" t="s">
        <v>24</v>
      </c>
      <c r="C485" s="42">
        <f t="shared" ca="1" si="63"/>
        <v>0.16398799815846454</v>
      </c>
      <c r="D485" s="42">
        <f ca="1">VLOOKUP(C485,'Inputs and Outputs'!B$24:C$33,2,TRUE)</f>
        <v>0</v>
      </c>
      <c r="E485" s="42">
        <f t="shared" ca="1" si="64"/>
        <v>0.54810480069220691</v>
      </c>
      <c r="F485" s="42">
        <f ca="1">ROUND(_xlfn.NORM.INV(E485,'Inputs and Outputs'!C$15,'Inputs and Outputs'!C$16),0)</f>
        <v>102</v>
      </c>
      <c r="G485" s="42">
        <v>103</v>
      </c>
      <c r="H485" s="42">
        <f t="shared" ca="1" si="65"/>
        <v>102</v>
      </c>
      <c r="I485" s="42">
        <f ca="1">IF(H485&gt;'Inputs and Outputs'!C$7,H485-'Inputs and Outputs'!C$7,0)</f>
        <v>2</v>
      </c>
      <c r="J485" s="43">
        <f ca="1">(H485*'Inputs and Outputs'!C$8)-(I485*'Inputs and Outputs'!C$9)</f>
        <v>4030</v>
      </c>
      <c r="M485" s="44">
        <v>484</v>
      </c>
      <c r="N485" s="42" t="s">
        <v>26</v>
      </c>
      <c r="O485" s="42">
        <f t="shared" ca="1" si="66"/>
        <v>0.95956182797124123</v>
      </c>
      <c r="P485" s="42">
        <f ca="1">VLOOKUP(O485,'Inputs and Outputs'!B$24:C$33,2)</f>
        <v>6</v>
      </c>
      <c r="Q485" s="42">
        <f t="shared" ca="1" si="67"/>
        <v>0.2630059223919422</v>
      </c>
      <c r="R485" s="42">
        <f ca="1">ROUND(_xlfn.NORM.INV(Q485,'Inputs and Outputs'!C$17,'Inputs and Outputs'!C$18),0)</f>
        <v>100</v>
      </c>
      <c r="S485" s="42">
        <v>103</v>
      </c>
      <c r="T485" s="42">
        <f t="shared" ca="1" si="68"/>
        <v>100</v>
      </c>
      <c r="U485" s="42">
        <f ca="1">IF(T485&gt;'Inputs and Outputs'!C$7,T485-'Inputs and Outputs'!C$7,0)</f>
        <v>0</v>
      </c>
      <c r="V485" s="43">
        <f ca="1">(T485*'Inputs and Outputs'!C$8)-(U485*'Inputs and Outputs'!C$9)</f>
        <v>4000</v>
      </c>
      <c r="Y485" s="44">
        <v>484</v>
      </c>
      <c r="Z485" s="42" t="s">
        <v>29</v>
      </c>
      <c r="AA485" s="42">
        <f t="shared" ca="1" si="69"/>
        <v>0.96695006356979374</v>
      </c>
      <c r="AB485" s="42">
        <f ca="1">VLOOKUP(AA485,'Inputs and Outputs'!B$24:C$33,2,TRUE)</f>
        <v>6</v>
      </c>
      <c r="AC485" s="42">
        <f t="shared" ca="1" si="70"/>
        <v>0.23454876638345146</v>
      </c>
      <c r="AD485" s="42">
        <f ca="1">ROUND(_xlfn.NORM.INV(AC485,'Inputs and Outputs'!C$19,'Inputs and Outputs'!C$20),0)</f>
        <v>101</v>
      </c>
      <c r="AE485" s="42">
        <v>103</v>
      </c>
      <c r="AF485" s="42">
        <f t="shared" ca="1" si="71"/>
        <v>101</v>
      </c>
      <c r="AG485" s="42">
        <f ca="1">IF(AF485&gt;'Inputs and Outputs'!C$7,AF485-'Inputs and Outputs'!C$7,0)</f>
        <v>1</v>
      </c>
      <c r="AH485" s="43">
        <f ca="1">(AF485*'Inputs and Outputs'!C$8)-(AG485*'Inputs and Outputs'!C$10)</f>
        <v>3840</v>
      </c>
    </row>
    <row r="486" spans="1:34" x14ac:dyDescent="0.35">
      <c r="A486" s="44">
        <v>485</v>
      </c>
      <c r="B486" s="42" t="s">
        <v>24</v>
      </c>
      <c r="C486" s="42">
        <f t="shared" ca="1" si="63"/>
        <v>0.96264712072682845</v>
      </c>
      <c r="D486" s="42">
        <f ca="1">VLOOKUP(C486,'Inputs and Outputs'!B$24:C$33,2,TRUE)</f>
        <v>6</v>
      </c>
      <c r="E486" s="42">
        <f t="shared" ca="1" si="64"/>
        <v>0.415751281538286</v>
      </c>
      <c r="F486" s="42">
        <f ca="1">ROUND(_xlfn.NORM.INV(E486,'Inputs and Outputs'!C$15,'Inputs and Outputs'!C$16),0)</f>
        <v>100</v>
      </c>
      <c r="G486" s="42">
        <v>103</v>
      </c>
      <c r="H486" s="42">
        <f t="shared" ca="1" si="65"/>
        <v>100</v>
      </c>
      <c r="I486" s="42">
        <f ca="1">IF(H486&gt;'Inputs and Outputs'!C$7,H486-'Inputs and Outputs'!C$7,0)</f>
        <v>0</v>
      </c>
      <c r="J486" s="43">
        <f ca="1">(H486*'Inputs and Outputs'!C$8)-(I486*'Inputs and Outputs'!C$9)</f>
        <v>4000</v>
      </c>
      <c r="M486" s="44">
        <v>485</v>
      </c>
      <c r="N486" s="42" t="s">
        <v>26</v>
      </c>
      <c r="O486" s="42">
        <f t="shared" ca="1" si="66"/>
        <v>0.51477281612145676</v>
      </c>
      <c r="P486" s="42">
        <f ca="1">VLOOKUP(O486,'Inputs and Outputs'!B$24:C$33,2)</f>
        <v>2</v>
      </c>
      <c r="Q486" s="42">
        <f t="shared" ca="1" si="67"/>
        <v>0.99987439489041685</v>
      </c>
      <c r="R486" s="42">
        <f ca="1">ROUND(_xlfn.NORM.INV(Q486,'Inputs and Outputs'!C$17,'Inputs and Outputs'!C$18),0)</f>
        <v>121</v>
      </c>
      <c r="S486" s="42">
        <v>103</v>
      </c>
      <c r="T486" s="42">
        <f t="shared" ca="1" si="68"/>
        <v>103</v>
      </c>
      <c r="U486" s="42">
        <f ca="1">IF(T486&gt;'Inputs and Outputs'!C$7,T486-'Inputs and Outputs'!C$7,0)</f>
        <v>3</v>
      </c>
      <c r="V486" s="43">
        <f ca="1">(T486*'Inputs and Outputs'!C$8)-(U486*'Inputs and Outputs'!C$9)</f>
        <v>4045</v>
      </c>
      <c r="Y486" s="44">
        <v>485</v>
      </c>
      <c r="Z486" s="42" t="s">
        <v>29</v>
      </c>
      <c r="AA486" s="42">
        <f t="shared" ca="1" si="69"/>
        <v>0.14249685361569508</v>
      </c>
      <c r="AB486" s="42">
        <f ca="1">VLOOKUP(AA486,'Inputs and Outputs'!B$24:C$33,2,TRUE)</f>
        <v>0</v>
      </c>
      <c r="AC486" s="42">
        <f t="shared" ca="1" si="70"/>
        <v>0.11512767708444316</v>
      </c>
      <c r="AD486" s="42">
        <f ca="1">ROUND(_xlfn.NORM.INV(AC486,'Inputs and Outputs'!C$19,'Inputs and Outputs'!C$20),0)</f>
        <v>99</v>
      </c>
      <c r="AE486" s="42">
        <v>103</v>
      </c>
      <c r="AF486" s="42">
        <f t="shared" ca="1" si="71"/>
        <v>99</v>
      </c>
      <c r="AG486" s="42">
        <f ca="1">IF(AF486&gt;'Inputs and Outputs'!C$7,AF486-'Inputs and Outputs'!C$7,0)</f>
        <v>0</v>
      </c>
      <c r="AH486" s="43">
        <f ca="1">(AF486*'Inputs and Outputs'!C$8)-(AG486*'Inputs and Outputs'!C$10)</f>
        <v>3960</v>
      </c>
    </row>
    <row r="487" spans="1:34" x14ac:dyDescent="0.35">
      <c r="A487" s="44">
        <v>486</v>
      </c>
      <c r="B487" s="42" t="s">
        <v>24</v>
      </c>
      <c r="C487" s="42">
        <f t="shared" ca="1" si="63"/>
        <v>0.10704400967802596</v>
      </c>
      <c r="D487" s="42">
        <f ca="1">VLOOKUP(C487,'Inputs and Outputs'!B$24:C$33,2,TRUE)</f>
        <v>0</v>
      </c>
      <c r="E487" s="42">
        <f t="shared" ca="1" si="64"/>
        <v>0.41741852173945093</v>
      </c>
      <c r="F487" s="42">
        <f ca="1">ROUND(_xlfn.NORM.INV(E487,'Inputs and Outputs'!C$15,'Inputs and Outputs'!C$16),0)</f>
        <v>100</v>
      </c>
      <c r="G487" s="42">
        <v>103</v>
      </c>
      <c r="H487" s="42">
        <f t="shared" ca="1" si="65"/>
        <v>100</v>
      </c>
      <c r="I487" s="42">
        <f ca="1">IF(H487&gt;'Inputs and Outputs'!C$7,H487-'Inputs and Outputs'!C$7,0)</f>
        <v>0</v>
      </c>
      <c r="J487" s="43">
        <f ca="1">(H487*'Inputs and Outputs'!C$8)-(I487*'Inputs and Outputs'!C$9)</f>
        <v>4000</v>
      </c>
      <c r="M487" s="44">
        <v>486</v>
      </c>
      <c r="N487" s="42" t="s">
        <v>26</v>
      </c>
      <c r="O487" s="42">
        <f t="shared" ca="1" si="66"/>
        <v>0.93519866523777506</v>
      </c>
      <c r="P487" s="42">
        <f ca="1">VLOOKUP(O487,'Inputs and Outputs'!B$24:C$33,2)</f>
        <v>6</v>
      </c>
      <c r="Q487" s="42">
        <f t="shared" ca="1" si="67"/>
        <v>0.14386334318052818</v>
      </c>
      <c r="R487" s="42">
        <f ca="1">ROUND(_xlfn.NORM.INV(Q487,'Inputs and Outputs'!C$17,'Inputs and Outputs'!C$18),0)</f>
        <v>98</v>
      </c>
      <c r="S487" s="42">
        <v>103</v>
      </c>
      <c r="T487" s="42">
        <f t="shared" ca="1" si="68"/>
        <v>98</v>
      </c>
      <c r="U487" s="42">
        <f ca="1">IF(T487&gt;'Inputs and Outputs'!C$7,T487-'Inputs and Outputs'!C$7,0)</f>
        <v>0</v>
      </c>
      <c r="V487" s="43">
        <f ca="1">(T487*'Inputs and Outputs'!C$8)-(U487*'Inputs and Outputs'!C$9)</f>
        <v>3920</v>
      </c>
      <c r="Y487" s="44">
        <v>486</v>
      </c>
      <c r="Z487" s="42" t="s">
        <v>29</v>
      </c>
      <c r="AA487" s="42">
        <f t="shared" ca="1" si="69"/>
        <v>0.39238128576010278</v>
      </c>
      <c r="AB487" s="42">
        <f ca="1">VLOOKUP(AA487,'Inputs and Outputs'!B$24:C$33,2,TRUE)</f>
        <v>1</v>
      </c>
      <c r="AC487" s="42">
        <f t="shared" ca="1" si="70"/>
        <v>0.55176799456368686</v>
      </c>
      <c r="AD487" s="42">
        <f ca="1">ROUND(_xlfn.NORM.INV(AC487,'Inputs and Outputs'!C$19,'Inputs and Outputs'!C$20),0)</f>
        <v>106</v>
      </c>
      <c r="AE487" s="42">
        <v>103</v>
      </c>
      <c r="AF487" s="42">
        <f t="shared" ca="1" si="71"/>
        <v>103</v>
      </c>
      <c r="AG487" s="42">
        <f ca="1">IF(AF487&gt;'Inputs and Outputs'!C$7,AF487-'Inputs and Outputs'!C$7,0)</f>
        <v>3</v>
      </c>
      <c r="AH487" s="43">
        <f ca="1">(AF487*'Inputs and Outputs'!C$8)-(AG487*'Inputs and Outputs'!C$10)</f>
        <v>3520</v>
      </c>
    </row>
    <row r="488" spans="1:34" x14ac:dyDescent="0.35">
      <c r="A488" s="44">
        <v>487</v>
      </c>
      <c r="B488" s="42" t="s">
        <v>24</v>
      </c>
      <c r="C488" s="42">
        <f t="shared" ca="1" si="63"/>
        <v>0.58880463788805848</v>
      </c>
      <c r="D488" s="42">
        <f ca="1">VLOOKUP(C488,'Inputs and Outputs'!B$24:C$33,2,TRUE)</f>
        <v>2</v>
      </c>
      <c r="E488" s="42">
        <f t="shared" ca="1" si="64"/>
        <v>0.38265297179056146</v>
      </c>
      <c r="F488" s="42">
        <f ca="1">ROUND(_xlfn.NORM.INV(E488,'Inputs and Outputs'!C$15,'Inputs and Outputs'!C$16),0)</f>
        <v>99</v>
      </c>
      <c r="G488" s="42">
        <v>103</v>
      </c>
      <c r="H488" s="42">
        <f t="shared" ca="1" si="65"/>
        <v>99</v>
      </c>
      <c r="I488" s="42">
        <f ca="1">IF(H488&gt;'Inputs and Outputs'!C$7,H488-'Inputs and Outputs'!C$7,0)</f>
        <v>0</v>
      </c>
      <c r="J488" s="43">
        <f ca="1">(H488*'Inputs and Outputs'!C$8)-(I488*'Inputs and Outputs'!C$9)</f>
        <v>3960</v>
      </c>
      <c r="M488" s="44">
        <v>487</v>
      </c>
      <c r="N488" s="42" t="s">
        <v>26</v>
      </c>
      <c r="O488" s="42">
        <f t="shared" ca="1" si="66"/>
        <v>0.96871694389237817</v>
      </c>
      <c r="P488" s="42">
        <f ca="1">VLOOKUP(O488,'Inputs and Outputs'!B$24:C$33,2)</f>
        <v>6</v>
      </c>
      <c r="Q488" s="42">
        <f t="shared" ca="1" si="67"/>
        <v>0.59208649557607884</v>
      </c>
      <c r="R488" s="42">
        <f ca="1">ROUND(_xlfn.NORM.INV(Q488,'Inputs and Outputs'!C$17,'Inputs and Outputs'!C$18),0)</f>
        <v>104</v>
      </c>
      <c r="S488" s="42">
        <v>103</v>
      </c>
      <c r="T488" s="42">
        <f t="shared" ca="1" si="68"/>
        <v>103</v>
      </c>
      <c r="U488" s="42">
        <f ca="1">IF(T488&gt;'Inputs and Outputs'!C$7,T488-'Inputs and Outputs'!C$7,0)</f>
        <v>3</v>
      </c>
      <c r="V488" s="43">
        <f ca="1">(T488*'Inputs and Outputs'!C$8)-(U488*'Inputs and Outputs'!C$9)</f>
        <v>4045</v>
      </c>
      <c r="Y488" s="44">
        <v>487</v>
      </c>
      <c r="Z488" s="42" t="s">
        <v>29</v>
      </c>
      <c r="AA488" s="42">
        <f t="shared" ca="1" si="69"/>
        <v>0.87419980507587891</v>
      </c>
      <c r="AB488" s="42">
        <f ca="1">VLOOKUP(AA488,'Inputs and Outputs'!B$24:C$33,2,TRUE)</f>
        <v>5</v>
      </c>
      <c r="AC488" s="42">
        <f t="shared" ca="1" si="70"/>
        <v>0.90032744956430411</v>
      </c>
      <c r="AD488" s="42">
        <f ca="1">ROUND(_xlfn.NORM.INV(AC488,'Inputs and Outputs'!C$19,'Inputs and Outputs'!C$20),0)</f>
        <v>111</v>
      </c>
      <c r="AE488" s="42">
        <v>103</v>
      </c>
      <c r="AF488" s="42">
        <f t="shared" ca="1" si="71"/>
        <v>103</v>
      </c>
      <c r="AG488" s="42">
        <f ca="1">IF(AF488&gt;'Inputs and Outputs'!C$7,AF488-'Inputs and Outputs'!C$7,0)</f>
        <v>3</v>
      </c>
      <c r="AH488" s="43">
        <f ca="1">(AF488*'Inputs and Outputs'!C$8)-(AG488*'Inputs and Outputs'!C$10)</f>
        <v>3520</v>
      </c>
    </row>
    <row r="489" spans="1:34" x14ac:dyDescent="0.35">
      <c r="A489" s="44">
        <v>488</v>
      </c>
      <c r="B489" s="42" t="s">
        <v>24</v>
      </c>
      <c r="C489" s="42">
        <f t="shared" ca="1" si="63"/>
        <v>0.88764302105530912</v>
      </c>
      <c r="D489" s="42">
        <f ca="1">VLOOKUP(C489,'Inputs and Outputs'!B$24:C$33,2,TRUE)</f>
        <v>5</v>
      </c>
      <c r="E489" s="42">
        <f t="shared" ca="1" si="64"/>
        <v>0.13142960529079795</v>
      </c>
      <c r="F489" s="42">
        <f ca="1">ROUND(_xlfn.NORM.INV(E489,'Inputs and Outputs'!C$15,'Inputs and Outputs'!C$16),0)</f>
        <v>94</v>
      </c>
      <c r="G489" s="42">
        <v>103</v>
      </c>
      <c r="H489" s="42">
        <f t="shared" ca="1" si="65"/>
        <v>94</v>
      </c>
      <c r="I489" s="42">
        <f ca="1">IF(H489&gt;'Inputs and Outputs'!C$7,H489-'Inputs and Outputs'!C$7,0)</f>
        <v>0</v>
      </c>
      <c r="J489" s="43">
        <f ca="1">(H489*'Inputs and Outputs'!C$8)-(I489*'Inputs and Outputs'!C$9)</f>
        <v>3760</v>
      </c>
      <c r="M489" s="44">
        <v>488</v>
      </c>
      <c r="N489" s="42" t="s">
        <v>26</v>
      </c>
      <c r="O489" s="42">
        <f t="shared" ca="1" si="66"/>
        <v>0.31910461710725857</v>
      </c>
      <c r="P489" s="42">
        <f ca="1">VLOOKUP(O489,'Inputs and Outputs'!B$24:C$33,2)</f>
        <v>1</v>
      </c>
      <c r="Q489" s="42">
        <f t="shared" ca="1" si="67"/>
        <v>0.53541076111049268</v>
      </c>
      <c r="R489" s="42">
        <f ca="1">ROUND(_xlfn.NORM.INV(Q489,'Inputs and Outputs'!C$17,'Inputs and Outputs'!C$18),0)</f>
        <v>103</v>
      </c>
      <c r="S489" s="42">
        <v>103</v>
      </c>
      <c r="T489" s="42">
        <f t="shared" ca="1" si="68"/>
        <v>103</v>
      </c>
      <c r="U489" s="42">
        <f ca="1">IF(T489&gt;'Inputs and Outputs'!C$7,T489-'Inputs and Outputs'!C$7,0)</f>
        <v>3</v>
      </c>
      <c r="V489" s="43">
        <f ca="1">(T489*'Inputs and Outputs'!C$8)-(U489*'Inputs and Outputs'!C$9)</f>
        <v>4045</v>
      </c>
      <c r="Y489" s="44">
        <v>488</v>
      </c>
      <c r="Z489" s="42" t="s">
        <v>29</v>
      </c>
      <c r="AA489" s="42">
        <f t="shared" ca="1" si="69"/>
        <v>0.10925394123471921</v>
      </c>
      <c r="AB489" s="42">
        <f ca="1">VLOOKUP(AA489,'Inputs and Outputs'!B$24:C$33,2,TRUE)</f>
        <v>0</v>
      </c>
      <c r="AC489" s="42">
        <f t="shared" ca="1" si="70"/>
        <v>0.93228455243644148</v>
      </c>
      <c r="AD489" s="42">
        <f ca="1">ROUND(_xlfn.NORM.INV(AC489,'Inputs and Outputs'!C$19,'Inputs and Outputs'!C$20),0)</f>
        <v>112</v>
      </c>
      <c r="AE489" s="42">
        <v>103</v>
      </c>
      <c r="AF489" s="42">
        <f t="shared" ca="1" si="71"/>
        <v>103</v>
      </c>
      <c r="AG489" s="42">
        <f ca="1">IF(AF489&gt;'Inputs and Outputs'!C$7,AF489-'Inputs and Outputs'!C$7,0)</f>
        <v>3</v>
      </c>
      <c r="AH489" s="43">
        <f ca="1">(AF489*'Inputs and Outputs'!C$8)-(AG489*'Inputs and Outputs'!C$10)</f>
        <v>3520</v>
      </c>
    </row>
    <row r="490" spans="1:34" x14ac:dyDescent="0.35">
      <c r="A490" s="44">
        <v>489</v>
      </c>
      <c r="B490" s="42" t="s">
        <v>24</v>
      </c>
      <c r="C490" s="42">
        <f t="shared" ca="1" si="63"/>
        <v>0.30570766432602003</v>
      </c>
      <c r="D490" s="42">
        <f ca="1">VLOOKUP(C490,'Inputs and Outputs'!B$24:C$33,2,TRUE)</f>
        <v>1</v>
      </c>
      <c r="E490" s="42">
        <f t="shared" ca="1" si="64"/>
        <v>0.5825541915074276</v>
      </c>
      <c r="F490" s="42">
        <f ca="1">ROUND(_xlfn.NORM.INV(E490,'Inputs and Outputs'!C$15,'Inputs and Outputs'!C$16),0)</f>
        <v>102</v>
      </c>
      <c r="G490" s="42">
        <v>103</v>
      </c>
      <c r="H490" s="42">
        <f t="shared" ca="1" si="65"/>
        <v>102</v>
      </c>
      <c r="I490" s="42">
        <f ca="1">IF(H490&gt;'Inputs and Outputs'!C$7,H490-'Inputs and Outputs'!C$7,0)</f>
        <v>2</v>
      </c>
      <c r="J490" s="43">
        <f ca="1">(H490*'Inputs and Outputs'!C$8)-(I490*'Inputs and Outputs'!C$9)</f>
        <v>4030</v>
      </c>
      <c r="M490" s="44">
        <v>489</v>
      </c>
      <c r="N490" s="42" t="s">
        <v>26</v>
      </c>
      <c r="O490" s="42">
        <f t="shared" ca="1" si="66"/>
        <v>0.85685806124219932</v>
      </c>
      <c r="P490" s="42">
        <f ca="1">VLOOKUP(O490,'Inputs and Outputs'!B$24:C$33,2)</f>
        <v>4</v>
      </c>
      <c r="Q490" s="42">
        <f t="shared" ca="1" si="67"/>
        <v>0.82110916596786288</v>
      </c>
      <c r="R490" s="42">
        <f ca="1">ROUND(_xlfn.NORM.INV(Q490,'Inputs and Outputs'!C$17,'Inputs and Outputs'!C$18),0)</f>
        <v>108</v>
      </c>
      <c r="S490" s="42">
        <v>103</v>
      </c>
      <c r="T490" s="42">
        <f t="shared" ca="1" si="68"/>
        <v>103</v>
      </c>
      <c r="U490" s="42">
        <f ca="1">IF(T490&gt;'Inputs and Outputs'!C$7,T490-'Inputs and Outputs'!C$7,0)</f>
        <v>3</v>
      </c>
      <c r="V490" s="43">
        <f ca="1">(T490*'Inputs and Outputs'!C$8)-(U490*'Inputs and Outputs'!C$9)</f>
        <v>4045</v>
      </c>
      <c r="Y490" s="44">
        <v>489</v>
      </c>
      <c r="Z490" s="42" t="s">
        <v>29</v>
      </c>
      <c r="AA490" s="42">
        <f t="shared" ca="1" si="69"/>
        <v>1.6539993783346807E-2</v>
      </c>
      <c r="AB490" s="42">
        <f ca="1">VLOOKUP(AA490,'Inputs and Outputs'!B$24:C$33,2,TRUE)</f>
        <v>0</v>
      </c>
      <c r="AC490" s="42">
        <f t="shared" ca="1" si="70"/>
        <v>0.82026749453317449</v>
      </c>
      <c r="AD490" s="42">
        <f ca="1">ROUND(_xlfn.NORM.INV(AC490,'Inputs and Outputs'!C$19,'Inputs and Outputs'!C$20),0)</f>
        <v>110</v>
      </c>
      <c r="AE490" s="42">
        <v>103</v>
      </c>
      <c r="AF490" s="42">
        <f t="shared" ca="1" si="71"/>
        <v>103</v>
      </c>
      <c r="AG490" s="42">
        <f ca="1">IF(AF490&gt;'Inputs and Outputs'!C$7,AF490-'Inputs and Outputs'!C$7,0)</f>
        <v>3</v>
      </c>
      <c r="AH490" s="43">
        <f ca="1">(AF490*'Inputs and Outputs'!C$8)-(AG490*'Inputs and Outputs'!C$10)</f>
        <v>3520</v>
      </c>
    </row>
    <row r="491" spans="1:34" x14ac:dyDescent="0.35">
      <c r="A491" s="44">
        <v>490</v>
      </c>
      <c r="B491" s="42" t="s">
        <v>24</v>
      </c>
      <c r="C491" s="42">
        <f t="shared" ca="1" si="63"/>
        <v>0.8391732999577336</v>
      </c>
      <c r="D491" s="42">
        <f ca="1">VLOOKUP(C491,'Inputs and Outputs'!B$24:C$33,2,TRUE)</f>
        <v>4</v>
      </c>
      <c r="E491" s="42">
        <f t="shared" ca="1" si="64"/>
        <v>0.18306644042681763</v>
      </c>
      <c r="F491" s="42">
        <f ca="1">ROUND(_xlfn.NORM.INV(E491,'Inputs and Outputs'!C$15,'Inputs and Outputs'!C$16),0)</f>
        <v>96</v>
      </c>
      <c r="G491" s="42">
        <v>103</v>
      </c>
      <c r="H491" s="42">
        <f t="shared" ca="1" si="65"/>
        <v>96</v>
      </c>
      <c r="I491" s="42">
        <f ca="1">IF(H491&gt;'Inputs and Outputs'!C$7,H491-'Inputs and Outputs'!C$7,0)</f>
        <v>0</v>
      </c>
      <c r="J491" s="43">
        <f ca="1">(H491*'Inputs and Outputs'!C$8)-(I491*'Inputs and Outputs'!C$9)</f>
        <v>3840</v>
      </c>
      <c r="M491" s="44">
        <v>490</v>
      </c>
      <c r="N491" s="42" t="s">
        <v>26</v>
      </c>
      <c r="O491" s="42">
        <f t="shared" ca="1" si="66"/>
        <v>9.2949308782673268E-2</v>
      </c>
      <c r="P491" s="42">
        <f ca="1">VLOOKUP(O491,'Inputs and Outputs'!B$24:C$33,2)</f>
        <v>0</v>
      </c>
      <c r="Q491" s="42">
        <f t="shared" ca="1" si="67"/>
        <v>1.3784052682005554E-2</v>
      </c>
      <c r="R491" s="42">
        <f ca="1">ROUND(_xlfn.NORM.INV(Q491,'Inputs and Outputs'!C$17,'Inputs and Outputs'!C$18),0)</f>
        <v>92</v>
      </c>
      <c r="S491" s="42">
        <v>103</v>
      </c>
      <c r="T491" s="42">
        <f t="shared" ca="1" si="68"/>
        <v>92</v>
      </c>
      <c r="U491" s="42">
        <f ca="1">IF(T491&gt;'Inputs and Outputs'!C$7,T491-'Inputs and Outputs'!C$7,0)</f>
        <v>0</v>
      </c>
      <c r="V491" s="43">
        <f ca="1">(T491*'Inputs and Outputs'!C$8)-(U491*'Inputs and Outputs'!C$9)</f>
        <v>3680</v>
      </c>
      <c r="Y491" s="44">
        <v>490</v>
      </c>
      <c r="Z491" s="42" t="s">
        <v>29</v>
      </c>
      <c r="AA491" s="42">
        <f t="shared" ca="1" si="69"/>
        <v>0.41000877948599879</v>
      </c>
      <c r="AB491" s="42">
        <f ca="1">VLOOKUP(AA491,'Inputs and Outputs'!B$24:C$33,2,TRUE)</f>
        <v>2</v>
      </c>
      <c r="AC491" s="42">
        <f t="shared" ca="1" si="70"/>
        <v>0.57752315520969244</v>
      </c>
      <c r="AD491" s="42">
        <f ca="1">ROUND(_xlfn.NORM.INV(AC491,'Inputs and Outputs'!C$19,'Inputs and Outputs'!C$20),0)</f>
        <v>106</v>
      </c>
      <c r="AE491" s="42">
        <v>103</v>
      </c>
      <c r="AF491" s="42">
        <f t="shared" ca="1" si="71"/>
        <v>103</v>
      </c>
      <c r="AG491" s="42">
        <f ca="1">IF(AF491&gt;'Inputs and Outputs'!C$7,AF491-'Inputs and Outputs'!C$7,0)</f>
        <v>3</v>
      </c>
      <c r="AH491" s="43">
        <f ca="1">(AF491*'Inputs and Outputs'!C$8)-(AG491*'Inputs and Outputs'!C$10)</f>
        <v>3520</v>
      </c>
    </row>
    <row r="492" spans="1:34" x14ac:dyDescent="0.35">
      <c r="A492" s="44">
        <v>491</v>
      </c>
      <c r="B492" s="42" t="s">
        <v>24</v>
      </c>
      <c r="C492" s="42">
        <f t="shared" ca="1" si="63"/>
        <v>0.74182132743823914</v>
      </c>
      <c r="D492" s="42">
        <f ca="1">VLOOKUP(C492,'Inputs and Outputs'!B$24:C$33,2,TRUE)</f>
        <v>3</v>
      </c>
      <c r="E492" s="42">
        <f t="shared" ca="1" si="64"/>
        <v>0.27772320311738563</v>
      </c>
      <c r="F492" s="42">
        <f ca="1">ROUND(_xlfn.NORM.INV(E492,'Inputs and Outputs'!C$15,'Inputs and Outputs'!C$16),0)</f>
        <v>97</v>
      </c>
      <c r="G492" s="42">
        <v>103</v>
      </c>
      <c r="H492" s="42">
        <f t="shared" ca="1" si="65"/>
        <v>97</v>
      </c>
      <c r="I492" s="42">
        <f ca="1">IF(H492&gt;'Inputs and Outputs'!C$7,H492-'Inputs and Outputs'!C$7,0)</f>
        <v>0</v>
      </c>
      <c r="J492" s="43">
        <f ca="1">(H492*'Inputs and Outputs'!C$8)-(I492*'Inputs and Outputs'!C$9)</f>
        <v>3880</v>
      </c>
      <c r="M492" s="44">
        <v>491</v>
      </c>
      <c r="N492" s="42" t="s">
        <v>26</v>
      </c>
      <c r="O492" s="42">
        <f t="shared" ca="1" si="66"/>
        <v>0.80919234967673082</v>
      </c>
      <c r="P492" s="42">
        <f ca="1">VLOOKUP(O492,'Inputs and Outputs'!B$24:C$33,2)</f>
        <v>4</v>
      </c>
      <c r="Q492" s="42">
        <f t="shared" ca="1" si="67"/>
        <v>0.53342823223060432</v>
      </c>
      <c r="R492" s="42">
        <f ca="1">ROUND(_xlfn.NORM.INV(Q492,'Inputs and Outputs'!C$17,'Inputs and Outputs'!C$18),0)</f>
        <v>103</v>
      </c>
      <c r="S492" s="42">
        <v>103</v>
      </c>
      <c r="T492" s="42">
        <f t="shared" ca="1" si="68"/>
        <v>103</v>
      </c>
      <c r="U492" s="42">
        <f ca="1">IF(T492&gt;'Inputs and Outputs'!C$7,T492-'Inputs and Outputs'!C$7,0)</f>
        <v>3</v>
      </c>
      <c r="V492" s="43">
        <f ca="1">(T492*'Inputs and Outputs'!C$8)-(U492*'Inputs and Outputs'!C$9)</f>
        <v>4045</v>
      </c>
      <c r="Y492" s="44">
        <v>491</v>
      </c>
      <c r="Z492" s="42" t="s">
        <v>29</v>
      </c>
      <c r="AA492" s="42">
        <f t="shared" ca="1" si="69"/>
        <v>0.54955670356793707</v>
      </c>
      <c r="AB492" s="42">
        <f ca="1">VLOOKUP(AA492,'Inputs and Outputs'!B$24:C$33,2,TRUE)</f>
        <v>2</v>
      </c>
      <c r="AC492" s="42">
        <f t="shared" ca="1" si="70"/>
        <v>6.6347127661755878E-2</v>
      </c>
      <c r="AD492" s="42">
        <f ca="1">ROUND(_xlfn.NORM.INV(AC492,'Inputs and Outputs'!C$19,'Inputs and Outputs'!C$20),0)</f>
        <v>97</v>
      </c>
      <c r="AE492" s="42">
        <v>103</v>
      </c>
      <c r="AF492" s="42">
        <f t="shared" ca="1" si="71"/>
        <v>97</v>
      </c>
      <c r="AG492" s="42">
        <f ca="1">IF(AF492&gt;'Inputs and Outputs'!C$7,AF492-'Inputs and Outputs'!C$7,0)</f>
        <v>0</v>
      </c>
      <c r="AH492" s="43">
        <f ca="1">(AF492*'Inputs and Outputs'!C$8)-(AG492*'Inputs and Outputs'!C$10)</f>
        <v>3880</v>
      </c>
    </row>
    <row r="493" spans="1:34" x14ac:dyDescent="0.35">
      <c r="A493" s="44">
        <v>492</v>
      </c>
      <c r="B493" s="42" t="s">
        <v>24</v>
      </c>
      <c r="C493" s="42">
        <f t="shared" ca="1" si="63"/>
        <v>0.43259849711994358</v>
      </c>
      <c r="D493" s="42">
        <f ca="1">VLOOKUP(C493,'Inputs and Outputs'!B$24:C$33,2,TRUE)</f>
        <v>2</v>
      </c>
      <c r="E493" s="42">
        <f t="shared" ca="1" si="64"/>
        <v>0.84511435176248839</v>
      </c>
      <c r="F493" s="42">
        <f ca="1">ROUND(_xlfn.NORM.INV(E493,'Inputs and Outputs'!C$15,'Inputs and Outputs'!C$16),0)</f>
        <v>107</v>
      </c>
      <c r="G493" s="42">
        <v>103</v>
      </c>
      <c r="H493" s="42">
        <f t="shared" ca="1" si="65"/>
        <v>103</v>
      </c>
      <c r="I493" s="42">
        <f ca="1">IF(H493&gt;'Inputs and Outputs'!C$7,H493-'Inputs and Outputs'!C$7,0)</f>
        <v>3</v>
      </c>
      <c r="J493" s="43">
        <f ca="1">(H493*'Inputs and Outputs'!C$8)-(I493*'Inputs and Outputs'!C$9)</f>
        <v>4045</v>
      </c>
      <c r="M493" s="44">
        <v>492</v>
      </c>
      <c r="N493" s="42" t="s">
        <v>26</v>
      </c>
      <c r="O493" s="42">
        <f t="shared" ca="1" si="66"/>
        <v>0.8842474454658823</v>
      </c>
      <c r="P493" s="42">
        <f ca="1">VLOOKUP(O493,'Inputs and Outputs'!B$24:C$33,2)</f>
        <v>5</v>
      </c>
      <c r="Q493" s="42">
        <f t="shared" ca="1" si="67"/>
        <v>0.42937871674447226</v>
      </c>
      <c r="R493" s="42">
        <f ca="1">ROUND(_xlfn.NORM.INV(Q493,'Inputs and Outputs'!C$17,'Inputs and Outputs'!C$18),0)</f>
        <v>102</v>
      </c>
      <c r="S493" s="42">
        <v>103</v>
      </c>
      <c r="T493" s="42">
        <f t="shared" ca="1" si="68"/>
        <v>102</v>
      </c>
      <c r="U493" s="42">
        <f ca="1">IF(T493&gt;'Inputs and Outputs'!C$7,T493-'Inputs and Outputs'!C$7,0)</f>
        <v>2</v>
      </c>
      <c r="V493" s="43">
        <f ca="1">(T493*'Inputs and Outputs'!C$8)-(U493*'Inputs and Outputs'!C$9)</f>
        <v>4030</v>
      </c>
      <c r="Y493" s="44">
        <v>492</v>
      </c>
      <c r="Z493" s="42" t="s">
        <v>29</v>
      </c>
      <c r="AA493" s="42">
        <f t="shared" ca="1" si="69"/>
        <v>0.7310688285473117</v>
      </c>
      <c r="AB493" s="42">
        <f ca="1">VLOOKUP(AA493,'Inputs and Outputs'!B$24:C$33,2,TRUE)</f>
        <v>3</v>
      </c>
      <c r="AC493" s="42">
        <f t="shared" ca="1" si="70"/>
        <v>0.14279685886053795</v>
      </c>
      <c r="AD493" s="42">
        <f ca="1">ROUND(_xlfn.NORM.INV(AC493,'Inputs and Outputs'!C$19,'Inputs and Outputs'!C$20),0)</f>
        <v>100</v>
      </c>
      <c r="AE493" s="42">
        <v>103</v>
      </c>
      <c r="AF493" s="42">
        <f t="shared" ca="1" si="71"/>
        <v>100</v>
      </c>
      <c r="AG493" s="42">
        <f ca="1">IF(AF493&gt;'Inputs and Outputs'!C$7,AF493-'Inputs and Outputs'!C$7,0)</f>
        <v>0</v>
      </c>
      <c r="AH493" s="43">
        <f ca="1">(AF493*'Inputs and Outputs'!C$8)-(AG493*'Inputs and Outputs'!C$10)</f>
        <v>4000</v>
      </c>
    </row>
    <row r="494" spans="1:34" x14ac:dyDescent="0.35">
      <c r="A494" s="44">
        <v>493</v>
      </c>
      <c r="B494" s="42" t="s">
        <v>24</v>
      </c>
      <c r="C494" s="42">
        <f t="shared" ca="1" si="63"/>
        <v>0.20911636475029938</v>
      </c>
      <c r="D494" s="42">
        <f ca="1">VLOOKUP(C494,'Inputs and Outputs'!B$24:C$33,2,TRUE)</f>
        <v>1</v>
      </c>
      <c r="E494" s="42">
        <f t="shared" ca="1" si="64"/>
        <v>0.72790249396529172</v>
      </c>
      <c r="F494" s="42">
        <f ca="1">ROUND(_xlfn.NORM.INV(E494,'Inputs and Outputs'!C$15,'Inputs and Outputs'!C$16),0)</f>
        <v>105</v>
      </c>
      <c r="G494" s="42">
        <v>103</v>
      </c>
      <c r="H494" s="42">
        <f t="shared" ca="1" si="65"/>
        <v>103</v>
      </c>
      <c r="I494" s="42">
        <f ca="1">IF(H494&gt;'Inputs and Outputs'!C$7,H494-'Inputs and Outputs'!C$7,0)</f>
        <v>3</v>
      </c>
      <c r="J494" s="43">
        <f ca="1">(H494*'Inputs and Outputs'!C$8)-(I494*'Inputs and Outputs'!C$9)</f>
        <v>4045</v>
      </c>
      <c r="M494" s="44">
        <v>493</v>
      </c>
      <c r="N494" s="42" t="s">
        <v>26</v>
      </c>
      <c r="O494" s="42">
        <f t="shared" ca="1" si="66"/>
        <v>0.72747602365641528</v>
      </c>
      <c r="P494" s="42">
        <f ca="1">VLOOKUP(O494,'Inputs and Outputs'!B$24:C$33,2)</f>
        <v>3</v>
      </c>
      <c r="Q494" s="42">
        <f t="shared" ca="1" si="67"/>
        <v>0.32929594807446383</v>
      </c>
      <c r="R494" s="42">
        <f ca="1">ROUND(_xlfn.NORM.INV(Q494,'Inputs and Outputs'!C$17,'Inputs and Outputs'!C$18),0)</f>
        <v>101</v>
      </c>
      <c r="S494" s="42">
        <v>103</v>
      </c>
      <c r="T494" s="42">
        <f t="shared" ca="1" si="68"/>
        <v>101</v>
      </c>
      <c r="U494" s="42">
        <f ca="1">IF(T494&gt;'Inputs and Outputs'!C$7,T494-'Inputs and Outputs'!C$7,0)</f>
        <v>1</v>
      </c>
      <c r="V494" s="43">
        <f ca="1">(T494*'Inputs and Outputs'!C$8)-(U494*'Inputs and Outputs'!C$9)</f>
        <v>4015</v>
      </c>
      <c r="Y494" s="44">
        <v>493</v>
      </c>
      <c r="Z494" s="42" t="s">
        <v>29</v>
      </c>
      <c r="AA494" s="42">
        <f t="shared" ca="1" si="69"/>
        <v>0.5479597940210742</v>
      </c>
      <c r="AB494" s="42">
        <f ca="1">VLOOKUP(AA494,'Inputs and Outputs'!B$24:C$33,2,TRUE)</f>
        <v>2</v>
      </c>
      <c r="AC494" s="42">
        <f t="shared" ca="1" si="70"/>
        <v>0.1972178738235274</v>
      </c>
      <c r="AD494" s="42">
        <f ca="1">ROUND(_xlfn.NORM.INV(AC494,'Inputs and Outputs'!C$19,'Inputs and Outputs'!C$20),0)</f>
        <v>101</v>
      </c>
      <c r="AE494" s="42">
        <v>103</v>
      </c>
      <c r="AF494" s="42">
        <f t="shared" ca="1" si="71"/>
        <v>101</v>
      </c>
      <c r="AG494" s="42">
        <f ca="1">IF(AF494&gt;'Inputs and Outputs'!C$7,AF494-'Inputs and Outputs'!C$7,0)</f>
        <v>1</v>
      </c>
      <c r="AH494" s="43">
        <f ca="1">(AF494*'Inputs and Outputs'!C$8)-(AG494*'Inputs and Outputs'!C$10)</f>
        <v>3840</v>
      </c>
    </row>
    <row r="495" spans="1:34" x14ac:dyDescent="0.35">
      <c r="A495" s="44">
        <v>494</v>
      </c>
      <c r="B495" s="42" t="s">
        <v>24</v>
      </c>
      <c r="C495" s="42">
        <f t="shared" ca="1" si="63"/>
        <v>0.16294001379191092</v>
      </c>
      <c r="D495" s="42">
        <f ca="1">VLOOKUP(C495,'Inputs and Outputs'!B$24:C$33,2,TRUE)</f>
        <v>0</v>
      </c>
      <c r="E495" s="42">
        <f t="shared" ca="1" si="64"/>
        <v>0.36572477974772855</v>
      </c>
      <c r="F495" s="42">
        <f ca="1">ROUND(_xlfn.NORM.INV(E495,'Inputs and Outputs'!C$15,'Inputs and Outputs'!C$16),0)</f>
        <v>99</v>
      </c>
      <c r="G495" s="42">
        <v>103</v>
      </c>
      <c r="H495" s="42">
        <f t="shared" ca="1" si="65"/>
        <v>99</v>
      </c>
      <c r="I495" s="42">
        <f ca="1">IF(H495&gt;'Inputs and Outputs'!C$7,H495-'Inputs and Outputs'!C$7,0)</f>
        <v>0</v>
      </c>
      <c r="J495" s="43">
        <f ca="1">(H495*'Inputs and Outputs'!C$8)-(I495*'Inputs and Outputs'!C$9)</f>
        <v>3960</v>
      </c>
      <c r="M495" s="44">
        <v>494</v>
      </c>
      <c r="N495" s="42" t="s">
        <v>26</v>
      </c>
      <c r="O495" s="42">
        <f t="shared" ca="1" si="66"/>
        <v>0.98267313675696932</v>
      </c>
      <c r="P495" s="42">
        <f ca="1">VLOOKUP(O495,'Inputs and Outputs'!B$24:C$33,2)</f>
        <v>7</v>
      </c>
      <c r="Q495" s="42">
        <f t="shared" ca="1" si="67"/>
        <v>0.32420211584284386</v>
      </c>
      <c r="R495" s="42">
        <f ca="1">ROUND(_xlfn.NORM.INV(Q495,'Inputs and Outputs'!C$17,'Inputs and Outputs'!C$18),0)</f>
        <v>101</v>
      </c>
      <c r="S495" s="42">
        <v>103</v>
      </c>
      <c r="T495" s="42">
        <f t="shared" ca="1" si="68"/>
        <v>101</v>
      </c>
      <c r="U495" s="42">
        <f ca="1">IF(T495&gt;'Inputs and Outputs'!C$7,T495-'Inputs and Outputs'!C$7,0)</f>
        <v>1</v>
      </c>
      <c r="V495" s="43">
        <f ca="1">(T495*'Inputs and Outputs'!C$8)-(U495*'Inputs and Outputs'!C$9)</f>
        <v>4015</v>
      </c>
      <c r="Y495" s="44">
        <v>494</v>
      </c>
      <c r="Z495" s="42" t="s">
        <v>29</v>
      </c>
      <c r="AA495" s="42">
        <f t="shared" ca="1" si="69"/>
        <v>0.94826203457005076</v>
      </c>
      <c r="AB495" s="42">
        <f ca="1">VLOOKUP(AA495,'Inputs and Outputs'!B$24:C$33,2,TRUE)</f>
        <v>6</v>
      </c>
      <c r="AC495" s="42">
        <f t="shared" ca="1" si="70"/>
        <v>0.4070783362624173</v>
      </c>
      <c r="AD495" s="42">
        <f ca="1">ROUND(_xlfn.NORM.INV(AC495,'Inputs and Outputs'!C$19,'Inputs and Outputs'!C$20),0)</f>
        <v>104</v>
      </c>
      <c r="AE495" s="42">
        <v>103</v>
      </c>
      <c r="AF495" s="42">
        <f t="shared" ca="1" si="71"/>
        <v>103</v>
      </c>
      <c r="AG495" s="42">
        <f ca="1">IF(AF495&gt;'Inputs and Outputs'!C$7,AF495-'Inputs and Outputs'!C$7,0)</f>
        <v>3</v>
      </c>
      <c r="AH495" s="43">
        <f ca="1">(AF495*'Inputs and Outputs'!C$8)-(AG495*'Inputs and Outputs'!C$10)</f>
        <v>3520</v>
      </c>
    </row>
    <row r="496" spans="1:34" x14ac:dyDescent="0.35">
      <c r="A496" s="44">
        <v>495</v>
      </c>
      <c r="B496" s="42" t="s">
        <v>24</v>
      </c>
      <c r="C496" s="42">
        <f t="shared" ca="1" si="63"/>
        <v>0.24695890182985614</v>
      </c>
      <c r="D496" s="42">
        <f ca="1">VLOOKUP(C496,'Inputs and Outputs'!B$24:C$33,2,TRUE)</f>
        <v>1</v>
      </c>
      <c r="E496" s="42">
        <f t="shared" ca="1" si="64"/>
        <v>0.26929562863401479</v>
      </c>
      <c r="F496" s="42">
        <f ca="1">ROUND(_xlfn.NORM.INV(E496,'Inputs and Outputs'!C$15,'Inputs and Outputs'!C$16),0)</f>
        <v>97</v>
      </c>
      <c r="G496" s="42">
        <v>103</v>
      </c>
      <c r="H496" s="42">
        <f t="shared" ca="1" si="65"/>
        <v>97</v>
      </c>
      <c r="I496" s="42">
        <f ca="1">IF(H496&gt;'Inputs and Outputs'!C$7,H496-'Inputs and Outputs'!C$7,0)</f>
        <v>0</v>
      </c>
      <c r="J496" s="43">
        <f ca="1">(H496*'Inputs and Outputs'!C$8)-(I496*'Inputs and Outputs'!C$9)</f>
        <v>3880</v>
      </c>
      <c r="M496" s="44">
        <v>495</v>
      </c>
      <c r="N496" s="42" t="s">
        <v>26</v>
      </c>
      <c r="O496" s="42">
        <f t="shared" ca="1" si="66"/>
        <v>0.8019977966162235</v>
      </c>
      <c r="P496" s="42">
        <f ca="1">VLOOKUP(O496,'Inputs and Outputs'!B$24:C$33,2)</f>
        <v>4</v>
      </c>
      <c r="Q496" s="42">
        <f t="shared" ca="1" si="67"/>
        <v>0.4378707596470145</v>
      </c>
      <c r="R496" s="42">
        <f ca="1">ROUND(_xlfn.NORM.INV(Q496,'Inputs and Outputs'!C$17,'Inputs and Outputs'!C$18),0)</f>
        <v>102</v>
      </c>
      <c r="S496" s="42">
        <v>103</v>
      </c>
      <c r="T496" s="42">
        <f t="shared" ca="1" si="68"/>
        <v>102</v>
      </c>
      <c r="U496" s="42">
        <f ca="1">IF(T496&gt;'Inputs and Outputs'!C$7,T496-'Inputs and Outputs'!C$7,0)</f>
        <v>2</v>
      </c>
      <c r="V496" s="43">
        <f ca="1">(T496*'Inputs and Outputs'!C$8)-(U496*'Inputs and Outputs'!C$9)</f>
        <v>4030</v>
      </c>
      <c r="Y496" s="44">
        <v>495</v>
      </c>
      <c r="Z496" s="42" t="s">
        <v>29</v>
      </c>
      <c r="AA496" s="42">
        <f t="shared" ca="1" si="69"/>
        <v>0.9205562843811731</v>
      </c>
      <c r="AB496" s="42">
        <f ca="1">VLOOKUP(AA496,'Inputs and Outputs'!B$24:C$33,2,TRUE)</f>
        <v>5</v>
      </c>
      <c r="AC496" s="42">
        <f t="shared" ca="1" si="70"/>
        <v>5.9502758422591229E-2</v>
      </c>
      <c r="AD496" s="42">
        <f ca="1">ROUND(_xlfn.NORM.INV(AC496,'Inputs and Outputs'!C$19,'Inputs and Outputs'!C$20),0)</f>
        <v>97</v>
      </c>
      <c r="AE496" s="42">
        <v>103</v>
      </c>
      <c r="AF496" s="42">
        <f t="shared" ca="1" si="71"/>
        <v>97</v>
      </c>
      <c r="AG496" s="42">
        <f ca="1">IF(AF496&gt;'Inputs and Outputs'!C$7,AF496-'Inputs and Outputs'!C$7,0)</f>
        <v>0</v>
      </c>
      <c r="AH496" s="43">
        <f ca="1">(AF496*'Inputs and Outputs'!C$8)-(AG496*'Inputs and Outputs'!C$10)</f>
        <v>3880</v>
      </c>
    </row>
    <row r="497" spans="1:34" x14ac:dyDescent="0.35">
      <c r="A497" s="44">
        <v>496</v>
      </c>
      <c r="B497" s="42" t="s">
        <v>24</v>
      </c>
      <c r="C497" s="42">
        <f t="shared" ca="1" si="63"/>
        <v>0.48298983008715557</v>
      </c>
      <c r="D497" s="42">
        <f ca="1">VLOOKUP(C497,'Inputs and Outputs'!B$24:C$33,2,TRUE)</f>
        <v>2</v>
      </c>
      <c r="E497" s="42">
        <f t="shared" ca="1" si="64"/>
        <v>0.22378089587044292</v>
      </c>
      <c r="F497" s="42">
        <f ca="1">ROUND(_xlfn.NORM.INV(E497,'Inputs and Outputs'!C$15,'Inputs and Outputs'!C$16),0)</f>
        <v>96</v>
      </c>
      <c r="G497" s="42">
        <v>103</v>
      </c>
      <c r="H497" s="42">
        <f t="shared" ca="1" si="65"/>
        <v>96</v>
      </c>
      <c r="I497" s="42">
        <f ca="1">IF(H497&gt;'Inputs and Outputs'!C$7,H497-'Inputs and Outputs'!C$7,0)</f>
        <v>0</v>
      </c>
      <c r="J497" s="43">
        <f ca="1">(H497*'Inputs and Outputs'!C$8)-(I497*'Inputs and Outputs'!C$9)</f>
        <v>3840</v>
      </c>
      <c r="M497" s="44">
        <v>496</v>
      </c>
      <c r="N497" s="42" t="s">
        <v>26</v>
      </c>
      <c r="O497" s="42">
        <f t="shared" ca="1" si="66"/>
        <v>0.39346863901834783</v>
      </c>
      <c r="P497" s="42">
        <f ca="1">VLOOKUP(O497,'Inputs and Outputs'!B$24:C$33,2)</f>
        <v>1</v>
      </c>
      <c r="Q497" s="42">
        <f t="shared" ca="1" si="67"/>
        <v>4.8146672434159488E-3</v>
      </c>
      <c r="R497" s="42">
        <f ca="1">ROUND(_xlfn.NORM.INV(Q497,'Inputs and Outputs'!C$17,'Inputs and Outputs'!C$18),0)</f>
        <v>90</v>
      </c>
      <c r="S497" s="42">
        <v>103</v>
      </c>
      <c r="T497" s="42">
        <f t="shared" ca="1" si="68"/>
        <v>90</v>
      </c>
      <c r="U497" s="42">
        <f ca="1">IF(T497&gt;'Inputs and Outputs'!C$7,T497-'Inputs and Outputs'!C$7,0)</f>
        <v>0</v>
      </c>
      <c r="V497" s="43">
        <f ca="1">(T497*'Inputs and Outputs'!C$8)-(U497*'Inputs and Outputs'!C$9)</f>
        <v>3600</v>
      </c>
      <c r="Y497" s="44">
        <v>496</v>
      </c>
      <c r="Z497" s="42" t="s">
        <v>29</v>
      </c>
      <c r="AA497" s="42">
        <f t="shared" ca="1" si="69"/>
        <v>0.89526066629776091</v>
      </c>
      <c r="AB497" s="42">
        <f ca="1">VLOOKUP(AA497,'Inputs and Outputs'!B$24:C$33,2,TRUE)</f>
        <v>5</v>
      </c>
      <c r="AC497" s="42">
        <f t="shared" ca="1" si="70"/>
        <v>0.58960784977832437</v>
      </c>
      <c r="AD497" s="42">
        <f ca="1">ROUND(_xlfn.NORM.INV(AC497,'Inputs and Outputs'!C$19,'Inputs and Outputs'!C$20),0)</f>
        <v>106</v>
      </c>
      <c r="AE497" s="42">
        <v>103</v>
      </c>
      <c r="AF497" s="42">
        <f t="shared" ca="1" si="71"/>
        <v>103</v>
      </c>
      <c r="AG497" s="42">
        <f ca="1">IF(AF497&gt;'Inputs and Outputs'!C$7,AF497-'Inputs and Outputs'!C$7,0)</f>
        <v>3</v>
      </c>
      <c r="AH497" s="43">
        <f ca="1">(AF497*'Inputs and Outputs'!C$8)-(AG497*'Inputs and Outputs'!C$10)</f>
        <v>3520</v>
      </c>
    </row>
    <row r="498" spans="1:34" x14ac:dyDescent="0.35">
      <c r="A498" s="44">
        <v>497</v>
      </c>
      <c r="B498" s="42" t="s">
        <v>24</v>
      </c>
      <c r="C498" s="42">
        <f t="shared" ca="1" si="63"/>
        <v>0.14211635397869971</v>
      </c>
      <c r="D498" s="42">
        <f ca="1">VLOOKUP(C498,'Inputs and Outputs'!B$24:C$33,2,TRUE)</f>
        <v>0</v>
      </c>
      <c r="E498" s="42">
        <f t="shared" ca="1" si="64"/>
        <v>0.36122193842229666</v>
      </c>
      <c r="F498" s="42">
        <f ca="1">ROUND(_xlfn.NORM.INV(E498,'Inputs and Outputs'!C$15,'Inputs and Outputs'!C$16),0)</f>
        <v>99</v>
      </c>
      <c r="G498" s="42">
        <v>103</v>
      </c>
      <c r="H498" s="42">
        <f t="shared" ca="1" si="65"/>
        <v>99</v>
      </c>
      <c r="I498" s="42">
        <f ca="1">IF(H498&gt;'Inputs and Outputs'!C$7,H498-'Inputs and Outputs'!C$7,0)</f>
        <v>0</v>
      </c>
      <c r="J498" s="43">
        <f ca="1">(H498*'Inputs and Outputs'!C$8)-(I498*'Inputs and Outputs'!C$9)</f>
        <v>3960</v>
      </c>
      <c r="M498" s="44">
        <v>497</v>
      </c>
      <c r="N498" s="42" t="s">
        <v>26</v>
      </c>
      <c r="O498" s="42">
        <f t="shared" ca="1" si="66"/>
        <v>0.71764429514245798</v>
      </c>
      <c r="P498" s="42">
        <f ca="1">VLOOKUP(O498,'Inputs and Outputs'!B$24:C$33,2)</f>
        <v>3</v>
      </c>
      <c r="Q498" s="42">
        <f t="shared" ca="1" si="67"/>
        <v>0.71944836306695581</v>
      </c>
      <c r="R498" s="42">
        <f ca="1">ROUND(_xlfn.NORM.INV(Q498,'Inputs and Outputs'!C$17,'Inputs and Outputs'!C$18),0)</f>
        <v>106</v>
      </c>
      <c r="S498" s="42">
        <v>103</v>
      </c>
      <c r="T498" s="42">
        <f t="shared" ca="1" si="68"/>
        <v>103</v>
      </c>
      <c r="U498" s="42">
        <f ca="1">IF(T498&gt;'Inputs and Outputs'!C$7,T498-'Inputs and Outputs'!C$7,0)</f>
        <v>3</v>
      </c>
      <c r="V498" s="43">
        <f ca="1">(T498*'Inputs and Outputs'!C$8)-(U498*'Inputs and Outputs'!C$9)</f>
        <v>4045</v>
      </c>
      <c r="Y498" s="44">
        <v>497</v>
      </c>
      <c r="Z498" s="42" t="s">
        <v>29</v>
      </c>
      <c r="AA498" s="42">
        <f t="shared" ca="1" si="69"/>
        <v>0.4936975371791853</v>
      </c>
      <c r="AB498" s="42">
        <f ca="1">VLOOKUP(AA498,'Inputs and Outputs'!B$24:C$33,2,TRUE)</f>
        <v>2</v>
      </c>
      <c r="AC498" s="42">
        <f t="shared" ca="1" si="70"/>
        <v>0.95560287936818278</v>
      </c>
      <c r="AD498" s="42">
        <f ca="1">ROUND(_xlfn.NORM.INV(AC498,'Inputs and Outputs'!C$19,'Inputs and Outputs'!C$20),0)</f>
        <v>114</v>
      </c>
      <c r="AE498" s="42">
        <v>103</v>
      </c>
      <c r="AF498" s="42">
        <f t="shared" ca="1" si="71"/>
        <v>103</v>
      </c>
      <c r="AG498" s="42">
        <f ca="1">IF(AF498&gt;'Inputs and Outputs'!C$7,AF498-'Inputs and Outputs'!C$7,0)</f>
        <v>3</v>
      </c>
      <c r="AH498" s="43">
        <f ca="1">(AF498*'Inputs and Outputs'!C$8)-(AG498*'Inputs and Outputs'!C$10)</f>
        <v>3520</v>
      </c>
    </row>
    <row r="499" spans="1:34" x14ac:dyDescent="0.35">
      <c r="A499" s="44">
        <v>498</v>
      </c>
      <c r="B499" s="42" t="s">
        <v>24</v>
      </c>
      <c r="C499" s="42">
        <f t="shared" ca="1" si="63"/>
        <v>0.72102237523997526</v>
      </c>
      <c r="D499" s="42">
        <f ca="1">VLOOKUP(C499,'Inputs and Outputs'!B$24:C$33,2,TRUE)</f>
        <v>3</v>
      </c>
      <c r="E499" s="42">
        <f t="shared" ca="1" si="64"/>
        <v>4.1770614204363676E-2</v>
      </c>
      <c r="F499" s="42">
        <f ca="1">ROUND(_xlfn.NORM.INV(E499,'Inputs and Outputs'!C$15,'Inputs and Outputs'!C$16),0)</f>
        <v>91</v>
      </c>
      <c r="G499" s="42">
        <v>103</v>
      </c>
      <c r="H499" s="42">
        <f t="shared" ca="1" si="65"/>
        <v>91</v>
      </c>
      <c r="I499" s="42">
        <f ca="1">IF(H499&gt;'Inputs and Outputs'!C$7,H499-'Inputs and Outputs'!C$7,0)</f>
        <v>0</v>
      </c>
      <c r="J499" s="43">
        <f ca="1">(H499*'Inputs and Outputs'!C$8)-(I499*'Inputs and Outputs'!C$9)</f>
        <v>3640</v>
      </c>
      <c r="M499" s="44">
        <v>498</v>
      </c>
      <c r="N499" s="42" t="s">
        <v>26</v>
      </c>
      <c r="O499" s="42">
        <f t="shared" ca="1" si="66"/>
        <v>0.24903660877651423</v>
      </c>
      <c r="P499" s="42">
        <f ca="1">VLOOKUP(O499,'Inputs and Outputs'!B$24:C$33,2)</f>
        <v>1</v>
      </c>
      <c r="Q499" s="42">
        <f t="shared" ca="1" si="67"/>
        <v>4.9195352976441065E-2</v>
      </c>
      <c r="R499" s="42">
        <f ca="1">ROUND(_xlfn.NORM.INV(Q499,'Inputs and Outputs'!C$17,'Inputs and Outputs'!C$18),0)</f>
        <v>95</v>
      </c>
      <c r="S499" s="42">
        <v>103</v>
      </c>
      <c r="T499" s="42">
        <f t="shared" ca="1" si="68"/>
        <v>95</v>
      </c>
      <c r="U499" s="42">
        <f ca="1">IF(T499&gt;'Inputs and Outputs'!C$7,T499-'Inputs and Outputs'!C$7,0)</f>
        <v>0</v>
      </c>
      <c r="V499" s="43">
        <f ca="1">(T499*'Inputs and Outputs'!C$8)-(U499*'Inputs and Outputs'!C$9)</f>
        <v>3800</v>
      </c>
      <c r="Y499" s="44">
        <v>498</v>
      </c>
      <c r="Z499" s="42" t="s">
        <v>29</v>
      </c>
      <c r="AA499" s="42">
        <f t="shared" ca="1" si="69"/>
        <v>0.36692296205300889</v>
      </c>
      <c r="AB499" s="42">
        <f ca="1">VLOOKUP(AA499,'Inputs and Outputs'!B$24:C$33,2,TRUE)</f>
        <v>1</v>
      </c>
      <c r="AC499" s="42">
        <f t="shared" ca="1" si="70"/>
        <v>0.69923509020794961</v>
      </c>
      <c r="AD499" s="42">
        <f ca="1">ROUND(_xlfn.NORM.INV(AC499,'Inputs and Outputs'!C$19,'Inputs and Outputs'!C$20),0)</f>
        <v>108</v>
      </c>
      <c r="AE499" s="42">
        <v>103</v>
      </c>
      <c r="AF499" s="42">
        <f t="shared" ca="1" si="71"/>
        <v>103</v>
      </c>
      <c r="AG499" s="42">
        <f ca="1">IF(AF499&gt;'Inputs and Outputs'!C$7,AF499-'Inputs and Outputs'!C$7,0)</f>
        <v>3</v>
      </c>
      <c r="AH499" s="43">
        <f ca="1">(AF499*'Inputs and Outputs'!C$8)-(AG499*'Inputs and Outputs'!C$10)</f>
        <v>3520</v>
      </c>
    </row>
    <row r="500" spans="1:34" x14ac:dyDescent="0.35">
      <c r="A500" s="44">
        <v>499</v>
      </c>
      <c r="B500" s="42" t="s">
        <v>24</v>
      </c>
      <c r="C500" s="42">
        <f t="shared" ca="1" si="63"/>
        <v>0.48680452921676642</v>
      </c>
      <c r="D500" s="42">
        <f ca="1">VLOOKUP(C500,'Inputs and Outputs'!B$24:C$33,2,TRUE)</f>
        <v>2</v>
      </c>
      <c r="E500" s="42">
        <f t="shared" ca="1" si="64"/>
        <v>0.63603932539294539</v>
      </c>
      <c r="F500" s="42">
        <f ca="1">ROUND(_xlfn.NORM.INV(E500,'Inputs and Outputs'!C$15,'Inputs and Outputs'!C$16),0)</f>
        <v>103</v>
      </c>
      <c r="G500" s="42">
        <v>103</v>
      </c>
      <c r="H500" s="42">
        <f t="shared" ca="1" si="65"/>
        <v>103</v>
      </c>
      <c r="I500" s="42">
        <f ca="1">IF(H500&gt;'Inputs and Outputs'!C$7,H500-'Inputs and Outputs'!C$7,0)</f>
        <v>3</v>
      </c>
      <c r="J500" s="43">
        <f ca="1">(H500*'Inputs and Outputs'!C$8)-(I500*'Inputs and Outputs'!C$9)</f>
        <v>4045</v>
      </c>
      <c r="M500" s="44">
        <v>499</v>
      </c>
      <c r="N500" s="42" t="s">
        <v>26</v>
      </c>
      <c r="O500" s="42">
        <f t="shared" ca="1" si="66"/>
        <v>0.92000915780648407</v>
      </c>
      <c r="P500" s="42">
        <f ca="1">VLOOKUP(O500,'Inputs and Outputs'!B$24:C$33,2)</f>
        <v>5</v>
      </c>
      <c r="Q500" s="42">
        <f t="shared" ca="1" si="67"/>
        <v>0.77533586372484697</v>
      </c>
      <c r="R500" s="42">
        <f ca="1">ROUND(_xlfn.NORM.INV(Q500,'Inputs and Outputs'!C$17,'Inputs and Outputs'!C$18),0)</f>
        <v>107</v>
      </c>
      <c r="S500" s="42">
        <v>103</v>
      </c>
      <c r="T500" s="42">
        <f t="shared" ca="1" si="68"/>
        <v>103</v>
      </c>
      <c r="U500" s="42">
        <f ca="1">IF(T500&gt;'Inputs and Outputs'!C$7,T500-'Inputs and Outputs'!C$7,0)</f>
        <v>3</v>
      </c>
      <c r="V500" s="43">
        <f ca="1">(T500*'Inputs and Outputs'!C$8)-(U500*'Inputs and Outputs'!C$9)</f>
        <v>4045</v>
      </c>
      <c r="Y500" s="44">
        <v>499</v>
      </c>
      <c r="Z500" s="42" t="s">
        <v>29</v>
      </c>
      <c r="AA500" s="42">
        <f t="shared" ca="1" si="69"/>
        <v>0.45401428195515159</v>
      </c>
      <c r="AB500" s="42">
        <f ca="1">VLOOKUP(AA500,'Inputs and Outputs'!B$24:C$33,2,TRUE)</f>
        <v>2</v>
      </c>
      <c r="AC500" s="42">
        <f t="shared" ca="1" si="70"/>
        <v>0.86060813379145529</v>
      </c>
      <c r="AD500" s="42">
        <f ca="1">ROUND(_xlfn.NORM.INV(AC500,'Inputs and Outputs'!C$19,'Inputs and Outputs'!C$20),0)</f>
        <v>110</v>
      </c>
      <c r="AE500" s="42">
        <v>103</v>
      </c>
      <c r="AF500" s="42">
        <f t="shared" ca="1" si="71"/>
        <v>103</v>
      </c>
      <c r="AG500" s="42">
        <f ca="1">IF(AF500&gt;'Inputs and Outputs'!C$7,AF500-'Inputs and Outputs'!C$7,0)</f>
        <v>3</v>
      </c>
      <c r="AH500" s="43">
        <f ca="1">(AF500*'Inputs and Outputs'!C$8)-(AG500*'Inputs and Outputs'!C$10)</f>
        <v>3520</v>
      </c>
    </row>
    <row r="501" spans="1:34" ht="15" thickBot="1" x14ac:dyDescent="0.4">
      <c r="A501" s="45">
        <v>500</v>
      </c>
      <c r="B501" s="42" t="s">
        <v>24</v>
      </c>
      <c r="C501" s="42">
        <f t="shared" ca="1" si="63"/>
        <v>0.19318773589923455</v>
      </c>
      <c r="D501" s="42">
        <f ca="1">VLOOKUP(C501,'Inputs and Outputs'!B$24:C$33,2,TRUE)</f>
        <v>1</v>
      </c>
      <c r="E501" s="42">
        <f t="shared" ca="1" si="64"/>
        <v>0.81247473059103092</v>
      </c>
      <c r="F501" s="42">
        <f ca="1">ROUND(_xlfn.NORM.INV(E501,'Inputs and Outputs'!C$15,'Inputs and Outputs'!C$16),0)</f>
        <v>106</v>
      </c>
      <c r="G501" s="42">
        <v>103</v>
      </c>
      <c r="H501" s="42">
        <f t="shared" ca="1" si="65"/>
        <v>103</v>
      </c>
      <c r="I501" s="42">
        <f ca="1">IF(H501&gt;'Inputs and Outputs'!C$7,H501-'Inputs and Outputs'!C$7,0)</f>
        <v>3</v>
      </c>
      <c r="J501" s="43">
        <f ca="1">(H501*'Inputs and Outputs'!C$8)-(I501*'Inputs and Outputs'!C$9)</f>
        <v>4045</v>
      </c>
      <c r="M501" s="45">
        <v>500</v>
      </c>
      <c r="N501" s="42" t="s">
        <v>26</v>
      </c>
      <c r="O501" s="42">
        <f t="shared" ca="1" si="66"/>
        <v>0.2436855949688953</v>
      </c>
      <c r="P501" s="42">
        <f ca="1">VLOOKUP(O501,'Inputs and Outputs'!B$24:C$33,2)</f>
        <v>1</v>
      </c>
      <c r="Q501" s="42">
        <f t="shared" ca="1" si="67"/>
        <v>3.8957282828432249E-2</v>
      </c>
      <c r="R501" s="42">
        <f ca="1">ROUND(_xlfn.NORM.INV(Q501,'Inputs and Outputs'!C$17,'Inputs and Outputs'!C$18),0)</f>
        <v>94</v>
      </c>
      <c r="S501" s="42">
        <v>103</v>
      </c>
      <c r="T501" s="42">
        <f t="shared" ca="1" si="68"/>
        <v>94</v>
      </c>
      <c r="U501" s="42">
        <f ca="1">IF(T501&gt;'Inputs and Outputs'!C$7,T501-'Inputs and Outputs'!C$7,0)</f>
        <v>0</v>
      </c>
      <c r="V501" s="43">
        <f ca="1">(T501*'Inputs and Outputs'!C$8)-(U501*'Inputs and Outputs'!C$9)</f>
        <v>3760</v>
      </c>
      <c r="Y501" s="45">
        <v>500</v>
      </c>
      <c r="Z501" s="42" t="s">
        <v>29</v>
      </c>
      <c r="AA501" s="42">
        <f t="shared" ca="1" si="69"/>
        <v>0.31974808332256388</v>
      </c>
      <c r="AB501" s="42">
        <f ca="1">VLOOKUP(AA501,'Inputs and Outputs'!B$24:C$33,2,TRUE)</f>
        <v>1</v>
      </c>
      <c r="AC501" s="42">
        <f t="shared" ca="1" si="70"/>
        <v>0.51094848934360615</v>
      </c>
      <c r="AD501" s="42">
        <f ca="1">ROUND(_xlfn.NORM.INV(AC501,'Inputs and Outputs'!C$19,'Inputs and Outputs'!C$20),0)</f>
        <v>105</v>
      </c>
      <c r="AE501" s="42">
        <v>103</v>
      </c>
      <c r="AF501" s="42">
        <f t="shared" ca="1" si="71"/>
        <v>103</v>
      </c>
      <c r="AG501" s="42">
        <f ca="1">IF(AF501&gt;'Inputs and Outputs'!C$7,AF501-'Inputs and Outputs'!C$7,0)</f>
        <v>3</v>
      </c>
      <c r="AH501" s="43">
        <f ca="1">(AF501*'Inputs and Outputs'!C$8)-(AG501*'Inputs and Outputs'!C$10)</f>
        <v>3520</v>
      </c>
    </row>
    <row r="502" spans="1:34" ht="15" thickTop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P11" sqref="P1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7"/>
  <sheetViews>
    <sheetView workbookViewId="0">
      <selection activeCell="J17" sqref="J17"/>
    </sheetView>
  </sheetViews>
  <sheetFormatPr defaultRowHeight="14.5" x14ac:dyDescent="0.35"/>
  <cols>
    <col min="1" max="1" width="8.7265625" style="53" customWidth="1"/>
    <col min="2" max="2" width="37.54296875" bestFit="1" customWidth="1"/>
    <col min="3" max="3" width="22.26953125" customWidth="1"/>
    <col min="4" max="4" width="8.7265625" style="53" customWidth="1"/>
    <col min="5" max="5" width="11.54296875" customWidth="1"/>
    <col min="6" max="6" width="18.1796875" customWidth="1"/>
    <col min="7" max="7" width="14.26953125" customWidth="1"/>
    <col min="16" max="16" width="8.7265625" style="53"/>
    <col min="19" max="19" width="14" bestFit="1" customWidth="1"/>
  </cols>
  <sheetData>
    <row r="1" spans="1:22" s="58" customFormat="1" ht="26" x14ac:dyDescent="0.6">
      <c r="A1" s="53"/>
      <c r="B1" s="75" t="s">
        <v>96</v>
      </c>
      <c r="D1" s="53"/>
      <c r="I1" s="73" t="s">
        <v>89</v>
      </c>
      <c r="P1" s="53"/>
      <c r="S1" s="73" t="s">
        <v>89</v>
      </c>
    </row>
    <row r="2" spans="1:22" s="58" customFormat="1" x14ac:dyDescent="0.35">
      <c r="A2" s="53"/>
      <c r="D2" s="53"/>
      <c r="P2" s="53"/>
    </row>
    <row r="3" spans="1:22" s="58" customFormat="1" x14ac:dyDescent="0.35">
      <c r="A3" s="53"/>
      <c r="D3" s="53"/>
      <c r="P3" s="53"/>
    </row>
    <row r="4" spans="1:22" ht="15" thickBot="1" x14ac:dyDescent="0.4"/>
    <row r="5" spans="1:22" ht="18" x14ac:dyDescent="0.4">
      <c r="B5" s="81" t="s">
        <v>0</v>
      </c>
      <c r="C5" s="81"/>
      <c r="F5" s="84" t="s">
        <v>77</v>
      </c>
      <c r="G5" s="84"/>
      <c r="I5" s="62"/>
      <c r="J5" s="59"/>
      <c r="K5" s="63" t="s">
        <v>82</v>
      </c>
      <c r="L5" s="59"/>
      <c r="M5" s="63" t="s">
        <v>87</v>
      </c>
      <c r="N5" s="60"/>
      <c r="S5" s="61" t="s">
        <v>94</v>
      </c>
      <c r="T5" s="61" t="s">
        <v>90</v>
      </c>
      <c r="U5" s="58"/>
      <c r="V5" s="58"/>
    </row>
    <row r="6" spans="1:22" ht="18" x14ac:dyDescent="0.4">
      <c r="B6" s="56"/>
      <c r="C6" s="56"/>
      <c r="F6" s="57" t="s">
        <v>78</v>
      </c>
      <c r="G6" s="52"/>
      <c r="I6" s="64"/>
      <c r="J6" s="65" t="s">
        <v>81</v>
      </c>
      <c r="K6" s="61" t="s">
        <v>83</v>
      </c>
      <c r="L6" s="58"/>
      <c r="M6" s="58"/>
      <c r="N6" s="66"/>
      <c r="S6" s="74" t="s">
        <v>91</v>
      </c>
      <c r="T6" s="55"/>
      <c r="U6" s="55"/>
      <c r="V6" s="55">
        <f ca="1">AVERAGE('Model 1 (1 Overbooking)'!I3:I502,'Model 1 (1 Overbooking)'!U3:U502,'Model 1 (1 Overbooking)'!AG3:AG502)</f>
        <v>0.68666666666666665</v>
      </c>
    </row>
    <row r="7" spans="1:22" x14ac:dyDescent="0.35">
      <c r="B7" s="1" t="s">
        <v>1</v>
      </c>
      <c r="C7" s="2">
        <v>100</v>
      </c>
      <c r="F7" s="54" t="s">
        <v>72</v>
      </c>
      <c r="G7" s="55">
        <f ca="1">AVERAGE('Model 1 (1 Overbooking)'!V3:V502,'Model 1 (1 Overbooking)'!AH3:AH502,'Model 1 (1 Overbooking)'!J3:J502)</f>
        <v>3922.5533333333333</v>
      </c>
      <c r="I7" s="64"/>
      <c r="J7" s="65">
        <f ca="1">G7</f>
        <v>3922.5533333333333</v>
      </c>
      <c r="K7" s="67">
        <v>40</v>
      </c>
      <c r="L7" s="67">
        <v>50</v>
      </c>
      <c r="M7" s="67">
        <v>60</v>
      </c>
      <c r="N7" s="68">
        <v>70</v>
      </c>
      <c r="S7" s="74" t="s">
        <v>80</v>
      </c>
      <c r="T7" s="55"/>
      <c r="U7" s="55"/>
      <c r="V7" s="55">
        <f ca="1">MEDIAN('Model 1 (1 Overbooking)'!I3:I502,'Model 1 (1 Overbooking)'!U3:U502,'Model 1 (1 Overbooking)'!AG3:AG502)</f>
        <v>1</v>
      </c>
    </row>
    <row r="8" spans="1:22" x14ac:dyDescent="0.35">
      <c r="B8" s="1" t="s">
        <v>2</v>
      </c>
      <c r="C8" s="3">
        <v>40</v>
      </c>
      <c r="F8" s="55" t="s">
        <v>73</v>
      </c>
      <c r="G8" s="55">
        <f ca="1">STDEV('Model 1 (1 Overbooking)'!J3:'Model 1 (1 Overbooking)'!J502,'Model 1 (1 Overbooking)'!V3:V502,'Model 1 (1 Overbooking)'!AH3:AH502)</f>
        <v>103.80702169920083</v>
      </c>
      <c r="I8" s="69" t="s">
        <v>84</v>
      </c>
      <c r="J8" s="70">
        <f>AVERAGE(C9,C10)</f>
        <v>112.5</v>
      </c>
      <c r="K8">
        <f t="dataTable" ref="K8:N12" dt2D="1" dtr="1" r1="C8" r2="C11" ca="1"/>
        <v>3920.6633333333334</v>
      </c>
      <c r="L8">
        <v>4916.95</v>
      </c>
      <c r="M8">
        <v>5909.4633333333331</v>
      </c>
      <c r="N8" s="16">
        <v>6908</v>
      </c>
      <c r="S8" s="74" t="s">
        <v>60</v>
      </c>
      <c r="T8" s="55"/>
      <c r="U8" s="55"/>
      <c r="V8" s="55">
        <f ca="1">MAX('Model 1 (1 Overbooking)'!I3:I502,'Model 1 (1 Overbooking)'!U3:U502,'Model 1 (1 Overbooking)'!AG3:AG502)</f>
        <v>1</v>
      </c>
    </row>
    <row r="9" spans="1:22" x14ac:dyDescent="0.35">
      <c r="B9" s="1" t="s">
        <v>3</v>
      </c>
      <c r="C9" s="3">
        <v>25</v>
      </c>
      <c r="F9" s="55" t="s">
        <v>74</v>
      </c>
      <c r="G9" s="55">
        <f ca="1">MEDIAN('Model 1 (1 Overbooking)'!V3:V502,'Model 1 (1 Overbooking)'!AH3:AH502,'Model 1 (1 Overbooking)'!J3:J502)</f>
        <v>3960</v>
      </c>
      <c r="I9" s="69" t="s">
        <v>85</v>
      </c>
      <c r="J9" s="67">
        <v>130</v>
      </c>
      <c r="K9">
        <v>3918.6266666666666</v>
      </c>
      <c r="L9">
        <v>4915.55</v>
      </c>
      <c r="M9">
        <v>5914.9866666666667</v>
      </c>
      <c r="N9" s="16">
        <v>6909.8266666666668</v>
      </c>
      <c r="S9" s="74" t="s">
        <v>92</v>
      </c>
      <c r="T9" s="55"/>
      <c r="U9" s="55"/>
      <c r="V9" s="55">
        <f ca="1">MIN('Model 1 (1 Overbooking)'!I3:I502,'Model 1 (1 Overbooking)'!U3:U502,'Model 1 (1 Overbooking)'!AG3:AG502)</f>
        <v>0</v>
      </c>
    </row>
    <row r="10" spans="1:22" x14ac:dyDescent="0.35">
      <c r="B10" s="1" t="s">
        <v>4</v>
      </c>
      <c r="C10" s="3">
        <v>200</v>
      </c>
      <c r="F10" s="55" t="s">
        <v>75</v>
      </c>
      <c r="G10" s="55">
        <f ca="1">MAX('Model 1 (1 Overbooking)'!V3:V502,'Model 1 (1 Overbooking)'!AH3:AH502,'Model 1 (1 Overbooking)'!J3:J502)</f>
        <v>4015</v>
      </c>
      <c r="I10" s="69" t="s">
        <v>62</v>
      </c>
      <c r="J10" s="67">
        <v>150</v>
      </c>
      <c r="K10">
        <v>3924.2233333333334</v>
      </c>
      <c r="L10">
        <v>4919.8166666666666</v>
      </c>
      <c r="M10">
        <v>5911.9466666666667</v>
      </c>
      <c r="N10" s="16">
        <v>6912.13</v>
      </c>
      <c r="S10" s="74" t="s">
        <v>93</v>
      </c>
      <c r="T10" s="55"/>
      <c r="U10" s="55"/>
      <c r="V10" s="55">
        <f ca="1">STDEV('Model 1 (1 Overbooking)'!I3:I502,'Model 1 (1 Overbooking)'!U3:U502,'Model 1 (1 Overbooking)'!AG3:AG502)</f>
        <v>0.46400332787715681</v>
      </c>
    </row>
    <row r="11" spans="1:22" ht="15" thickBot="1" x14ac:dyDescent="0.4">
      <c r="B11" s="1" t="s">
        <v>86</v>
      </c>
      <c r="C11" s="3">
        <f>AVERAGE(C9,C10)</f>
        <v>112.5</v>
      </c>
      <c r="F11" s="55" t="s">
        <v>76</v>
      </c>
      <c r="G11" s="55">
        <f ca="1">MIN('Model 1 (1 Overbooking)'!V3:V502,'Model 1 (1 Overbooking)'!AH3:AH502,'Model 1 (1 Overbooking)'!J3:J502)</f>
        <v>3360</v>
      </c>
      <c r="I11" s="69"/>
      <c r="J11" s="67">
        <v>160</v>
      </c>
      <c r="K11">
        <v>3919.3533333333335</v>
      </c>
      <c r="L11">
        <v>4912.5666666666666</v>
      </c>
      <c r="M11">
        <v>5908.3433333333332</v>
      </c>
      <c r="N11" s="16">
        <v>6904.94</v>
      </c>
      <c r="S11" s="55"/>
      <c r="T11" s="55"/>
      <c r="U11" s="55"/>
      <c r="V11" s="55"/>
    </row>
    <row r="12" spans="1:22" ht="18" x14ac:dyDescent="0.4">
      <c r="B12" s="81" t="s">
        <v>5</v>
      </c>
      <c r="C12" s="81"/>
      <c r="I12" s="71"/>
      <c r="J12" s="72">
        <v>170</v>
      </c>
      <c r="K12" s="17">
        <v>3921.0633333333335</v>
      </c>
      <c r="L12" s="17">
        <v>4913.0333333333338</v>
      </c>
      <c r="M12" s="17">
        <v>5913.0466666666671</v>
      </c>
      <c r="N12" s="18">
        <v>6909.57</v>
      </c>
    </row>
    <row r="13" spans="1:22" ht="15" thickBot="1" x14ac:dyDescent="0.4">
      <c r="B13" s="1" t="s">
        <v>6</v>
      </c>
      <c r="C13" s="4" t="s">
        <v>7</v>
      </c>
    </row>
    <row r="14" spans="1:22" ht="18" x14ac:dyDescent="0.4">
      <c r="B14" s="81" t="s">
        <v>8</v>
      </c>
      <c r="C14" s="81"/>
      <c r="F14" s="84" t="s">
        <v>77</v>
      </c>
      <c r="G14" s="84"/>
    </row>
    <row r="15" spans="1:22" ht="18" x14ac:dyDescent="0.4">
      <c r="B15" s="1" t="s">
        <v>9</v>
      </c>
      <c r="C15" s="2">
        <v>101</v>
      </c>
      <c r="F15" s="57" t="s">
        <v>79</v>
      </c>
      <c r="G15" s="52"/>
      <c r="S15" s="61" t="s">
        <v>95</v>
      </c>
      <c r="T15" s="61" t="s">
        <v>90</v>
      </c>
      <c r="U15" s="58"/>
      <c r="V15" s="58"/>
    </row>
    <row r="16" spans="1:22" x14ac:dyDescent="0.35">
      <c r="B16" s="1" t="s">
        <v>10</v>
      </c>
      <c r="C16" s="2">
        <v>6</v>
      </c>
      <c r="F16" s="54" t="s">
        <v>72</v>
      </c>
      <c r="G16" s="54">
        <f ca="1">AVERAGE('Model 2 (3 Overbookings)'!J2:J502,'Model 2 (3 Overbookings)'!V2:V502,'Model 2 (3 Overbookings)'!AH2:AH502)</f>
        <v>3849.6233333333334</v>
      </c>
      <c r="S16" s="74" t="s">
        <v>91</v>
      </c>
      <c r="T16" s="55"/>
      <c r="U16" s="55"/>
      <c r="V16" s="55">
        <f ca="1">AVERAGE('Model 2 (3 Overbookings)'!U2:U501,'Model 2 (3 Overbookings)'!AG2:AG501,'Model 2 (3 Overbookings)'!I2:I501)</f>
        <v>1.8366666666666667</v>
      </c>
    </row>
    <row r="17" spans="2:22" x14ac:dyDescent="0.35">
      <c r="B17" s="1" t="s">
        <v>11</v>
      </c>
      <c r="C17" s="2">
        <v>103</v>
      </c>
      <c r="F17" s="54" t="s">
        <v>73</v>
      </c>
      <c r="G17" s="54">
        <f ca="1">STDEV('Model 2 (3 Overbookings)'!J2:J502,'Model 2 (3 Overbookings)'!V2:V502,'Model 2 (3 Overbookings)'!AH2:AH502)</f>
        <v>215.01727777564724</v>
      </c>
      <c r="S17" s="74" t="s">
        <v>80</v>
      </c>
      <c r="T17" s="55"/>
      <c r="U17" s="55"/>
      <c r="V17" s="55">
        <f ca="1">MEDIAN('Model 2 (3 Overbookings)'!U2:U501,'Model 2 (3 Overbookings)'!AG2:AG501,'Model 2 (3 Overbookings)'!I2:I501)</f>
        <v>3</v>
      </c>
    </row>
    <row r="18" spans="2:22" x14ac:dyDescent="0.35">
      <c r="B18" s="1" t="s">
        <v>12</v>
      </c>
      <c r="C18" s="2">
        <v>5</v>
      </c>
      <c r="F18" s="54" t="s">
        <v>80</v>
      </c>
      <c r="G18" s="54">
        <f ca="1">MEDIAN('Model 2 (3 Overbookings)'!J2:J502,'Model 2 (3 Overbookings)'!V2:V502,'Model 2 (3 Overbookings)'!AH2:AH502)</f>
        <v>3960</v>
      </c>
      <c r="S18" s="74" t="s">
        <v>60</v>
      </c>
      <c r="T18" s="55"/>
      <c r="U18" s="55"/>
      <c r="V18" s="55">
        <f ca="1">MAX('Model 2 (3 Overbookings)'!U2:U501,'Model 2 (3 Overbookings)'!AG2:AG501,'Model 2 (3 Overbookings)'!I2:I501)</f>
        <v>3</v>
      </c>
    </row>
    <row r="19" spans="2:22" x14ac:dyDescent="0.35">
      <c r="B19" s="1" t="s">
        <v>13</v>
      </c>
      <c r="C19" s="2">
        <v>105</v>
      </c>
      <c r="F19" s="54" t="s">
        <v>75</v>
      </c>
      <c r="G19" s="54">
        <f ca="1">MAX('Model 2 (3 Overbookings)'!J2:J502,'Model 2 (3 Overbookings)'!V2:V502,'Model 2 (3 Overbookings)'!AH2:AH502)</f>
        <v>4045</v>
      </c>
      <c r="I19" s="62"/>
      <c r="J19" s="59"/>
      <c r="K19" s="63" t="s">
        <v>82</v>
      </c>
      <c r="L19" s="59"/>
      <c r="M19" s="63" t="s">
        <v>88</v>
      </c>
      <c r="N19" s="60"/>
      <c r="S19" s="74" t="s">
        <v>92</v>
      </c>
      <c r="T19" s="55"/>
      <c r="U19" s="55"/>
      <c r="V19" s="55">
        <f ca="1">MIN('Model 2 (3 Overbookings)'!U2:U501,'Model 2 (3 Overbookings)'!AG2:AG501,'Model 2 (3 Overbookings)'!I2:I501)</f>
        <v>0</v>
      </c>
    </row>
    <row r="20" spans="2:22" x14ac:dyDescent="0.35">
      <c r="B20" s="1" t="s">
        <v>14</v>
      </c>
      <c r="C20" s="2">
        <v>5</v>
      </c>
      <c r="F20" s="54" t="s">
        <v>76</v>
      </c>
      <c r="G20" s="54">
        <f ca="1">MIN('Model 2 (3 Overbookings)'!J2:J502,'Model 2 (3 Overbookings)'!V2:V502,'Model 2 (3 Overbookings)'!AH2:AH502)</f>
        <v>3320</v>
      </c>
      <c r="I20" s="64"/>
      <c r="J20" s="65" t="s">
        <v>81</v>
      </c>
      <c r="K20" s="61" t="s">
        <v>83</v>
      </c>
      <c r="L20" s="58"/>
      <c r="M20" s="58"/>
      <c r="N20" s="66"/>
      <c r="S20" s="74" t="s">
        <v>93</v>
      </c>
      <c r="T20" s="55"/>
      <c r="U20" s="55"/>
      <c r="V20" s="55">
        <f ca="1">STDEV('Model 2 (3 Overbookings)'!U2:U501,'Model 2 (3 Overbookings)'!AG2:AG501,'Model 2 (3 Overbookings)'!I2:I501)</f>
        <v>1.366955717709371</v>
      </c>
    </row>
    <row r="21" spans="2:22" x14ac:dyDescent="0.35">
      <c r="B21" s="5"/>
      <c r="C21" s="5"/>
      <c r="I21" s="64"/>
      <c r="J21" s="65">
        <f ca="1">G16</f>
        <v>3849.6233333333334</v>
      </c>
      <c r="K21" s="67">
        <v>40</v>
      </c>
      <c r="L21" s="67">
        <v>50</v>
      </c>
      <c r="M21" s="67">
        <v>60</v>
      </c>
      <c r="N21" s="68">
        <v>70</v>
      </c>
      <c r="S21" s="55"/>
      <c r="T21" s="55"/>
      <c r="U21" s="55"/>
      <c r="V21" s="55"/>
    </row>
    <row r="22" spans="2:22" ht="18" x14ac:dyDescent="0.4">
      <c r="B22" s="82" t="s">
        <v>15</v>
      </c>
      <c r="C22" s="83"/>
      <c r="I22" s="69" t="s">
        <v>84</v>
      </c>
      <c r="J22" s="70">
        <f>AVERAGE(C23,C24)</f>
        <v>0</v>
      </c>
      <c r="K22">
        <f t="dataTable" ref="K22:N26" dt2D="1" dtr="1" r1="C8" r2="C11" ca="1"/>
        <v>3846.5666666666666</v>
      </c>
      <c r="L22">
        <v>4855.9833333333336</v>
      </c>
      <c r="M22">
        <v>5866.6166666666668</v>
      </c>
      <c r="N22" s="16">
        <v>6878.09</v>
      </c>
    </row>
    <row r="23" spans="2:22" ht="15.5" x14ac:dyDescent="0.35">
      <c r="B23" s="30" t="s">
        <v>16</v>
      </c>
      <c r="C23" s="31" t="s">
        <v>17</v>
      </c>
      <c r="I23" s="69" t="s">
        <v>85</v>
      </c>
      <c r="J23" s="67">
        <v>130</v>
      </c>
      <c r="K23">
        <v>3853.8266666666668</v>
      </c>
      <c r="L23">
        <v>4853.8666666666668</v>
      </c>
      <c r="M23">
        <v>5869.6366666666663</v>
      </c>
      <c r="N23" s="16">
        <v>6881.5933333333332</v>
      </c>
    </row>
    <row r="24" spans="2:22" x14ac:dyDescent="0.35">
      <c r="B24" s="32">
        <v>0</v>
      </c>
      <c r="C24" s="33">
        <v>0</v>
      </c>
      <c r="I24" s="69" t="s">
        <v>62</v>
      </c>
      <c r="J24" s="67">
        <v>150</v>
      </c>
      <c r="K24">
        <v>3853.6233333333334</v>
      </c>
      <c r="L24">
        <v>4863.7166666666662</v>
      </c>
      <c r="M24">
        <v>5867.4466666666667</v>
      </c>
      <c r="N24" s="16">
        <v>6869.4</v>
      </c>
    </row>
    <row r="25" spans="2:22" x14ac:dyDescent="0.35">
      <c r="B25" s="34">
        <f>'Flight Data'!K4</f>
        <v>0.17307692307692307</v>
      </c>
      <c r="C25" s="33">
        <v>1</v>
      </c>
      <c r="I25" s="69"/>
      <c r="J25" s="67">
        <v>160</v>
      </c>
      <c r="K25">
        <v>3849.2</v>
      </c>
      <c r="L25">
        <v>4864.1333333333332</v>
      </c>
      <c r="M25">
        <v>5864.083333333333</v>
      </c>
      <c r="N25" s="16">
        <v>6881.1433333333334</v>
      </c>
    </row>
    <row r="26" spans="2:22" x14ac:dyDescent="0.35">
      <c r="B26" s="34">
        <f>'Flight Data'!J22</f>
        <v>0.39560439560439559</v>
      </c>
      <c r="C26" s="33">
        <v>2</v>
      </c>
      <c r="I26" s="71"/>
      <c r="J26" s="72">
        <v>170</v>
      </c>
      <c r="K26" s="17">
        <v>3850.0166666666669</v>
      </c>
      <c r="L26" s="17">
        <v>4865.8166666666666</v>
      </c>
      <c r="M26" s="17">
        <v>5866.1333333333332</v>
      </c>
      <c r="N26" s="18">
        <v>6874.8266666666668</v>
      </c>
    </row>
    <row r="27" spans="2:22" x14ac:dyDescent="0.35">
      <c r="B27" s="34">
        <f>'Flight Data'!J23</f>
        <v>0.60073260073260071</v>
      </c>
      <c r="C27" s="33">
        <v>3</v>
      </c>
    </row>
    <row r="28" spans="2:22" x14ac:dyDescent="0.35">
      <c r="B28" s="34">
        <f>'Flight Data'!J24</f>
        <v>0.75457875457875456</v>
      </c>
      <c r="C28" s="33">
        <v>4</v>
      </c>
    </row>
    <row r="29" spans="2:22" x14ac:dyDescent="0.35">
      <c r="B29" s="35">
        <f>'Flight Data'!J25</f>
        <v>0.86721611721611724</v>
      </c>
      <c r="C29" s="33">
        <v>5</v>
      </c>
    </row>
    <row r="30" spans="2:22" x14ac:dyDescent="0.35">
      <c r="B30" s="35">
        <f>'Flight Data'!J26</f>
        <v>0.93131868131868134</v>
      </c>
      <c r="C30" s="33">
        <v>6</v>
      </c>
    </row>
    <row r="31" spans="2:22" x14ac:dyDescent="0.35">
      <c r="B31" s="35">
        <f>'Flight Data'!J27</f>
        <v>0.97435897435897434</v>
      </c>
      <c r="C31" s="33">
        <v>7</v>
      </c>
    </row>
    <row r="32" spans="2:22" x14ac:dyDescent="0.35">
      <c r="B32" s="35">
        <f>'Flight Data'!J28</f>
        <v>0.98809523809523803</v>
      </c>
      <c r="C32" s="33">
        <v>8</v>
      </c>
    </row>
    <row r="33" spans="2:3" x14ac:dyDescent="0.35">
      <c r="B33" s="36">
        <f>'Flight Data'!J29</f>
        <v>0.99542124542124533</v>
      </c>
      <c r="C33" s="37">
        <v>9</v>
      </c>
    </row>
    <row r="36" spans="2:3" x14ac:dyDescent="0.35">
      <c r="B36" s="41" t="s">
        <v>48</v>
      </c>
      <c r="C36" s="41" t="s">
        <v>17</v>
      </c>
    </row>
    <row r="37" spans="2:3" x14ac:dyDescent="0.35">
      <c r="B37" s="38">
        <v>0</v>
      </c>
      <c r="C37" s="40">
        <v>0</v>
      </c>
    </row>
    <row r="38" spans="2:3" x14ac:dyDescent="0.35">
      <c r="B38" s="38" t="s">
        <v>49</v>
      </c>
      <c r="C38" s="40">
        <v>1</v>
      </c>
    </row>
    <row r="39" spans="2:3" x14ac:dyDescent="0.35">
      <c r="B39" s="38" t="s">
        <v>50</v>
      </c>
      <c r="C39" s="40">
        <v>2</v>
      </c>
    </row>
    <row r="40" spans="2:3" x14ac:dyDescent="0.35">
      <c r="B40" s="38" t="s">
        <v>51</v>
      </c>
      <c r="C40" s="40">
        <v>3</v>
      </c>
    </row>
    <row r="41" spans="2:3" x14ac:dyDescent="0.35">
      <c r="B41" s="38" t="s">
        <v>52</v>
      </c>
      <c r="C41" s="40">
        <v>4</v>
      </c>
    </row>
    <row r="42" spans="2:3" x14ac:dyDescent="0.35">
      <c r="B42" s="38" t="s">
        <v>53</v>
      </c>
      <c r="C42" s="40">
        <v>5</v>
      </c>
    </row>
    <row r="43" spans="2:3" x14ac:dyDescent="0.35">
      <c r="B43" s="38" t="s">
        <v>54</v>
      </c>
      <c r="C43" s="40">
        <v>6</v>
      </c>
    </row>
    <row r="44" spans="2:3" x14ac:dyDescent="0.35">
      <c r="B44" s="38" t="s">
        <v>55</v>
      </c>
      <c r="C44" s="40">
        <v>7</v>
      </c>
    </row>
    <row r="45" spans="2:3" x14ac:dyDescent="0.35">
      <c r="B45" s="38" t="s">
        <v>56</v>
      </c>
      <c r="C45" s="40">
        <v>8</v>
      </c>
    </row>
    <row r="46" spans="2:3" x14ac:dyDescent="0.35">
      <c r="B46" s="38" t="s">
        <v>57</v>
      </c>
      <c r="C46" s="40">
        <v>9</v>
      </c>
    </row>
    <row r="47" spans="2:3" x14ac:dyDescent="0.35">
      <c r="B47" s="39"/>
      <c r="C47" s="39"/>
    </row>
  </sheetData>
  <mergeCells count="6">
    <mergeCell ref="B5:C5"/>
    <mergeCell ref="B12:C12"/>
    <mergeCell ref="B14:C14"/>
    <mergeCell ref="B22:C22"/>
    <mergeCell ref="F5:G5"/>
    <mergeCell ref="F14:G14"/>
  </mergeCells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 Data</vt:lpstr>
      <vt:lpstr>Model 1 (1 Overbooking)</vt:lpstr>
      <vt:lpstr>Model 2 (3 Overbookings)</vt:lpstr>
      <vt:lpstr>Assumptions and Limitations</vt:lpstr>
      <vt:lpstr>Inputs and 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amydo</dc:creator>
  <cp:lastModifiedBy>Amy Dodrill</cp:lastModifiedBy>
  <dcterms:created xsi:type="dcterms:W3CDTF">2022-03-31T19:36:41Z</dcterms:created>
  <dcterms:modified xsi:type="dcterms:W3CDTF">2024-04-15T05:22:54Z</dcterms:modified>
</cp:coreProperties>
</file>