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Amy\Desktop\Excel_fun\Randomizing\"/>
    </mc:Choice>
  </mc:AlternateContent>
  <xr:revisionPtr revIDLastSave="0" documentId="13_ncr:1_{B6ACDDA7-6FC6-44AD-B7A8-7A93D4A9B2F9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Random_Variables" sheetId="1" r:id="rId1"/>
    <sheet name="Poisson_Distribution" sheetId="2" r:id="rId2"/>
    <sheet name="Extra" sheetId="3" r:id="rId3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  <c r="G7" i="2"/>
  <c r="G6" i="2"/>
  <c r="L5" i="2"/>
  <c r="L6" i="2"/>
  <c r="M6" i="2" s="1"/>
  <c r="L7" i="2"/>
  <c r="L8" i="2"/>
  <c r="L9" i="2"/>
  <c r="L10" i="2"/>
  <c r="M10" i="2" s="1"/>
  <c r="L11" i="2"/>
  <c r="L12" i="2"/>
  <c r="L13" i="2"/>
  <c r="L14" i="2"/>
  <c r="L15" i="2"/>
  <c r="L16" i="2"/>
  <c r="L17" i="2"/>
  <c r="L18" i="2"/>
  <c r="L19" i="2"/>
  <c r="L20" i="2"/>
  <c r="L21" i="2"/>
  <c r="L22" i="2"/>
  <c r="M22" i="2" s="1"/>
  <c r="L23" i="2"/>
  <c r="L24" i="2"/>
  <c r="L25" i="2"/>
  <c r="L26" i="2"/>
  <c r="M26" i="2" s="1"/>
  <c r="L27" i="2"/>
  <c r="L28" i="2"/>
  <c r="L29" i="2"/>
  <c r="L4" i="2"/>
  <c r="K4" i="2"/>
  <c r="K5" i="2"/>
  <c r="K6" i="2"/>
  <c r="K7" i="2"/>
  <c r="M7" i="2" s="1"/>
  <c r="K8" i="2"/>
  <c r="M8" i="2" s="1"/>
  <c r="K9" i="2"/>
  <c r="K10" i="2"/>
  <c r="K11" i="2"/>
  <c r="K12" i="2"/>
  <c r="K13" i="2"/>
  <c r="K14" i="2"/>
  <c r="K15" i="2"/>
  <c r="M15" i="2" s="1"/>
  <c r="K16" i="2"/>
  <c r="K17" i="2"/>
  <c r="K18" i="2"/>
  <c r="K19" i="2"/>
  <c r="M19" i="2" s="1"/>
  <c r="K20" i="2"/>
  <c r="K21" i="2"/>
  <c r="K22" i="2"/>
  <c r="K23" i="2"/>
  <c r="M23" i="2"/>
  <c r="K24" i="2"/>
  <c r="M24" i="2" s="1"/>
  <c r="K25" i="2"/>
  <c r="K26" i="2"/>
  <c r="K27" i="2"/>
  <c r="M27" i="2" s="1"/>
  <c r="K28" i="2"/>
  <c r="K29" i="2"/>
  <c r="M21" i="2"/>
  <c r="M18" i="2"/>
  <c r="M11" i="2"/>
  <c r="G5" i="2"/>
  <c r="C10" i="2"/>
  <c r="C9" i="2"/>
  <c r="C6" i="2"/>
  <c r="M20" i="2" l="1"/>
  <c r="M12" i="2"/>
  <c r="M4" i="2"/>
  <c r="M25" i="2"/>
  <c r="M29" i="2"/>
  <c r="M5" i="2"/>
  <c r="M9" i="2"/>
  <c r="M16" i="2"/>
  <c r="M13" i="2"/>
  <c r="M14" i="2"/>
  <c r="M17" i="2"/>
  <c r="M28" i="2"/>
  <c r="C14" i="1"/>
  <c r="J12" i="1" l="1"/>
  <c r="J13" i="1" l="1"/>
  <c r="K5" i="1"/>
  <c r="J15" i="1" s="1"/>
  <c r="G5" i="1"/>
  <c r="G6" i="1" s="1"/>
  <c r="F8" i="1"/>
  <c r="F18" i="1"/>
  <c r="C24" i="1"/>
  <c r="C9" i="1"/>
  <c r="C19" i="1"/>
  <c r="C5" i="1"/>
  <c r="G7" i="1" l="1"/>
  <c r="F10" i="1"/>
  <c r="K6" i="1"/>
  <c r="K7" i="1" s="1"/>
  <c r="K8" i="1" s="1"/>
  <c r="K9" i="1" s="1"/>
  <c r="K10" i="1" s="1"/>
  <c r="K11" i="1" s="1"/>
  <c r="K12" i="1" s="1"/>
</calcChain>
</file>

<file path=xl/sharedStrings.xml><?xml version="1.0" encoding="utf-8"?>
<sst xmlns="http://schemas.openxmlformats.org/spreadsheetml/2006/main" count="59" uniqueCount="43">
  <si>
    <t>Normal Distribution</t>
  </si>
  <si>
    <t>µ</t>
  </si>
  <si>
    <t>σ</t>
  </si>
  <si>
    <t>Random</t>
  </si>
  <si>
    <t>Exponential Distribution</t>
  </si>
  <si>
    <t>λ</t>
  </si>
  <si>
    <t>Discrete Uniform</t>
  </si>
  <si>
    <t>a</t>
  </si>
  <si>
    <t>b</t>
  </si>
  <si>
    <t>Binomial Distribution</t>
  </si>
  <si>
    <t>n</t>
  </si>
  <si>
    <t>p</t>
  </si>
  <si>
    <t>Uniform Continous</t>
  </si>
  <si>
    <t>Bernoulli Trial</t>
  </si>
  <si>
    <t>Success</t>
  </si>
  <si>
    <t>Failure</t>
  </si>
  <si>
    <t>P(success)</t>
  </si>
  <si>
    <t>Happy</t>
  </si>
  <si>
    <t>Sad</t>
  </si>
  <si>
    <t>Value (X)</t>
  </si>
  <si>
    <t>P(X)</t>
  </si>
  <si>
    <t>Rainy</t>
  </si>
  <si>
    <t>Sunny</t>
  </si>
  <si>
    <t>Cloudy</t>
  </si>
  <si>
    <t>Snow</t>
  </si>
  <si>
    <t>TOTAL</t>
  </si>
  <si>
    <t>Lower limit</t>
  </si>
  <si>
    <t>General Discrete distribution: Words</t>
  </si>
  <si>
    <t>General Discrete distribution: Numbers</t>
  </si>
  <si>
    <t>Can I use the Binomial to approximate the Poisson??</t>
  </si>
  <si>
    <t>Pick an n (bigger is bettter!)</t>
  </si>
  <si>
    <r>
      <t xml:space="preserve">What is </t>
    </r>
    <r>
      <rPr>
        <sz val="11"/>
        <color theme="1"/>
        <rFont val="Calibri"/>
        <family val="2"/>
      </rPr>
      <t>λ?</t>
    </r>
  </si>
  <si>
    <r>
      <t xml:space="preserve">p (or </t>
    </r>
    <r>
      <rPr>
        <sz val="11"/>
        <color theme="1"/>
        <rFont val="Calibri"/>
        <family val="2"/>
      </rPr>
      <t>π)</t>
    </r>
  </si>
  <si>
    <t>CHECK:</t>
  </si>
  <si>
    <t>Is n bigger than 100?</t>
  </si>
  <si>
    <t>Is p smaller than 0.01?</t>
  </si>
  <si>
    <t>Sum of the differences:</t>
  </si>
  <si>
    <t>Poisson</t>
  </si>
  <si>
    <t>X</t>
  </si>
  <si>
    <t>Binom</t>
  </si>
  <si>
    <t>n (Choose big!)</t>
  </si>
  <si>
    <t xml:space="preserve"> λ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</si>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</sst>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7" xfId="0" applyFont="1" applyBorder="1"/>
    <xf numFmtId="0" fontId="3" fillId="0" borderId="9" xfId="0" applyFont="1" applyFill="1" applyBorder="1"/>
    <xf numFmtId="0" fontId="0" fillId="2" borderId="10" xfId="0" applyFill="1" applyBorder="1"/>
    <xf numFmtId="0" fontId="1" fillId="0" borderId="9" xfId="0" applyFont="1" applyBorder="1"/>
    <xf numFmtId="0" fontId="0" fillId="2" borderId="11" xfId="0" applyFill="1" applyBorder="1"/>
    <xf numFmtId="0" fontId="3" fillId="0" borderId="9" xfId="0" applyFont="1" applyBorder="1"/>
    <xf numFmtId="0" fontId="0" fillId="3" borderId="4" xfId="0" applyFill="1" applyBorder="1"/>
    <xf numFmtId="0" fontId="0" fillId="3" borderId="8" xfId="0" applyFill="1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3" borderId="7" xfId="0" applyFill="1" applyBorder="1"/>
    <xf numFmtId="0" fontId="2" fillId="3" borderId="7" xfId="0" applyFont="1" applyFill="1" applyBorder="1"/>
    <xf numFmtId="0" fontId="0" fillId="5" borderId="4" xfId="0" applyFill="1" applyBorder="1"/>
    <xf numFmtId="0" fontId="0" fillId="5" borderId="8" xfId="0" applyFill="1" applyBorder="1"/>
    <xf numFmtId="0" fontId="0" fillId="4" borderId="7" xfId="0" applyFill="1" applyBorder="1"/>
    <xf numFmtId="0" fontId="1" fillId="4" borderId="9" xfId="0" applyFont="1" applyFill="1" applyBorder="1"/>
    <xf numFmtId="0" fontId="1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3" fontId="0" fillId="3" borderId="18" xfId="0" applyNumberFormat="1" applyFill="1" applyBorder="1"/>
    <xf numFmtId="0" fontId="0" fillId="3" borderId="18" xfId="0" applyFill="1" applyBorder="1"/>
    <xf numFmtId="0" fontId="0" fillId="2" borderId="18" xfId="0" applyFill="1" applyBorder="1"/>
    <xf numFmtId="0" fontId="0" fillId="0" borderId="19" xfId="0" applyBorder="1"/>
    <xf numFmtId="0" fontId="0" fillId="0" borderId="20" xfId="0" applyBorder="1"/>
    <xf numFmtId="3" fontId="0" fillId="4" borderId="8" xfId="0" applyNumberFormat="1" applyFill="1" applyBorder="1"/>
    <xf numFmtId="0" fontId="0" fillId="4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153355</xdr:colOff>
      <xdr:row>12</xdr:row>
      <xdr:rowOff>117157</xdr:rowOff>
    </xdr:from>
    <xdr:to>
      <xdr:col>17</xdr:col>
      <xdr:colOff>350522</xdr:colOff>
      <xdr:row>28</xdr:row>
      <xdr:rowOff>172402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173280" y="2312670"/>
          <a:ext cx="5173980" cy="2984182"/>
        </a:xfrm>
        <a:prstGeom prst="rect">
          <a:avLst/>
        </a:prstGeom>
        <a:solidFill>
          <a:schemeClr val="lt1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Number Randomizer</a:t>
          </a:r>
        </a:p>
        <a:p>
          <a:endParaRPr lang="en-CA" sz="1100" b="1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Click "FORMULAS -&gt; CALCULATE NOW" to see the magic or randomization.</a:t>
          </a:r>
          <a:endParaRPr lang="en-CA">
            <a:effectLst/>
          </a:endParaRPr>
        </a:p>
        <a:p>
          <a:endParaRPr lang="en-CA" sz="1100" b="1"/>
        </a:p>
        <a:p>
          <a:endParaRPr lang="en-CA" sz="1100"/>
        </a:p>
        <a:p>
          <a:r>
            <a:rPr lang="en-CA" sz="1100"/>
            <a:t>Change</a:t>
          </a:r>
          <a:r>
            <a:rPr lang="en-CA" sz="1100" baseline="0"/>
            <a:t> around the yellow boxes to change the distributions.  blue boxes calculate based on the yellow, leave those alone.  the green boxes show a random number (or word), pulled from the relevant distribution.</a:t>
          </a:r>
        </a:p>
        <a:p>
          <a:endParaRPr lang="en-CA" sz="1100" baseline="0"/>
        </a:p>
        <a:p>
          <a:r>
            <a:rPr lang="en-CA" sz="1100" baseline="0"/>
            <a:t>For the general discrete distribution, make sure that the total of the probabilities equals 1.</a:t>
          </a:r>
        </a:p>
        <a:p>
          <a:endParaRPr lang="en-CA" sz="1100" baseline="0"/>
        </a:p>
        <a:p>
          <a:r>
            <a:rPr lang="en-CA" sz="1100" baseline="0"/>
            <a:t>Both General discrete cases work equally well with words adn numbers, but the second accepts up to 10 inputs.</a:t>
          </a:r>
        </a:p>
        <a:p>
          <a:endParaRPr lang="en-CA" sz="1100" baseline="0"/>
        </a:p>
        <a:p>
          <a:r>
            <a:rPr lang="en-CA" sz="1100" baseline="0"/>
            <a:t>Look around at the formula to learn about the functions.</a:t>
          </a:r>
        </a:p>
        <a:p>
          <a:endParaRPr lang="en-CA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200026</xdr:colOff>
      <xdr:row>12</xdr:row>
      <xdr:rowOff>33338</xdr:rowOff>
    </xdr:from>
    <xdr:to>
      <xdr:col>5</xdr:col>
      <xdr:colOff>644843</xdr:colOff>
      <xdr:row>28</xdr:row>
      <xdr:rowOff>121920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9790566-C5AE-4BD7-AC7B-255C12F93E69}"/>
                </a:ext>
              </a:extLst>
            </xdr:cNvPr>
            <xdr:cNvSpPr txBox="1"/>
          </xdr:nvSpPr>
          <xdr:spPr>
            <a:xfrm>
              <a:off x="847726" y="2205038"/>
              <a:ext cx="5173980" cy="2984182"/>
            </a:xfrm>
            <a:prstGeom prst="rect">
              <a:avLst/>
            </a:prstGeom>
            <a:solidFill>
              <a:schemeClr val="lt1"/>
            </a:solidFill>
            <a:ln w="19050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1100" b="1"/>
                <a:t>The Poisson Distribution</a:t>
              </a:r>
            </a:p>
            <a:p>
              <a:endParaRPr lang="en-CA" sz="1100" b="1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CA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Click "FORMULAS -&gt; CALCULATE NOW" to see the magic or randomization.</a:t>
              </a:r>
              <a:endParaRPr lang="en-CA">
                <a:effectLst/>
              </a:endParaRPr>
            </a:p>
            <a:p>
              <a:endParaRPr lang="en-CA" sz="1100" b="1"/>
            </a:p>
            <a:p>
              <a:r>
                <a:rPr lang="en-CA" sz="1100"/>
                <a:t>I wish there was</a:t>
              </a:r>
              <a:r>
                <a:rPr lang="en-CA" sz="1100" baseline="0"/>
                <a:t> an Excel formula called POISON.INV().  But there isn't!  However, we do know that when n is really big, and p = </a:t>
              </a:r>
              <a:r>
                <a:rPr lang="el-GR" sz="1100" baseline="0">
                  <a:latin typeface="Calibri" panose="020F0502020204030204" pitchFamily="34" charset="0"/>
                  <a:cs typeface="Calibri" panose="020F0502020204030204" pitchFamily="34" charset="0"/>
                </a:rPr>
                <a:t>λ</a:t>
              </a:r>
              <a:r>
                <a:rPr lang="en-CA" sz="1100" baseline="0">
                  <a:latin typeface="Calibri" panose="020F0502020204030204" pitchFamily="34" charset="0"/>
                  <a:cs typeface="Calibri" panose="020F0502020204030204" pitchFamily="34" charset="0"/>
                </a:rPr>
                <a:t>/n is very small, we have:</a:t>
              </a:r>
            </a:p>
            <a:p>
              <a:endParaRPr lang="en-CA" sz="1100" baseline="0">
                <a:latin typeface="Calibri" panose="020F0502020204030204" pitchFamily="34" charset="0"/>
                <a:cs typeface="Calibri" panose="020F0502020204030204" pitchFamily="34" charset="0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𝐵𝑖𝑛𝑜𝑚</m:t>
                    </m:r>
                    <m:d>
                      <m:d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d>
                    <m:r>
                      <a:rPr lang="en-CA" sz="1100" b="0" i="1">
                        <a:latin typeface="Cambria Math" panose="02040503050406030204" pitchFamily="18" charset="0"/>
                      </a:rPr>
                      <m:t>→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𝑃𝑜𝑖𝑠𝑠𝑜𝑛</m:t>
                    </m:r>
                    <m:d>
                      <m:d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𝜆</m:t>
                        </m:r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𝑛𝑝</m:t>
                        </m:r>
                      </m:e>
                    </m:d>
                  </m:oMath>
                </m:oMathPara>
              </a14:m>
              <a:endParaRPr lang="en-CA" sz="1100" b="0"/>
            </a:p>
            <a:p>
              <a:endParaRPr lang="en-CA" sz="1100"/>
            </a:p>
            <a:p>
              <a:r>
                <a:rPr lang="en-CA" sz="1100"/>
                <a:t>Or:</a:t>
              </a:r>
            </a:p>
            <a:p>
              <a:endParaRPr lang="en-CA" sz="1100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Pre>
                      <m:sPrePr>
                        <m:ctrlPr>
                          <a:rPr lang="en-CA" sz="1100" i="1">
                            <a:latin typeface="Cambria Math" panose="02040503050406030204" pitchFamily="18" charset="0"/>
                          </a:rPr>
                        </m:ctrlPr>
                      </m:sPrePr>
                      <m:sub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  <m:sup/>
                      <m:e>
                        <m:sSub>
                          <m:sSubPr>
                            <m:ctrlPr>
                              <a:rPr lang="en-CA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CA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CA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CA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sub>
                        </m:sSub>
                        <m:sSup>
                          <m:sSupPr>
                            <m:ctrlPr>
                              <a:rPr lang="en-CA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CA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p>
                            <m:r>
                              <a:rPr lang="en-CA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p>
                        </m:sSup>
                        <m:sSup>
                          <m:sSupPr>
                            <m:ctrlPr>
                              <a:rPr lang="en-CA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CA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CA" b="0" i="1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r>
                                  <a:rPr lang="en-CA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</m:d>
                          </m:e>
                          <m:sup>
                            <m:r>
                              <a:rPr lang="en-CA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CA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CA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p>
                        </m:sSup>
                      </m:e>
                    </m:sPre>
                    <m:r>
                      <a:rPr lang="en-CA" b="0" i="1">
                        <a:latin typeface="Cambria Math" panose="02040503050406030204" pitchFamily="18" charset="0"/>
                      </a:rPr>
                      <m:t>≈</m:t>
                    </m:r>
                    <m:f>
                      <m:fPr>
                        <m:ctrlPr>
                          <a:rPr lang="en-CA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CA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CA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CA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CA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p>
                        </m:sSup>
                        <m:sSup>
                          <m:sSupPr>
                            <m:ctrlPr>
                              <a:rPr lang="en-CA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CA" b="0" i="1">
                                <a:latin typeface="Cambria Math" panose="02040503050406030204" pitchFamily="18" charset="0"/>
                              </a:rPr>
                              <m:t>𝜆</m:t>
                            </m:r>
                          </m:e>
                          <m:sup>
                            <m:r>
                              <a:rPr lang="en-CA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p>
                        </m:sSup>
                      </m:num>
                      <m:den>
                        <m:r>
                          <a:rPr lang="en-CA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CA" b="0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en-CA" sz="1100"/>
            </a:p>
            <a:p>
              <a:endParaRPr lang="en-CA" sz="1100" baseline="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9790566-C5AE-4BD7-AC7B-255C12F93E69}"/>
                </a:ext>
              </a:extLst>
            </xdr:cNvPr>
            <xdr:cNvSpPr txBox="1"/>
          </xdr:nvSpPr>
          <xdr:spPr>
            <a:xfrm>
              <a:off x="847726" y="2205038"/>
              <a:ext cx="5173980" cy="2984182"/>
            </a:xfrm>
            <a:prstGeom prst="rect">
              <a:avLst/>
            </a:prstGeom>
            <a:solidFill>
              <a:schemeClr val="lt1"/>
            </a:solidFill>
            <a:ln w="19050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1100" b="1"/>
                <a:t>The Poisson Distribution</a:t>
              </a:r>
            </a:p>
            <a:p>
              <a:endParaRPr lang="en-CA" sz="1100" b="1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CA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Click "FORMULAS -&gt; CALCULATE NOW" to see the magic or randomization.</a:t>
              </a:r>
              <a:endParaRPr lang="en-CA">
                <a:effectLst/>
              </a:endParaRPr>
            </a:p>
            <a:p>
              <a:endParaRPr lang="en-CA" sz="1100" b="1"/>
            </a:p>
            <a:p>
              <a:r>
                <a:rPr lang="en-CA" sz="1100"/>
                <a:t>I wish there was</a:t>
              </a:r>
              <a:r>
                <a:rPr lang="en-CA" sz="1100" baseline="0"/>
                <a:t> an Excel formula called POISON.INV().  But there isn't!  However, we do know that when n is really big, and p = </a:t>
              </a:r>
              <a:r>
                <a:rPr lang="el-GR" sz="1100" baseline="0">
                  <a:latin typeface="Calibri" panose="020F0502020204030204" pitchFamily="34" charset="0"/>
                  <a:cs typeface="Calibri" panose="020F0502020204030204" pitchFamily="34" charset="0"/>
                </a:rPr>
                <a:t>λ</a:t>
              </a:r>
              <a:r>
                <a:rPr lang="en-CA" sz="1100" baseline="0">
                  <a:latin typeface="Calibri" panose="020F0502020204030204" pitchFamily="34" charset="0"/>
                  <a:cs typeface="Calibri" panose="020F0502020204030204" pitchFamily="34" charset="0"/>
                </a:rPr>
                <a:t>/n is very small, we have:</a:t>
              </a:r>
            </a:p>
            <a:p>
              <a:endParaRPr lang="en-CA" sz="1100" baseline="0">
                <a:latin typeface="Calibri" panose="020F0502020204030204" pitchFamily="34" charset="0"/>
                <a:cs typeface="Calibri" panose="020F0502020204030204" pitchFamily="34" charset="0"/>
              </a:endParaRPr>
            </a:p>
            <a:p>
              <a:r>
                <a:rPr lang="en-CA" sz="1100" b="0" i="0">
                  <a:latin typeface="Cambria Math" panose="02040503050406030204" pitchFamily="18" charset="0"/>
                </a:rPr>
                <a:t>𝐵𝑖𝑛𝑜𝑚(𝑛,𝑝)→𝑃𝑜𝑖𝑠𝑠𝑜𝑛(𝜆=𝑛𝑝)</a:t>
              </a:r>
              <a:endParaRPr lang="en-CA" sz="1100" b="0"/>
            </a:p>
            <a:p>
              <a:endParaRPr lang="en-CA" sz="1100"/>
            </a:p>
            <a:p>
              <a:r>
                <a:rPr lang="en-CA" sz="1100"/>
                <a:t>Or:</a:t>
              </a:r>
            </a:p>
            <a:p>
              <a:endParaRPr lang="en-CA" sz="1100"/>
            </a:p>
            <a:p>
              <a:r>
                <a:rPr lang="en-CA" sz="1100" i="0">
                  <a:latin typeface="Cambria Math" panose="02040503050406030204" pitchFamily="18" charset="0"/>
                </a:rPr>
                <a:t>(_</a:t>
              </a:r>
              <a:r>
                <a:rPr lang="en-CA" sz="1100" b="0" i="0">
                  <a:latin typeface="Cambria Math" panose="02040503050406030204" pitchFamily="18" charset="0"/>
                </a:rPr>
                <a:t>𝑛^)</a:t>
              </a:r>
              <a:r>
                <a:rPr lang="en-CA" b="0" i="0">
                  <a:latin typeface="Cambria Math" panose="02040503050406030204" pitchFamily="18" charset="0"/>
                </a:rPr>
                <a:t>𝐶_(𝑥 ) 𝑝^𝑥 (1−𝑝)^(𝑛−𝑥) ≈(𝑒^(−𝑥) 𝜆^𝑥)/𝑥!</a:t>
              </a:r>
              <a:endParaRPr lang="en-CA" sz="1100"/>
            </a:p>
            <a:p>
              <a:endParaRPr lang="en-CA" sz="1100" baseline="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4"/>
  <sheetViews>
    <sheetView tabSelected="1" workbookViewId="0">
      <selection activeCell="F18" sqref="F18"/>
    </sheetView>
  </sheetViews>
  <sheetFormatPr defaultRowHeight="14.25" x14ac:dyDescent="0.45"/>
  <cols>
    <col min="3" max="3" width="12.59765625" customWidth="1"/>
    <col min="7" max="7" width="13.1328125" customWidth="1"/>
    <col min="11" max="11" width="15.265625" customWidth="1"/>
  </cols>
  <sheetData>
    <row r="1" spans="2:11" ht="14.65" thickBot="1" x14ac:dyDescent="0.5"/>
    <row r="2" spans="2:11" x14ac:dyDescent="0.45">
      <c r="B2" s="18" t="s">
        <v>0</v>
      </c>
      <c r="C2" s="19"/>
      <c r="E2" s="18" t="s">
        <v>27</v>
      </c>
      <c r="F2" s="20"/>
      <c r="G2" s="19"/>
      <c r="I2" s="18" t="s">
        <v>28</v>
      </c>
      <c r="J2" s="20"/>
      <c r="K2" s="19"/>
    </row>
    <row r="3" spans="2:11" x14ac:dyDescent="0.45">
      <c r="B3" s="10" t="s">
        <v>1</v>
      </c>
      <c r="C3" s="17">
        <v>100</v>
      </c>
      <c r="E3" s="8" t="s">
        <v>19</v>
      </c>
      <c r="F3" s="5" t="s">
        <v>20</v>
      </c>
      <c r="G3" s="9" t="s">
        <v>26</v>
      </c>
      <c r="I3" s="8" t="s">
        <v>19</v>
      </c>
      <c r="J3" s="5" t="s">
        <v>20</v>
      </c>
      <c r="K3" s="9" t="s">
        <v>26</v>
      </c>
    </row>
    <row r="4" spans="2:11" x14ac:dyDescent="0.45">
      <c r="B4" s="10" t="s">
        <v>2</v>
      </c>
      <c r="C4" s="17">
        <v>15</v>
      </c>
      <c r="E4" s="21" t="s">
        <v>21</v>
      </c>
      <c r="F4" s="16">
        <v>0.5</v>
      </c>
      <c r="G4" s="9">
        <v>0</v>
      </c>
      <c r="I4" s="21">
        <v>250</v>
      </c>
      <c r="J4" s="16">
        <v>0.5</v>
      </c>
      <c r="K4" s="24">
        <v>0</v>
      </c>
    </row>
    <row r="5" spans="2:11" ht="14.65" thickBot="1" x14ac:dyDescent="0.5">
      <c r="B5" s="13" t="s">
        <v>3</v>
      </c>
      <c r="C5" s="14">
        <f ca="1">_xlfn.NORM.INV(RAND(),C3,C4)</f>
        <v>79.483586243106558</v>
      </c>
      <c r="E5" s="21" t="s">
        <v>22</v>
      </c>
      <c r="F5" s="16">
        <v>0.3</v>
      </c>
      <c r="G5" s="17">
        <f>G4+F4</f>
        <v>0.5</v>
      </c>
      <c r="I5" s="21">
        <v>600</v>
      </c>
      <c r="J5" s="16">
        <v>0.3</v>
      </c>
      <c r="K5" s="24">
        <f>K4+J4</f>
        <v>0.5</v>
      </c>
    </row>
    <row r="6" spans="2:11" ht="14.65" thickBot="1" x14ac:dyDescent="0.5">
      <c r="E6" s="21" t="s">
        <v>23</v>
      </c>
      <c r="F6" s="16">
        <v>0.15</v>
      </c>
      <c r="G6" s="17">
        <f>G5+F5</f>
        <v>0.8</v>
      </c>
      <c r="I6" s="21">
        <v>720</v>
      </c>
      <c r="J6" s="16">
        <v>0.15</v>
      </c>
      <c r="K6" s="24">
        <f>K5+J5</f>
        <v>0.8</v>
      </c>
    </row>
    <row r="7" spans="2:11" x14ac:dyDescent="0.45">
      <c r="B7" s="6" t="s">
        <v>4</v>
      </c>
      <c r="C7" s="7"/>
      <c r="E7" s="22" t="s">
        <v>24</v>
      </c>
      <c r="F7" s="16">
        <v>0.05</v>
      </c>
      <c r="G7" s="17">
        <f>G6+F6</f>
        <v>0.95000000000000007</v>
      </c>
      <c r="I7" s="22">
        <v>900</v>
      </c>
      <c r="J7" s="16">
        <v>0.05</v>
      </c>
      <c r="K7" s="24">
        <f>K6+J6</f>
        <v>0.95000000000000007</v>
      </c>
    </row>
    <row r="8" spans="2:11" x14ac:dyDescent="0.45">
      <c r="B8" s="10" t="s">
        <v>5</v>
      </c>
      <c r="C8" s="17">
        <v>7</v>
      </c>
      <c r="E8" s="10" t="s">
        <v>25</v>
      </c>
      <c r="F8" s="16">
        <f>SUM(F4:F7)</f>
        <v>1</v>
      </c>
      <c r="G8" s="3"/>
      <c r="I8" s="22"/>
      <c r="J8" s="16"/>
      <c r="K8" s="24">
        <f t="shared" ref="K8:K12" si="0">K7+J7</f>
        <v>1</v>
      </c>
    </row>
    <row r="9" spans="2:11" ht="14.65" thickBot="1" x14ac:dyDescent="0.5">
      <c r="B9" s="15" t="s">
        <v>3</v>
      </c>
      <c r="C9" s="14">
        <f ca="1">-(1/C8)*LN(RAND())</f>
        <v>6.1153695405927029E-2</v>
      </c>
      <c r="E9" s="1"/>
      <c r="F9" s="2"/>
      <c r="G9" s="3"/>
      <c r="I9" s="22"/>
      <c r="J9" s="16"/>
      <c r="K9" s="24">
        <f t="shared" si="0"/>
        <v>1</v>
      </c>
    </row>
    <row r="10" spans="2:11" ht="14.65" thickBot="1" x14ac:dyDescent="0.5">
      <c r="E10" s="11" t="s">
        <v>3</v>
      </c>
      <c r="F10" s="12" t="str">
        <f ca="1">LOOKUP(RAND(),G4:G7,E4:E7)</f>
        <v>Sunny</v>
      </c>
      <c r="G10" s="4"/>
      <c r="I10" s="22"/>
      <c r="J10" s="16"/>
      <c r="K10" s="24">
        <f t="shared" si="0"/>
        <v>1</v>
      </c>
    </row>
    <row r="11" spans="2:11" x14ac:dyDescent="0.45">
      <c r="B11" s="18" t="s">
        <v>12</v>
      </c>
      <c r="C11" s="19"/>
      <c r="I11" s="22"/>
      <c r="J11" s="16"/>
      <c r="K11" s="24">
        <f t="shared" si="0"/>
        <v>1</v>
      </c>
    </row>
    <row r="12" spans="2:11" x14ac:dyDescent="0.45">
      <c r="B12" s="8" t="s">
        <v>7</v>
      </c>
      <c r="C12" s="17">
        <v>10</v>
      </c>
      <c r="I12" s="22"/>
      <c r="J12" s="23">
        <f>1-SUM(J4:J11)</f>
        <v>0</v>
      </c>
      <c r="K12" s="24">
        <f t="shared" si="0"/>
        <v>1</v>
      </c>
    </row>
    <row r="13" spans="2:11" ht="14.65" thickBot="1" x14ac:dyDescent="0.5">
      <c r="B13" s="8" t="s">
        <v>8</v>
      </c>
      <c r="C13" s="17">
        <v>20</v>
      </c>
      <c r="I13" s="10" t="s">
        <v>25</v>
      </c>
      <c r="J13" s="23">
        <f>SUM(J4:J7)</f>
        <v>1</v>
      </c>
      <c r="K13" s="3"/>
    </row>
    <row r="14" spans="2:11" ht="14.65" thickBot="1" x14ac:dyDescent="0.5">
      <c r="B14" s="13" t="s">
        <v>3</v>
      </c>
      <c r="C14" s="14">
        <f ca="1">C12+(C13-C12)*RAND()</f>
        <v>13.65091518003295</v>
      </c>
      <c r="E14" s="18" t="s">
        <v>13</v>
      </c>
      <c r="F14" s="19"/>
      <c r="I14" s="1"/>
      <c r="J14" s="2"/>
      <c r="K14" s="3"/>
    </row>
    <row r="15" spans="2:11" ht="14.65" thickBot="1" x14ac:dyDescent="0.5">
      <c r="E15" s="25" t="s">
        <v>14</v>
      </c>
      <c r="F15" s="17" t="s">
        <v>17</v>
      </c>
      <c r="I15" s="11" t="s">
        <v>3</v>
      </c>
      <c r="J15" s="12">
        <f ca="1">LOOKUP(RAND(),K4:K7,I4:I7)</f>
        <v>250</v>
      </c>
      <c r="K15" s="4"/>
    </row>
    <row r="16" spans="2:11" x14ac:dyDescent="0.45">
      <c r="B16" s="18" t="s">
        <v>6</v>
      </c>
      <c r="C16" s="19"/>
      <c r="E16" s="25" t="s">
        <v>15</v>
      </c>
      <c r="F16" s="17" t="s">
        <v>18</v>
      </c>
    </row>
    <row r="17" spans="2:6" x14ac:dyDescent="0.45">
      <c r="B17" s="8" t="s">
        <v>7</v>
      </c>
      <c r="C17" s="17">
        <v>10</v>
      </c>
      <c r="E17" s="25" t="s">
        <v>16</v>
      </c>
      <c r="F17" s="17">
        <v>0.3</v>
      </c>
    </row>
    <row r="18" spans="2:6" ht="14.65" thickBot="1" x14ac:dyDescent="0.5">
      <c r="B18" s="8" t="s">
        <v>8</v>
      </c>
      <c r="C18" s="17">
        <v>20</v>
      </c>
      <c r="E18" s="26" t="s">
        <v>3</v>
      </c>
      <c r="F18" s="14" t="str">
        <f ca="1">IF(RAND()&lt;F17,F15,F16)</f>
        <v>Sad</v>
      </c>
    </row>
    <row r="19" spans="2:6" ht="14.65" thickBot="1" x14ac:dyDescent="0.5">
      <c r="B19" s="13" t="s">
        <v>3</v>
      </c>
      <c r="C19" s="14">
        <f ca="1">RANDBETWEEN(C17,C18)</f>
        <v>17</v>
      </c>
    </row>
    <row r="20" spans="2:6" ht="14.65" thickBot="1" x14ac:dyDescent="0.5"/>
    <row r="21" spans="2:6" x14ac:dyDescent="0.45">
      <c r="B21" s="18" t="s">
        <v>9</v>
      </c>
      <c r="C21" s="19"/>
    </row>
    <row r="22" spans="2:6" x14ac:dyDescent="0.45">
      <c r="B22" s="8" t="s">
        <v>10</v>
      </c>
      <c r="C22" s="17">
        <v>35</v>
      </c>
    </row>
    <row r="23" spans="2:6" x14ac:dyDescent="0.45">
      <c r="B23" s="8" t="s">
        <v>11</v>
      </c>
      <c r="C23" s="17">
        <v>0.2</v>
      </c>
    </row>
    <row r="24" spans="2:6" ht="14.65" thickBot="1" x14ac:dyDescent="0.5">
      <c r="B24" s="13" t="s">
        <v>3</v>
      </c>
      <c r="C24" s="14">
        <f ca="1">_xlfn.BINOM.INV(C22,C23,RAND())</f>
        <v>9</v>
      </c>
    </row>
  </sheetData>
  <mergeCells count="7">
    <mergeCell ref="B21:C21"/>
    <mergeCell ref="I2:K2"/>
    <mergeCell ref="B2:C2"/>
    <mergeCell ref="B11:C11"/>
    <mergeCell ref="B16:C16"/>
    <mergeCell ref="E2:G2"/>
    <mergeCell ref="E14:F14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C6389-F78C-4BC0-B20E-966FE01BBBDC}">
  <dimension ref="B2:M29"/>
  <sheetViews>
    <sheetView workbookViewId="0">
      <selection activeCell="G12" sqref="G12"/>
    </sheetView>
  </sheetViews>
  <sheetFormatPr defaultRowHeight="14.25" x14ac:dyDescent="0.45"/>
  <cols>
    <col min="2" max="2" width="33.265625" customWidth="1"/>
    <col min="3" max="3" width="14.796875" customWidth="1"/>
    <col min="6" max="6" width="13.19921875" customWidth="1"/>
    <col min="13" max="13" width="11.59765625" bestFit="1" customWidth="1"/>
  </cols>
  <sheetData>
    <row r="2" spans="2:13" x14ac:dyDescent="0.45">
      <c r="B2" s="27" t="s">
        <v>29</v>
      </c>
      <c r="C2" s="28"/>
      <c r="I2" t="s">
        <v>33</v>
      </c>
    </row>
    <row r="3" spans="2:13" ht="14.65" thickBot="1" x14ac:dyDescent="0.5">
      <c r="B3" s="29"/>
      <c r="C3" s="30"/>
      <c r="J3" t="s">
        <v>38</v>
      </c>
      <c r="K3" t="s">
        <v>37</v>
      </c>
      <c r="L3" t="s">
        <v>39</v>
      </c>
      <c r="M3" t="s">
        <v>42</v>
      </c>
    </row>
    <row r="4" spans="2:13" x14ac:dyDescent="0.45">
      <c r="B4" s="29" t="s">
        <v>30</v>
      </c>
      <c r="C4" s="31">
        <v>1000000</v>
      </c>
      <c r="F4" s="18" t="s">
        <v>37</v>
      </c>
      <c r="G4" s="19"/>
      <c r="J4">
        <v>0</v>
      </c>
      <c r="K4">
        <f>_xlfn.POISSON.DIST(J4,$C$5,0)</f>
        <v>2.4787521766663585E-3</v>
      </c>
      <c r="L4">
        <f>_xlfn.BINOM.DIST(J4,$C$4,$C$6,0)</f>
        <v>2.4787075593502646E-3</v>
      </c>
      <c r="M4">
        <f>ABS(K4-L4)</f>
        <v>4.4617316093901321E-8</v>
      </c>
    </row>
    <row r="5" spans="2:13" x14ac:dyDescent="0.45">
      <c r="B5" s="29" t="s">
        <v>31</v>
      </c>
      <c r="C5" s="32">
        <v>6</v>
      </c>
      <c r="F5" s="8" t="s">
        <v>40</v>
      </c>
      <c r="G5" s="36">
        <f>C4</f>
        <v>1000000</v>
      </c>
      <c r="J5">
        <v>1</v>
      </c>
      <c r="K5">
        <f t="shared" ref="K5:K29" si="0">_xlfn.POISSON.DIST(J5,$C$5,0)</f>
        <v>1.4872513059998151E-2</v>
      </c>
      <c r="L5">
        <f t="shared" ref="L5:L29" si="1">_xlfn.BINOM.DIST(J5,$C$4,$C$6,0)</f>
        <v>1.4872334590109127E-2</v>
      </c>
      <c r="M5">
        <f t="shared" ref="M5:M29" si="2">ABS(K5-L5)</f>
        <v>1.7846988902350813E-7</v>
      </c>
    </row>
    <row r="6" spans="2:13" x14ac:dyDescent="0.45">
      <c r="B6" s="29" t="s">
        <v>32</v>
      </c>
      <c r="C6" s="33">
        <f>C5/C4</f>
        <v>6.0000000000000002E-6</v>
      </c>
      <c r="F6" s="8" t="s">
        <v>41</v>
      </c>
      <c r="G6" s="37">
        <f>C5</f>
        <v>6</v>
      </c>
      <c r="J6">
        <v>2</v>
      </c>
      <c r="K6">
        <f t="shared" si="0"/>
        <v>4.4617539179994462E-2</v>
      </c>
      <c r="L6">
        <f t="shared" si="1"/>
        <v>4.4617226856684754E-2</v>
      </c>
      <c r="M6">
        <f t="shared" si="2"/>
        <v>3.1232330970770716E-7</v>
      </c>
    </row>
    <row r="7" spans="2:13" ht="14.65" thickBot="1" x14ac:dyDescent="0.5">
      <c r="B7" s="29"/>
      <c r="C7" s="30"/>
      <c r="F7" s="13" t="s">
        <v>3</v>
      </c>
      <c r="G7" s="14">
        <f ca="1">_xlfn.BINOM.INV(G5,G6/G5,RAND())</f>
        <v>8</v>
      </c>
      <c r="J7">
        <v>3</v>
      </c>
      <c r="K7">
        <f t="shared" si="0"/>
        <v>8.9235078359988909E-2</v>
      </c>
      <c r="L7">
        <f t="shared" si="1"/>
        <v>8.9234810653325974E-2</v>
      </c>
      <c r="M7">
        <f t="shared" si="2"/>
        <v>2.6770666293474132E-7</v>
      </c>
    </row>
    <row r="8" spans="2:13" x14ac:dyDescent="0.45">
      <c r="B8" s="29" t="s">
        <v>33</v>
      </c>
      <c r="C8" s="30"/>
      <c r="J8">
        <v>4</v>
      </c>
      <c r="K8">
        <f t="shared" si="0"/>
        <v>0.13385261753998337</v>
      </c>
      <c r="L8">
        <f t="shared" si="1"/>
        <v>0.13385261753904634</v>
      </c>
      <c r="M8">
        <f t="shared" si="2"/>
        <v>9.3702823278363212E-13</v>
      </c>
    </row>
    <row r="9" spans="2:13" x14ac:dyDescent="0.45">
      <c r="B9" s="29" t="s">
        <v>34</v>
      </c>
      <c r="C9" s="33" t="str">
        <f>IF(C4&gt;100,"Yes!", "pick a bigger n")</f>
        <v>Yes!</v>
      </c>
      <c r="J9">
        <v>5</v>
      </c>
      <c r="K9">
        <f t="shared" si="0"/>
        <v>0.16062314104798003</v>
      </c>
      <c r="L9">
        <f t="shared" si="1"/>
        <v>0.16062346229506522</v>
      </c>
      <c r="M9">
        <f t="shared" si="2"/>
        <v>3.2124708518321832E-7</v>
      </c>
    </row>
    <row r="10" spans="2:13" x14ac:dyDescent="0.45">
      <c r="B10" s="29" t="s">
        <v>35</v>
      </c>
      <c r="C10" s="33" t="str">
        <f>IF(C5&lt;0.01,"Yes!", "pick a bigger n")</f>
        <v>pick a bigger n</v>
      </c>
      <c r="J10">
        <v>6</v>
      </c>
      <c r="K10">
        <f t="shared" si="0"/>
        <v>0.16062314104798003</v>
      </c>
      <c r="L10">
        <f t="shared" si="1"/>
        <v>0.16062362291949117</v>
      </c>
      <c r="M10">
        <f t="shared" si="2"/>
        <v>4.8187151113765481E-7</v>
      </c>
    </row>
    <row r="11" spans="2:13" x14ac:dyDescent="0.45">
      <c r="B11" s="34" t="s">
        <v>36</v>
      </c>
      <c r="C11" s="35" t="e">
        <f>SUM(m)</f>
        <v>#NAME?</v>
      </c>
      <c r="J11">
        <v>7</v>
      </c>
      <c r="K11">
        <f t="shared" si="0"/>
        <v>0.13767697804112577</v>
      </c>
      <c r="L11">
        <f t="shared" si="1"/>
        <v>0.13767739107384966</v>
      </c>
      <c r="M11">
        <f t="shared" si="2"/>
        <v>4.1303272388382162E-7</v>
      </c>
    </row>
    <row r="12" spans="2:13" x14ac:dyDescent="0.45">
      <c r="J12">
        <v>8</v>
      </c>
      <c r="K12">
        <f t="shared" si="0"/>
        <v>0.10325773353084432</v>
      </c>
      <c r="L12">
        <f t="shared" si="1"/>
        <v>0.10325794004672441</v>
      </c>
      <c r="M12">
        <f t="shared" si="2"/>
        <v>2.0651588009124033E-7</v>
      </c>
    </row>
    <row r="13" spans="2:13" x14ac:dyDescent="0.45">
      <c r="J13">
        <v>9</v>
      </c>
      <c r="K13">
        <f t="shared" si="0"/>
        <v>6.883848902056286E-2</v>
      </c>
      <c r="L13">
        <f t="shared" si="1"/>
        <v>6.8838489019736757E-2</v>
      </c>
      <c r="M13">
        <f t="shared" si="2"/>
        <v>8.2610307483577117E-13</v>
      </c>
    </row>
    <row r="14" spans="2:13" x14ac:dyDescent="0.45">
      <c r="J14">
        <v>10</v>
      </c>
      <c r="K14">
        <f t="shared" si="0"/>
        <v>4.1303093412337732E-2</v>
      </c>
      <c r="L14">
        <f t="shared" si="1"/>
        <v>4.1302969501818408E-2</v>
      </c>
      <c r="M14">
        <f t="shared" si="2"/>
        <v>1.2391051932431063E-7</v>
      </c>
    </row>
    <row r="15" spans="2:13" x14ac:dyDescent="0.45">
      <c r="J15">
        <v>11</v>
      </c>
      <c r="K15">
        <f t="shared" si="0"/>
        <v>2.2528960043093311E-2</v>
      </c>
      <c r="L15">
        <f t="shared" si="1"/>
        <v>2.2528802339426772E-2</v>
      </c>
      <c r="M15">
        <f t="shared" si="2"/>
        <v>1.5770366653886092E-7</v>
      </c>
    </row>
    <row r="16" spans="2:13" x14ac:dyDescent="0.45">
      <c r="J16">
        <v>12</v>
      </c>
      <c r="K16">
        <f t="shared" si="0"/>
        <v>1.1264480021546661E-2</v>
      </c>
      <c r="L16">
        <f t="shared" si="1"/>
        <v>1.1264344847369618E-2</v>
      </c>
      <c r="M16">
        <f t="shared" si="2"/>
        <v>1.3517417704264623E-7</v>
      </c>
    </row>
    <row r="17" spans="10:13" x14ac:dyDescent="0.45">
      <c r="J17">
        <v>13</v>
      </c>
      <c r="K17">
        <f t="shared" si="0"/>
        <v>5.1989907791753836E-3</v>
      </c>
      <c r="L17">
        <f t="shared" si="1"/>
        <v>5.1988971973361579E-3</v>
      </c>
      <c r="M17">
        <f t="shared" si="2"/>
        <v>9.3581839225725938E-8</v>
      </c>
    </row>
    <row r="18" spans="10:13" x14ac:dyDescent="0.45">
      <c r="J18">
        <v>14</v>
      </c>
      <c r="K18">
        <f t="shared" si="0"/>
        <v>2.2281389053608732E-3</v>
      </c>
      <c r="L18">
        <f t="shared" si="1"/>
        <v>2.2280832020731773E-3</v>
      </c>
      <c r="M18">
        <f t="shared" si="2"/>
        <v>5.5703287695982318E-8</v>
      </c>
    </row>
    <row r="19" spans="10:13" x14ac:dyDescent="0.45">
      <c r="J19">
        <v>15</v>
      </c>
      <c r="K19">
        <f t="shared" si="0"/>
        <v>8.9125556214435036E-4</v>
      </c>
      <c r="L19">
        <f t="shared" si="1"/>
        <v>8.9122615092024652E-4</v>
      </c>
      <c r="M19">
        <f t="shared" si="2"/>
        <v>2.9411224103837071E-8</v>
      </c>
    </row>
    <row r="20" spans="10:13" x14ac:dyDescent="0.45">
      <c r="J20">
        <v>16</v>
      </c>
      <c r="K20">
        <f t="shared" si="0"/>
        <v>3.3422083580413167E-4</v>
      </c>
      <c r="L20">
        <f t="shared" si="1"/>
        <v>3.3420679868878604E-4</v>
      </c>
      <c r="M20">
        <f t="shared" si="2"/>
        <v>1.4037115345631214E-8</v>
      </c>
    </row>
    <row r="21" spans="10:13" x14ac:dyDescent="0.45">
      <c r="J21">
        <v>17</v>
      </c>
      <c r="K21">
        <f t="shared" si="0"/>
        <v>1.1796029498969329E-4</v>
      </c>
      <c r="L21">
        <f t="shared" si="1"/>
        <v>1.1795416115320434E-4</v>
      </c>
      <c r="M21">
        <f t="shared" si="2"/>
        <v>6.1338364889558647E-9</v>
      </c>
    </row>
    <row r="22" spans="10:13" x14ac:dyDescent="0.45">
      <c r="J22">
        <v>18</v>
      </c>
      <c r="K22">
        <f t="shared" si="0"/>
        <v>3.9320098329897816E-5</v>
      </c>
      <c r="L22">
        <f t="shared" si="1"/>
        <v>3.9317621216548942E-5</v>
      </c>
      <c r="M22">
        <f t="shared" si="2"/>
        <v>2.4771133488740932E-9</v>
      </c>
    </row>
    <row r="23" spans="10:13" x14ac:dyDescent="0.45">
      <c r="J23">
        <v>19</v>
      </c>
      <c r="K23">
        <f t="shared" si="0"/>
        <v>1.241687315680987E-5</v>
      </c>
      <c r="L23">
        <f t="shared" si="1"/>
        <v>1.2415941916504294E-5</v>
      </c>
      <c r="M23">
        <f t="shared" si="2"/>
        <v>9.3124030557655295E-10</v>
      </c>
    </row>
    <row r="24" spans="10:13" x14ac:dyDescent="0.45">
      <c r="J24">
        <v>20</v>
      </c>
      <c r="K24">
        <f t="shared" si="0"/>
        <v>3.725061947042944E-6</v>
      </c>
      <c r="L24">
        <f t="shared" si="1"/>
        <v>3.7247341524872564E-6</v>
      </c>
      <c r="M24">
        <f t="shared" si="2"/>
        <v>3.277945556875429E-10</v>
      </c>
    </row>
    <row r="25" spans="10:13" x14ac:dyDescent="0.45">
      <c r="J25">
        <v>21</v>
      </c>
      <c r="K25">
        <f t="shared" si="0"/>
        <v>1.0643034134408412E-6</v>
      </c>
      <c r="L25">
        <f t="shared" si="1"/>
        <v>1.0641948588274962E-6</v>
      </c>
      <c r="M25">
        <f t="shared" si="2"/>
        <v>1.0855461334493607E-10</v>
      </c>
    </row>
    <row r="26" spans="10:13" x14ac:dyDescent="0.45">
      <c r="J26">
        <v>22</v>
      </c>
      <c r="K26">
        <f t="shared" si="0"/>
        <v>2.9026456730204751E-7</v>
      </c>
      <c r="L26">
        <f t="shared" si="1"/>
        <v>2.9023060794786566E-7</v>
      </c>
      <c r="M26">
        <f t="shared" si="2"/>
        <v>3.3959354181846281E-11</v>
      </c>
    </row>
    <row r="27" spans="10:13" x14ac:dyDescent="0.45">
      <c r="J27">
        <v>23</v>
      </c>
      <c r="K27">
        <f t="shared" si="0"/>
        <v>7.5721191470099433E-8</v>
      </c>
      <c r="L27">
        <f t="shared" si="1"/>
        <v>7.5711121103550345E-8</v>
      </c>
      <c r="M27">
        <f t="shared" si="2"/>
        <v>1.0070366549088037E-11</v>
      </c>
    </row>
    <row r="28" spans="10:13" x14ac:dyDescent="0.45">
      <c r="J28">
        <v>24</v>
      </c>
      <c r="K28">
        <f t="shared" si="0"/>
        <v>1.8930297867524921E-8</v>
      </c>
      <c r="L28">
        <f t="shared" si="1"/>
        <v>1.8927458501692273E-8</v>
      </c>
      <c r="M28">
        <f t="shared" si="2"/>
        <v>2.8393658326482007E-12</v>
      </c>
    </row>
    <row r="29" spans="10:13" x14ac:dyDescent="0.45">
      <c r="J29">
        <v>25</v>
      </c>
      <c r="K29">
        <f t="shared" si="0"/>
        <v>4.543271488205959E-9</v>
      </c>
      <c r="L29">
        <f t="shared" si="1"/>
        <v>4.5425082732947826E-9</v>
      </c>
      <c r="M29">
        <f t="shared" si="2"/>
        <v>7.6321491117637041E-13</v>
      </c>
    </row>
  </sheetData>
  <mergeCells count="1">
    <mergeCell ref="F4:G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606C6-D4C0-4F9E-8C67-066EAE047F3B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Random_Variables</vt:lpstr>
      <vt:lpstr>Poisson_Distribution</vt:lpstr>
      <vt:lpstr>Extra</vt:lpstr>
    </vt:vector>
  </TitlesOfParts>
  <Company>BCIT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Goldlist</dc:creator>
  <cp:lastModifiedBy>Amy</cp:lastModifiedBy>
  <dcterms:created xsi:type="dcterms:W3CDTF">2019-03-20T18:13:06Z</dcterms:created>
  <dcterms:modified xsi:type="dcterms:W3CDTF">2020-12-02T01:10:45Z</dcterms:modified>
</cp:coreProperties>
</file>